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ONY2014\Google Drive\PI4\MasterCode\weight\"/>
    </mc:Choice>
  </mc:AlternateContent>
  <bookViews>
    <workbookView xWindow="0" yWindow="0" windowWidth="25605" windowHeight="16065"/>
  </bookViews>
  <sheets>
    <sheet name="Sheet1" sheetId="3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3" l="1"/>
  <c r="R3" i="3"/>
  <c r="R4" i="3"/>
  <c r="V55" i="3"/>
  <c r="M4" i="3"/>
  <c r="X3" i="3"/>
  <c r="X4" i="3"/>
  <c r="X5" i="3"/>
  <c r="X6" i="3"/>
  <c r="X7" i="3"/>
  <c r="X2" i="3"/>
  <c r="M5" i="3"/>
  <c r="P135" i="3"/>
  <c r="R135" i="3"/>
  <c r="C7" i="3"/>
  <c r="S135" i="3"/>
  <c r="P136" i="3"/>
  <c r="R136" i="3"/>
  <c r="S136" i="3"/>
  <c r="P137" i="3"/>
  <c r="R137" i="3"/>
  <c r="S137" i="3"/>
  <c r="P138" i="3"/>
  <c r="R138" i="3"/>
  <c r="S138" i="3"/>
  <c r="P139" i="3"/>
  <c r="R139" i="3"/>
  <c r="S139" i="3"/>
  <c r="P140" i="3"/>
  <c r="R140" i="3"/>
  <c r="S140" i="3"/>
  <c r="P141" i="3"/>
  <c r="R141" i="3"/>
  <c r="S141" i="3"/>
  <c r="P142" i="3"/>
  <c r="R142" i="3"/>
  <c r="S142" i="3"/>
  <c r="P143" i="3"/>
  <c r="R143" i="3"/>
  <c r="S143" i="3"/>
  <c r="P144" i="3"/>
  <c r="R144" i="3"/>
  <c r="S144" i="3"/>
  <c r="P145" i="3"/>
  <c r="R145" i="3"/>
  <c r="S145" i="3"/>
  <c r="P146" i="3"/>
  <c r="R146" i="3"/>
  <c r="S146" i="3"/>
  <c r="P147" i="3"/>
  <c r="R147" i="3"/>
  <c r="S147" i="3"/>
  <c r="P148" i="3"/>
  <c r="R148" i="3"/>
  <c r="S148" i="3"/>
  <c r="P149" i="3"/>
  <c r="R149" i="3"/>
  <c r="S149" i="3"/>
  <c r="P150" i="3"/>
  <c r="R150" i="3"/>
  <c r="S150" i="3"/>
  <c r="P151" i="3"/>
  <c r="R151" i="3"/>
  <c r="S151" i="3"/>
  <c r="P152" i="3"/>
  <c r="R152" i="3"/>
  <c r="S152" i="3"/>
  <c r="P153" i="3"/>
  <c r="R153" i="3"/>
  <c r="S153" i="3"/>
  <c r="P154" i="3"/>
  <c r="R154" i="3"/>
  <c r="S154" i="3"/>
  <c r="P155" i="3"/>
  <c r="R155" i="3"/>
  <c r="S155" i="3"/>
  <c r="P156" i="3"/>
  <c r="R156" i="3"/>
  <c r="S156" i="3"/>
  <c r="P157" i="3"/>
  <c r="R157" i="3"/>
  <c r="S157" i="3"/>
  <c r="P158" i="3"/>
  <c r="R158" i="3"/>
  <c r="S158" i="3"/>
  <c r="P159" i="3"/>
  <c r="R159" i="3"/>
  <c r="S159" i="3"/>
  <c r="P160" i="3"/>
  <c r="R160" i="3"/>
  <c r="S160" i="3"/>
  <c r="P161" i="3"/>
  <c r="R161" i="3"/>
  <c r="S161" i="3"/>
  <c r="P162" i="3"/>
  <c r="R162" i="3"/>
  <c r="S162" i="3"/>
  <c r="P163" i="3"/>
  <c r="R163" i="3"/>
  <c r="S163" i="3"/>
  <c r="P164" i="3"/>
  <c r="R164" i="3"/>
  <c r="S164" i="3"/>
  <c r="P165" i="3"/>
  <c r="R165" i="3"/>
  <c r="S165" i="3"/>
  <c r="P166" i="3"/>
  <c r="R166" i="3"/>
  <c r="S166" i="3"/>
  <c r="P167" i="3"/>
  <c r="R167" i="3"/>
  <c r="S167" i="3"/>
  <c r="P168" i="3"/>
  <c r="R168" i="3"/>
  <c r="S168" i="3"/>
  <c r="P169" i="3"/>
  <c r="R169" i="3"/>
  <c r="S169" i="3"/>
  <c r="P170" i="3"/>
  <c r="R170" i="3"/>
  <c r="S170" i="3"/>
  <c r="P171" i="3"/>
  <c r="R171" i="3"/>
  <c r="S171" i="3"/>
  <c r="P172" i="3"/>
  <c r="R172" i="3"/>
  <c r="S172" i="3"/>
  <c r="P173" i="3"/>
  <c r="R173" i="3"/>
  <c r="S173" i="3"/>
  <c r="P174" i="3"/>
  <c r="R174" i="3"/>
  <c r="S174" i="3"/>
  <c r="P175" i="3"/>
  <c r="R175" i="3"/>
  <c r="S175" i="3"/>
  <c r="P176" i="3"/>
  <c r="R176" i="3"/>
  <c r="S176" i="3"/>
  <c r="P177" i="3"/>
  <c r="R177" i="3"/>
  <c r="S177" i="3"/>
  <c r="P178" i="3"/>
  <c r="R178" i="3"/>
  <c r="S178" i="3"/>
  <c r="P179" i="3"/>
  <c r="R179" i="3"/>
  <c r="S179" i="3"/>
  <c r="P180" i="3"/>
  <c r="R180" i="3"/>
  <c r="S180" i="3"/>
  <c r="P181" i="3"/>
  <c r="R181" i="3"/>
  <c r="S181" i="3"/>
  <c r="P182" i="3"/>
  <c r="R182" i="3"/>
  <c r="S182" i="3"/>
  <c r="P183" i="3"/>
  <c r="R183" i="3"/>
  <c r="S183" i="3"/>
  <c r="P184" i="3"/>
  <c r="R184" i="3"/>
  <c r="S184" i="3"/>
  <c r="P185" i="3"/>
  <c r="R185" i="3"/>
  <c r="S185" i="3"/>
  <c r="P186" i="3"/>
  <c r="R186" i="3"/>
  <c r="S186" i="3"/>
  <c r="P187" i="3"/>
  <c r="R187" i="3"/>
  <c r="S187" i="3"/>
  <c r="P188" i="3"/>
  <c r="R188" i="3"/>
  <c r="S188" i="3"/>
  <c r="P189" i="3"/>
  <c r="R189" i="3"/>
  <c r="S189" i="3"/>
  <c r="P190" i="3"/>
  <c r="R190" i="3"/>
  <c r="S190" i="3"/>
  <c r="P191" i="3"/>
  <c r="R191" i="3"/>
  <c r="S191" i="3"/>
  <c r="P192" i="3"/>
  <c r="R192" i="3"/>
  <c r="S192" i="3"/>
  <c r="P193" i="3"/>
  <c r="R193" i="3"/>
  <c r="S193" i="3"/>
  <c r="P194" i="3"/>
  <c r="R194" i="3"/>
  <c r="S194" i="3"/>
  <c r="P195" i="3"/>
  <c r="R195" i="3"/>
  <c r="S195" i="3"/>
  <c r="P196" i="3"/>
  <c r="R196" i="3"/>
  <c r="S196" i="3"/>
  <c r="P197" i="3"/>
  <c r="R197" i="3"/>
  <c r="S197" i="3"/>
  <c r="P198" i="3"/>
  <c r="R198" i="3"/>
  <c r="S198" i="3"/>
  <c r="P199" i="3"/>
  <c r="R199" i="3"/>
  <c r="S199" i="3"/>
  <c r="P200" i="3"/>
  <c r="R200" i="3"/>
  <c r="S200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K135" i="3"/>
  <c r="L135" i="3"/>
  <c r="K136" i="3"/>
  <c r="L136" i="3"/>
  <c r="K137" i="3"/>
  <c r="L137" i="3"/>
  <c r="K138" i="3"/>
  <c r="L138" i="3"/>
  <c r="K139" i="3"/>
  <c r="L139" i="3"/>
  <c r="K140" i="3"/>
  <c r="L140" i="3"/>
  <c r="K141" i="3"/>
  <c r="L141" i="3"/>
  <c r="K142" i="3"/>
  <c r="L142" i="3"/>
  <c r="K143" i="3"/>
  <c r="L143" i="3"/>
  <c r="K144" i="3"/>
  <c r="L144" i="3"/>
  <c r="K145" i="3"/>
  <c r="L145" i="3"/>
  <c r="K146" i="3"/>
  <c r="L146" i="3"/>
  <c r="K147" i="3"/>
  <c r="L147" i="3"/>
  <c r="K148" i="3"/>
  <c r="L148" i="3"/>
  <c r="K149" i="3"/>
  <c r="L149" i="3"/>
  <c r="K150" i="3"/>
  <c r="L150" i="3"/>
  <c r="K151" i="3"/>
  <c r="L151" i="3"/>
  <c r="K152" i="3"/>
  <c r="L152" i="3"/>
  <c r="K153" i="3"/>
  <c r="L153" i="3"/>
  <c r="K154" i="3"/>
  <c r="L154" i="3"/>
  <c r="K155" i="3"/>
  <c r="L155" i="3"/>
  <c r="K156" i="3"/>
  <c r="L156" i="3"/>
  <c r="K157" i="3"/>
  <c r="L157" i="3"/>
  <c r="K158" i="3"/>
  <c r="L158" i="3"/>
  <c r="K159" i="3"/>
  <c r="L159" i="3"/>
  <c r="K160" i="3"/>
  <c r="L160" i="3"/>
  <c r="K161" i="3"/>
  <c r="L161" i="3"/>
  <c r="K162" i="3"/>
  <c r="L162" i="3"/>
  <c r="K163" i="3"/>
  <c r="L163" i="3"/>
  <c r="K164" i="3"/>
  <c r="L164" i="3"/>
  <c r="K165" i="3"/>
  <c r="L165" i="3"/>
  <c r="K166" i="3"/>
  <c r="L166" i="3"/>
  <c r="K167" i="3"/>
  <c r="L167" i="3"/>
  <c r="K168" i="3"/>
  <c r="L168" i="3"/>
  <c r="K169" i="3"/>
  <c r="L169" i="3"/>
  <c r="K170" i="3"/>
  <c r="L170" i="3"/>
  <c r="K171" i="3"/>
  <c r="L171" i="3"/>
  <c r="K172" i="3"/>
  <c r="L172" i="3"/>
  <c r="K173" i="3"/>
  <c r="L173" i="3"/>
  <c r="K174" i="3"/>
  <c r="L174" i="3"/>
  <c r="K175" i="3"/>
  <c r="L175" i="3"/>
  <c r="K176" i="3"/>
  <c r="L176" i="3"/>
  <c r="K177" i="3"/>
  <c r="L177" i="3"/>
  <c r="K178" i="3"/>
  <c r="L178" i="3"/>
  <c r="K179" i="3"/>
  <c r="L179" i="3"/>
  <c r="K180" i="3"/>
  <c r="L180" i="3"/>
  <c r="K181" i="3"/>
  <c r="L181" i="3"/>
  <c r="K182" i="3"/>
  <c r="L182" i="3"/>
  <c r="K183" i="3"/>
  <c r="L183" i="3"/>
  <c r="K184" i="3"/>
  <c r="L184" i="3"/>
  <c r="K185" i="3"/>
  <c r="L185" i="3"/>
  <c r="K186" i="3"/>
  <c r="L186" i="3"/>
  <c r="K187" i="3"/>
  <c r="L187" i="3"/>
  <c r="K188" i="3"/>
  <c r="L188" i="3"/>
  <c r="K189" i="3"/>
  <c r="L189" i="3"/>
  <c r="K190" i="3"/>
  <c r="L190" i="3"/>
  <c r="K191" i="3"/>
  <c r="L191" i="3"/>
  <c r="K192" i="3"/>
  <c r="L192" i="3"/>
  <c r="K193" i="3"/>
  <c r="L193" i="3"/>
  <c r="K194" i="3"/>
  <c r="L194" i="3"/>
  <c r="K195" i="3"/>
  <c r="L195" i="3"/>
  <c r="K196" i="3"/>
  <c r="L196" i="3"/>
  <c r="K197" i="3"/>
  <c r="L197" i="3"/>
  <c r="K198" i="3"/>
  <c r="L198" i="3"/>
  <c r="K199" i="3"/>
  <c r="L199" i="3"/>
  <c r="K200" i="3"/>
  <c r="L200" i="3"/>
  <c r="L7" i="3"/>
  <c r="F4" i="3"/>
  <c r="P104" i="3"/>
  <c r="R104" i="3"/>
  <c r="S104" i="3"/>
  <c r="P105" i="3"/>
  <c r="R105" i="3"/>
  <c r="S105" i="3"/>
  <c r="P106" i="3"/>
  <c r="R106" i="3"/>
  <c r="S106" i="3"/>
  <c r="P107" i="3"/>
  <c r="R107" i="3"/>
  <c r="S107" i="3"/>
  <c r="P108" i="3"/>
  <c r="R108" i="3"/>
  <c r="S108" i="3"/>
  <c r="P109" i="3"/>
  <c r="R109" i="3"/>
  <c r="S109" i="3"/>
  <c r="P110" i="3"/>
  <c r="R110" i="3"/>
  <c r="S110" i="3"/>
  <c r="P111" i="3"/>
  <c r="R111" i="3"/>
  <c r="S111" i="3"/>
  <c r="P112" i="3"/>
  <c r="R112" i="3"/>
  <c r="S112" i="3"/>
  <c r="P113" i="3"/>
  <c r="R113" i="3"/>
  <c r="S113" i="3"/>
  <c r="P114" i="3"/>
  <c r="R114" i="3"/>
  <c r="S114" i="3"/>
  <c r="P115" i="3"/>
  <c r="R115" i="3"/>
  <c r="S115" i="3"/>
  <c r="P116" i="3"/>
  <c r="R116" i="3"/>
  <c r="S116" i="3"/>
  <c r="P117" i="3"/>
  <c r="R117" i="3"/>
  <c r="S117" i="3"/>
  <c r="P118" i="3"/>
  <c r="R118" i="3"/>
  <c r="S118" i="3"/>
  <c r="P119" i="3"/>
  <c r="R119" i="3"/>
  <c r="S119" i="3"/>
  <c r="P120" i="3"/>
  <c r="R120" i="3"/>
  <c r="S120" i="3"/>
  <c r="P121" i="3"/>
  <c r="R121" i="3"/>
  <c r="S121" i="3"/>
  <c r="P122" i="3"/>
  <c r="R122" i="3"/>
  <c r="S122" i="3"/>
  <c r="P123" i="3"/>
  <c r="R123" i="3"/>
  <c r="S123" i="3"/>
  <c r="P124" i="3"/>
  <c r="R124" i="3"/>
  <c r="S124" i="3"/>
  <c r="P125" i="3"/>
  <c r="R125" i="3"/>
  <c r="S125" i="3"/>
  <c r="P126" i="3"/>
  <c r="R126" i="3"/>
  <c r="S126" i="3"/>
  <c r="P127" i="3"/>
  <c r="R127" i="3"/>
  <c r="S127" i="3"/>
  <c r="P128" i="3"/>
  <c r="R128" i="3"/>
  <c r="S128" i="3"/>
  <c r="P129" i="3"/>
  <c r="R129" i="3"/>
  <c r="S129" i="3"/>
  <c r="P130" i="3"/>
  <c r="R130" i="3"/>
  <c r="S130" i="3"/>
  <c r="P131" i="3"/>
  <c r="R131" i="3"/>
  <c r="S131" i="3"/>
  <c r="P132" i="3"/>
  <c r="R132" i="3"/>
  <c r="S132" i="3"/>
  <c r="P133" i="3"/>
  <c r="R133" i="3"/>
  <c r="S133" i="3"/>
  <c r="P134" i="3"/>
  <c r="R134" i="3"/>
  <c r="S134" i="3"/>
  <c r="I106" i="3"/>
  <c r="K106" i="3"/>
  <c r="L106" i="3"/>
  <c r="I107" i="3"/>
  <c r="K107" i="3"/>
  <c r="L107" i="3"/>
  <c r="I108" i="3"/>
  <c r="K108" i="3"/>
  <c r="L108" i="3"/>
  <c r="I109" i="3"/>
  <c r="K109" i="3"/>
  <c r="L109" i="3"/>
  <c r="I110" i="3"/>
  <c r="K110" i="3"/>
  <c r="L110" i="3"/>
  <c r="I111" i="3"/>
  <c r="K111" i="3"/>
  <c r="L111" i="3"/>
  <c r="I112" i="3"/>
  <c r="K112" i="3"/>
  <c r="L112" i="3"/>
  <c r="I113" i="3"/>
  <c r="K113" i="3"/>
  <c r="L113" i="3"/>
  <c r="I114" i="3"/>
  <c r="K114" i="3"/>
  <c r="L114" i="3"/>
  <c r="I115" i="3"/>
  <c r="K115" i="3"/>
  <c r="L115" i="3"/>
  <c r="I116" i="3"/>
  <c r="K116" i="3"/>
  <c r="L116" i="3"/>
  <c r="I117" i="3"/>
  <c r="K117" i="3"/>
  <c r="L117" i="3"/>
  <c r="I118" i="3"/>
  <c r="K118" i="3"/>
  <c r="L118" i="3"/>
  <c r="I119" i="3"/>
  <c r="K119" i="3"/>
  <c r="L119" i="3"/>
  <c r="I120" i="3"/>
  <c r="K120" i="3"/>
  <c r="L120" i="3"/>
  <c r="I121" i="3"/>
  <c r="K121" i="3"/>
  <c r="L121" i="3"/>
  <c r="I122" i="3"/>
  <c r="K122" i="3"/>
  <c r="L122" i="3"/>
  <c r="I123" i="3"/>
  <c r="K123" i="3"/>
  <c r="L123" i="3"/>
  <c r="I124" i="3"/>
  <c r="K124" i="3"/>
  <c r="L124" i="3"/>
  <c r="I125" i="3"/>
  <c r="K125" i="3"/>
  <c r="L125" i="3"/>
  <c r="I126" i="3"/>
  <c r="K126" i="3"/>
  <c r="L126" i="3"/>
  <c r="I127" i="3"/>
  <c r="K127" i="3"/>
  <c r="L127" i="3"/>
  <c r="I128" i="3"/>
  <c r="K128" i="3"/>
  <c r="L128" i="3"/>
  <c r="I129" i="3"/>
  <c r="K129" i="3"/>
  <c r="L129" i="3"/>
  <c r="I130" i="3"/>
  <c r="K130" i="3"/>
  <c r="L130" i="3"/>
  <c r="I131" i="3"/>
  <c r="K131" i="3"/>
  <c r="L131" i="3"/>
  <c r="I132" i="3"/>
  <c r="K132" i="3"/>
  <c r="L132" i="3"/>
  <c r="I133" i="3"/>
  <c r="K133" i="3"/>
  <c r="L133" i="3"/>
  <c r="I134" i="3"/>
  <c r="K134" i="3"/>
  <c r="L134" i="3"/>
  <c r="L4" i="3"/>
  <c r="I105" i="3"/>
  <c r="K105" i="3"/>
  <c r="L105" i="3"/>
  <c r="Y7" i="3"/>
  <c r="W7" i="3"/>
  <c r="Z7" i="3"/>
  <c r="T7" i="3"/>
  <c r="U7" i="3"/>
  <c r="Y6" i="3"/>
  <c r="W6" i="3"/>
  <c r="Z6" i="3"/>
  <c r="T6" i="3"/>
  <c r="U6" i="3"/>
  <c r="V60" i="3"/>
  <c r="T3" i="3"/>
  <c r="U3" i="3"/>
  <c r="T4" i="3"/>
  <c r="U4" i="3"/>
  <c r="T5" i="3"/>
  <c r="U5" i="3"/>
  <c r="W3" i="3"/>
  <c r="W4" i="3"/>
  <c r="W5" i="3"/>
  <c r="W2" i="3"/>
  <c r="Y3" i="3"/>
  <c r="Z3" i="3"/>
  <c r="Y4" i="3"/>
  <c r="Z4" i="3"/>
  <c r="Y5" i="3"/>
  <c r="Z5" i="3"/>
  <c r="Y2" i="3"/>
  <c r="Z2" i="3"/>
  <c r="T2" i="3"/>
  <c r="U2" i="3"/>
  <c r="L6" i="3"/>
  <c r="V61" i="3"/>
  <c r="V62" i="3"/>
  <c r="V63" i="3"/>
  <c r="I103" i="3"/>
  <c r="I104" i="3"/>
  <c r="K103" i="3"/>
  <c r="L103" i="3"/>
  <c r="K104" i="3"/>
  <c r="L104" i="3"/>
  <c r="P103" i="3"/>
  <c r="R103" i="3"/>
  <c r="S103" i="3"/>
  <c r="P102" i="3"/>
  <c r="R102" i="3"/>
  <c r="S102" i="3"/>
  <c r="I102" i="3"/>
  <c r="K102" i="3"/>
  <c r="L102" i="3"/>
  <c r="X55" i="3"/>
  <c r="Y55" i="3"/>
  <c r="V56" i="3"/>
  <c r="X56" i="3"/>
  <c r="Y56" i="3"/>
  <c r="G117" i="3"/>
  <c r="V54" i="3"/>
  <c r="X54" i="3"/>
  <c r="Y54" i="3"/>
  <c r="V53" i="3"/>
  <c r="X53" i="3"/>
  <c r="Y53" i="3"/>
  <c r="P53" i="3"/>
  <c r="R53" i="3"/>
  <c r="S53" i="3"/>
  <c r="I53" i="3"/>
  <c r="K53" i="3"/>
  <c r="L53" i="3"/>
  <c r="P101" i="3"/>
  <c r="R101" i="3"/>
  <c r="S101" i="3"/>
  <c r="P100" i="3"/>
  <c r="R100" i="3"/>
  <c r="S100" i="3"/>
  <c r="P99" i="3"/>
  <c r="R99" i="3"/>
  <c r="S99" i="3"/>
  <c r="P98" i="3"/>
  <c r="R98" i="3"/>
  <c r="S98" i="3"/>
  <c r="P97" i="3"/>
  <c r="R97" i="3"/>
  <c r="S97" i="3"/>
  <c r="P96" i="3"/>
  <c r="R96" i="3"/>
  <c r="S96" i="3"/>
  <c r="P95" i="3"/>
  <c r="R95" i="3"/>
  <c r="S95" i="3"/>
  <c r="P94" i="3"/>
  <c r="R94" i="3"/>
  <c r="S94" i="3"/>
  <c r="P93" i="3"/>
  <c r="R93" i="3"/>
  <c r="S93" i="3"/>
  <c r="P92" i="3"/>
  <c r="R92" i="3"/>
  <c r="S92" i="3"/>
  <c r="P91" i="3"/>
  <c r="R91" i="3"/>
  <c r="S91" i="3"/>
  <c r="P90" i="3"/>
  <c r="R90" i="3"/>
  <c r="S90" i="3"/>
  <c r="P89" i="3"/>
  <c r="R89" i="3"/>
  <c r="S89" i="3"/>
  <c r="P88" i="3"/>
  <c r="R88" i="3"/>
  <c r="S88" i="3"/>
  <c r="P87" i="3"/>
  <c r="R87" i="3"/>
  <c r="S87" i="3"/>
  <c r="P86" i="3"/>
  <c r="R86" i="3"/>
  <c r="S86" i="3"/>
  <c r="P85" i="3"/>
  <c r="R85" i="3"/>
  <c r="S85" i="3"/>
  <c r="P84" i="3"/>
  <c r="R84" i="3"/>
  <c r="S84" i="3"/>
  <c r="P83" i="3"/>
  <c r="R83" i="3"/>
  <c r="S83" i="3"/>
  <c r="P82" i="3"/>
  <c r="R82" i="3"/>
  <c r="S82" i="3"/>
  <c r="P81" i="3"/>
  <c r="R81" i="3"/>
  <c r="S81" i="3"/>
  <c r="P80" i="3"/>
  <c r="R80" i="3"/>
  <c r="S80" i="3"/>
  <c r="P79" i="3"/>
  <c r="R79" i="3"/>
  <c r="S79" i="3"/>
  <c r="P78" i="3"/>
  <c r="R78" i="3"/>
  <c r="S78" i="3"/>
  <c r="P77" i="3"/>
  <c r="R77" i="3"/>
  <c r="S77" i="3"/>
  <c r="P76" i="3"/>
  <c r="R76" i="3"/>
  <c r="S76" i="3"/>
  <c r="P75" i="3"/>
  <c r="R75" i="3"/>
  <c r="S75" i="3"/>
  <c r="P74" i="3"/>
  <c r="R74" i="3"/>
  <c r="S74" i="3"/>
  <c r="P73" i="3"/>
  <c r="R73" i="3"/>
  <c r="S73" i="3"/>
  <c r="P72" i="3"/>
  <c r="R72" i="3"/>
  <c r="S72" i="3"/>
  <c r="P71" i="3"/>
  <c r="R71" i="3"/>
  <c r="S71" i="3"/>
  <c r="P70" i="3"/>
  <c r="R70" i="3"/>
  <c r="S70" i="3"/>
  <c r="P69" i="3"/>
  <c r="R69" i="3"/>
  <c r="S69" i="3"/>
  <c r="P68" i="3"/>
  <c r="R68" i="3"/>
  <c r="S68" i="3"/>
  <c r="P67" i="3"/>
  <c r="R67" i="3"/>
  <c r="S67" i="3"/>
  <c r="P66" i="3"/>
  <c r="R66" i="3"/>
  <c r="S66" i="3"/>
  <c r="P65" i="3"/>
  <c r="R65" i="3"/>
  <c r="S65" i="3"/>
  <c r="P64" i="3"/>
  <c r="R64" i="3"/>
  <c r="S64" i="3"/>
  <c r="P63" i="3"/>
  <c r="R63" i="3"/>
  <c r="S63" i="3"/>
  <c r="P62" i="3"/>
  <c r="R62" i="3"/>
  <c r="S62" i="3"/>
  <c r="P61" i="3"/>
  <c r="R61" i="3"/>
  <c r="S61" i="3"/>
  <c r="P60" i="3"/>
  <c r="R60" i="3"/>
  <c r="S60" i="3"/>
  <c r="P59" i="3"/>
  <c r="R59" i="3"/>
  <c r="S59" i="3"/>
  <c r="P58" i="3"/>
  <c r="R58" i="3"/>
  <c r="S58" i="3"/>
  <c r="P57" i="3"/>
  <c r="R57" i="3"/>
  <c r="S57" i="3"/>
  <c r="P56" i="3"/>
  <c r="R56" i="3"/>
  <c r="S56" i="3"/>
  <c r="P55" i="3"/>
  <c r="R55" i="3"/>
  <c r="S55" i="3"/>
  <c r="P54" i="3"/>
  <c r="R54" i="3"/>
  <c r="S54" i="3"/>
  <c r="I96" i="3"/>
  <c r="I97" i="3"/>
  <c r="I98" i="3"/>
  <c r="I99" i="3"/>
  <c r="I100" i="3"/>
  <c r="I101" i="3"/>
  <c r="K96" i="3"/>
  <c r="L96" i="3"/>
  <c r="K97" i="3"/>
  <c r="L97" i="3"/>
  <c r="K98" i="3"/>
  <c r="L98" i="3"/>
  <c r="K99" i="3"/>
  <c r="L99" i="3"/>
  <c r="K100" i="3"/>
  <c r="L100" i="3"/>
  <c r="K101" i="3"/>
  <c r="L101" i="3"/>
  <c r="N3" i="3"/>
  <c r="O3" i="3"/>
  <c r="N4" i="3"/>
  <c r="O4" i="3"/>
  <c r="N5" i="3"/>
  <c r="O5" i="3"/>
  <c r="N6" i="3"/>
  <c r="O6" i="3"/>
  <c r="N7" i="3"/>
  <c r="O7" i="3"/>
  <c r="B11" i="3"/>
  <c r="A11" i="3"/>
  <c r="C11" i="3"/>
  <c r="E11" i="3"/>
  <c r="D11" i="3"/>
  <c r="B12" i="3"/>
  <c r="C12" i="3"/>
  <c r="E12" i="3"/>
  <c r="D12" i="3"/>
  <c r="A12" i="3"/>
  <c r="B14" i="3"/>
  <c r="A14" i="3"/>
  <c r="C14" i="3"/>
  <c r="E14" i="3"/>
  <c r="D14" i="3"/>
  <c r="B15" i="3"/>
  <c r="C15" i="3"/>
  <c r="E15" i="3"/>
  <c r="D15" i="3"/>
  <c r="A15" i="3"/>
  <c r="B17" i="3"/>
  <c r="A17" i="3"/>
  <c r="C17" i="3"/>
  <c r="E17" i="3"/>
  <c r="D17" i="3"/>
  <c r="B18" i="3"/>
  <c r="C18" i="3"/>
  <c r="E18" i="3"/>
  <c r="D18" i="3"/>
  <c r="A18" i="3"/>
  <c r="B20" i="3"/>
  <c r="A20" i="3"/>
  <c r="C20" i="3"/>
  <c r="E20" i="3"/>
  <c r="D20" i="3"/>
  <c r="B21" i="3"/>
  <c r="C21" i="3"/>
  <c r="E21" i="3"/>
  <c r="D21" i="3"/>
  <c r="A21" i="3"/>
  <c r="B23" i="3"/>
  <c r="A23" i="3"/>
  <c r="C23" i="3"/>
  <c r="E23" i="3"/>
  <c r="D23" i="3"/>
  <c r="B24" i="3"/>
  <c r="C24" i="3"/>
  <c r="E24" i="3"/>
  <c r="D24" i="3"/>
  <c r="A24" i="3"/>
  <c r="B26" i="3"/>
  <c r="A26" i="3"/>
  <c r="C26" i="3"/>
  <c r="E26" i="3"/>
  <c r="D26" i="3"/>
  <c r="B27" i="3"/>
  <c r="C27" i="3"/>
  <c r="E27" i="3"/>
  <c r="D27" i="3"/>
  <c r="A27" i="3"/>
  <c r="B29" i="3"/>
  <c r="A29" i="3"/>
  <c r="C29" i="3"/>
  <c r="E29" i="3"/>
  <c r="D29" i="3"/>
  <c r="B30" i="3"/>
  <c r="C30" i="3"/>
  <c r="E30" i="3"/>
  <c r="D30" i="3"/>
  <c r="A30" i="3"/>
  <c r="B32" i="3"/>
  <c r="A32" i="3"/>
  <c r="C32" i="3"/>
  <c r="E32" i="3"/>
  <c r="D32" i="3"/>
  <c r="B33" i="3"/>
  <c r="C33" i="3"/>
  <c r="E33" i="3"/>
  <c r="D33" i="3"/>
  <c r="A33" i="3"/>
  <c r="B35" i="3"/>
  <c r="A35" i="3"/>
  <c r="C35" i="3"/>
  <c r="E35" i="3"/>
  <c r="D35" i="3"/>
  <c r="B36" i="3"/>
  <c r="C36" i="3"/>
  <c r="E36" i="3"/>
  <c r="D36" i="3"/>
  <c r="A36" i="3"/>
  <c r="B38" i="3"/>
  <c r="A38" i="3"/>
  <c r="C38" i="3"/>
  <c r="E38" i="3"/>
  <c r="D38" i="3"/>
  <c r="B39" i="3"/>
  <c r="C39" i="3"/>
  <c r="E39" i="3"/>
  <c r="D39" i="3"/>
  <c r="A39" i="3"/>
  <c r="B41" i="3"/>
  <c r="A41" i="3"/>
  <c r="C41" i="3"/>
  <c r="E41" i="3"/>
  <c r="D41" i="3"/>
  <c r="B42" i="3"/>
  <c r="C42" i="3"/>
  <c r="E42" i="3"/>
  <c r="D42" i="3"/>
  <c r="A42" i="3"/>
  <c r="B44" i="3"/>
  <c r="A44" i="3"/>
  <c r="C44" i="3"/>
  <c r="E44" i="3"/>
  <c r="D44" i="3"/>
  <c r="B45" i="3"/>
  <c r="C45" i="3"/>
  <c r="E45" i="3"/>
  <c r="D45" i="3"/>
  <c r="A45" i="3"/>
  <c r="B47" i="3"/>
  <c r="A47" i="3"/>
  <c r="C47" i="3"/>
  <c r="E47" i="3"/>
  <c r="D47" i="3"/>
  <c r="B48" i="3"/>
  <c r="C48" i="3"/>
  <c r="E48" i="3"/>
  <c r="D48" i="3"/>
  <c r="A48" i="3"/>
  <c r="B50" i="3"/>
  <c r="A50" i="3"/>
  <c r="C50" i="3"/>
  <c r="E50" i="3"/>
  <c r="D50" i="3"/>
  <c r="B51" i="3"/>
  <c r="C51" i="3"/>
  <c r="E51" i="3"/>
  <c r="D51" i="3"/>
  <c r="A51" i="3"/>
  <c r="B53" i="3"/>
  <c r="A53" i="3"/>
  <c r="C53" i="3"/>
  <c r="E53" i="3"/>
  <c r="D53" i="3"/>
  <c r="B54" i="3"/>
  <c r="C54" i="3"/>
  <c r="E54" i="3"/>
  <c r="D54" i="3"/>
  <c r="A54" i="3"/>
  <c r="I54" i="3"/>
  <c r="K54" i="3"/>
  <c r="L54" i="3"/>
  <c r="I55" i="3"/>
  <c r="K55" i="3"/>
  <c r="L55" i="3"/>
  <c r="B56" i="3"/>
  <c r="A56" i="3"/>
  <c r="C56" i="3"/>
  <c r="E56" i="3"/>
  <c r="D56" i="3"/>
  <c r="I56" i="3"/>
  <c r="K56" i="3"/>
  <c r="L56" i="3"/>
  <c r="B57" i="3"/>
  <c r="C57" i="3"/>
  <c r="E57" i="3"/>
  <c r="D57" i="3"/>
  <c r="A57" i="3"/>
  <c r="I57" i="3"/>
  <c r="K57" i="3"/>
  <c r="L57" i="3"/>
  <c r="I58" i="3"/>
  <c r="K58" i="3"/>
  <c r="L58" i="3"/>
  <c r="B59" i="3"/>
  <c r="A59" i="3"/>
  <c r="C59" i="3"/>
  <c r="E59" i="3"/>
  <c r="D59" i="3"/>
  <c r="I59" i="3"/>
  <c r="K59" i="3"/>
  <c r="L59" i="3"/>
  <c r="B60" i="3"/>
  <c r="C60" i="3"/>
  <c r="E60" i="3"/>
  <c r="D60" i="3"/>
  <c r="A60" i="3"/>
  <c r="I60" i="3"/>
  <c r="K60" i="3"/>
  <c r="L60" i="3"/>
  <c r="I61" i="3"/>
  <c r="K61" i="3"/>
  <c r="L61" i="3"/>
  <c r="B62" i="3"/>
  <c r="A62" i="3"/>
  <c r="C62" i="3"/>
  <c r="E62" i="3"/>
  <c r="D62" i="3"/>
  <c r="I62" i="3"/>
  <c r="K62" i="3"/>
  <c r="L62" i="3"/>
  <c r="B63" i="3"/>
  <c r="C63" i="3"/>
  <c r="E63" i="3"/>
  <c r="D63" i="3"/>
  <c r="A63" i="3"/>
  <c r="I63" i="3"/>
  <c r="K63" i="3"/>
  <c r="L63" i="3"/>
  <c r="I64" i="3"/>
  <c r="K64" i="3"/>
  <c r="L64" i="3"/>
  <c r="B65" i="3"/>
  <c r="A65" i="3"/>
  <c r="C65" i="3"/>
  <c r="E65" i="3"/>
  <c r="D65" i="3"/>
  <c r="I65" i="3"/>
  <c r="K65" i="3"/>
  <c r="L65" i="3"/>
  <c r="B66" i="3"/>
  <c r="C66" i="3"/>
  <c r="E66" i="3"/>
  <c r="D66" i="3"/>
  <c r="A66" i="3"/>
  <c r="I66" i="3"/>
  <c r="K66" i="3"/>
  <c r="L66" i="3"/>
  <c r="I67" i="3"/>
  <c r="K67" i="3"/>
  <c r="L67" i="3"/>
  <c r="B68" i="3"/>
  <c r="A68" i="3"/>
  <c r="C68" i="3"/>
  <c r="E68" i="3"/>
  <c r="D68" i="3"/>
  <c r="I68" i="3"/>
  <c r="K68" i="3"/>
  <c r="L68" i="3"/>
  <c r="B69" i="3"/>
  <c r="C69" i="3"/>
  <c r="E69" i="3"/>
  <c r="D69" i="3"/>
  <c r="A69" i="3"/>
  <c r="I69" i="3"/>
  <c r="K69" i="3"/>
  <c r="L69" i="3"/>
  <c r="I70" i="3"/>
  <c r="K70" i="3"/>
  <c r="L70" i="3"/>
  <c r="B71" i="3"/>
  <c r="A71" i="3"/>
  <c r="C71" i="3"/>
  <c r="E71" i="3"/>
  <c r="D71" i="3"/>
  <c r="I71" i="3"/>
  <c r="K71" i="3"/>
  <c r="L71" i="3"/>
  <c r="B72" i="3"/>
  <c r="C72" i="3"/>
  <c r="E72" i="3"/>
  <c r="D72" i="3"/>
  <c r="A72" i="3"/>
  <c r="I72" i="3"/>
  <c r="K72" i="3"/>
  <c r="L72" i="3"/>
  <c r="I73" i="3"/>
  <c r="K73" i="3"/>
  <c r="L73" i="3"/>
  <c r="B74" i="3"/>
  <c r="A74" i="3"/>
  <c r="C74" i="3"/>
  <c r="E74" i="3"/>
  <c r="D74" i="3"/>
  <c r="I74" i="3"/>
  <c r="K74" i="3"/>
  <c r="L74" i="3"/>
  <c r="B75" i="3"/>
  <c r="C75" i="3"/>
  <c r="E75" i="3"/>
  <c r="D75" i="3"/>
  <c r="A75" i="3"/>
  <c r="I75" i="3"/>
  <c r="K75" i="3"/>
  <c r="L75" i="3"/>
  <c r="I76" i="3"/>
  <c r="K76" i="3"/>
  <c r="L76" i="3"/>
  <c r="B77" i="3"/>
  <c r="A77" i="3"/>
  <c r="C77" i="3"/>
  <c r="E77" i="3"/>
  <c r="D77" i="3"/>
  <c r="I77" i="3"/>
  <c r="K77" i="3"/>
  <c r="L77" i="3"/>
  <c r="B78" i="3"/>
  <c r="C78" i="3"/>
  <c r="E78" i="3"/>
  <c r="D78" i="3"/>
  <c r="A78" i="3"/>
  <c r="I78" i="3"/>
  <c r="K78" i="3"/>
  <c r="L78" i="3"/>
  <c r="I79" i="3"/>
  <c r="K79" i="3"/>
  <c r="L79" i="3"/>
  <c r="B80" i="3"/>
  <c r="A80" i="3"/>
  <c r="C80" i="3"/>
  <c r="E80" i="3"/>
  <c r="D80" i="3"/>
  <c r="I80" i="3"/>
  <c r="K80" i="3"/>
  <c r="L80" i="3"/>
  <c r="B81" i="3"/>
  <c r="C81" i="3"/>
  <c r="E81" i="3"/>
  <c r="D81" i="3"/>
  <c r="A81" i="3"/>
  <c r="I81" i="3"/>
  <c r="K81" i="3"/>
  <c r="L81" i="3"/>
  <c r="I82" i="3"/>
  <c r="K82" i="3"/>
  <c r="L82" i="3"/>
  <c r="B83" i="3"/>
  <c r="A83" i="3"/>
  <c r="C83" i="3"/>
  <c r="E83" i="3"/>
  <c r="D83" i="3"/>
  <c r="I83" i="3"/>
  <c r="K83" i="3"/>
  <c r="L83" i="3"/>
  <c r="B84" i="3"/>
  <c r="C84" i="3"/>
  <c r="E84" i="3"/>
  <c r="D84" i="3"/>
  <c r="A84" i="3"/>
  <c r="I84" i="3"/>
  <c r="K84" i="3"/>
  <c r="L84" i="3"/>
  <c r="I85" i="3"/>
  <c r="K85" i="3"/>
  <c r="L85" i="3"/>
  <c r="B86" i="3"/>
  <c r="A86" i="3"/>
  <c r="C86" i="3"/>
  <c r="E86" i="3"/>
  <c r="D86" i="3"/>
  <c r="I86" i="3"/>
  <c r="K86" i="3"/>
  <c r="L86" i="3"/>
  <c r="B87" i="3"/>
  <c r="C87" i="3"/>
  <c r="E87" i="3"/>
  <c r="D87" i="3"/>
  <c r="A87" i="3"/>
  <c r="I87" i="3"/>
  <c r="K87" i="3"/>
  <c r="L87" i="3"/>
  <c r="I88" i="3"/>
  <c r="K88" i="3"/>
  <c r="L88" i="3"/>
  <c r="B89" i="3"/>
  <c r="A89" i="3"/>
  <c r="C89" i="3"/>
  <c r="E89" i="3"/>
  <c r="D89" i="3"/>
  <c r="I89" i="3"/>
  <c r="K89" i="3"/>
  <c r="L89" i="3"/>
  <c r="B90" i="3"/>
  <c r="C90" i="3"/>
  <c r="E90" i="3"/>
  <c r="D90" i="3"/>
  <c r="A90" i="3"/>
  <c r="I90" i="3"/>
  <c r="K90" i="3"/>
  <c r="L90" i="3"/>
  <c r="I91" i="3"/>
  <c r="K91" i="3"/>
  <c r="L91" i="3"/>
  <c r="B92" i="3"/>
  <c r="A92" i="3"/>
  <c r="C92" i="3"/>
  <c r="E92" i="3"/>
  <c r="D92" i="3"/>
  <c r="I92" i="3"/>
  <c r="K92" i="3"/>
  <c r="L92" i="3"/>
  <c r="B93" i="3"/>
  <c r="C93" i="3"/>
  <c r="E93" i="3"/>
  <c r="D93" i="3"/>
  <c r="A93" i="3"/>
  <c r="I93" i="3"/>
  <c r="K93" i="3"/>
  <c r="L93" i="3"/>
  <c r="I94" i="3"/>
  <c r="K94" i="3"/>
  <c r="L94" i="3"/>
  <c r="B95" i="3"/>
  <c r="A95" i="3"/>
  <c r="C95" i="3"/>
  <c r="E95" i="3"/>
  <c r="D95" i="3"/>
  <c r="I95" i="3"/>
  <c r="K95" i="3"/>
  <c r="L95" i="3"/>
  <c r="B96" i="3"/>
  <c r="C96" i="3"/>
  <c r="E96" i="3"/>
  <c r="D96" i="3"/>
  <c r="A96" i="3"/>
  <c r="B98" i="3"/>
  <c r="A98" i="3"/>
  <c r="C98" i="3"/>
  <c r="E98" i="3"/>
  <c r="D98" i="3"/>
  <c r="B99" i="3"/>
  <c r="C99" i="3"/>
  <c r="E99" i="3"/>
  <c r="D99" i="3"/>
  <c r="A99" i="3"/>
  <c r="B101" i="3"/>
  <c r="A101" i="3"/>
  <c r="C101" i="3"/>
  <c r="E101" i="3"/>
  <c r="D101" i="3"/>
  <c r="B102" i="3"/>
  <c r="C102" i="3"/>
  <c r="E102" i="3"/>
  <c r="D102" i="3"/>
  <c r="A102" i="3"/>
  <c r="B104" i="3"/>
  <c r="A104" i="3"/>
  <c r="C104" i="3"/>
  <c r="E104" i="3"/>
  <c r="D104" i="3"/>
  <c r="B105" i="3"/>
  <c r="C105" i="3"/>
  <c r="E105" i="3"/>
  <c r="D105" i="3"/>
  <c r="A105" i="3"/>
  <c r="B107" i="3"/>
  <c r="A107" i="3"/>
  <c r="C107" i="3"/>
  <c r="E107" i="3"/>
  <c r="D107" i="3"/>
  <c r="B108" i="3"/>
  <c r="C108" i="3"/>
  <c r="E108" i="3"/>
  <c r="D108" i="3"/>
  <c r="A108" i="3"/>
  <c r="B110" i="3"/>
  <c r="A110" i="3"/>
  <c r="C110" i="3"/>
  <c r="E110" i="3"/>
  <c r="D110" i="3"/>
  <c r="B111" i="3"/>
  <c r="C111" i="3"/>
  <c r="E111" i="3"/>
  <c r="D111" i="3"/>
  <c r="A111" i="3"/>
  <c r="B113" i="3"/>
  <c r="A113" i="3"/>
  <c r="C113" i="3"/>
  <c r="E113" i="3"/>
  <c r="D113" i="3"/>
  <c r="B114" i="3"/>
  <c r="C114" i="3"/>
  <c r="E114" i="3"/>
  <c r="D114" i="3"/>
  <c r="A114" i="3"/>
  <c r="B116" i="3"/>
  <c r="A116" i="3"/>
  <c r="C116" i="3"/>
  <c r="E116" i="3"/>
  <c r="D116" i="3"/>
  <c r="B117" i="3"/>
  <c r="C117" i="3"/>
  <c r="E117" i="3"/>
  <c r="D117" i="3"/>
  <c r="A117" i="3"/>
  <c r="B119" i="3"/>
  <c r="A119" i="3"/>
  <c r="C119" i="3"/>
  <c r="E119" i="3"/>
  <c r="D119" i="3"/>
  <c r="B120" i="3"/>
  <c r="C120" i="3"/>
  <c r="E120" i="3"/>
  <c r="D120" i="3"/>
  <c r="A120" i="3"/>
  <c r="B122" i="3"/>
  <c r="A122" i="3"/>
  <c r="C122" i="3"/>
  <c r="E122" i="3"/>
  <c r="D122" i="3"/>
  <c r="B123" i="3"/>
  <c r="C123" i="3"/>
  <c r="E123" i="3"/>
  <c r="D123" i="3"/>
  <c r="A123" i="3"/>
  <c r="B125" i="3"/>
  <c r="A125" i="3"/>
  <c r="C125" i="3"/>
  <c r="E125" i="3"/>
  <c r="D125" i="3"/>
  <c r="B126" i="3"/>
  <c r="C126" i="3"/>
  <c r="E126" i="3"/>
  <c r="D126" i="3"/>
  <c r="A126" i="3"/>
  <c r="B128" i="3"/>
  <c r="A128" i="3"/>
  <c r="C128" i="3"/>
  <c r="E128" i="3"/>
  <c r="D128" i="3"/>
  <c r="B129" i="3"/>
  <c r="C129" i="3"/>
  <c r="E129" i="3"/>
  <c r="D129" i="3"/>
  <c r="A129" i="3"/>
  <c r="B131" i="3"/>
  <c r="A131" i="3"/>
  <c r="C131" i="3"/>
  <c r="E131" i="3"/>
  <c r="D131" i="3"/>
  <c r="B132" i="3"/>
  <c r="C132" i="3"/>
  <c r="E132" i="3"/>
  <c r="D132" i="3"/>
  <c r="A132" i="3"/>
  <c r="B134" i="3"/>
  <c r="A134" i="3"/>
  <c r="C134" i="3"/>
  <c r="E134" i="3"/>
  <c r="D134" i="3"/>
  <c r="B135" i="3"/>
  <c r="C135" i="3"/>
  <c r="E135" i="3"/>
  <c r="D135" i="3"/>
  <c r="A135" i="3"/>
  <c r="B137" i="3"/>
  <c r="A137" i="3"/>
  <c r="C137" i="3"/>
  <c r="E137" i="3"/>
  <c r="D137" i="3"/>
  <c r="B138" i="3"/>
  <c r="C138" i="3"/>
  <c r="E138" i="3"/>
  <c r="D138" i="3"/>
  <c r="A138" i="3"/>
  <c r="B140" i="3"/>
  <c r="A140" i="3"/>
  <c r="C140" i="3"/>
  <c r="E140" i="3"/>
  <c r="D140" i="3"/>
  <c r="B141" i="3"/>
  <c r="C141" i="3"/>
  <c r="E141" i="3"/>
  <c r="D141" i="3"/>
  <c r="A141" i="3"/>
  <c r="B143" i="3"/>
  <c r="A143" i="3"/>
  <c r="C143" i="3"/>
  <c r="E143" i="3"/>
  <c r="D143" i="3"/>
  <c r="B144" i="3"/>
  <c r="C144" i="3"/>
  <c r="E144" i="3"/>
  <c r="D144" i="3"/>
  <c r="A144" i="3"/>
  <c r="B146" i="3"/>
  <c r="A146" i="3"/>
  <c r="C146" i="3"/>
  <c r="E146" i="3"/>
  <c r="D146" i="3"/>
  <c r="B147" i="3"/>
  <c r="C147" i="3"/>
  <c r="E147" i="3"/>
  <c r="D147" i="3"/>
  <c r="A147" i="3"/>
  <c r="B149" i="3"/>
  <c r="A149" i="3"/>
  <c r="C149" i="3"/>
  <c r="E149" i="3"/>
  <c r="D149" i="3"/>
  <c r="B150" i="3"/>
  <c r="C150" i="3"/>
  <c r="E150" i="3"/>
  <c r="D150" i="3"/>
  <c r="A150" i="3"/>
  <c r="G116" i="3"/>
</calcChain>
</file>

<file path=xl/sharedStrings.xml><?xml version="1.0" encoding="utf-8"?>
<sst xmlns="http://schemas.openxmlformats.org/spreadsheetml/2006/main" count="34" uniqueCount="30">
  <si>
    <t>MTOW</t>
  </si>
  <si>
    <t>MZFW</t>
  </si>
  <si>
    <t>MAC</t>
  </si>
  <si>
    <t>(lb)</t>
  </si>
  <si>
    <t>Moment</t>
  </si>
  <si>
    <t>CG(in)</t>
  </si>
  <si>
    <t>% MAC</t>
  </si>
  <si>
    <t>Label</t>
  </si>
  <si>
    <t>Y1</t>
  </si>
  <si>
    <t>X</t>
  </si>
  <si>
    <t xml:space="preserve">Equivalent </t>
  </si>
  <si>
    <t xml:space="preserve">% MAX interval </t>
  </si>
  <si>
    <t>in</t>
  </si>
  <si>
    <t>% MAC Starting point</t>
  </si>
  <si>
    <t>Vertical Line</t>
  </si>
  <si>
    <t>lb Lower Chart Limit</t>
  </si>
  <si>
    <t>LEMAC (in)</t>
  </si>
  <si>
    <t>lb Upper Chart Limit</t>
  </si>
  <si>
    <t>MAC (in)</t>
  </si>
  <si>
    <t>Moment (in-lb)</t>
  </si>
  <si>
    <t>CG (in)</t>
  </si>
  <si>
    <t>%MAC</t>
  </si>
  <si>
    <t>Weight (lb)</t>
  </si>
  <si>
    <t xml:space="preserve">FAN Data </t>
  </si>
  <si>
    <t>Simple Example</t>
  </si>
  <si>
    <t>Cmalpha</t>
  </si>
  <si>
    <t>OWE</t>
  </si>
  <si>
    <t>MWE</t>
  </si>
  <si>
    <t>MRW</t>
  </si>
  <si>
    <t>MLW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</si>
</sst>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E+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rgb="FF0000FF"/>
      </right>
      <top/>
      <bottom style="medium">
        <color rgb="FF0000FF"/>
      </bottom>
      <diagonal/>
    </border>
    <border>
      <left/>
      <right/>
      <top/>
      <bottom style="medium">
        <color rgb="FF0000FF"/>
      </bottom>
      <diagonal/>
    </border>
    <border>
      <left style="medium">
        <color rgb="FF0000FF"/>
      </left>
      <right/>
      <top/>
      <bottom style="medium">
        <color rgb="FF0000FF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rgb="FF0000FF"/>
      </right>
      <top/>
      <bottom/>
      <diagonal/>
    </border>
    <border>
      <left style="medium">
        <color rgb="FF0000FF"/>
      </left>
      <right/>
      <top/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/>
      <right/>
      <top style="medium">
        <color rgb="FF0000FF"/>
      </top>
      <bottom/>
      <diagonal/>
    </border>
    <border>
      <left style="medium">
        <color rgb="FF0000FF"/>
      </left>
      <right/>
      <top style="medium">
        <color rgb="FF0000FF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54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0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/>
    <xf numFmtId="0" fontId="2" fillId="2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9" fontId="0" fillId="0" borderId="4" xfId="1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8" xfId="0" applyNumberFormat="1" applyBorder="1"/>
    <xf numFmtId="9" fontId="0" fillId="0" borderId="8" xfId="1" applyFont="1" applyBorder="1"/>
    <xf numFmtId="0" fontId="0" fillId="0" borderId="9" xfId="0" applyBorder="1"/>
    <xf numFmtId="0" fontId="0" fillId="0" borderId="10" xfId="0" applyBorder="1"/>
    <xf numFmtId="0" fontId="3" fillId="3" borderId="11" xfId="0" applyFont="1" applyFill="1" applyBorder="1"/>
    <xf numFmtId="0" fontId="3" fillId="3" borderId="12" xfId="0" applyFont="1" applyFill="1" applyBorder="1"/>
    <xf numFmtId="0" fontId="3" fillId="3" borderId="13" xfId="0" applyFont="1" applyFill="1" applyBorder="1"/>
    <xf numFmtId="9" fontId="4" fillId="0" borderId="13" xfId="1" applyFont="1" applyBorder="1"/>
    <xf numFmtId="0" fontId="0" fillId="4" borderId="0" xfId="0" applyFill="1"/>
    <xf numFmtId="2" fontId="0" fillId="4" borderId="0" xfId="0" applyNumberFormat="1" applyFill="1"/>
    <xf numFmtId="0" fontId="0" fillId="0" borderId="14" xfId="0" applyBorder="1"/>
    <xf numFmtId="164" fontId="0" fillId="0" borderId="0" xfId="0" applyNumberFormat="1" applyBorder="1"/>
    <xf numFmtId="9" fontId="0" fillId="0" borderId="0" xfId="1" applyFont="1" applyBorder="1"/>
    <xf numFmtId="0" fontId="0" fillId="0" borderId="15" xfId="0" applyBorder="1"/>
    <xf numFmtId="0" fontId="3" fillId="3" borderId="16" xfId="0" applyFont="1" applyFill="1" applyBorder="1"/>
    <xf numFmtId="0" fontId="3" fillId="3" borderId="0" xfId="0" applyFont="1" applyFill="1" applyBorder="1"/>
    <xf numFmtId="0" fontId="3" fillId="3" borderId="17" xfId="0" applyFont="1" applyFill="1" applyBorder="1"/>
    <xf numFmtId="9" fontId="4" fillId="0" borderId="17" xfId="1" applyFont="1" applyBorder="1"/>
    <xf numFmtId="9" fontId="5" fillId="4" borderId="0" xfId="1" applyFont="1" applyFill="1"/>
    <xf numFmtId="0" fontId="4" fillId="0" borderId="17" xfId="0" applyFont="1" applyBorder="1"/>
    <xf numFmtId="0" fontId="3" fillId="3" borderId="0" xfId="0" applyFont="1" applyFill="1"/>
    <xf numFmtId="0" fontId="3" fillId="3" borderId="18" xfId="0" applyFont="1" applyFill="1" applyBorder="1"/>
    <xf numFmtId="0" fontId="3" fillId="3" borderId="19" xfId="0" applyFont="1" applyFill="1" applyBorder="1"/>
    <xf numFmtId="0" fontId="3" fillId="3" borderId="20" xfId="0" applyFont="1" applyFill="1" applyBorder="1"/>
    <xf numFmtId="0" fontId="4" fillId="0" borderId="20" xfId="0" applyFont="1" applyBorder="1"/>
    <xf numFmtId="164" fontId="0" fillId="0" borderId="21" xfId="0" applyNumberFormat="1" applyBorder="1"/>
    <xf numFmtId="9" fontId="0" fillId="0" borderId="21" xfId="1" applyFont="1" applyBorder="1"/>
    <xf numFmtId="0" fontId="0" fillId="0" borderId="22" xfId="0" applyBorder="1"/>
    <xf numFmtId="0" fontId="3" fillId="5" borderId="0" xfId="0" applyFont="1" applyFill="1" applyBorder="1" applyAlignment="1">
      <alignment horizontal="center"/>
    </xf>
    <xf numFmtId="0" fontId="6" fillId="0" borderId="0" xfId="0" applyFont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4" xfId="0" applyFill="1" applyBorder="1"/>
    <xf numFmtId="9" fontId="0" fillId="0" borderId="0" xfId="0" applyNumberFormat="1"/>
    <xf numFmtId="0" fontId="2" fillId="2" borderId="2" xfId="0" applyFont="1" applyFill="1" applyBorder="1" applyAlignment="1">
      <alignment horizontal="center"/>
    </xf>
  </cellXfs>
  <cellStyles count="5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588559738979301E-2"/>
          <c:y val="7.3397937681693406E-2"/>
          <c:w val="0.85653248340409804"/>
          <c:h val="0.81176222149898702"/>
        </c:manualLayout>
      </c:layout>
      <c:scatterChart>
        <c:scatterStyle val="lineMarker"/>
        <c:varyColors val="0"/>
        <c:ser>
          <c:idx val="1"/>
          <c:order val="0"/>
          <c:tx>
            <c:v>REF</c:v>
          </c:tx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0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0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2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2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4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4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6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6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8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8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10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10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12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12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1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14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2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14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16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5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16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7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18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8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18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0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20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1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20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3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22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22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6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24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7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24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9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26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0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26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2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28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3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28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5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30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30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8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32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9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32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1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34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2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34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4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36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5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36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7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38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8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38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0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40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1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40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3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42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4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42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6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44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7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44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9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46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0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46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2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48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3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48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5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50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6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50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8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52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9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52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1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54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2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54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4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56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5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56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7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58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58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0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60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1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60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3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62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4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62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6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64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7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64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9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66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0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66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2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68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3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68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5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70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6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70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8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72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9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72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1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74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2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74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4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76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5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76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7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78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8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78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0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80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1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80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3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82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4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82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6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84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7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84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9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86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0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86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2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88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3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88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5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90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6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90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8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92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9"/>
              <c:tx>
                <c:rich>
                  <a:bodyPr/>
                  <a:lstStyle/>
                  <a:p>
                    <a:pPr>
                      <a:defRPr sz="400" b="1"/>
                    </a:pPr>
                    <a:r>
                      <a:rPr lang="en-US"/>
                      <a:t>92</a:t>
                    </a:r>
                  </a:p>
                </c:rich>
              </c:tx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Sheet1!$D$11:$D$150</c:f>
              <c:numCache>
                <c:formatCode>General</c:formatCode>
                <c:ptCount val="140"/>
                <c:pt idx="0">
                  <c:v>-1829829.7847414999</c:v>
                </c:pt>
                <c:pt idx="1">
                  <c:v>-3584067.5804078882</c:v>
                </c:pt>
                <c:pt idx="3">
                  <c:v>-1707841.1324253976</c:v>
                </c:pt>
                <c:pt idx="4">
                  <c:v>-3345129.7417140245</c:v>
                </c:pt>
                <c:pt idx="6">
                  <c:v>-1585852.4801093002</c:v>
                </c:pt>
                <c:pt idx="7">
                  <c:v>-3106191.9030201705</c:v>
                </c:pt>
                <c:pt idx="9">
                  <c:v>-1463863.8277931979</c:v>
                </c:pt>
                <c:pt idx="10">
                  <c:v>-2867254.0643263068</c:v>
                </c:pt>
                <c:pt idx="12">
                  <c:v>-1341875.1754771005</c:v>
                </c:pt>
                <c:pt idx="13">
                  <c:v>-2628316.2256324524</c:v>
                </c:pt>
                <c:pt idx="15">
                  <c:v>-1219886.5231609982</c:v>
                </c:pt>
                <c:pt idx="16">
                  <c:v>-2389378.3869385887</c:v>
                </c:pt>
                <c:pt idx="18">
                  <c:v>-1097897.8708449008</c:v>
                </c:pt>
                <c:pt idx="19">
                  <c:v>-2150440.5482447348</c:v>
                </c:pt>
                <c:pt idx="21">
                  <c:v>-975909.21852879866</c:v>
                </c:pt>
                <c:pt idx="22">
                  <c:v>-1911502.709550871</c:v>
                </c:pt>
                <c:pt idx="24">
                  <c:v>-853920.56621270126</c:v>
                </c:pt>
                <c:pt idx="25">
                  <c:v>-1672564.8708570171</c:v>
                </c:pt>
                <c:pt idx="27">
                  <c:v>-731931.91389659897</c:v>
                </c:pt>
                <c:pt idx="28">
                  <c:v>-1433627.0321631534</c:v>
                </c:pt>
                <c:pt idx="30">
                  <c:v>-609943.26158050157</c:v>
                </c:pt>
                <c:pt idx="31">
                  <c:v>-1194689.1934692992</c:v>
                </c:pt>
                <c:pt idx="33">
                  <c:v>-487954.60926439933</c:v>
                </c:pt>
                <c:pt idx="34">
                  <c:v>-955751.35477543552</c:v>
                </c:pt>
                <c:pt idx="36">
                  <c:v>-365965.95694830193</c:v>
                </c:pt>
                <c:pt idx="37">
                  <c:v>-716813.51608158147</c:v>
                </c:pt>
                <c:pt idx="39">
                  <c:v>-243977.30463219967</c:v>
                </c:pt>
                <c:pt idx="40">
                  <c:v>-477875.67738771776</c:v>
                </c:pt>
                <c:pt idx="42">
                  <c:v>-121988.65231610228</c:v>
                </c:pt>
                <c:pt idx="43">
                  <c:v>-238937.83869386368</c:v>
                </c:pt>
                <c:pt idx="45">
                  <c:v>0</c:v>
                </c:pt>
                <c:pt idx="46">
                  <c:v>0</c:v>
                </c:pt>
                <c:pt idx="48">
                  <c:v>121988.65231610228</c:v>
                </c:pt>
                <c:pt idx="49">
                  <c:v>238937.83869386368</c:v>
                </c:pt>
                <c:pt idx="51">
                  <c:v>243977.30463219967</c:v>
                </c:pt>
                <c:pt idx="52">
                  <c:v>477875.67738771776</c:v>
                </c:pt>
                <c:pt idx="54">
                  <c:v>365965.95694830193</c:v>
                </c:pt>
                <c:pt idx="55">
                  <c:v>716813.51608158147</c:v>
                </c:pt>
                <c:pt idx="57">
                  <c:v>487954.60926439933</c:v>
                </c:pt>
                <c:pt idx="58">
                  <c:v>955751.35477543552</c:v>
                </c:pt>
                <c:pt idx="60">
                  <c:v>609943.26158050157</c:v>
                </c:pt>
                <c:pt idx="61">
                  <c:v>1194689.1934692992</c:v>
                </c:pt>
                <c:pt idx="63">
                  <c:v>731931.91389659897</c:v>
                </c:pt>
                <c:pt idx="64">
                  <c:v>1433627.0321631534</c:v>
                </c:pt>
                <c:pt idx="66">
                  <c:v>853920.56621270126</c:v>
                </c:pt>
                <c:pt idx="67">
                  <c:v>1672564.8708570171</c:v>
                </c:pt>
                <c:pt idx="69">
                  <c:v>975909.21852880355</c:v>
                </c:pt>
                <c:pt idx="70">
                  <c:v>1911502.7095508806</c:v>
                </c:pt>
                <c:pt idx="72">
                  <c:v>1097897.8708449008</c:v>
                </c:pt>
                <c:pt idx="73">
                  <c:v>2150440.5482447348</c:v>
                </c:pt>
                <c:pt idx="75">
                  <c:v>1219886.5231609982</c:v>
                </c:pt>
                <c:pt idx="76">
                  <c:v>2389378.3869385887</c:v>
                </c:pt>
                <c:pt idx="78">
                  <c:v>1341875.1754771005</c:v>
                </c:pt>
                <c:pt idx="79">
                  <c:v>2628316.2256324524</c:v>
                </c:pt>
                <c:pt idx="81">
                  <c:v>1463863.8277932028</c:v>
                </c:pt>
                <c:pt idx="82">
                  <c:v>2867254.0643263161</c:v>
                </c:pt>
                <c:pt idx="84">
                  <c:v>1585852.4801093002</c:v>
                </c:pt>
                <c:pt idx="85">
                  <c:v>3106191.9030201705</c:v>
                </c:pt>
                <c:pt idx="87">
                  <c:v>1707841.1324254025</c:v>
                </c:pt>
                <c:pt idx="88">
                  <c:v>3345129.7417140342</c:v>
                </c:pt>
                <c:pt idx="90">
                  <c:v>1829829.7847414999</c:v>
                </c:pt>
                <c:pt idx="91">
                  <c:v>3584067.5804078882</c:v>
                </c:pt>
                <c:pt idx="93">
                  <c:v>1951818.4370576022</c:v>
                </c:pt>
                <c:pt idx="94">
                  <c:v>3823005.4191017519</c:v>
                </c:pt>
                <c:pt idx="96">
                  <c:v>2073807.0893736996</c:v>
                </c:pt>
                <c:pt idx="97">
                  <c:v>4061943.2577956058</c:v>
                </c:pt>
                <c:pt idx="99">
                  <c:v>2195795.7416898017</c:v>
                </c:pt>
                <c:pt idx="100">
                  <c:v>4300881.0964894695</c:v>
                </c:pt>
                <c:pt idx="102">
                  <c:v>2317784.394005904</c:v>
                </c:pt>
                <c:pt idx="103">
                  <c:v>4539818.9351833332</c:v>
                </c:pt>
                <c:pt idx="105">
                  <c:v>2439773.0463220016</c:v>
                </c:pt>
                <c:pt idx="106">
                  <c:v>4778756.7738771876</c:v>
                </c:pt>
                <c:pt idx="108">
                  <c:v>2561761.6986381039</c:v>
                </c:pt>
                <c:pt idx="109">
                  <c:v>5017694.6125710513</c:v>
                </c:pt>
                <c:pt idx="111">
                  <c:v>2683750.3509542011</c:v>
                </c:pt>
                <c:pt idx="112">
                  <c:v>5256632.4512649048</c:v>
                </c:pt>
                <c:pt idx="114">
                  <c:v>2805739.0032703034</c:v>
                </c:pt>
                <c:pt idx="115">
                  <c:v>5495570.2899587685</c:v>
                </c:pt>
                <c:pt idx="117">
                  <c:v>2927727.655586401</c:v>
                </c:pt>
                <c:pt idx="118">
                  <c:v>5734508.1286526229</c:v>
                </c:pt>
                <c:pt idx="120">
                  <c:v>3049716.3079025033</c:v>
                </c:pt>
                <c:pt idx="121">
                  <c:v>5973445.9673464866</c:v>
                </c:pt>
                <c:pt idx="123">
                  <c:v>3171704.9602186005</c:v>
                </c:pt>
                <c:pt idx="124">
                  <c:v>6212383.806040341</c:v>
                </c:pt>
                <c:pt idx="126">
                  <c:v>3293693.6125347028</c:v>
                </c:pt>
                <c:pt idx="127">
                  <c:v>6451321.6447342047</c:v>
                </c:pt>
                <c:pt idx="129">
                  <c:v>3415682.2648507999</c:v>
                </c:pt>
                <c:pt idx="130">
                  <c:v>6690259.4834280582</c:v>
                </c:pt>
                <c:pt idx="132">
                  <c:v>3537670.9171669022</c:v>
                </c:pt>
                <c:pt idx="133">
                  <c:v>6929197.3221219219</c:v>
                </c:pt>
                <c:pt idx="135">
                  <c:v>3659659.5694830045</c:v>
                </c:pt>
                <c:pt idx="136">
                  <c:v>7168135.1608157856</c:v>
                </c:pt>
                <c:pt idx="138">
                  <c:v>3781648.2217991021</c:v>
                </c:pt>
                <c:pt idx="139">
                  <c:v>7407072.99950964</c:v>
                </c:pt>
              </c:numCache>
            </c:numRef>
          </c:xVal>
          <c:yVal>
            <c:numRef>
              <c:f>Sheet1!$B$11:$B$150</c:f>
              <c:numCache>
                <c:formatCode>0%</c:formatCode>
                <c:ptCount val="140"/>
                <c:pt idx="0">
                  <c:v>0</c:v>
                </c:pt>
                <c:pt idx="1">
                  <c:v>0</c:v>
                </c:pt>
                <c:pt idx="3">
                  <c:v>0.02</c:v>
                </c:pt>
                <c:pt idx="4">
                  <c:v>0.02</c:v>
                </c:pt>
                <c:pt idx="6">
                  <c:v>0.04</c:v>
                </c:pt>
                <c:pt idx="7">
                  <c:v>0.04</c:v>
                </c:pt>
                <c:pt idx="9">
                  <c:v>0.06</c:v>
                </c:pt>
                <c:pt idx="10">
                  <c:v>0.06</c:v>
                </c:pt>
                <c:pt idx="12">
                  <c:v>0.08</c:v>
                </c:pt>
                <c:pt idx="13">
                  <c:v>0.08</c:v>
                </c:pt>
                <c:pt idx="15">
                  <c:v>0.1</c:v>
                </c:pt>
                <c:pt idx="16">
                  <c:v>0.1</c:v>
                </c:pt>
                <c:pt idx="18">
                  <c:v>0.12000000000000001</c:v>
                </c:pt>
                <c:pt idx="19">
                  <c:v>0.12000000000000001</c:v>
                </c:pt>
                <c:pt idx="21">
                  <c:v>0.14000000000000001</c:v>
                </c:pt>
                <c:pt idx="22">
                  <c:v>0.14000000000000001</c:v>
                </c:pt>
                <c:pt idx="24">
                  <c:v>0.16</c:v>
                </c:pt>
                <c:pt idx="25">
                  <c:v>0.16</c:v>
                </c:pt>
                <c:pt idx="27">
                  <c:v>0.18</c:v>
                </c:pt>
                <c:pt idx="28">
                  <c:v>0.18</c:v>
                </c:pt>
                <c:pt idx="30">
                  <c:v>0.19999999999999998</c:v>
                </c:pt>
                <c:pt idx="31">
                  <c:v>0.19999999999999998</c:v>
                </c:pt>
                <c:pt idx="33">
                  <c:v>0.21999999999999997</c:v>
                </c:pt>
                <c:pt idx="34">
                  <c:v>0.21999999999999997</c:v>
                </c:pt>
                <c:pt idx="36">
                  <c:v>0.23999999999999996</c:v>
                </c:pt>
                <c:pt idx="37">
                  <c:v>0.23999999999999996</c:v>
                </c:pt>
                <c:pt idx="39">
                  <c:v>0.25999999999999995</c:v>
                </c:pt>
                <c:pt idx="40">
                  <c:v>0.25999999999999995</c:v>
                </c:pt>
                <c:pt idx="42">
                  <c:v>0.27999999999999997</c:v>
                </c:pt>
                <c:pt idx="43">
                  <c:v>0.27999999999999997</c:v>
                </c:pt>
                <c:pt idx="45">
                  <c:v>0.3</c:v>
                </c:pt>
                <c:pt idx="46">
                  <c:v>0.3</c:v>
                </c:pt>
                <c:pt idx="48">
                  <c:v>0.32</c:v>
                </c:pt>
                <c:pt idx="49">
                  <c:v>0.32</c:v>
                </c:pt>
                <c:pt idx="51">
                  <c:v>0.34</c:v>
                </c:pt>
                <c:pt idx="52">
                  <c:v>0.34</c:v>
                </c:pt>
                <c:pt idx="54">
                  <c:v>0.36000000000000004</c:v>
                </c:pt>
                <c:pt idx="55">
                  <c:v>0.36000000000000004</c:v>
                </c:pt>
                <c:pt idx="57">
                  <c:v>0.38000000000000006</c:v>
                </c:pt>
                <c:pt idx="58">
                  <c:v>0.38000000000000006</c:v>
                </c:pt>
                <c:pt idx="60">
                  <c:v>0.40000000000000008</c:v>
                </c:pt>
                <c:pt idx="61">
                  <c:v>0.40000000000000008</c:v>
                </c:pt>
                <c:pt idx="63">
                  <c:v>0.4200000000000001</c:v>
                </c:pt>
                <c:pt idx="64">
                  <c:v>0.4200000000000001</c:v>
                </c:pt>
                <c:pt idx="66">
                  <c:v>0.44000000000000011</c:v>
                </c:pt>
                <c:pt idx="67">
                  <c:v>0.44000000000000011</c:v>
                </c:pt>
                <c:pt idx="69">
                  <c:v>0.46000000000000013</c:v>
                </c:pt>
                <c:pt idx="70">
                  <c:v>0.46000000000000013</c:v>
                </c:pt>
                <c:pt idx="72">
                  <c:v>0.48000000000000015</c:v>
                </c:pt>
                <c:pt idx="73">
                  <c:v>0.48000000000000015</c:v>
                </c:pt>
                <c:pt idx="75">
                  <c:v>0.50000000000000011</c:v>
                </c:pt>
                <c:pt idx="76">
                  <c:v>0.50000000000000011</c:v>
                </c:pt>
                <c:pt idx="78">
                  <c:v>0.52000000000000013</c:v>
                </c:pt>
                <c:pt idx="79">
                  <c:v>0.52000000000000013</c:v>
                </c:pt>
                <c:pt idx="81">
                  <c:v>0.54000000000000015</c:v>
                </c:pt>
                <c:pt idx="82">
                  <c:v>0.54000000000000015</c:v>
                </c:pt>
                <c:pt idx="84">
                  <c:v>0.56000000000000016</c:v>
                </c:pt>
                <c:pt idx="85">
                  <c:v>0.56000000000000016</c:v>
                </c:pt>
                <c:pt idx="87">
                  <c:v>0.58000000000000018</c:v>
                </c:pt>
                <c:pt idx="88">
                  <c:v>0.58000000000000018</c:v>
                </c:pt>
                <c:pt idx="90">
                  <c:v>0.6000000000000002</c:v>
                </c:pt>
                <c:pt idx="91">
                  <c:v>0.6000000000000002</c:v>
                </c:pt>
                <c:pt idx="93">
                  <c:v>0.62000000000000022</c:v>
                </c:pt>
                <c:pt idx="94">
                  <c:v>0.62000000000000022</c:v>
                </c:pt>
                <c:pt idx="96">
                  <c:v>0.64000000000000024</c:v>
                </c:pt>
                <c:pt idx="97">
                  <c:v>0.64000000000000024</c:v>
                </c:pt>
                <c:pt idx="99">
                  <c:v>0.66000000000000025</c:v>
                </c:pt>
                <c:pt idx="100">
                  <c:v>0.66000000000000025</c:v>
                </c:pt>
                <c:pt idx="102">
                  <c:v>0.68000000000000027</c:v>
                </c:pt>
                <c:pt idx="103">
                  <c:v>0.68000000000000027</c:v>
                </c:pt>
                <c:pt idx="105">
                  <c:v>0.70000000000000029</c:v>
                </c:pt>
                <c:pt idx="106">
                  <c:v>0.70000000000000029</c:v>
                </c:pt>
                <c:pt idx="108">
                  <c:v>0.72000000000000031</c:v>
                </c:pt>
                <c:pt idx="109">
                  <c:v>0.72000000000000031</c:v>
                </c:pt>
                <c:pt idx="111">
                  <c:v>0.74000000000000032</c:v>
                </c:pt>
                <c:pt idx="112">
                  <c:v>0.74000000000000032</c:v>
                </c:pt>
                <c:pt idx="114">
                  <c:v>0.76000000000000034</c:v>
                </c:pt>
                <c:pt idx="115">
                  <c:v>0.76000000000000034</c:v>
                </c:pt>
                <c:pt idx="117">
                  <c:v>0.78000000000000036</c:v>
                </c:pt>
                <c:pt idx="118">
                  <c:v>0.78000000000000036</c:v>
                </c:pt>
                <c:pt idx="120">
                  <c:v>0.80000000000000038</c:v>
                </c:pt>
                <c:pt idx="121">
                  <c:v>0.80000000000000038</c:v>
                </c:pt>
                <c:pt idx="123">
                  <c:v>0.8200000000000004</c:v>
                </c:pt>
                <c:pt idx="124">
                  <c:v>0.8200000000000004</c:v>
                </c:pt>
                <c:pt idx="126">
                  <c:v>0.84000000000000041</c:v>
                </c:pt>
                <c:pt idx="127">
                  <c:v>0.84000000000000041</c:v>
                </c:pt>
                <c:pt idx="129">
                  <c:v>0.86000000000000043</c:v>
                </c:pt>
                <c:pt idx="130">
                  <c:v>0.86000000000000043</c:v>
                </c:pt>
                <c:pt idx="132">
                  <c:v>0.88000000000000045</c:v>
                </c:pt>
                <c:pt idx="133">
                  <c:v>0.88000000000000045</c:v>
                </c:pt>
                <c:pt idx="135">
                  <c:v>0.90000000000000047</c:v>
                </c:pt>
                <c:pt idx="136">
                  <c:v>0.90000000000000047</c:v>
                </c:pt>
                <c:pt idx="138">
                  <c:v>0.92000000000000048</c:v>
                </c:pt>
                <c:pt idx="139">
                  <c:v>0.92000000000000048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Sheet1!$B$10</c:f>
              <c:strCache>
                <c:ptCount val="1"/>
                <c:pt idx="0">
                  <c:v>% MAC</c:v>
                </c:pt>
              </c:strCache>
            </c:strRef>
          </c:tx>
          <c:spPr>
            <a:ln w="12700"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6.3709816181431404E-3"/>
                  <c:y val="2.6257518023615201E-2"/>
                </c:manualLayout>
              </c:layout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0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0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2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2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4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4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6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pPr algn="ctr" rtl="0">
                      <a:defRPr sz="1100" b="1"/>
                    </a:pPr>
                    <a:r>
                      <a:rPr lang="en-US" sz="1100"/>
                      <a:t>6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8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pPr algn="ctr" rtl="0">
                      <a:defRPr sz="1100" b="1"/>
                    </a:pPr>
                    <a:r>
                      <a:rPr lang="en-US" sz="1100"/>
                      <a:t>8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10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10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12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pPr algn="ctr" rtl="0">
                      <a:defRPr sz="1100" b="1"/>
                    </a:pPr>
                    <a:r>
                      <a:rPr lang="en-US" sz="1100"/>
                      <a:t>12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14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pPr algn="ctr" rtl="0">
                      <a:defRPr sz="1100" b="1"/>
                    </a:pPr>
                    <a:r>
                      <a:rPr lang="en-US" sz="1100"/>
                      <a:t>14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16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"/>
              <c:layout/>
              <c:tx>
                <c:strRef>
                  <c:f>Sheet1!$A$36</c:f>
                  <c:strCache>
                    <c:ptCount val="1"/>
                    <c:pt idx="0">
                      <c:v>-1.7E+6</c:v>
                    </c:pt>
                  </c:strCache>
                </c:strRef>
              </c:tx>
              <c:numFmt formatCode="[$-F400]h:mm:ss\ AM/PM" sourceLinked="0"/>
              <c:spPr/>
              <c:txPr>
                <a:bodyPr/>
                <a:lstStyle/>
                <a:p>
                  <a:pPr algn="ctr" rtl="0">
                    <a:defRPr sz="1100" b="1"/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{93C7118B-A4EE-4955-B755-8AF6C5B75450}</c15:txfldGUID>
                      <c15:f>Sheet1!$A$36</c15:f>
                      <c15:dlblFieldTableCache>
                        <c:ptCount val="1"/>
                        <c:pt idx="0">
                          <c:v>-1.7E+6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18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"/>
              <c:layout/>
              <c:tx>
                <c:strRef>
                  <c:f>Sheet1!$A$39</c:f>
                  <c:strCache>
                    <c:ptCount val="1"/>
                    <c:pt idx="0">
                      <c:v>-1.4E+6</c:v>
                    </c:pt>
                  </c:strCache>
                </c:strRef>
              </c:tx>
              <c:numFmt formatCode="[$-F400]h:mm:ss\ AM/PM" sourceLinked="0"/>
              <c:spPr/>
              <c:txPr>
                <a:bodyPr/>
                <a:lstStyle/>
                <a:p>
                  <a:pPr algn="ctr" rtl="0">
                    <a:defRPr sz="1100" b="1"/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{B8DC0298-C041-4215-AAEA-E42368937300}</c15:txfldGUID>
                      <c15:f>Sheet1!$A$39</c15:f>
                      <c15:dlblFieldTableCache>
                        <c:ptCount val="1"/>
                        <c:pt idx="0">
                          <c:v>-1.4E+6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20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"/>
              <c:layout/>
              <c:tx>
                <c:strRef>
                  <c:f>Sheet1!$A$42</c:f>
                  <c:strCache>
                    <c:ptCount val="1"/>
                    <c:pt idx="0">
                      <c:v>-1.2E+6</c:v>
                    </c:pt>
                  </c:strCache>
                </c:strRef>
              </c:tx>
              <c:numFmt formatCode="[$-F400]h:mm:ss\ AM/PM" sourceLinked="0"/>
              <c:spPr/>
              <c:txPr>
                <a:bodyPr/>
                <a:lstStyle/>
                <a:p>
                  <a:pPr algn="ctr" rtl="0">
                    <a:defRPr sz="1100" b="1"/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{DAC35D9B-7550-46C3-830F-70BD9E36D439}</c15:txfldGUID>
                      <c15:f>Sheet1!$A$42</c15:f>
                      <c15:dlblFieldTableCache>
                        <c:ptCount val="1"/>
                        <c:pt idx="0">
                          <c:v>-1.2E+6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22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/>
              <c:tx>
                <c:strRef>
                  <c:f>Sheet1!$A$45</c:f>
                  <c:strCache>
                    <c:ptCount val="1"/>
                    <c:pt idx="0">
                      <c:v>-9.6E+5</c:v>
                    </c:pt>
                  </c:strCache>
                </c:strRef>
              </c:tx>
              <c:numFmt formatCode="General" sourceLinked="0"/>
              <c:spPr/>
              <c:txPr>
                <a:bodyPr/>
                <a:lstStyle/>
                <a:p>
                  <a:pPr algn="ctr" rtl="0">
                    <a:defRPr sz="1100" b="1"/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{5CA329BB-4DBD-43D2-B7B9-412A70DDB953}</c15:txfldGUID>
                      <c15:f>Sheet1!$A$45</c15:f>
                      <c15:dlblFieldTableCache>
                        <c:ptCount val="1"/>
                        <c:pt idx="0">
                          <c:v>-9.6E+5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24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"/>
              <c:layout>
                <c:manualLayout>
                  <c:x val="-2.5854398732811399E-2"/>
                  <c:y val="-2.6576619258115899E-2"/>
                </c:manualLayout>
              </c:layout>
              <c:tx>
                <c:strRef>
                  <c:f>Sheet1!$A$48</c:f>
                  <c:strCache>
                    <c:ptCount val="1"/>
                    <c:pt idx="0">
                      <c:v>-7.2E+5</c:v>
                    </c:pt>
                  </c:strCache>
                </c:strRef>
              </c:tx>
              <c:numFmt formatCode="[$-F400]h:mm:ss\ AM/PM" sourceLinked="0"/>
              <c:spPr/>
              <c:txPr>
                <a:bodyPr/>
                <a:lstStyle/>
                <a:p>
                  <a:pPr algn="ctr" rtl="0">
                    <a:defRPr sz="1100"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{DDC6C705-FCC0-4603-A1CC-259DCC6C0E96}</c15:txfldGUID>
                      <c15:f>Sheet1!$A$48</c15:f>
                      <c15:dlblFieldTableCache>
                        <c:ptCount val="1"/>
                        <c:pt idx="0">
                          <c:v>-7.2E+5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26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"/>
              <c:layout/>
              <c:tx>
                <c:strRef>
                  <c:f>Sheet1!$A$51</c:f>
                  <c:strCache>
                    <c:ptCount val="1"/>
                    <c:pt idx="0">
                      <c:v>-4.8E+5</c:v>
                    </c:pt>
                  </c:strCache>
                </c:strRef>
              </c:tx>
              <c:numFmt formatCode="[$-F400]h:mm:ss\ AM/PM" sourceLinked="0"/>
              <c:spPr/>
              <c:txPr>
                <a:bodyPr/>
                <a:lstStyle/>
                <a:p>
                  <a:pPr algn="ctr" rtl="0">
                    <a:defRPr sz="1100" b="1"/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{7B30A1AB-68B0-46FA-8965-9087A88F511C}</c15:txfldGUID>
                      <c15:f>Sheet1!$A$51</c15:f>
                      <c15:dlblFieldTableCache>
                        <c:ptCount val="1"/>
                        <c:pt idx="0">
                          <c:v>-4.8E+5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28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"/>
              <c:layout/>
              <c:tx>
                <c:strRef>
                  <c:f>Sheet1!$A$54</c:f>
                  <c:strCache>
                    <c:ptCount val="1"/>
                    <c:pt idx="0">
                      <c:v>-2.4E+5</c:v>
                    </c:pt>
                  </c:strCache>
                </c:strRef>
              </c:tx>
              <c:numFmt formatCode="[$-F400]h:mm:ss\ AM/PM" sourceLinked="0"/>
              <c:spPr/>
              <c:txPr>
                <a:bodyPr/>
                <a:lstStyle/>
                <a:p>
                  <a:pPr algn="ctr" rtl="0">
                    <a:defRPr sz="1100" b="1"/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{54CC00AC-7A11-448D-B1B0-F47F8AEE6354}</c15:txfldGUID>
                      <c15:f>Sheet1!$A$54</c15:f>
                      <c15:dlblFieldTableCache>
                        <c:ptCount val="1"/>
                        <c:pt idx="0">
                          <c:v>-2.4E+5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30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/>
              <c:tx>
                <c:strRef>
                  <c:f>Sheet1!$A$57</c:f>
                  <c:strCache>
                    <c:ptCount val="1"/>
                    <c:pt idx="0">
                      <c:v>0.0E+0</c:v>
                    </c:pt>
                  </c:strCache>
                </c:strRef>
              </c:tx>
              <c:numFmt formatCode="[$-F400]h:mm:ss\ AM/PM" sourceLinked="0"/>
              <c:spPr/>
              <c:txPr>
                <a:bodyPr/>
                <a:lstStyle/>
                <a:p>
                  <a:pPr algn="ctr" rtl="0">
                    <a:defRPr sz="1100" b="1"/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{42A3C405-F51B-498F-A1D7-FD5F1AE2C2B2}</c15:txfldGUID>
                      <c15:f>Sheet1!$A$57</c15:f>
                      <c15:dlblFieldTableCache>
                        <c:ptCount val="1"/>
                        <c:pt idx="0">
                          <c:v>0.0E+0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32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"/>
              <c:layout/>
              <c:tx>
                <c:strRef>
                  <c:f>Sheet1!$A$60</c:f>
                  <c:strCache>
                    <c:ptCount val="1"/>
                    <c:pt idx="0">
                      <c:v>2.4E+5</c:v>
                    </c:pt>
                  </c:strCache>
                </c:strRef>
              </c:tx>
              <c:numFmt formatCode="[$-F400]h:mm:ss\ AM/PM" sourceLinked="0"/>
              <c:spPr/>
              <c:txPr>
                <a:bodyPr/>
                <a:lstStyle/>
                <a:p>
                  <a:pPr algn="ctr" rtl="0">
                    <a:defRPr sz="1100" b="1"/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{FD08D484-8C73-4ED5-9645-A6490C239B04}</c15:txfldGUID>
                      <c15:f>Sheet1!$A$60</c15:f>
                      <c15:dlblFieldTableCache>
                        <c:ptCount val="1"/>
                        <c:pt idx="0">
                          <c:v>2.4E+5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34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2"/>
              <c:layout/>
              <c:tx>
                <c:strRef>
                  <c:f>Sheet1!$A$63</c:f>
                  <c:strCache>
                    <c:ptCount val="1"/>
                    <c:pt idx="0">
                      <c:v>4.8E+5</c:v>
                    </c:pt>
                  </c:strCache>
                </c:strRef>
              </c:tx>
              <c:numFmt formatCode="[$-F400]h:mm:ss\ AM/PM" sourceLinked="0"/>
              <c:spPr/>
              <c:txPr>
                <a:bodyPr/>
                <a:lstStyle/>
                <a:p>
                  <a:pPr algn="ctr" rtl="0">
                    <a:defRPr sz="1100" b="1"/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{CEB482AC-A875-4159-80FB-24C29B1458FA}</c15:txfldGUID>
                      <c15:f>Sheet1!$A$63</c15:f>
                      <c15:dlblFieldTableCache>
                        <c:ptCount val="1"/>
                        <c:pt idx="0">
                          <c:v>4.8E+5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36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5"/>
              <c:layout/>
              <c:tx>
                <c:strRef>
                  <c:f>Sheet1!$A$66</c:f>
                  <c:strCache>
                    <c:ptCount val="1"/>
                    <c:pt idx="0">
                      <c:v>7.2E+5</c:v>
                    </c:pt>
                  </c:strCache>
                </c:strRef>
              </c:tx>
              <c:numFmt formatCode="[$-F400]h:mm:ss\ AM/PM" sourceLinked="0"/>
              <c:spPr/>
              <c:txPr>
                <a:bodyPr/>
                <a:lstStyle/>
                <a:p>
                  <a:pPr algn="ctr" rtl="0">
                    <a:defRPr sz="1100" b="1"/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{690E3374-CDD3-4FC3-AE56-25EEF70623CC}</c15:txfldGUID>
                      <c15:f>Sheet1!$A$66</c15:f>
                      <c15:dlblFieldTableCache>
                        <c:ptCount val="1"/>
                        <c:pt idx="0">
                          <c:v>7.2E+5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57"/>
              <c:layout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38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8"/>
              <c:layout/>
              <c:tx>
                <c:strRef>
                  <c:f>Sheet1!$A$69</c:f>
                  <c:strCache>
                    <c:ptCount val="1"/>
                    <c:pt idx="0">
                      <c:v>9.6E+5</c:v>
                    </c:pt>
                  </c:strCache>
                </c:strRef>
              </c:tx>
              <c:numFmt formatCode="[$-F400]h:mm:ss\ AM/PM" sourceLinked="0"/>
              <c:spPr/>
              <c:txPr>
                <a:bodyPr/>
                <a:lstStyle/>
                <a:p>
                  <a:pPr algn="ctr" rtl="0">
                    <a:defRPr sz="1100" b="1"/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{8DF400BB-53E8-44C2-BB09-FE24C0933892}</c15:txfldGUID>
                      <c15:f>Sheet1!$A$69</c15:f>
                      <c15:dlblFieldTableCache>
                        <c:ptCount val="1"/>
                        <c:pt idx="0">
                          <c:v>9.6E+5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60"/>
              <c:layout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40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1"/>
              <c:layout/>
              <c:tx>
                <c:strRef>
                  <c:f>Sheet1!$A$72</c:f>
                  <c:strCache>
                    <c:ptCount val="1"/>
                    <c:pt idx="0">
                      <c:v>1.2E+6</c:v>
                    </c:pt>
                  </c:strCache>
                </c:strRef>
              </c:tx>
              <c:numFmt formatCode="[$-F400]h:mm:ss\ AM/PM" sourceLinked="0"/>
              <c:spPr/>
              <c:txPr>
                <a:bodyPr/>
                <a:lstStyle/>
                <a:p>
                  <a:pPr algn="ctr" rtl="0">
                    <a:defRPr sz="1100" b="1"/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{7716F860-7A4E-4A6A-AA76-9EE22E9A210D}</c15:txfldGUID>
                      <c15:f>Sheet1!$A$72</c15:f>
                      <c15:dlblFieldTableCache>
                        <c:ptCount val="1"/>
                        <c:pt idx="0">
                          <c:v>1.2E+6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63"/>
              <c:layout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42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4"/>
              <c:layout/>
              <c:tx>
                <c:strRef>
                  <c:f>Sheet1!$A$75</c:f>
                  <c:strCache>
                    <c:ptCount val="1"/>
                    <c:pt idx="0">
                      <c:v>1.4E+6</c:v>
                    </c:pt>
                  </c:strCache>
                </c:strRef>
              </c:tx>
              <c:numFmt formatCode="[$-F400]h:mm:ss\ AM/PM" sourceLinked="0"/>
              <c:spPr/>
              <c:txPr>
                <a:bodyPr/>
                <a:lstStyle/>
                <a:p>
                  <a:pPr>
                    <a:defRPr sz="1100" b="1"/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{E623E270-73E2-467B-92F0-C68DC31B496F}</c15:txfldGUID>
                      <c15:f>Sheet1!$A$75</c15:f>
                      <c15:dlblFieldTableCache>
                        <c:ptCount val="1"/>
                        <c:pt idx="0">
                          <c:v>1.4E+6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66"/>
              <c:layout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44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7"/>
              <c:layout/>
              <c:tx>
                <c:strRef>
                  <c:f>Sheet1!$A$78</c:f>
                  <c:strCache>
                    <c:ptCount val="1"/>
                    <c:pt idx="0">
                      <c:v>1.7E+6</c:v>
                    </c:pt>
                  </c:strCache>
                </c:strRef>
              </c:tx>
              <c:numFmt formatCode="[$-F400]h:mm:ss\ AM/PM" sourceLinked="0"/>
              <c:spPr/>
              <c:txPr>
                <a:bodyPr/>
                <a:lstStyle/>
                <a:p>
                  <a:pPr>
                    <a:defRPr sz="1100" b="1"/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{D842FE36-6EB9-4758-8BFB-10DDF04E9DE1}</c15:txfldGUID>
                      <c15:f>Sheet1!$A$78</c15:f>
                      <c15:dlblFieldTableCache>
                        <c:ptCount val="1"/>
                        <c:pt idx="0">
                          <c:v>1.7E+6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69"/>
              <c:layout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46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"/>
              <c:layout/>
              <c:tx>
                <c:strRef>
                  <c:f>Sheet1!$A$81</c:f>
                  <c:strCache>
                    <c:ptCount val="1"/>
                    <c:pt idx="0">
                      <c:v>1.9E+6</c:v>
                    </c:pt>
                  </c:strCache>
                </c:strRef>
              </c:tx>
              <c:numFmt formatCode="[$-F400]h:mm:ss\ AM/PM" sourceLinked="0"/>
              <c:spPr/>
              <c:txPr>
                <a:bodyPr/>
                <a:lstStyle/>
                <a:p>
                  <a:pPr>
                    <a:defRPr sz="1100" b="1"/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{E9DAFC07-988B-44AF-A4D5-2C7D6B6FFD86}</c15:txfldGUID>
                      <c15:f>Sheet1!$A$81</c15:f>
                      <c15:dlblFieldTableCache>
                        <c:ptCount val="1"/>
                        <c:pt idx="0">
                          <c:v>1.9E+6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72"/>
              <c:layout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48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3"/>
              <c:layout/>
              <c:tx>
                <c:strRef>
                  <c:f>Sheet1!$A$84</c:f>
                  <c:strCache>
                    <c:ptCount val="1"/>
                    <c:pt idx="0">
                      <c:v>2.2E+6</c:v>
                    </c:pt>
                  </c:strCache>
                </c:strRef>
              </c:tx>
              <c:numFmt formatCode="[$-F400]h:mm:ss\ AM/PM" sourceLinked="0"/>
              <c:spPr/>
              <c:txPr>
                <a:bodyPr/>
                <a:lstStyle/>
                <a:p>
                  <a:pPr>
                    <a:defRPr sz="1100" b="1"/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{5B63264A-7423-47D6-A2C9-330B3EC603A9}</c15:txfldGUID>
                      <c15:f>Sheet1!$A$84</c15:f>
                      <c15:dlblFieldTableCache>
                        <c:ptCount val="1"/>
                        <c:pt idx="0">
                          <c:v>2.2E+6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75"/>
              <c:layout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50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6"/>
              <c:layout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50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8"/>
              <c:layout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52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9"/>
              <c:layout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52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1"/>
              <c:layout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54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2"/>
              <c:layout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54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4"/>
              <c:layout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56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56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7"/>
              <c:layout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58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pPr algn="ctr" rtl="0">
                      <a:defRPr sz="11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/>
                      <a:t>58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0"/>
              <c:layout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60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pPr algn="ctr" rtl="0">
                      <a:defRPr sz="11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/>
                      <a:t>60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3"/>
              <c:layout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62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62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6"/>
              <c:layout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64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64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9"/>
              <c:layout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66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66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2"/>
              <c:layout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68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68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5"/>
              <c:layout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70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70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8"/>
              <c:layout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72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72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1"/>
              <c:layout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74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74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4"/>
              <c:layout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76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76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7"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78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8"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78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0"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80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1"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80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3"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82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4"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82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6"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84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7"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84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9"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86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0"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86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2"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88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3"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88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5"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90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6"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90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8"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92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9"/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/>
                      <a:t>92</a:t>
                    </a:r>
                    <a:endParaRPr lang="en-US"/>
                  </a:p>
                </c:rich>
              </c:tx>
              <c:numFmt formatCode="[$-F400]h:mm:ss\ AM/PM" sourceLinked="0"/>
              <c:spPr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[$-F400]h:mm:ss\ AM/PM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Sheet1!$D$11:$D$150</c:f>
              <c:numCache>
                <c:formatCode>General</c:formatCode>
                <c:ptCount val="140"/>
                <c:pt idx="0">
                  <c:v>-1829829.7847414999</c:v>
                </c:pt>
                <c:pt idx="1">
                  <c:v>-3584067.5804078882</c:v>
                </c:pt>
                <c:pt idx="3">
                  <c:v>-1707841.1324253976</c:v>
                </c:pt>
                <c:pt idx="4">
                  <c:v>-3345129.7417140245</c:v>
                </c:pt>
                <c:pt idx="6">
                  <c:v>-1585852.4801093002</c:v>
                </c:pt>
                <c:pt idx="7">
                  <c:v>-3106191.9030201705</c:v>
                </c:pt>
                <c:pt idx="9">
                  <c:v>-1463863.8277931979</c:v>
                </c:pt>
                <c:pt idx="10">
                  <c:v>-2867254.0643263068</c:v>
                </c:pt>
                <c:pt idx="12">
                  <c:v>-1341875.1754771005</c:v>
                </c:pt>
                <c:pt idx="13">
                  <c:v>-2628316.2256324524</c:v>
                </c:pt>
                <c:pt idx="15">
                  <c:v>-1219886.5231609982</c:v>
                </c:pt>
                <c:pt idx="16">
                  <c:v>-2389378.3869385887</c:v>
                </c:pt>
                <c:pt idx="18">
                  <c:v>-1097897.8708449008</c:v>
                </c:pt>
                <c:pt idx="19">
                  <c:v>-2150440.5482447348</c:v>
                </c:pt>
                <c:pt idx="21">
                  <c:v>-975909.21852879866</c:v>
                </c:pt>
                <c:pt idx="22">
                  <c:v>-1911502.709550871</c:v>
                </c:pt>
                <c:pt idx="24">
                  <c:v>-853920.56621270126</c:v>
                </c:pt>
                <c:pt idx="25">
                  <c:v>-1672564.8708570171</c:v>
                </c:pt>
                <c:pt idx="27">
                  <c:v>-731931.91389659897</c:v>
                </c:pt>
                <c:pt idx="28">
                  <c:v>-1433627.0321631534</c:v>
                </c:pt>
                <c:pt idx="30">
                  <c:v>-609943.26158050157</c:v>
                </c:pt>
                <c:pt idx="31">
                  <c:v>-1194689.1934692992</c:v>
                </c:pt>
                <c:pt idx="33">
                  <c:v>-487954.60926439933</c:v>
                </c:pt>
                <c:pt idx="34">
                  <c:v>-955751.35477543552</c:v>
                </c:pt>
                <c:pt idx="36">
                  <c:v>-365965.95694830193</c:v>
                </c:pt>
                <c:pt idx="37">
                  <c:v>-716813.51608158147</c:v>
                </c:pt>
                <c:pt idx="39">
                  <c:v>-243977.30463219967</c:v>
                </c:pt>
                <c:pt idx="40">
                  <c:v>-477875.67738771776</c:v>
                </c:pt>
                <c:pt idx="42">
                  <c:v>-121988.65231610228</c:v>
                </c:pt>
                <c:pt idx="43">
                  <c:v>-238937.83869386368</c:v>
                </c:pt>
                <c:pt idx="45">
                  <c:v>0</c:v>
                </c:pt>
                <c:pt idx="46">
                  <c:v>0</c:v>
                </c:pt>
                <c:pt idx="48">
                  <c:v>121988.65231610228</c:v>
                </c:pt>
                <c:pt idx="49">
                  <c:v>238937.83869386368</c:v>
                </c:pt>
                <c:pt idx="51">
                  <c:v>243977.30463219967</c:v>
                </c:pt>
                <c:pt idx="52">
                  <c:v>477875.67738771776</c:v>
                </c:pt>
                <c:pt idx="54">
                  <c:v>365965.95694830193</c:v>
                </c:pt>
                <c:pt idx="55">
                  <c:v>716813.51608158147</c:v>
                </c:pt>
                <c:pt idx="57">
                  <c:v>487954.60926439933</c:v>
                </c:pt>
                <c:pt idx="58">
                  <c:v>955751.35477543552</c:v>
                </c:pt>
                <c:pt idx="60">
                  <c:v>609943.26158050157</c:v>
                </c:pt>
                <c:pt idx="61">
                  <c:v>1194689.1934692992</c:v>
                </c:pt>
                <c:pt idx="63">
                  <c:v>731931.91389659897</c:v>
                </c:pt>
                <c:pt idx="64">
                  <c:v>1433627.0321631534</c:v>
                </c:pt>
                <c:pt idx="66">
                  <c:v>853920.56621270126</c:v>
                </c:pt>
                <c:pt idx="67">
                  <c:v>1672564.8708570171</c:v>
                </c:pt>
                <c:pt idx="69">
                  <c:v>975909.21852880355</c:v>
                </c:pt>
                <c:pt idx="70">
                  <c:v>1911502.7095508806</c:v>
                </c:pt>
                <c:pt idx="72">
                  <c:v>1097897.8708449008</c:v>
                </c:pt>
                <c:pt idx="73">
                  <c:v>2150440.5482447348</c:v>
                </c:pt>
                <c:pt idx="75">
                  <c:v>1219886.5231609982</c:v>
                </c:pt>
                <c:pt idx="76">
                  <c:v>2389378.3869385887</c:v>
                </c:pt>
                <c:pt idx="78">
                  <c:v>1341875.1754771005</c:v>
                </c:pt>
                <c:pt idx="79">
                  <c:v>2628316.2256324524</c:v>
                </c:pt>
                <c:pt idx="81">
                  <c:v>1463863.8277932028</c:v>
                </c:pt>
                <c:pt idx="82">
                  <c:v>2867254.0643263161</c:v>
                </c:pt>
                <c:pt idx="84">
                  <c:v>1585852.4801093002</c:v>
                </c:pt>
                <c:pt idx="85">
                  <c:v>3106191.9030201705</c:v>
                </c:pt>
                <c:pt idx="87">
                  <c:v>1707841.1324254025</c:v>
                </c:pt>
                <c:pt idx="88">
                  <c:v>3345129.7417140342</c:v>
                </c:pt>
                <c:pt idx="90">
                  <c:v>1829829.7847414999</c:v>
                </c:pt>
                <c:pt idx="91">
                  <c:v>3584067.5804078882</c:v>
                </c:pt>
                <c:pt idx="93">
                  <c:v>1951818.4370576022</c:v>
                </c:pt>
                <c:pt idx="94">
                  <c:v>3823005.4191017519</c:v>
                </c:pt>
                <c:pt idx="96">
                  <c:v>2073807.0893736996</c:v>
                </c:pt>
                <c:pt idx="97">
                  <c:v>4061943.2577956058</c:v>
                </c:pt>
                <c:pt idx="99">
                  <c:v>2195795.7416898017</c:v>
                </c:pt>
                <c:pt idx="100">
                  <c:v>4300881.0964894695</c:v>
                </c:pt>
                <c:pt idx="102">
                  <c:v>2317784.394005904</c:v>
                </c:pt>
                <c:pt idx="103">
                  <c:v>4539818.9351833332</c:v>
                </c:pt>
                <c:pt idx="105">
                  <c:v>2439773.0463220016</c:v>
                </c:pt>
                <c:pt idx="106">
                  <c:v>4778756.7738771876</c:v>
                </c:pt>
                <c:pt idx="108">
                  <c:v>2561761.6986381039</c:v>
                </c:pt>
                <c:pt idx="109">
                  <c:v>5017694.6125710513</c:v>
                </c:pt>
                <c:pt idx="111">
                  <c:v>2683750.3509542011</c:v>
                </c:pt>
                <c:pt idx="112">
                  <c:v>5256632.4512649048</c:v>
                </c:pt>
                <c:pt idx="114">
                  <c:v>2805739.0032703034</c:v>
                </c:pt>
                <c:pt idx="115">
                  <c:v>5495570.2899587685</c:v>
                </c:pt>
                <c:pt idx="117">
                  <c:v>2927727.655586401</c:v>
                </c:pt>
                <c:pt idx="118">
                  <c:v>5734508.1286526229</c:v>
                </c:pt>
                <c:pt idx="120">
                  <c:v>3049716.3079025033</c:v>
                </c:pt>
                <c:pt idx="121">
                  <c:v>5973445.9673464866</c:v>
                </c:pt>
                <c:pt idx="123">
                  <c:v>3171704.9602186005</c:v>
                </c:pt>
                <c:pt idx="124">
                  <c:v>6212383.806040341</c:v>
                </c:pt>
                <c:pt idx="126">
                  <c:v>3293693.6125347028</c:v>
                </c:pt>
                <c:pt idx="127">
                  <c:v>6451321.6447342047</c:v>
                </c:pt>
                <c:pt idx="129">
                  <c:v>3415682.2648507999</c:v>
                </c:pt>
                <c:pt idx="130">
                  <c:v>6690259.4834280582</c:v>
                </c:pt>
                <c:pt idx="132">
                  <c:v>3537670.9171669022</c:v>
                </c:pt>
                <c:pt idx="133">
                  <c:v>6929197.3221219219</c:v>
                </c:pt>
                <c:pt idx="135">
                  <c:v>3659659.5694830045</c:v>
                </c:pt>
                <c:pt idx="136">
                  <c:v>7168135.1608157856</c:v>
                </c:pt>
                <c:pt idx="138">
                  <c:v>3781648.2217991021</c:v>
                </c:pt>
                <c:pt idx="139">
                  <c:v>7407072.99950964</c:v>
                </c:pt>
              </c:numCache>
            </c:numRef>
          </c:xVal>
          <c:yVal>
            <c:numRef>
              <c:f>Sheet1!$E$11:$E$150</c:f>
              <c:numCache>
                <c:formatCode>General</c:formatCode>
                <c:ptCount val="140"/>
                <c:pt idx="0">
                  <c:v>43000</c:v>
                </c:pt>
                <c:pt idx="1">
                  <c:v>84223.62956525544</c:v>
                </c:pt>
                <c:pt idx="3">
                  <c:v>43000</c:v>
                </c:pt>
                <c:pt idx="4">
                  <c:v>84223.62956525544</c:v>
                </c:pt>
                <c:pt idx="6">
                  <c:v>43000</c:v>
                </c:pt>
                <c:pt idx="7">
                  <c:v>84223.62956525544</c:v>
                </c:pt>
                <c:pt idx="9">
                  <c:v>43000</c:v>
                </c:pt>
                <c:pt idx="10">
                  <c:v>84223.62956525544</c:v>
                </c:pt>
                <c:pt idx="12">
                  <c:v>43000</c:v>
                </c:pt>
                <c:pt idx="13">
                  <c:v>84223.62956525544</c:v>
                </c:pt>
                <c:pt idx="15">
                  <c:v>43000</c:v>
                </c:pt>
                <c:pt idx="16">
                  <c:v>84223.62956525544</c:v>
                </c:pt>
                <c:pt idx="18">
                  <c:v>43000</c:v>
                </c:pt>
                <c:pt idx="19">
                  <c:v>84223.62956525544</c:v>
                </c:pt>
                <c:pt idx="21">
                  <c:v>43000</c:v>
                </c:pt>
                <c:pt idx="22">
                  <c:v>84223.62956525544</c:v>
                </c:pt>
                <c:pt idx="24">
                  <c:v>43000</c:v>
                </c:pt>
                <c:pt idx="25">
                  <c:v>84223.62956525544</c:v>
                </c:pt>
                <c:pt idx="27">
                  <c:v>43000</c:v>
                </c:pt>
                <c:pt idx="28">
                  <c:v>84223.62956525544</c:v>
                </c:pt>
                <c:pt idx="30">
                  <c:v>43000</c:v>
                </c:pt>
                <c:pt idx="31">
                  <c:v>84223.62956525544</c:v>
                </c:pt>
                <c:pt idx="33">
                  <c:v>43000</c:v>
                </c:pt>
                <c:pt idx="34">
                  <c:v>84223.62956525544</c:v>
                </c:pt>
                <c:pt idx="36">
                  <c:v>43000</c:v>
                </c:pt>
                <c:pt idx="37">
                  <c:v>84223.62956525544</c:v>
                </c:pt>
                <c:pt idx="39">
                  <c:v>43000</c:v>
                </c:pt>
                <c:pt idx="40">
                  <c:v>84223.62956525544</c:v>
                </c:pt>
                <c:pt idx="42">
                  <c:v>43000</c:v>
                </c:pt>
                <c:pt idx="43">
                  <c:v>84223.62956525544</c:v>
                </c:pt>
                <c:pt idx="45">
                  <c:v>43000</c:v>
                </c:pt>
                <c:pt idx="46">
                  <c:v>84223.62956525544</c:v>
                </c:pt>
                <c:pt idx="48">
                  <c:v>43000</c:v>
                </c:pt>
                <c:pt idx="49">
                  <c:v>84223.62956525544</c:v>
                </c:pt>
                <c:pt idx="51">
                  <c:v>43000</c:v>
                </c:pt>
                <c:pt idx="52">
                  <c:v>84223.62956525544</c:v>
                </c:pt>
                <c:pt idx="54">
                  <c:v>43000</c:v>
                </c:pt>
                <c:pt idx="55">
                  <c:v>84223.62956525544</c:v>
                </c:pt>
                <c:pt idx="57">
                  <c:v>43000</c:v>
                </c:pt>
                <c:pt idx="58">
                  <c:v>84223.62956525544</c:v>
                </c:pt>
                <c:pt idx="60">
                  <c:v>43000</c:v>
                </c:pt>
                <c:pt idx="61">
                  <c:v>84223.62956525544</c:v>
                </c:pt>
                <c:pt idx="63">
                  <c:v>43000</c:v>
                </c:pt>
                <c:pt idx="64">
                  <c:v>84223.62956525544</c:v>
                </c:pt>
                <c:pt idx="66">
                  <c:v>43000</c:v>
                </c:pt>
                <c:pt idx="67">
                  <c:v>84223.62956525544</c:v>
                </c:pt>
                <c:pt idx="69">
                  <c:v>43000</c:v>
                </c:pt>
                <c:pt idx="70">
                  <c:v>84223.62956525544</c:v>
                </c:pt>
                <c:pt idx="72">
                  <c:v>43000</c:v>
                </c:pt>
                <c:pt idx="73">
                  <c:v>84223.62956525544</c:v>
                </c:pt>
                <c:pt idx="75">
                  <c:v>43000</c:v>
                </c:pt>
                <c:pt idx="76">
                  <c:v>84223.62956525544</c:v>
                </c:pt>
                <c:pt idx="78">
                  <c:v>43000</c:v>
                </c:pt>
                <c:pt idx="79">
                  <c:v>84223.62956525544</c:v>
                </c:pt>
                <c:pt idx="81">
                  <c:v>43000</c:v>
                </c:pt>
                <c:pt idx="82">
                  <c:v>84223.62956525544</c:v>
                </c:pt>
                <c:pt idx="84">
                  <c:v>43000</c:v>
                </c:pt>
                <c:pt idx="85">
                  <c:v>84223.62956525544</c:v>
                </c:pt>
                <c:pt idx="87">
                  <c:v>43000</c:v>
                </c:pt>
                <c:pt idx="88">
                  <c:v>84223.62956525544</c:v>
                </c:pt>
                <c:pt idx="90">
                  <c:v>43000</c:v>
                </c:pt>
                <c:pt idx="91">
                  <c:v>84223.62956525544</c:v>
                </c:pt>
                <c:pt idx="93">
                  <c:v>43000</c:v>
                </c:pt>
                <c:pt idx="94">
                  <c:v>84223.62956525544</c:v>
                </c:pt>
                <c:pt idx="96">
                  <c:v>43000</c:v>
                </c:pt>
                <c:pt idx="97">
                  <c:v>84223.62956525544</c:v>
                </c:pt>
                <c:pt idx="99">
                  <c:v>43000</c:v>
                </c:pt>
                <c:pt idx="100">
                  <c:v>84223.62956525544</c:v>
                </c:pt>
                <c:pt idx="102">
                  <c:v>43000</c:v>
                </c:pt>
                <c:pt idx="103">
                  <c:v>84223.62956525544</c:v>
                </c:pt>
                <c:pt idx="105">
                  <c:v>43000</c:v>
                </c:pt>
                <c:pt idx="106">
                  <c:v>84223.62956525544</c:v>
                </c:pt>
                <c:pt idx="108">
                  <c:v>43000</c:v>
                </c:pt>
                <c:pt idx="109">
                  <c:v>84223.62956525544</c:v>
                </c:pt>
                <c:pt idx="111">
                  <c:v>43000</c:v>
                </c:pt>
                <c:pt idx="112">
                  <c:v>84223.62956525544</c:v>
                </c:pt>
                <c:pt idx="114">
                  <c:v>43000</c:v>
                </c:pt>
                <c:pt idx="115">
                  <c:v>84223.62956525544</c:v>
                </c:pt>
                <c:pt idx="117">
                  <c:v>43000</c:v>
                </c:pt>
                <c:pt idx="118">
                  <c:v>84223.62956525544</c:v>
                </c:pt>
                <c:pt idx="120">
                  <c:v>43000</c:v>
                </c:pt>
                <c:pt idx="121">
                  <c:v>84223.62956525544</c:v>
                </c:pt>
                <c:pt idx="123">
                  <c:v>43000</c:v>
                </c:pt>
                <c:pt idx="124">
                  <c:v>84223.62956525544</c:v>
                </c:pt>
                <c:pt idx="126">
                  <c:v>43000</c:v>
                </c:pt>
                <c:pt idx="127">
                  <c:v>84223.62956525544</c:v>
                </c:pt>
                <c:pt idx="129">
                  <c:v>43000</c:v>
                </c:pt>
                <c:pt idx="130">
                  <c:v>84223.62956525544</c:v>
                </c:pt>
                <c:pt idx="132">
                  <c:v>43000</c:v>
                </c:pt>
                <c:pt idx="133">
                  <c:v>84223.62956525544</c:v>
                </c:pt>
                <c:pt idx="135">
                  <c:v>43000</c:v>
                </c:pt>
                <c:pt idx="136">
                  <c:v>84223.62956525544</c:v>
                </c:pt>
                <c:pt idx="138">
                  <c:v>43000</c:v>
                </c:pt>
                <c:pt idx="139">
                  <c:v>84223.62956525544</c:v>
                </c:pt>
              </c:numCache>
            </c:numRef>
          </c:yVal>
          <c:smooth val="0"/>
        </c:ser>
        <c:ser>
          <c:idx val="2"/>
          <c:order val="2"/>
          <c:tx>
            <c:v>Simple Envelope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Sheet1!$O$3:$O$7</c:f>
              <c:numCache>
                <c:formatCode>General</c:formatCode>
                <c:ptCount val="5"/>
                <c:pt idx="0">
                  <c:v>-976085.703387958</c:v>
                </c:pt>
                <c:pt idx="1">
                  <c:v>599870.91273617919</c:v>
                </c:pt>
                <c:pt idx="2">
                  <c:v>1035945.3102532001</c:v>
                </c:pt>
                <c:pt idx="3">
                  <c:v>-1685648.3376026941</c:v>
                </c:pt>
                <c:pt idx="4">
                  <c:v>-976085.703387958</c:v>
                </c:pt>
              </c:numCache>
            </c:numRef>
          </c:xVal>
          <c:yVal>
            <c:numRef>
              <c:f>Sheet1!$L$3:$L$7</c:f>
              <c:numCache>
                <c:formatCode>General</c:formatCode>
                <c:ptCount val="5"/>
                <c:pt idx="0">
                  <c:v>45874.961262160825</c:v>
                </c:pt>
                <c:pt idx="1">
                  <c:v>45874.961262160825</c:v>
                </c:pt>
                <c:pt idx="2">
                  <c:v>79223.62956525544</c:v>
                </c:pt>
                <c:pt idx="3">
                  <c:v>79223.62956525544</c:v>
                </c:pt>
                <c:pt idx="4">
                  <c:v>45874.961262160825</c:v>
                </c:pt>
              </c:numCache>
            </c:numRef>
          </c:yVal>
          <c:smooth val="0"/>
        </c:ser>
        <c:ser>
          <c:idx val="3"/>
          <c:order val="3"/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51"/>
            <c:marker>
              <c:symbol val="square"/>
              <c:size val="10"/>
              <c:spPr>
                <a:noFill/>
                <a:ln>
                  <a:noFill/>
                </a:ln>
              </c:spPr>
            </c:marker>
            <c:bubble3D val="0"/>
            <c:spPr>
              <a:ln>
                <a:noFill/>
              </a:ln>
            </c:spPr>
          </c:dPt>
          <c:xVal>
            <c:numRef>
              <c:f>Sheet1!$L$53:$L$200</c:f>
              <c:numCache>
                <c:formatCode>General</c:formatCode>
                <c:ptCount val="148"/>
                <c:pt idx="0">
                  <c:v>867384.98872092168</c:v>
                </c:pt>
                <c:pt idx="1">
                  <c:v>702146.4562784693</c:v>
                </c:pt>
                <c:pt idx="2">
                  <c:v>391861.0379707485</c:v>
                </c:pt>
                <c:pt idx="3">
                  <c:v>438631.4264418754</c:v>
                </c:pt>
                <c:pt idx="4">
                  <c:v>493342.9752543674</c:v>
                </c:pt>
                <c:pt idx="5">
                  <c:v>548054.52406685741</c:v>
                </c:pt>
                <c:pt idx="6">
                  <c:v>596526.07287933631</c:v>
                </c:pt>
                <c:pt idx="7">
                  <c:v>644997.62169181998</c:v>
                </c:pt>
                <c:pt idx="8">
                  <c:v>687229.17050431331</c:v>
                </c:pt>
                <c:pt idx="9">
                  <c:v>729460.71931679512</c:v>
                </c:pt>
                <c:pt idx="10">
                  <c:v>765452.26812929334</c:v>
                </c:pt>
                <c:pt idx="11">
                  <c:v>801443.81694178481</c:v>
                </c:pt>
                <c:pt idx="12">
                  <c:v>831195.36575426825</c:v>
                </c:pt>
                <c:pt idx="13">
                  <c:v>860946.91456676577</c:v>
                </c:pt>
                <c:pt idx="14">
                  <c:v>884458.46337924048</c:v>
                </c:pt>
                <c:pt idx="15">
                  <c:v>907970.01219172892</c:v>
                </c:pt>
                <c:pt idx="16">
                  <c:v>925241.56100422423</c:v>
                </c:pt>
                <c:pt idx="17">
                  <c:v>942513.10981672164</c:v>
                </c:pt>
                <c:pt idx="18">
                  <c:v>953544.65862919588</c:v>
                </c:pt>
                <c:pt idx="19">
                  <c:v>964576.20744168642</c:v>
                </c:pt>
                <c:pt idx="20">
                  <c:v>969367.75625419745</c:v>
                </c:pt>
                <c:pt idx="21">
                  <c:v>974159.30506669171</c:v>
                </c:pt>
                <c:pt idx="22">
                  <c:v>972710.85387916618</c:v>
                </c:pt>
                <c:pt idx="23">
                  <c:v>971262.40269164729</c:v>
                </c:pt>
                <c:pt idx="24">
                  <c:v>960648.95150414691</c:v>
                </c:pt>
                <c:pt idx="25">
                  <c:v>950035.50031662243</c:v>
                </c:pt>
                <c:pt idx="26">
                  <c:v>933182.0491291096</c:v>
                </c:pt>
                <c:pt idx="27">
                  <c:v>916328.59794160235</c:v>
                </c:pt>
                <c:pt idx="28">
                  <c:v>893235.14675408357</c:v>
                </c:pt>
                <c:pt idx="29">
                  <c:v>870141.69556657434</c:v>
                </c:pt>
                <c:pt idx="30">
                  <c:v>840808.24437906663</c:v>
                </c:pt>
                <c:pt idx="31">
                  <c:v>811474.79319156276</c:v>
                </c:pt>
                <c:pt idx="32">
                  <c:v>775901.34200404317</c:v>
                </c:pt>
                <c:pt idx="33">
                  <c:v>740327.89081654442</c:v>
                </c:pt>
                <c:pt idx="34">
                  <c:v>698514.43962907081</c:v>
                </c:pt>
                <c:pt idx="35">
                  <c:v>656700.9884415064</c:v>
                </c:pt>
                <c:pt idx="36">
                  <c:v>608647.53725401079</c:v>
                </c:pt>
                <c:pt idx="37">
                  <c:v>560594.08606649004</c:v>
                </c:pt>
                <c:pt idx="38">
                  <c:v>500450.63487898675</c:v>
                </c:pt>
                <c:pt idx="39">
                  <c:v>440112.18369144335</c:v>
                </c:pt>
                <c:pt idx="40">
                  <c:v>373338.73250397033</c:v>
                </c:pt>
                <c:pt idx="41">
                  <c:v>306370.28131639119</c:v>
                </c:pt>
                <c:pt idx="42">
                  <c:v>232966.83012892079</c:v>
                </c:pt>
                <c:pt idx="43">
                  <c:v>159368.3789414106</c:v>
                </c:pt>
                <c:pt idx="44">
                  <c:v>79334.927753917611</c:v>
                </c:pt>
                <c:pt idx="45">
                  <c:v>-893.52343358764017</c:v>
                </c:pt>
                <c:pt idx="46">
                  <c:v>53818.025378858365</c:v>
                </c:pt>
                <c:pt idx="47">
                  <c:v>108529.57419139045</c:v>
                </c:pt>
                <c:pt idx="48">
                  <c:v>157001.12300386335</c:v>
                </c:pt>
                <c:pt idx="49">
                  <c:v>205472.67181632749</c:v>
                </c:pt>
                <c:pt idx="50">
                  <c:v>247704.22062881742</c:v>
                </c:pt>
                <c:pt idx="51">
                  <c:v>289935.7694413322</c:v>
                </c:pt>
                <c:pt idx="52">
                  <c:v>325927.31825384346</c:v>
                </c:pt>
                <c:pt idx="53">
                  <c:v>361918.8670662918</c:v>
                </c:pt>
                <c:pt idx="54">
                  <c:v>391670.41587881045</c:v>
                </c:pt>
                <c:pt idx="55">
                  <c:v>421421.96469125955</c:v>
                </c:pt>
                <c:pt idx="56">
                  <c:v>444933.51350378053</c:v>
                </c:pt>
                <c:pt idx="57">
                  <c:v>468445.06231626676</c:v>
                </c:pt>
                <c:pt idx="58">
                  <c:v>485716.61112875107</c:v>
                </c:pt>
                <c:pt idx="59">
                  <c:v>502988.15994123882</c:v>
                </c:pt>
                <c:pt idx="60">
                  <c:v>514019.70875373919</c:v>
                </c:pt>
                <c:pt idx="61">
                  <c:v>525051.25756619277</c:v>
                </c:pt>
                <c:pt idx="62">
                  <c:v>529842.80637871381</c:v>
                </c:pt>
                <c:pt idx="63">
                  <c:v>534634.35519118246</c:v>
                </c:pt>
                <c:pt idx="64">
                  <c:v>533185.90400369326</c:v>
                </c:pt>
                <c:pt idx="65">
                  <c:v>531737.4528161817</c:v>
                </c:pt>
                <c:pt idx="66">
                  <c:v>521124.00162865227</c:v>
                </c:pt>
                <c:pt idx="67">
                  <c:v>510510.55044112849</c:v>
                </c:pt>
                <c:pt idx="68">
                  <c:v>493657.09925362258</c:v>
                </c:pt>
                <c:pt idx="69">
                  <c:v>476803.64806612238</c:v>
                </c:pt>
                <c:pt idx="70">
                  <c:v>453710.19687861449</c:v>
                </c:pt>
                <c:pt idx="71">
                  <c:v>430616.74569107668</c:v>
                </c:pt>
                <c:pt idx="72">
                  <c:v>401283.29450358247</c:v>
                </c:pt>
                <c:pt idx="73">
                  <c:v>371949.84331609198</c:v>
                </c:pt>
                <c:pt idx="74">
                  <c:v>336376.39212857769</c:v>
                </c:pt>
                <c:pt idx="75">
                  <c:v>300802.94094103685</c:v>
                </c:pt>
                <c:pt idx="76">
                  <c:v>258989.48975353944</c:v>
                </c:pt>
                <c:pt idx="77">
                  <c:v>217176.03856604095</c:v>
                </c:pt>
                <c:pt idx="78">
                  <c:v>169122.58737852913</c:v>
                </c:pt>
                <c:pt idx="79">
                  <c:v>121069.13619092482</c:v>
                </c:pt>
                <c:pt idx="80">
                  <c:v>60925.685003514118</c:v>
                </c:pt>
                <c:pt idx="81">
                  <c:v>782.23381598047047</c:v>
                </c:pt>
                <c:pt idx="82">
                  <c:v>-65991.217371518898</c:v>
                </c:pt>
                <c:pt idx="83">
                  <c:v>-132764.66855905385</c:v>
                </c:pt>
                <c:pt idx="84">
                  <c:v>-206168.11974653022</c:v>
                </c:pt>
                <c:pt idx="85">
                  <c:v>-279571.57093405345</c:v>
                </c:pt>
                <c:pt idx="86">
                  <c:v>-359605.02212156163</c:v>
                </c:pt>
                <c:pt idx="87">
                  <c:v>-439638.47330909333</c:v>
                </c:pt>
                <c:pt idx="88">
                  <c:v>-384926.92449658917</c:v>
                </c:pt>
                <c:pt idx="89">
                  <c:v>-336455.37568411604</c:v>
                </c:pt>
                <c:pt idx="90">
                  <c:v>-294223.82687158103</c:v>
                </c:pt>
                <c:pt idx="91">
                  <c:v>-258232.27805915597</c:v>
                </c:pt>
                <c:pt idx="92">
                  <c:v>-228480.72924666826</c:v>
                </c:pt>
                <c:pt idx="93">
                  <c:v>-204969.18043415301</c:v>
                </c:pt>
                <c:pt idx="94">
                  <c:v>-187697.6316216359</c:v>
                </c:pt>
                <c:pt idx="95">
                  <c:v>-176666.08280915426</c:v>
                </c:pt>
                <c:pt idx="96">
                  <c:v>-171874.53399666242</c:v>
                </c:pt>
                <c:pt idx="97">
                  <c:v>-173322.98518416454</c:v>
                </c:pt>
                <c:pt idx="98">
                  <c:v>-183936.43637169042</c:v>
                </c:pt>
                <c:pt idx="99">
                  <c:v>-200789.8875592814</c:v>
                </c:pt>
                <c:pt idx="100">
                  <c:v>-223883.33874672916</c:v>
                </c:pt>
                <c:pt idx="101">
                  <c:v>-253216.78993426371</c:v>
                </c:pt>
                <c:pt idx="102">
                  <c:v>-288790.24112177244</c:v>
                </c:pt>
                <c:pt idx="103">
                  <c:v>-330603.6923092322</c:v>
                </c:pt>
                <c:pt idx="104">
                  <c:v>-378657.14349672763</c:v>
                </c:pt>
                <c:pt idx="105">
                  <c:v>-939379.16533729248</c:v>
                </c:pt>
                <c:pt idx="106">
                  <c:v>-676893.8465642446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Sheet1!$J$53:$J$200</c:f>
              <c:numCache>
                <c:formatCode>General</c:formatCode>
                <c:ptCount val="148"/>
                <c:pt idx="0">
                  <c:v>45874.961262160825</c:v>
                </c:pt>
                <c:pt idx="1">
                  <c:v>48254.961262160825</c:v>
                </c:pt>
                <c:pt idx="2">
                  <c:v>48734.961262160825</c:v>
                </c:pt>
                <c:pt idx="3">
                  <c:v>49364.961262160825</c:v>
                </c:pt>
                <c:pt idx="4">
                  <c:v>49559.961262160825</c:v>
                </c:pt>
                <c:pt idx="5">
                  <c:v>49754.961262160825</c:v>
                </c:pt>
                <c:pt idx="6">
                  <c:v>49949.961262160825</c:v>
                </c:pt>
                <c:pt idx="7">
                  <c:v>50144.961262160825</c:v>
                </c:pt>
                <c:pt idx="8">
                  <c:v>50339.961262160825</c:v>
                </c:pt>
                <c:pt idx="9">
                  <c:v>50534.961262160825</c:v>
                </c:pt>
                <c:pt idx="10">
                  <c:v>50729.961262160825</c:v>
                </c:pt>
                <c:pt idx="11">
                  <c:v>50924.961262160825</c:v>
                </c:pt>
                <c:pt idx="12">
                  <c:v>51119.961262160825</c:v>
                </c:pt>
                <c:pt idx="13">
                  <c:v>51314.961262160825</c:v>
                </c:pt>
                <c:pt idx="14">
                  <c:v>51509.961262160825</c:v>
                </c:pt>
                <c:pt idx="15">
                  <c:v>51704.961262160825</c:v>
                </c:pt>
                <c:pt idx="16">
                  <c:v>51899.961262160825</c:v>
                </c:pt>
                <c:pt idx="17">
                  <c:v>52094.961262160825</c:v>
                </c:pt>
                <c:pt idx="18">
                  <c:v>52289.961262160825</c:v>
                </c:pt>
                <c:pt idx="19">
                  <c:v>52484.961262160825</c:v>
                </c:pt>
                <c:pt idx="20">
                  <c:v>52679.961262160825</c:v>
                </c:pt>
                <c:pt idx="21">
                  <c:v>52874.961262160825</c:v>
                </c:pt>
                <c:pt idx="22">
                  <c:v>53069.961262160825</c:v>
                </c:pt>
                <c:pt idx="23">
                  <c:v>53264.961262160825</c:v>
                </c:pt>
                <c:pt idx="24">
                  <c:v>53459.961262160825</c:v>
                </c:pt>
                <c:pt idx="25">
                  <c:v>53654.961262160825</c:v>
                </c:pt>
                <c:pt idx="26">
                  <c:v>53849.961262160825</c:v>
                </c:pt>
                <c:pt idx="27">
                  <c:v>54044.961262160825</c:v>
                </c:pt>
                <c:pt idx="28">
                  <c:v>54239.961262160825</c:v>
                </c:pt>
                <c:pt idx="29">
                  <c:v>54434.961262160825</c:v>
                </c:pt>
                <c:pt idx="30">
                  <c:v>54629.961262160825</c:v>
                </c:pt>
                <c:pt idx="31">
                  <c:v>54824.961262160825</c:v>
                </c:pt>
                <c:pt idx="32">
                  <c:v>55019.961262160825</c:v>
                </c:pt>
                <c:pt idx="33">
                  <c:v>55214.961262160825</c:v>
                </c:pt>
                <c:pt idx="34">
                  <c:v>55409.961262160825</c:v>
                </c:pt>
                <c:pt idx="35">
                  <c:v>55604.961262160825</c:v>
                </c:pt>
                <c:pt idx="36">
                  <c:v>55799.961262160825</c:v>
                </c:pt>
                <c:pt idx="37">
                  <c:v>55994.961262160825</c:v>
                </c:pt>
                <c:pt idx="38">
                  <c:v>56189.961262160825</c:v>
                </c:pt>
                <c:pt idx="39">
                  <c:v>56384.961262160825</c:v>
                </c:pt>
                <c:pt idx="40">
                  <c:v>56579.961262160825</c:v>
                </c:pt>
                <c:pt idx="41">
                  <c:v>56774.961262160825</c:v>
                </c:pt>
                <c:pt idx="42">
                  <c:v>56969.961262160825</c:v>
                </c:pt>
                <c:pt idx="43">
                  <c:v>57164.961262160825</c:v>
                </c:pt>
                <c:pt idx="44">
                  <c:v>57359.961262160825</c:v>
                </c:pt>
                <c:pt idx="45">
                  <c:v>57554.961262160825</c:v>
                </c:pt>
                <c:pt idx="46">
                  <c:v>57749.961262160825</c:v>
                </c:pt>
                <c:pt idx="47">
                  <c:v>57944.961262160825</c:v>
                </c:pt>
                <c:pt idx="48">
                  <c:v>58139.961262160825</c:v>
                </c:pt>
                <c:pt idx="49">
                  <c:v>58334.961262160825</c:v>
                </c:pt>
                <c:pt idx="50">
                  <c:v>58529.961262160825</c:v>
                </c:pt>
                <c:pt idx="51">
                  <c:v>58724.961262160825</c:v>
                </c:pt>
                <c:pt idx="52">
                  <c:v>58919.961262160825</c:v>
                </c:pt>
                <c:pt idx="53">
                  <c:v>59114.961262160825</c:v>
                </c:pt>
                <c:pt idx="54">
                  <c:v>59309.961262160825</c:v>
                </c:pt>
                <c:pt idx="55">
                  <c:v>59504.961262160825</c:v>
                </c:pt>
                <c:pt idx="56">
                  <c:v>59699.961262160825</c:v>
                </c:pt>
                <c:pt idx="57">
                  <c:v>59894.961262160825</c:v>
                </c:pt>
                <c:pt idx="58">
                  <c:v>60089.961262160825</c:v>
                </c:pt>
                <c:pt idx="59">
                  <c:v>60284.961262160825</c:v>
                </c:pt>
                <c:pt idx="60">
                  <c:v>60479.961262160825</c:v>
                </c:pt>
                <c:pt idx="61">
                  <c:v>60674.961262160825</c:v>
                </c:pt>
                <c:pt idx="62">
                  <c:v>60869.961262160825</c:v>
                </c:pt>
                <c:pt idx="63">
                  <c:v>61064.961262160825</c:v>
                </c:pt>
                <c:pt idx="64">
                  <c:v>61259.961262160825</c:v>
                </c:pt>
                <c:pt idx="65">
                  <c:v>61454.961262160825</c:v>
                </c:pt>
                <c:pt idx="66">
                  <c:v>61649.961262160825</c:v>
                </c:pt>
                <c:pt idx="67">
                  <c:v>61844.961262160825</c:v>
                </c:pt>
                <c:pt idx="68">
                  <c:v>62039.961262160825</c:v>
                </c:pt>
                <c:pt idx="69">
                  <c:v>62234.961262160825</c:v>
                </c:pt>
                <c:pt idx="70">
                  <c:v>62429.961262160825</c:v>
                </c:pt>
                <c:pt idx="71">
                  <c:v>62624.961262160825</c:v>
                </c:pt>
                <c:pt idx="72">
                  <c:v>62819.961262160825</c:v>
                </c:pt>
                <c:pt idx="73">
                  <c:v>63014.961262160825</c:v>
                </c:pt>
                <c:pt idx="74">
                  <c:v>63209.961262160825</c:v>
                </c:pt>
                <c:pt idx="75">
                  <c:v>63404.961262160825</c:v>
                </c:pt>
                <c:pt idx="76">
                  <c:v>63599.961262160825</c:v>
                </c:pt>
                <c:pt idx="77">
                  <c:v>63794.961262160825</c:v>
                </c:pt>
                <c:pt idx="78">
                  <c:v>63989.961262160825</c:v>
                </c:pt>
                <c:pt idx="79">
                  <c:v>64184.961262160825</c:v>
                </c:pt>
                <c:pt idx="80">
                  <c:v>64379.961262160825</c:v>
                </c:pt>
                <c:pt idx="81">
                  <c:v>64574.961262160825</c:v>
                </c:pt>
                <c:pt idx="82">
                  <c:v>64769.961262160825</c:v>
                </c:pt>
                <c:pt idx="83">
                  <c:v>64964.961262160825</c:v>
                </c:pt>
                <c:pt idx="84">
                  <c:v>65159.961262160825</c:v>
                </c:pt>
                <c:pt idx="85">
                  <c:v>65354.961262160825</c:v>
                </c:pt>
                <c:pt idx="86">
                  <c:v>65549.961262160825</c:v>
                </c:pt>
                <c:pt idx="87">
                  <c:v>65744.961262160825</c:v>
                </c:pt>
                <c:pt idx="88">
                  <c:v>65939.961262160825</c:v>
                </c:pt>
                <c:pt idx="89">
                  <c:v>66134.961262160825</c:v>
                </c:pt>
                <c:pt idx="90">
                  <c:v>66329.961262160825</c:v>
                </c:pt>
                <c:pt idx="91">
                  <c:v>66524.961262160825</c:v>
                </c:pt>
                <c:pt idx="92">
                  <c:v>66719.961262160825</c:v>
                </c:pt>
                <c:pt idx="93">
                  <c:v>66914.961262160825</c:v>
                </c:pt>
                <c:pt idx="94">
                  <c:v>67109.961262160825</c:v>
                </c:pt>
                <c:pt idx="95">
                  <c:v>67304.961262160825</c:v>
                </c:pt>
                <c:pt idx="96">
                  <c:v>67499.961262160825</c:v>
                </c:pt>
                <c:pt idx="97">
                  <c:v>67694.961262160825</c:v>
                </c:pt>
                <c:pt idx="98">
                  <c:v>67889.961262160825</c:v>
                </c:pt>
                <c:pt idx="99">
                  <c:v>68084.961262160825</c:v>
                </c:pt>
                <c:pt idx="100">
                  <c:v>68279.961262160825</c:v>
                </c:pt>
                <c:pt idx="101">
                  <c:v>68474.961262160825</c:v>
                </c:pt>
                <c:pt idx="102">
                  <c:v>68669.961262160825</c:v>
                </c:pt>
                <c:pt idx="103">
                  <c:v>68864.961262160825</c:v>
                </c:pt>
                <c:pt idx="104">
                  <c:v>69059.961262160825</c:v>
                </c:pt>
                <c:pt idx="105">
                  <c:v>70877.961262160825</c:v>
                </c:pt>
                <c:pt idx="106">
                  <c:v>72089.961262160825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yVal>
          <c:smooth val="0"/>
        </c:ser>
        <c:ser>
          <c:idx val="4"/>
          <c:order val="4"/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0"/>
            <c:marker>
              <c:symbol val="square"/>
              <c:size val="10"/>
              <c:spPr>
                <a:noFill/>
                <a:ln>
                  <a:noFill/>
                </a:ln>
              </c:spPr>
            </c:marker>
            <c:bubble3D val="0"/>
            <c:spPr>
              <a:ln>
                <a:noFill/>
              </a:ln>
            </c:spPr>
          </c:dPt>
          <c:dPt>
            <c:idx val="48"/>
            <c:marker>
              <c:symbol val="square"/>
              <c:size val="10"/>
              <c:spPr>
                <a:noFill/>
                <a:ln>
                  <a:noFill/>
                </a:ln>
              </c:spPr>
            </c:marker>
            <c:bubble3D val="0"/>
            <c:spPr>
              <a:ln>
                <a:noFill/>
              </a:ln>
            </c:spPr>
          </c:dPt>
          <c:dPt>
            <c:idx val="50"/>
            <c:marker>
              <c:symbol val="square"/>
              <c:size val="10"/>
              <c:spPr>
                <a:noFill/>
                <a:ln>
                  <a:noFill/>
                </a:ln>
              </c:spPr>
            </c:marker>
            <c:bubble3D val="0"/>
            <c:spPr>
              <a:ln>
                <a:noFill/>
              </a:ln>
            </c:spPr>
          </c:dPt>
          <c:xVal>
            <c:numRef>
              <c:f>Sheet1!$S$53:$S$200</c:f>
              <c:numCache>
                <c:formatCode>General</c:formatCode>
                <c:ptCount val="148"/>
                <c:pt idx="0">
                  <c:v>867384.98872092168</c:v>
                </c:pt>
                <c:pt idx="1">
                  <c:v>702146.4562784693</c:v>
                </c:pt>
                <c:pt idx="2">
                  <c:v>391861.0379707485</c:v>
                </c:pt>
                <c:pt idx="3">
                  <c:v>438631.4264418754</c:v>
                </c:pt>
                <c:pt idx="4">
                  <c:v>358597.97525436222</c:v>
                </c:pt>
                <c:pt idx="5">
                  <c:v>278369.52406685037</c:v>
                </c:pt>
                <c:pt idx="6">
                  <c:v>204966.07287933602</c:v>
                </c:pt>
                <c:pt idx="7">
                  <c:v>131367.62169182536</c:v>
                </c:pt>
                <c:pt idx="8">
                  <c:v>64594.170504319067</c:v>
                </c:pt>
                <c:pt idx="9">
                  <c:v>-2374.2806832054152</c:v>
                </c:pt>
                <c:pt idx="10">
                  <c:v>-62517.731870710384</c:v>
                </c:pt>
                <c:pt idx="11">
                  <c:v>-122856.18305821149</c:v>
                </c:pt>
                <c:pt idx="12">
                  <c:v>-170909.63424573423</c:v>
                </c:pt>
                <c:pt idx="13">
                  <c:v>-218963.08543324159</c:v>
                </c:pt>
                <c:pt idx="14">
                  <c:v>-260776.53662075492</c:v>
                </c:pt>
                <c:pt idx="15">
                  <c:v>-302589.98780826561</c:v>
                </c:pt>
                <c:pt idx="16">
                  <c:v>-338163.43899577786</c:v>
                </c:pt>
                <c:pt idx="17">
                  <c:v>-373736.89018329035</c:v>
                </c:pt>
                <c:pt idx="18">
                  <c:v>-403070.34137080016</c:v>
                </c:pt>
                <c:pt idx="19">
                  <c:v>-432403.79255830572</c:v>
                </c:pt>
                <c:pt idx="20">
                  <c:v>-455497.24374579039</c:v>
                </c:pt>
                <c:pt idx="21">
                  <c:v>-478590.69493333262</c:v>
                </c:pt>
                <c:pt idx="22">
                  <c:v>-495444.14612084028</c:v>
                </c:pt>
                <c:pt idx="23">
                  <c:v>-512297.59730836604</c:v>
                </c:pt>
                <c:pt idx="24">
                  <c:v>-522911.04849584919</c:v>
                </c:pt>
                <c:pt idx="25">
                  <c:v>-533524.49968340655</c:v>
                </c:pt>
                <c:pt idx="26">
                  <c:v>-534972.9508708698</c:v>
                </c:pt>
                <c:pt idx="27">
                  <c:v>-536421.40205839463</c:v>
                </c:pt>
                <c:pt idx="28">
                  <c:v>-531629.85324590968</c:v>
                </c:pt>
                <c:pt idx="29">
                  <c:v>-526838.30443342112</c:v>
                </c:pt>
                <c:pt idx="30">
                  <c:v>-515806.75562093302</c:v>
                </c:pt>
                <c:pt idx="31">
                  <c:v>-504775.20680844795</c:v>
                </c:pt>
                <c:pt idx="32">
                  <c:v>-487503.65799594932</c:v>
                </c:pt>
                <c:pt idx="33">
                  <c:v>-470232.10918346111</c:v>
                </c:pt>
                <c:pt idx="34">
                  <c:v>-446720.56037094869</c:v>
                </c:pt>
                <c:pt idx="35">
                  <c:v>-423209.01155847422</c:v>
                </c:pt>
                <c:pt idx="36">
                  <c:v>-393457.46274598787</c:v>
                </c:pt>
                <c:pt idx="37">
                  <c:v>-363705.91393350589</c:v>
                </c:pt>
                <c:pt idx="38">
                  <c:v>-327714.36512101657</c:v>
                </c:pt>
                <c:pt idx="39">
                  <c:v>-291722.81630855537</c:v>
                </c:pt>
                <c:pt idx="40">
                  <c:v>-249491.26749603165</c:v>
                </c:pt>
                <c:pt idx="41">
                  <c:v>-207259.71868360136</c:v>
                </c:pt>
                <c:pt idx="42">
                  <c:v>-158788.16987108029</c:v>
                </c:pt>
                <c:pt idx="43">
                  <c:v>-110316.62105859195</c:v>
                </c:pt>
                <c:pt idx="44">
                  <c:v>-55605.072246087977</c:v>
                </c:pt>
                <c:pt idx="45">
                  <c:v>-893.52343358764017</c:v>
                </c:pt>
                <c:pt idx="46">
                  <c:v>-80926.974621138434</c:v>
                </c:pt>
                <c:pt idx="47">
                  <c:v>-160960.42580861092</c:v>
                </c:pt>
                <c:pt idx="48">
                  <c:v>-234363.87699613677</c:v>
                </c:pt>
                <c:pt idx="49">
                  <c:v>-307767.32818367647</c:v>
                </c:pt>
                <c:pt idx="50">
                  <c:v>-374540.77937118511</c:v>
                </c:pt>
                <c:pt idx="51">
                  <c:v>-441314.23055866233</c:v>
                </c:pt>
                <c:pt idx="52">
                  <c:v>-501457.68174616044</c:v>
                </c:pt>
                <c:pt idx="53">
                  <c:v>-561601.13293372176</c:v>
                </c:pt>
                <c:pt idx="54">
                  <c:v>-609654.58412117604</c:v>
                </c:pt>
                <c:pt idx="55">
                  <c:v>-657708.03530874429</c:v>
                </c:pt>
                <c:pt idx="56">
                  <c:v>-699521.4864962158</c:v>
                </c:pt>
                <c:pt idx="57">
                  <c:v>-741334.93768374447</c:v>
                </c:pt>
                <c:pt idx="58">
                  <c:v>-776908.38887124823</c:v>
                </c:pt>
                <c:pt idx="59">
                  <c:v>-812481.84005875699</c:v>
                </c:pt>
                <c:pt idx="60">
                  <c:v>-841815.29124626459</c:v>
                </c:pt>
                <c:pt idx="61">
                  <c:v>-871148.7424338148</c:v>
                </c:pt>
                <c:pt idx="62">
                  <c:v>-894242.19362128701</c:v>
                </c:pt>
                <c:pt idx="63">
                  <c:v>-917335.64480880264</c:v>
                </c:pt>
                <c:pt idx="64">
                  <c:v>-934189.09599630511</c:v>
                </c:pt>
                <c:pt idx="65">
                  <c:v>-951042.5471838162</c:v>
                </c:pt>
                <c:pt idx="66">
                  <c:v>-961655.99837134348</c:v>
                </c:pt>
                <c:pt idx="67">
                  <c:v>-972269.44955887028</c:v>
                </c:pt>
                <c:pt idx="68">
                  <c:v>-973717.90074637148</c:v>
                </c:pt>
                <c:pt idx="69">
                  <c:v>-975166.35193388769</c:v>
                </c:pt>
                <c:pt idx="70">
                  <c:v>-970374.80312137876</c:v>
                </c:pt>
                <c:pt idx="71">
                  <c:v>-965583.25430892163</c:v>
                </c:pt>
                <c:pt idx="72">
                  <c:v>-954551.70549641701</c:v>
                </c:pt>
                <c:pt idx="73">
                  <c:v>-943520.15668388829</c:v>
                </c:pt>
                <c:pt idx="74">
                  <c:v>-926248.60787142289</c:v>
                </c:pt>
                <c:pt idx="75">
                  <c:v>-908977.05905897601</c:v>
                </c:pt>
                <c:pt idx="76">
                  <c:v>-885465.51024646242</c:v>
                </c:pt>
                <c:pt idx="77">
                  <c:v>-861953.96143397293</c:v>
                </c:pt>
                <c:pt idx="78">
                  <c:v>-832202.41262146411</c:v>
                </c:pt>
                <c:pt idx="79">
                  <c:v>-802450.86380907649</c:v>
                </c:pt>
                <c:pt idx="80">
                  <c:v>-766459.31499648851</c:v>
                </c:pt>
                <c:pt idx="81">
                  <c:v>-730467.76618400752</c:v>
                </c:pt>
                <c:pt idx="82">
                  <c:v>-688236.21737152571</c:v>
                </c:pt>
                <c:pt idx="83">
                  <c:v>-646004.66855905147</c:v>
                </c:pt>
                <c:pt idx="84">
                  <c:v>-597533.11974654102</c:v>
                </c:pt>
                <c:pt idx="85">
                  <c:v>-549061.57093405479</c:v>
                </c:pt>
                <c:pt idx="86">
                  <c:v>-494350.0221215639</c:v>
                </c:pt>
                <c:pt idx="87">
                  <c:v>-439638.47330909333</c:v>
                </c:pt>
                <c:pt idx="88">
                  <c:v>-487691.92449658812</c:v>
                </c:pt>
                <c:pt idx="89">
                  <c:v>-529505.37568411545</c:v>
                </c:pt>
                <c:pt idx="90">
                  <c:v>-565078.82687157858</c:v>
                </c:pt>
                <c:pt idx="91">
                  <c:v>-594412.27805915277</c:v>
                </c:pt>
                <c:pt idx="92">
                  <c:v>-617505.72924666444</c:v>
                </c:pt>
                <c:pt idx="93">
                  <c:v>-634359.18043414759</c:v>
                </c:pt>
                <c:pt idx="94">
                  <c:v>-644972.63162164378</c:v>
                </c:pt>
                <c:pt idx="95">
                  <c:v>-646421.0828091508</c:v>
                </c:pt>
                <c:pt idx="96">
                  <c:v>-641629.53399665887</c:v>
                </c:pt>
                <c:pt idx="97">
                  <c:v>-630597.98518416903</c:v>
                </c:pt>
                <c:pt idx="98">
                  <c:v>-613326.43637169548</c:v>
                </c:pt>
                <c:pt idx="99">
                  <c:v>-589814.88755928492</c:v>
                </c:pt>
                <c:pt idx="100">
                  <c:v>-560063.33874672663</c:v>
                </c:pt>
                <c:pt idx="101">
                  <c:v>-524071.78993426485</c:v>
                </c:pt>
                <c:pt idx="102">
                  <c:v>-481840.24112177402</c:v>
                </c:pt>
                <c:pt idx="103">
                  <c:v>-433368.69230923161</c:v>
                </c:pt>
                <c:pt idx="104">
                  <c:v>-378657.14349672763</c:v>
                </c:pt>
                <c:pt idx="105">
                  <c:v>-116171.82472372451</c:v>
                </c:pt>
                <c:pt idx="106">
                  <c:v>-676893.8465642446</c:v>
                </c:pt>
                <c:pt idx="107">
                  <c:v>-680118.91956868174</c:v>
                </c:pt>
                <c:pt idx="108">
                  <c:v>-682822.59438907204</c:v>
                </c:pt>
                <c:pt idx="109">
                  <c:v>-685013.59246810491</c:v>
                </c:pt>
                <c:pt idx="110">
                  <c:v>-686700.57890348567</c:v>
                </c:pt>
                <c:pt idx="111">
                  <c:v>-687892.16244968714</c:v>
                </c:pt>
                <c:pt idx="112">
                  <c:v>-688596.89551625075</c:v>
                </c:pt>
                <c:pt idx="113">
                  <c:v>-688823.27416862419</c:v>
                </c:pt>
                <c:pt idx="114">
                  <c:v>-688579.7381278954</c:v>
                </c:pt>
                <c:pt idx="115">
                  <c:v>-687874.67077082978</c:v>
                </c:pt>
                <c:pt idx="116">
                  <c:v>-686716.39913020248</c:v>
                </c:pt>
                <c:pt idx="117">
                  <c:v>-685113.19389418536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Sheet1!$Q$53:$Q$200</c:f>
              <c:numCache>
                <c:formatCode>General</c:formatCode>
                <c:ptCount val="148"/>
                <c:pt idx="0">
                  <c:v>45874.961262160825</c:v>
                </c:pt>
                <c:pt idx="1">
                  <c:v>48254.961262160825</c:v>
                </c:pt>
                <c:pt idx="2">
                  <c:v>48734.961262160825</c:v>
                </c:pt>
                <c:pt idx="3">
                  <c:v>49364.961262160825</c:v>
                </c:pt>
                <c:pt idx="4">
                  <c:v>49559.961262160825</c:v>
                </c:pt>
                <c:pt idx="5">
                  <c:v>49754.961262160825</c:v>
                </c:pt>
                <c:pt idx="6">
                  <c:v>49949.961262160825</c:v>
                </c:pt>
                <c:pt idx="7">
                  <c:v>50144.961262160825</c:v>
                </c:pt>
                <c:pt idx="8">
                  <c:v>50339.961262160825</c:v>
                </c:pt>
                <c:pt idx="9">
                  <c:v>50534.961262160825</c:v>
                </c:pt>
                <c:pt idx="10">
                  <c:v>50729.961262160825</c:v>
                </c:pt>
                <c:pt idx="11">
                  <c:v>50924.961262160825</c:v>
                </c:pt>
                <c:pt idx="12">
                  <c:v>51119.961262160825</c:v>
                </c:pt>
                <c:pt idx="13">
                  <c:v>51314.961262160825</c:v>
                </c:pt>
                <c:pt idx="14">
                  <c:v>51509.961262160825</c:v>
                </c:pt>
                <c:pt idx="15">
                  <c:v>51704.961262160825</c:v>
                </c:pt>
                <c:pt idx="16">
                  <c:v>51899.961262160825</c:v>
                </c:pt>
                <c:pt idx="17">
                  <c:v>52094.961262160825</c:v>
                </c:pt>
                <c:pt idx="18">
                  <c:v>52289.961262160825</c:v>
                </c:pt>
                <c:pt idx="19">
                  <c:v>52484.961262160825</c:v>
                </c:pt>
                <c:pt idx="20">
                  <c:v>52679.961262160825</c:v>
                </c:pt>
                <c:pt idx="21">
                  <c:v>52874.961262160825</c:v>
                </c:pt>
                <c:pt idx="22">
                  <c:v>53069.961262160825</c:v>
                </c:pt>
                <c:pt idx="23">
                  <c:v>53264.961262160825</c:v>
                </c:pt>
                <c:pt idx="24">
                  <c:v>53459.961262160825</c:v>
                </c:pt>
                <c:pt idx="25">
                  <c:v>53654.961262160825</c:v>
                </c:pt>
                <c:pt idx="26">
                  <c:v>53849.961262160825</c:v>
                </c:pt>
                <c:pt idx="27">
                  <c:v>54044.961262160825</c:v>
                </c:pt>
                <c:pt idx="28">
                  <c:v>54239.961262160825</c:v>
                </c:pt>
                <c:pt idx="29">
                  <c:v>54434.961262160825</c:v>
                </c:pt>
                <c:pt idx="30">
                  <c:v>54629.961262160825</c:v>
                </c:pt>
                <c:pt idx="31">
                  <c:v>54824.961262160825</c:v>
                </c:pt>
                <c:pt idx="32">
                  <c:v>55019.961262160825</c:v>
                </c:pt>
                <c:pt idx="33">
                  <c:v>55214.961262160825</c:v>
                </c:pt>
                <c:pt idx="34">
                  <c:v>55409.961262160825</c:v>
                </c:pt>
                <c:pt idx="35">
                  <c:v>55604.961262160825</c:v>
                </c:pt>
                <c:pt idx="36">
                  <c:v>55799.961262160825</c:v>
                </c:pt>
                <c:pt idx="37">
                  <c:v>55994.961262160825</c:v>
                </c:pt>
                <c:pt idx="38">
                  <c:v>56189.961262160825</c:v>
                </c:pt>
                <c:pt idx="39">
                  <c:v>56384.961262160825</c:v>
                </c:pt>
                <c:pt idx="40">
                  <c:v>56579.961262160825</c:v>
                </c:pt>
                <c:pt idx="41">
                  <c:v>56774.961262160825</c:v>
                </c:pt>
                <c:pt idx="42">
                  <c:v>56969.961262160825</c:v>
                </c:pt>
                <c:pt idx="43">
                  <c:v>57164.961262160825</c:v>
                </c:pt>
                <c:pt idx="44">
                  <c:v>57359.961262160825</c:v>
                </c:pt>
                <c:pt idx="45">
                  <c:v>57554.961262160825</c:v>
                </c:pt>
                <c:pt idx="46">
                  <c:v>57749.961262160825</c:v>
                </c:pt>
                <c:pt idx="47">
                  <c:v>57944.961262160825</c:v>
                </c:pt>
                <c:pt idx="48">
                  <c:v>58139.961262160825</c:v>
                </c:pt>
                <c:pt idx="49">
                  <c:v>58334.961262160825</c:v>
                </c:pt>
                <c:pt idx="50">
                  <c:v>58529.961262160825</c:v>
                </c:pt>
                <c:pt idx="51">
                  <c:v>58724.961262160825</c:v>
                </c:pt>
                <c:pt idx="52">
                  <c:v>58919.961262160825</c:v>
                </c:pt>
                <c:pt idx="53">
                  <c:v>59114.961262160825</c:v>
                </c:pt>
                <c:pt idx="54">
                  <c:v>59309.961262160825</c:v>
                </c:pt>
                <c:pt idx="55">
                  <c:v>59504.961262160825</c:v>
                </c:pt>
                <c:pt idx="56">
                  <c:v>59699.961262160825</c:v>
                </c:pt>
                <c:pt idx="57">
                  <c:v>59894.961262160825</c:v>
                </c:pt>
                <c:pt idx="58">
                  <c:v>60089.961262160825</c:v>
                </c:pt>
                <c:pt idx="59">
                  <c:v>60284.961262160825</c:v>
                </c:pt>
                <c:pt idx="60">
                  <c:v>60479.961262160825</c:v>
                </c:pt>
                <c:pt idx="61">
                  <c:v>60674.961262160825</c:v>
                </c:pt>
                <c:pt idx="62">
                  <c:v>60869.961262160825</c:v>
                </c:pt>
                <c:pt idx="63">
                  <c:v>61064.961262160825</c:v>
                </c:pt>
                <c:pt idx="64">
                  <c:v>61259.961262160825</c:v>
                </c:pt>
                <c:pt idx="65">
                  <c:v>61454.961262160825</c:v>
                </c:pt>
                <c:pt idx="66">
                  <c:v>61649.961262160825</c:v>
                </c:pt>
                <c:pt idx="67">
                  <c:v>61844.961262160825</c:v>
                </c:pt>
                <c:pt idx="68">
                  <c:v>62039.961262160825</c:v>
                </c:pt>
                <c:pt idx="69">
                  <c:v>62234.961262160825</c:v>
                </c:pt>
                <c:pt idx="70">
                  <c:v>62429.961262160825</c:v>
                </c:pt>
                <c:pt idx="71">
                  <c:v>62624.961262160825</c:v>
                </c:pt>
                <c:pt idx="72">
                  <c:v>62819.961262160825</c:v>
                </c:pt>
                <c:pt idx="73">
                  <c:v>63014.961262160825</c:v>
                </c:pt>
                <c:pt idx="74">
                  <c:v>63209.961262160825</c:v>
                </c:pt>
                <c:pt idx="75">
                  <c:v>63404.961262160825</c:v>
                </c:pt>
                <c:pt idx="76">
                  <c:v>63599.961262160825</c:v>
                </c:pt>
                <c:pt idx="77">
                  <c:v>63794.961262160825</c:v>
                </c:pt>
                <c:pt idx="78">
                  <c:v>63989.961262160825</c:v>
                </c:pt>
                <c:pt idx="79">
                  <c:v>64184.961262160825</c:v>
                </c:pt>
                <c:pt idx="80">
                  <c:v>64379.961262160825</c:v>
                </c:pt>
                <c:pt idx="81">
                  <c:v>64574.961262160825</c:v>
                </c:pt>
                <c:pt idx="82">
                  <c:v>64769.961262160825</c:v>
                </c:pt>
                <c:pt idx="83">
                  <c:v>64964.961262160825</c:v>
                </c:pt>
                <c:pt idx="84">
                  <c:v>65159.961262160825</c:v>
                </c:pt>
                <c:pt idx="85">
                  <c:v>65354.961262160825</c:v>
                </c:pt>
                <c:pt idx="86">
                  <c:v>65549.961262160825</c:v>
                </c:pt>
                <c:pt idx="87">
                  <c:v>65744.961262160825</c:v>
                </c:pt>
                <c:pt idx="88">
                  <c:v>65939.961262160825</c:v>
                </c:pt>
                <c:pt idx="89">
                  <c:v>66134.961262160825</c:v>
                </c:pt>
                <c:pt idx="90">
                  <c:v>66329.961262160825</c:v>
                </c:pt>
                <c:pt idx="91">
                  <c:v>66524.961262160825</c:v>
                </c:pt>
                <c:pt idx="92">
                  <c:v>66719.961262160825</c:v>
                </c:pt>
                <c:pt idx="93">
                  <c:v>66914.961262160825</c:v>
                </c:pt>
                <c:pt idx="94">
                  <c:v>67109.961262160825</c:v>
                </c:pt>
                <c:pt idx="95">
                  <c:v>67304.961262160825</c:v>
                </c:pt>
                <c:pt idx="96">
                  <c:v>67499.961262160825</c:v>
                </c:pt>
                <c:pt idx="97">
                  <c:v>67694.961262160825</c:v>
                </c:pt>
                <c:pt idx="98">
                  <c:v>67889.961262160825</c:v>
                </c:pt>
                <c:pt idx="99">
                  <c:v>68084.961262160825</c:v>
                </c:pt>
                <c:pt idx="100">
                  <c:v>68279.961262160825</c:v>
                </c:pt>
                <c:pt idx="101">
                  <c:v>68474.961262160825</c:v>
                </c:pt>
                <c:pt idx="102">
                  <c:v>68669.961262160825</c:v>
                </c:pt>
                <c:pt idx="103">
                  <c:v>68864.961262160825</c:v>
                </c:pt>
                <c:pt idx="104">
                  <c:v>69059.961262160825</c:v>
                </c:pt>
                <c:pt idx="105">
                  <c:v>70271.961262160825</c:v>
                </c:pt>
                <c:pt idx="106">
                  <c:v>72089.961262160825</c:v>
                </c:pt>
                <c:pt idx="107">
                  <c:v>72768.602464016032</c:v>
                </c:pt>
                <c:pt idx="108">
                  <c:v>73441.355345722957</c:v>
                </c:pt>
                <c:pt idx="109">
                  <c:v>74108.245515031376</c:v>
                </c:pt>
                <c:pt idx="110">
                  <c:v>74769.298579691036</c:v>
                </c:pt>
                <c:pt idx="111">
                  <c:v>75424.540147451698</c:v>
                </c:pt>
                <c:pt idx="112">
                  <c:v>76073.99582606311</c:v>
                </c:pt>
                <c:pt idx="113">
                  <c:v>76717.691223275033</c:v>
                </c:pt>
                <c:pt idx="114">
                  <c:v>77355.651946837228</c:v>
                </c:pt>
                <c:pt idx="115">
                  <c:v>77987.903604499457</c:v>
                </c:pt>
                <c:pt idx="116">
                  <c:v>78614.471804011468</c:v>
                </c:pt>
                <c:pt idx="117">
                  <c:v>79235.382153123021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v>TIP OVER</c:v>
          </c:tx>
          <c:marker>
            <c:symbol val="none"/>
          </c:marker>
          <c:dPt>
            <c:idx val="1"/>
            <c:bubble3D val="0"/>
            <c:spPr>
              <a:ln>
                <a:solidFill>
                  <a:srgbClr val="FF0000"/>
                </a:solidFill>
              </a:ln>
            </c:spPr>
          </c:dPt>
          <c:dLbls>
            <c:dLbl>
              <c:idx val="0"/>
              <c:layout>
                <c:manualLayout>
                  <c:x val="0.14201951655298001"/>
                  <c:y val="-0.66477531295175596"/>
                </c:manualLayout>
              </c:layout>
              <c:spPr/>
              <c:txPr>
                <a:bodyPr/>
                <a:lstStyle/>
                <a:p>
                  <a:pPr>
                    <a:defRPr sz="1600"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Sheet1!$Y$53:$Y$54</c:f>
              <c:numCache>
                <c:formatCode>General</c:formatCode>
                <c:ptCount val="2"/>
                <c:pt idx="0">
                  <c:v>983318.07705883938</c:v>
                </c:pt>
                <c:pt idx="1">
                  <c:v>1898032.5673461317</c:v>
                </c:pt>
              </c:numCache>
            </c:numRef>
          </c:xVal>
          <c:yVal>
            <c:numRef>
              <c:f>Sheet1!$W$53:$W$54</c:f>
              <c:numCache>
                <c:formatCode>General</c:formatCode>
                <c:ptCount val="2"/>
                <c:pt idx="0">
                  <c:v>43000</c:v>
                </c:pt>
                <c:pt idx="1">
                  <c:v>83000</c:v>
                </c:pt>
              </c:numCache>
            </c:numRef>
          </c:yVal>
          <c:smooth val="0"/>
        </c:ser>
        <c:ser>
          <c:idx val="6"/>
          <c:order val="6"/>
          <c:tx>
            <c:v>NEUTRAL POINT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4.9118874023543297E-3"/>
                  <c:y val="-0.73142809474437698"/>
                </c:manualLayout>
              </c:layout>
              <c:spPr/>
              <c:txPr>
                <a:bodyPr/>
                <a:lstStyle/>
                <a:p>
                  <a:pPr>
                    <a:defRPr sz="1600"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Sheet1!$Y$55:$Y$56</c:f>
              <c:numCache>
                <c:formatCode>General</c:formatCode>
                <c:ptCount val="2"/>
                <c:pt idx="0">
                  <c:v>867248.92842650902</c:v>
                </c:pt>
                <c:pt idx="1">
                  <c:v>1673992.1176604708</c:v>
                </c:pt>
              </c:numCache>
            </c:numRef>
          </c:xVal>
          <c:yVal>
            <c:numRef>
              <c:f>Sheet1!$W$55:$W$56</c:f>
              <c:numCache>
                <c:formatCode>General</c:formatCode>
                <c:ptCount val="2"/>
                <c:pt idx="0">
                  <c:v>43000</c:v>
                </c:pt>
                <c:pt idx="1">
                  <c:v>83000</c:v>
                </c:pt>
              </c:numCache>
            </c:numRef>
          </c:yVal>
          <c:smooth val="0"/>
        </c:ser>
        <c:ser>
          <c:idx val="7"/>
          <c:order val="7"/>
          <c:tx>
            <c:v>OWE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>
                    <a:solidFill>
                      <a:srgbClr val="0000FF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(Sheet1!$U$3,Sheet1!$Z$3)</c:f>
              <c:numCache>
                <c:formatCode>General</c:formatCode>
                <c:ptCount val="2"/>
                <c:pt idx="0">
                  <c:v>-1050342.7493036306</c:v>
                </c:pt>
                <c:pt idx="1">
                  <c:v>645506.90735828457</c:v>
                </c:pt>
              </c:numCache>
            </c:numRef>
          </c:xVal>
          <c:yVal>
            <c:numRef>
              <c:f>(Sheet1!$R$3,Sheet1!$W$3)</c:f>
              <c:numCache>
                <c:formatCode>General</c:formatCode>
                <c:ptCount val="2"/>
                <c:pt idx="0">
                  <c:v>49364.961262160825</c:v>
                </c:pt>
                <c:pt idx="1">
                  <c:v>49364.961262160825</c:v>
                </c:pt>
              </c:numCache>
            </c:numRef>
          </c:yVal>
          <c:smooth val="0"/>
        </c:ser>
        <c:ser>
          <c:idx val="8"/>
          <c:order val="8"/>
          <c:tx>
            <c:v>MWE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4.4105439923285703E-3"/>
                  <c:y val="2.104829049624120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>
                    <a:solidFill>
                      <a:srgbClr val="0000FF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(Sheet1!$U$4,Sheet1!$Z$4)</c:f>
              <c:numCache>
                <c:formatCode>General</c:formatCode>
                <c:ptCount val="2"/>
                <c:pt idx="0">
                  <c:v>-976085.703387958</c:v>
                </c:pt>
                <c:pt idx="1">
                  <c:v>599870.91273617919</c:v>
                </c:pt>
              </c:numCache>
            </c:numRef>
          </c:xVal>
          <c:yVal>
            <c:numRef>
              <c:f>(Sheet1!$R$4,Sheet1!$W$4)</c:f>
              <c:numCache>
                <c:formatCode>General</c:formatCode>
                <c:ptCount val="2"/>
                <c:pt idx="0">
                  <c:v>45874.961262160825</c:v>
                </c:pt>
                <c:pt idx="1">
                  <c:v>45874.961262160825</c:v>
                </c:pt>
              </c:numCache>
            </c:numRef>
          </c:yVal>
          <c:smooth val="0"/>
        </c:ser>
        <c:ser>
          <c:idx val="9"/>
          <c:order val="9"/>
          <c:tx>
            <c:v>MRW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1.7642175969314301E-3"/>
                  <c:y val="-1.5786217872180801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>
                    <a:solidFill>
                      <a:srgbClr val="0000FF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(Sheet1!$U$5,Sheet1!$Z$5)</c:f>
              <c:numCache>
                <c:formatCode>General</c:formatCode>
                <c:ptCount val="2"/>
                <c:pt idx="0">
                  <c:v>-1685898.3984785997</c:v>
                </c:pt>
                <c:pt idx="1">
                  <c:v>1036098.9896333494</c:v>
                </c:pt>
              </c:numCache>
            </c:numRef>
          </c:xVal>
          <c:yVal>
            <c:numRef>
              <c:f>(Sheet1!$R$5,Sheet1!$W$5)</c:f>
              <c:numCache>
                <c:formatCode>General</c:formatCode>
                <c:ptCount val="2"/>
                <c:pt idx="0">
                  <c:v>79235.382153123021</c:v>
                </c:pt>
                <c:pt idx="1">
                  <c:v>79235.382153123021</c:v>
                </c:pt>
              </c:numCache>
            </c:numRef>
          </c:yVal>
          <c:smooth val="0"/>
        </c:ser>
        <c:ser>
          <c:idx val="10"/>
          <c:order val="10"/>
          <c:tx>
            <c:v>MTOW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4.4105439923285703E-3"/>
                  <c:y val="2.2802314704261101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>
                    <a:solidFill>
                      <a:srgbClr val="0000FF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(Sheet1!$U$2,Sheet1!$Z$2)</c:f>
              <c:numCache>
                <c:formatCode>General</c:formatCode>
                <c:ptCount val="2"/>
                <c:pt idx="0">
                  <c:v>-1675259.8532184747</c:v>
                </c:pt>
                <c:pt idx="1">
                  <c:v>1029560.8815212998</c:v>
                </c:pt>
              </c:numCache>
            </c:numRef>
          </c:xVal>
          <c:yVal>
            <c:numRef>
              <c:f>(Sheet1!$R$2,Sheet1!$W$2)</c:f>
              <c:numCache>
                <c:formatCode>General</c:formatCode>
                <c:ptCount val="2"/>
                <c:pt idx="0">
                  <c:v>78735.382153123021</c:v>
                </c:pt>
                <c:pt idx="1">
                  <c:v>78735.382153123021</c:v>
                </c:pt>
              </c:numCache>
            </c:numRef>
          </c:yVal>
          <c:smooth val="0"/>
        </c:ser>
        <c:ser>
          <c:idx val="11"/>
          <c:order val="11"/>
          <c:tx>
            <c:v>MZFW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>
                    <a:solidFill>
                      <a:srgbClr val="0000FF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(Sheet1!$U$6,Sheet1!$Z$6)</c:f>
              <c:numCache>
                <c:formatCode>General</c:formatCode>
                <c:ptCount val="2"/>
                <c:pt idx="0">
                  <c:v>-1604610.957356143</c:v>
                </c:pt>
                <c:pt idx="1">
                  <c:v>986142.3399960628</c:v>
                </c:pt>
              </c:numCache>
            </c:numRef>
          </c:xVal>
          <c:yVal>
            <c:numRef>
              <c:f>(Sheet1!$R$6,Sheet1!$W$6)</c:f>
              <c:numCache>
                <c:formatCode>General</c:formatCode>
                <c:ptCount val="2"/>
                <c:pt idx="0">
                  <c:v>75414.961262160825</c:v>
                </c:pt>
                <c:pt idx="1">
                  <c:v>75414.961262160825</c:v>
                </c:pt>
              </c:numCache>
            </c:numRef>
          </c:yVal>
          <c:smooth val="0"/>
        </c:ser>
        <c:ser>
          <c:idx val="12"/>
          <c:order val="12"/>
          <c:tx>
            <c:v>MLW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>
                    <a:solidFill>
                      <a:srgbClr val="0000FF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(Sheet1!$U$7,Sheet1!$Z$7)</c:f>
              <c:numCache>
                <c:formatCode>General</c:formatCode>
                <c:ptCount val="2"/>
                <c:pt idx="0">
                  <c:v>-1423970.8752357035</c:v>
                </c:pt>
                <c:pt idx="1">
                  <c:v>875126.74929310486</c:v>
                </c:pt>
              </c:numCache>
            </c:numRef>
          </c:xVal>
          <c:yVal>
            <c:numRef>
              <c:f>(Sheet1!$R$7,Sheet1!$W$7)</c:f>
              <c:numCache>
                <c:formatCode>General</c:formatCode>
                <c:ptCount val="2"/>
                <c:pt idx="0">
                  <c:v>66925.074830154568</c:v>
                </c:pt>
                <c:pt idx="1">
                  <c:v>66925.074830154568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82048"/>
        <c:axId val="136482608"/>
      </c:scatterChart>
      <c:valAx>
        <c:axId val="136482048"/>
        <c:scaling>
          <c:orientation val="minMax"/>
          <c:max val="2900000"/>
          <c:min val="-2400000"/>
        </c:scaling>
        <c:delete val="1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Aircraft CG (%MAC)</a:t>
                </a:r>
              </a:p>
            </c:rich>
          </c:tx>
          <c:layout>
            <c:manualLayout>
              <c:xMode val="edge"/>
              <c:yMode val="edge"/>
              <c:x val="0.433452303137351"/>
              <c:y val="0.9424794953594489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6482608"/>
        <c:crosses val="autoZero"/>
        <c:crossBetween val="midCat"/>
      </c:valAx>
      <c:valAx>
        <c:axId val="136482608"/>
        <c:scaling>
          <c:orientation val="minMax"/>
          <c:max val="87000"/>
          <c:min val="430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Aircraft Weight (lb)</a:t>
                </a:r>
              </a:p>
            </c:rich>
          </c:tx>
          <c:layout>
            <c:manualLayout>
              <c:xMode val="edge"/>
              <c:yMode val="edge"/>
              <c:x val="1.4607533479834499E-2"/>
              <c:y val="0.3571308359123400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36482048"/>
        <c:crossesAt val="-5000000"/>
        <c:crossBetween val="midCat"/>
        <c:majorUnit val="5000"/>
      </c:valAx>
    </c:plotArea>
    <c:plotVisOnly val="1"/>
    <c:dispBlanksAs val="gap"/>
    <c:showDLblsOverMax val="0"/>
  </c:chart>
  <c:txPr>
    <a:bodyPr/>
    <a:lstStyle/>
    <a:p>
      <a:pPr algn="ctr" rtl="0">
        <a:defRPr lang="en-US" sz="1000" b="1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588683</xdr:colOff>
      <xdr:row>8</xdr:row>
      <xdr:rowOff>150907</xdr:rowOff>
    </xdr:from>
    <xdr:to>
      <xdr:col>26</xdr:col>
      <xdr:colOff>317500</xdr:colOff>
      <xdr:row>49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7"/>
  <sheetViews>
    <sheetView showGridLines="0" tabSelected="1" workbookViewId="0">
      <selection activeCell="R7" sqref="R7"/>
    </sheetView>
  </sheetViews>
  <sheetFormatPr defaultColWidth="8.85546875" defaultRowHeight="15" x14ac:dyDescent="0.25"/>
  <cols>
    <col min="2" max="2" width="11.42578125" customWidth="1"/>
    <col min="3" max="3" width="10.7109375" customWidth="1"/>
    <col min="4" max="4" width="11" customWidth="1"/>
    <col min="9" max="9" width="11" bestFit="1" customWidth="1"/>
    <col min="10" max="10" width="9.42578125" customWidth="1"/>
    <col min="11" max="11" width="12.140625" customWidth="1"/>
    <col min="12" max="12" width="16" bestFit="1" customWidth="1"/>
    <col min="13" max="13" width="6.7109375" bestFit="1" customWidth="1"/>
    <col min="14" max="14" width="7.140625" bestFit="1" customWidth="1"/>
    <col min="15" max="15" width="15.140625" bestFit="1" customWidth="1"/>
  </cols>
  <sheetData>
    <row r="1" spans="1:26" x14ac:dyDescent="0.25">
      <c r="K1" s="46"/>
      <c r="L1" s="45" t="s">
        <v>24</v>
      </c>
      <c r="M1" s="45"/>
      <c r="N1" s="45"/>
      <c r="O1" s="45"/>
      <c r="P1" s="44"/>
    </row>
    <row r="2" spans="1:26" ht="21" x14ac:dyDescent="0.35">
      <c r="B2" s="43" t="s">
        <v>23</v>
      </c>
      <c r="K2" s="17"/>
      <c r="L2" s="42" t="s">
        <v>22</v>
      </c>
      <c r="M2" s="42" t="s">
        <v>21</v>
      </c>
      <c r="N2" s="42" t="s">
        <v>20</v>
      </c>
      <c r="O2" s="42" t="s">
        <v>19</v>
      </c>
      <c r="P2" s="12"/>
      <c r="Q2" t="s">
        <v>0</v>
      </c>
      <c r="R2">
        <v>78735.382153123021</v>
      </c>
      <c r="S2">
        <v>0.15</v>
      </c>
      <c r="T2">
        <f t="shared" ref="T2:T7" si="0">(S2*$C$4)+$C$5</f>
        <v>733.1508642875001</v>
      </c>
      <c r="U2" s="6">
        <f t="shared" ref="U2:U7" si="1">(T2-$C$7)*R2</f>
        <v>-1675259.8532184747</v>
      </c>
      <c r="W2">
        <f t="shared" ref="W2:W7" si="2">R2</f>
        <v>78735.382153123021</v>
      </c>
      <c r="X2" s="48">
        <f>M$4</f>
        <v>0.39218518066406227</v>
      </c>
      <c r="Y2">
        <f>(X2*$C$4)+$C$5</f>
        <v>767.50417103184907</v>
      </c>
      <c r="Z2" s="6">
        <f>(Y2-$C$7)*W2</f>
        <v>1029560.8815212998</v>
      </c>
    </row>
    <row r="3" spans="1:26" ht="15.75" thickBot="1" x14ac:dyDescent="0.3">
      <c r="K3" s="17"/>
      <c r="L3" s="41">
        <f>J53</f>
        <v>45874.961262160825</v>
      </c>
      <c r="M3" s="40">
        <v>0.15</v>
      </c>
      <c r="N3" s="39">
        <f>(M3*$C$4)+$C$5</f>
        <v>733.1508642875001</v>
      </c>
      <c r="O3" s="6">
        <f>(N3-$C$7)*L3</f>
        <v>-976085.703387958</v>
      </c>
      <c r="P3" s="12"/>
      <c r="Q3" t="s">
        <v>26</v>
      </c>
      <c r="R3">
        <f>Q56</f>
        <v>49364.961262160825</v>
      </c>
      <c r="S3">
        <v>0.15</v>
      </c>
      <c r="T3">
        <f t="shared" si="0"/>
        <v>733.1508642875001</v>
      </c>
      <c r="U3" s="6">
        <f t="shared" si="1"/>
        <v>-1050342.7493036306</v>
      </c>
      <c r="W3">
        <f t="shared" si="2"/>
        <v>49364.961262160825</v>
      </c>
      <c r="X3" s="48">
        <f t="shared" ref="X3:X7" si="3">M$4</f>
        <v>0.39218518066406227</v>
      </c>
      <c r="Y3">
        <f t="shared" ref="Y3:Y7" si="4">(X3*$C$4)+$C$5</f>
        <v>767.50417103184907</v>
      </c>
      <c r="Z3" s="6">
        <f t="shared" ref="Z3:Z5" si="5">(Y3-$C$7)*W3</f>
        <v>645506.90735828457</v>
      </c>
    </row>
    <row r="4" spans="1:26" x14ac:dyDescent="0.25">
      <c r="C4">
        <v>141.847270135</v>
      </c>
      <c r="D4" s="34" t="s">
        <v>18</v>
      </c>
      <c r="F4" s="38">
        <f>L5+5000</f>
        <v>84223.62956525544</v>
      </c>
      <c r="G4" s="37" t="s">
        <v>17</v>
      </c>
      <c r="H4" s="36"/>
      <c r="I4" s="35"/>
      <c r="K4" s="17"/>
      <c r="L4" s="27">
        <f>L3</f>
        <v>45874.961262160825</v>
      </c>
      <c r="M4" s="26">
        <f>V55-0.05</f>
        <v>0.39218518066406227</v>
      </c>
      <c r="N4" s="25">
        <f>(M4*$C$4)+$C$5</f>
        <v>767.50417103184907</v>
      </c>
      <c r="O4" s="24">
        <f>(N4-$C$7)*L4</f>
        <v>599870.91273617919</v>
      </c>
      <c r="P4" s="12"/>
      <c r="Q4" t="s">
        <v>27</v>
      </c>
      <c r="R4">
        <f>Q53</f>
        <v>45874.961262160825</v>
      </c>
      <c r="S4">
        <v>0.15</v>
      </c>
      <c r="T4">
        <f t="shared" si="0"/>
        <v>733.1508642875001</v>
      </c>
      <c r="U4" s="6">
        <f t="shared" si="1"/>
        <v>-976085.703387958</v>
      </c>
      <c r="W4">
        <f t="shared" si="2"/>
        <v>45874.961262160825</v>
      </c>
      <c r="X4" s="48">
        <f t="shared" si="3"/>
        <v>0.39218518066406227</v>
      </c>
      <c r="Y4">
        <f t="shared" si="4"/>
        <v>767.50417103184907</v>
      </c>
      <c r="Z4" s="6">
        <f t="shared" si="5"/>
        <v>599870.91273617919</v>
      </c>
    </row>
    <row r="5" spans="1:26" x14ac:dyDescent="0.25">
      <c r="C5">
        <v>711.8737737672501</v>
      </c>
      <c r="D5" s="34" t="s">
        <v>16</v>
      </c>
      <c r="F5" s="33">
        <v>43000</v>
      </c>
      <c r="G5" s="30" t="s">
        <v>15</v>
      </c>
      <c r="H5" s="29"/>
      <c r="I5" s="28"/>
      <c r="K5" s="17"/>
      <c r="L5" s="27">
        <v>79223.62956525544</v>
      </c>
      <c r="M5" s="26">
        <f>M4</f>
        <v>0.39218518066406227</v>
      </c>
      <c r="N5" s="25">
        <f>(M5*$C$4)+$C$5</f>
        <v>767.50417103184907</v>
      </c>
      <c r="O5" s="24">
        <f>(N5-$C$7)*L5</f>
        <v>1035945.3102532001</v>
      </c>
      <c r="P5" s="12"/>
      <c r="Q5" t="s">
        <v>28</v>
      </c>
      <c r="R5">
        <v>79235.382153123021</v>
      </c>
      <c r="S5">
        <v>0.15</v>
      </c>
      <c r="T5">
        <f t="shared" si="0"/>
        <v>733.1508642875001</v>
      </c>
      <c r="U5" s="6">
        <f t="shared" si="1"/>
        <v>-1685898.3984785997</v>
      </c>
      <c r="W5">
        <f t="shared" si="2"/>
        <v>79235.382153123021</v>
      </c>
      <c r="X5" s="48">
        <f t="shared" si="3"/>
        <v>0.39218518066406227</v>
      </c>
      <c r="Y5">
        <f t="shared" si="4"/>
        <v>767.50417103184907</v>
      </c>
      <c r="Z5" s="6">
        <f t="shared" si="5"/>
        <v>1036098.9896333494</v>
      </c>
    </row>
    <row r="6" spans="1:26" x14ac:dyDescent="0.25">
      <c r="B6" s="22" t="s">
        <v>14</v>
      </c>
      <c r="C6" s="32">
        <v>0.3</v>
      </c>
      <c r="D6" s="22" t="s">
        <v>2</v>
      </c>
      <c r="F6" s="31">
        <v>0</v>
      </c>
      <c r="G6" s="30" t="s">
        <v>13</v>
      </c>
      <c r="H6" s="29"/>
      <c r="I6" s="28"/>
      <c r="K6" s="17"/>
      <c r="L6" s="27">
        <f>L5</f>
        <v>79223.62956525544</v>
      </c>
      <c r="M6" s="26">
        <v>0.15</v>
      </c>
      <c r="N6" s="25">
        <f>(M6*$C$4)+$C$5</f>
        <v>733.1508642875001</v>
      </c>
      <c r="O6" s="24">
        <f>(N6-$C$7)*L6</f>
        <v>-1685648.3376026941</v>
      </c>
      <c r="P6" s="12"/>
      <c r="Q6" t="s">
        <v>1</v>
      </c>
      <c r="R6">
        <v>75414.961262160825</v>
      </c>
      <c r="S6">
        <v>0.15</v>
      </c>
      <c r="T6">
        <f t="shared" si="0"/>
        <v>733.1508642875001</v>
      </c>
      <c r="U6" s="6">
        <f t="shared" si="1"/>
        <v>-1604610.957356143</v>
      </c>
      <c r="W6">
        <f t="shared" si="2"/>
        <v>75414.961262160825</v>
      </c>
      <c r="X6" s="48">
        <f t="shared" si="3"/>
        <v>0.39218518066406227</v>
      </c>
      <c r="Y6">
        <f t="shared" si="4"/>
        <v>767.50417103184907</v>
      </c>
      <c r="Z6" s="6">
        <f t="shared" ref="Z6" si="6">(Y6-$C$7)*W6</f>
        <v>986142.3399960628</v>
      </c>
    </row>
    <row r="7" spans="1:26" ht="15.75" thickBot="1" x14ac:dyDescent="0.3">
      <c r="B7" s="22"/>
      <c r="C7" s="23">
        <f>C6*C4+C5</f>
        <v>754.4279548077501</v>
      </c>
      <c r="D7" s="22" t="s">
        <v>12</v>
      </c>
      <c r="F7" s="21">
        <v>0.02</v>
      </c>
      <c r="G7" s="20" t="s">
        <v>11</v>
      </c>
      <c r="H7" s="19"/>
      <c r="I7" s="18"/>
      <c r="K7" s="17"/>
      <c r="L7" s="16">
        <f>L3</f>
        <v>45874.961262160825</v>
      </c>
      <c r="M7" s="15">
        <v>0.15</v>
      </c>
      <c r="N7" s="14">
        <f>(M7*$C$4)+$C$5</f>
        <v>733.1508642875001</v>
      </c>
      <c r="O7" s="13">
        <f>(N7-$C$7)*L7</f>
        <v>-976085.703387958</v>
      </c>
      <c r="P7" s="12"/>
      <c r="Q7" t="s">
        <v>29</v>
      </c>
      <c r="R7">
        <v>66925.074830154568</v>
      </c>
      <c r="S7">
        <v>0.15</v>
      </c>
      <c r="T7">
        <f t="shared" si="0"/>
        <v>733.1508642875001</v>
      </c>
      <c r="U7" s="6">
        <f t="shared" si="1"/>
        <v>-1423970.8752357035</v>
      </c>
      <c r="W7">
        <f t="shared" si="2"/>
        <v>66925.074830154568</v>
      </c>
      <c r="X7" s="48">
        <f t="shared" si="3"/>
        <v>0.39218518066406227</v>
      </c>
      <c r="Y7">
        <f t="shared" si="4"/>
        <v>767.50417103184907</v>
      </c>
      <c r="Z7" s="6">
        <f t="shared" ref="Z7" si="7">(Y7-$C$7)*W7</f>
        <v>875126.74929310486</v>
      </c>
    </row>
    <row r="8" spans="1:26" ht="15.75" thickBot="1" x14ac:dyDescent="0.3">
      <c r="K8" s="11"/>
      <c r="L8" s="9"/>
      <c r="M8" s="10"/>
      <c r="N8" s="9"/>
      <c r="O8" s="9"/>
      <c r="P8" s="8"/>
    </row>
    <row r="9" spans="1:26" x14ac:dyDescent="0.25">
      <c r="B9" s="49" t="s">
        <v>10</v>
      </c>
      <c r="C9" s="49"/>
      <c r="D9" s="7" t="s">
        <v>9</v>
      </c>
      <c r="E9" s="7" t="s">
        <v>8</v>
      </c>
    </row>
    <row r="10" spans="1:26" x14ac:dyDescent="0.25">
      <c r="A10" s="7" t="s">
        <v>7</v>
      </c>
      <c r="B10" s="7" t="s">
        <v>6</v>
      </c>
      <c r="C10" s="7" t="s">
        <v>5</v>
      </c>
      <c r="D10" s="7" t="s">
        <v>4</v>
      </c>
      <c r="E10" s="7" t="s">
        <v>3</v>
      </c>
    </row>
    <row r="11" spans="1:26" x14ac:dyDescent="0.25">
      <c r="A11" s="2">
        <f>B11*100</f>
        <v>0</v>
      </c>
      <c r="B11" s="4">
        <f>F6</f>
        <v>0</v>
      </c>
      <c r="C11" s="3">
        <f>(B11*$C$4)+$C$5</f>
        <v>711.8737737672501</v>
      </c>
      <c r="D11" s="2">
        <f>(C11-$C$7)*E11</f>
        <v>-1829829.7847414999</v>
      </c>
      <c r="E11" s="2">
        <f>$F$5</f>
        <v>43000</v>
      </c>
    </row>
    <row r="12" spans="1:26" x14ac:dyDescent="0.25">
      <c r="A12" s="5">
        <f>D12</f>
        <v>-3584067.5804078882</v>
      </c>
      <c r="B12" s="4">
        <f>F6</f>
        <v>0</v>
      </c>
      <c r="C12" s="3">
        <f>(B12*$C$4)+$C$5</f>
        <v>711.8737737672501</v>
      </c>
      <c r="D12" s="2">
        <f>(C12-$C$7)*E12</f>
        <v>-3584067.5804078882</v>
      </c>
      <c r="E12" s="2">
        <f>$F$4</f>
        <v>84223.62956525544</v>
      </c>
    </row>
    <row r="13" spans="1:26" x14ac:dyDescent="0.25">
      <c r="A13" s="2"/>
      <c r="B13" s="4"/>
      <c r="C13" s="3"/>
      <c r="D13" s="2"/>
      <c r="E13" s="2"/>
    </row>
    <row r="14" spans="1:26" x14ac:dyDescent="0.25">
      <c r="A14" s="2">
        <f>B14*100</f>
        <v>2</v>
      </c>
      <c r="B14" s="4">
        <f>B11+$F$7</f>
        <v>0.02</v>
      </c>
      <c r="C14" s="3">
        <f>(B14*$C$4)+$C$5</f>
        <v>714.71071916995015</v>
      </c>
      <c r="D14" s="2">
        <f>(C14-$C$7)*E14</f>
        <v>-1707841.1324253976</v>
      </c>
      <c r="E14" s="2">
        <f>$F$5</f>
        <v>43000</v>
      </c>
    </row>
    <row r="15" spans="1:26" x14ac:dyDescent="0.25">
      <c r="A15" s="5">
        <f>D15</f>
        <v>-3345129.7417140245</v>
      </c>
      <c r="B15" s="4">
        <f>B12+$F$7</f>
        <v>0.02</v>
      </c>
      <c r="C15" s="3">
        <f>(B15*$C$4)+$C$5</f>
        <v>714.71071916995015</v>
      </c>
      <c r="D15" s="2">
        <f>(C15-$C$7)*E15</f>
        <v>-3345129.7417140245</v>
      </c>
      <c r="E15" s="2">
        <f>$F$4</f>
        <v>84223.62956525544</v>
      </c>
    </row>
    <row r="16" spans="1:26" x14ac:dyDescent="0.25">
      <c r="A16" s="2"/>
      <c r="B16" s="4"/>
      <c r="C16" s="3"/>
      <c r="D16" s="2"/>
      <c r="E16" s="2"/>
    </row>
    <row r="17" spans="1:10" x14ac:dyDescent="0.25">
      <c r="A17" s="2">
        <f>B17*100</f>
        <v>4</v>
      </c>
      <c r="B17" s="4">
        <f>B14+$F$7</f>
        <v>0.04</v>
      </c>
      <c r="C17" s="3">
        <f>(B17*$C$4)+$C$5</f>
        <v>717.54766457265009</v>
      </c>
      <c r="D17" s="2">
        <f>(C17-$C$7)*E17</f>
        <v>-1585852.4801093002</v>
      </c>
      <c r="E17" s="2">
        <f>$F$5</f>
        <v>43000</v>
      </c>
      <c r="J17" s="1"/>
    </row>
    <row r="18" spans="1:10" x14ac:dyDescent="0.25">
      <c r="A18" s="5">
        <f>D18</f>
        <v>-3106191.9030201705</v>
      </c>
      <c r="B18" s="4">
        <f>B15+$F$7</f>
        <v>0.04</v>
      </c>
      <c r="C18" s="3">
        <f>(B18*$C$4)+$C$5</f>
        <v>717.54766457265009</v>
      </c>
      <c r="D18" s="2">
        <f>(C18-$C$7)*E18</f>
        <v>-3106191.9030201705</v>
      </c>
      <c r="E18" s="2">
        <f>$F$4</f>
        <v>84223.62956525544</v>
      </c>
      <c r="J18" s="1"/>
    </row>
    <row r="19" spans="1:10" x14ac:dyDescent="0.25">
      <c r="A19" s="2"/>
      <c r="B19" s="4"/>
      <c r="C19" s="3"/>
      <c r="D19" s="2"/>
      <c r="E19" s="2"/>
      <c r="J19" s="1"/>
    </row>
    <row r="20" spans="1:10" x14ac:dyDescent="0.25">
      <c r="A20" s="2">
        <f>B20*100</f>
        <v>6</v>
      </c>
      <c r="B20" s="4">
        <f>B17+$F$7</f>
        <v>0.06</v>
      </c>
      <c r="C20" s="3">
        <f>(B20*$C$4)+$C$5</f>
        <v>720.38460997535014</v>
      </c>
      <c r="D20" s="2">
        <f>(C20-$C$7)*E20</f>
        <v>-1463863.8277931979</v>
      </c>
      <c r="E20" s="2">
        <f>$F$5</f>
        <v>43000</v>
      </c>
    </row>
    <row r="21" spans="1:10" x14ac:dyDescent="0.25">
      <c r="A21" s="5">
        <f>D21</f>
        <v>-2867254.0643263068</v>
      </c>
      <c r="B21" s="4">
        <f>B18+$F$7</f>
        <v>0.06</v>
      </c>
      <c r="C21" s="3">
        <f>(B21*$C$4)+$C$5</f>
        <v>720.38460997535014</v>
      </c>
      <c r="D21" s="2">
        <f>(C21-$C$7)*E21</f>
        <v>-2867254.0643263068</v>
      </c>
      <c r="E21" s="2">
        <f>$F$4</f>
        <v>84223.62956525544</v>
      </c>
    </row>
    <row r="22" spans="1:10" x14ac:dyDescent="0.25">
      <c r="A22" s="2"/>
      <c r="B22" s="4"/>
      <c r="C22" s="3"/>
      <c r="D22" s="2"/>
      <c r="E22" s="2"/>
    </row>
    <row r="23" spans="1:10" x14ac:dyDescent="0.25">
      <c r="A23" s="2">
        <f>B23*100</f>
        <v>8</v>
      </c>
      <c r="B23" s="4">
        <f>B20+$F$7</f>
        <v>0.08</v>
      </c>
      <c r="C23" s="3">
        <f>(B23*$C$4)+$C$5</f>
        <v>723.22155537805008</v>
      </c>
      <c r="D23" s="2">
        <f>(C23-$C$7)*E23</f>
        <v>-1341875.1754771005</v>
      </c>
      <c r="E23" s="2">
        <f>$F$5</f>
        <v>43000</v>
      </c>
    </row>
    <row r="24" spans="1:10" x14ac:dyDescent="0.25">
      <c r="A24" s="5">
        <f>D24</f>
        <v>-2628316.2256324524</v>
      </c>
      <c r="B24" s="4">
        <f>B21+$F$7</f>
        <v>0.08</v>
      </c>
      <c r="C24" s="3">
        <f>(B24*$C$4)+$C$5</f>
        <v>723.22155537805008</v>
      </c>
      <c r="D24" s="2">
        <f>(C24-$C$7)*E24</f>
        <v>-2628316.2256324524</v>
      </c>
      <c r="E24" s="2">
        <f>$F$4</f>
        <v>84223.62956525544</v>
      </c>
    </row>
    <row r="25" spans="1:10" x14ac:dyDescent="0.25">
      <c r="A25" s="2"/>
      <c r="B25" s="4"/>
      <c r="C25" s="3"/>
      <c r="D25" s="2"/>
      <c r="E25" s="2"/>
    </row>
    <row r="26" spans="1:10" x14ac:dyDescent="0.25">
      <c r="A26" s="2">
        <f>B26*100</f>
        <v>10</v>
      </c>
      <c r="B26" s="4">
        <f>B23+$F$7</f>
        <v>0.1</v>
      </c>
      <c r="C26" s="3">
        <f>(B26*$C$4)+$C$5</f>
        <v>726.05850078075014</v>
      </c>
      <c r="D26" s="2">
        <f>(C26-$C$7)*E26</f>
        <v>-1219886.5231609982</v>
      </c>
      <c r="E26" s="2">
        <f>$F$5</f>
        <v>43000</v>
      </c>
    </row>
    <row r="27" spans="1:10" x14ac:dyDescent="0.25">
      <c r="A27" s="5">
        <f>D27</f>
        <v>-2389378.3869385887</v>
      </c>
      <c r="B27" s="4">
        <f>B24+$F$7</f>
        <v>0.1</v>
      </c>
      <c r="C27" s="3">
        <f>(B27*$C$4)+$C$5</f>
        <v>726.05850078075014</v>
      </c>
      <c r="D27" s="2">
        <f>(C27-$C$7)*E27</f>
        <v>-2389378.3869385887</v>
      </c>
      <c r="E27" s="2">
        <f>$F$4</f>
        <v>84223.62956525544</v>
      </c>
    </row>
    <row r="28" spans="1:10" x14ac:dyDescent="0.25">
      <c r="A28" s="2"/>
      <c r="B28" s="4"/>
      <c r="C28" s="3"/>
      <c r="D28" s="2"/>
      <c r="E28" s="2"/>
    </row>
    <row r="29" spans="1:10" x14ac:dyDescent="0.25">
      <c r="A29" s="2">
        <f>B29*100</f>
        <v>12.000000000000002</v>
      </c>
      <c r="B29" s="4">
        <f>B26+$F$7</f>
        <v>0.12000000000000001</v>
      </c>
      <c r="C29" s="3">
        <f>(B29*$C$4)+$C$5</f>
        <v>728.89544618345008</v>
      </c>
      <c r="D29" s="2">
        <f>(C29-$C$7)*E29</f>
        <v>-1097897.8708449008</v>
      </c>
      <c r="E29" s="2">
        <f>$F$5</f>
        <v>43000</v>
      </c>
    </row>
    <row r="30" spans="1:10" x14ac:dyDescent="0.25">
      <c r="A30" s="5">
        <f>D30</f>
        <v>-2150440.5482447348</v>
      </c>
      <c r="B30" s="4">
        <f>B27+$F$7</f>
        <v>0.12000000000000001</v>
      </c>
      <c r="C30" s="3">
        <f>(B30*$C$4)+$C$5</f>
        <v>728.89544618345008</v>
      </c>
      <c r="D30" s="2">
        <f>(C30-$C$7)*E30</f>
        <v>-2150440.5482447348</v>
      </c>
      <c r="E30" s="2">
        <f>$F$4</f>
        <v>84223.62956525544</v>
      </c>
    </row>
    <row r="31" spans="1:10" x14ac:dyDescent="0.25">
      <c r="A31" s="2"/>
      <c r="B31" s="4"/>
      <c r="C31" s="3"/>
      <c r="D31" s="2"/>
      <c r="E31" s="2"/>
    </row>
    <row r="32" spans="1:10" x14ac:dyDescent="0.25">
      <c r="A32" s="2">
        <f>B32*100</f>
        <v>14.000000000000002</v>
      </c>
      <c r="B32" s="4">
        <f>B29+$F$7</f>
        <v>0.14000000000000001</v>
      </c>
      <c r="C32" s="3">
        <f>(B32*$C$4)+$C$5</f>
        <v>731.73239158615013</v>
      </c>
      <c r="D32" s="2">
        <f>(C32-$C$7)*E32</f>
        <v>-975909.21852879866</v>
      </c>
      <c r="E32" s="2">
        <f>$F$5</f>
        <v>43000</v>
      </c>
    </row>
    <row r="33" spans="1:5" x14ac:dyDescent="0.25">
      <c r="A33" s="5">
        <f>D33</f>
        <v>-1911502.709550871</v>
      </c>
      <c r="B33" s="4">
        <f>B30+$F$7</f>
        <v>0.14000000000000001</v>
      </c>
      <c r="C33" s="3">
        <f>(B33*$C$4)+$C$5</f>
        <v>731.73239158615013</v>
      </c>
      <c r="D33" s="2">
        <f>(C33-$C$7)*E33</f>
        <v>-1911502.709550871</v>
      </c>
      <c r="E33" s="2">
        <f>$F$4</f>
        <v>84223.62956525544</v>
      </c>
    </row>
    <row r="34" spans="1:5" x14ac:dyDescent="0.25">
      <c r="A34" s="2"/>
      <c r="B34" s="4"/>
      <c r="C34" s="3"/>
      <c r="D34" s="2"/>
      <c r="E34" s="2"/>
    </row>
    <row r="35" spans="1:5" x14ac:dyDescent="0.25">
      <c r="A35" s="2">
        <f>B35*100</f>
        <v>16</v>
      </c>
      <c r="B35" s="4">
        <f>B32+$F$7</f>
        <v>0.16</v>
      </c>
      <c r="C35" s="3">
        <f>(B35*$C$4)+$C$5</f>
        <v>734.56933698885007</v>
      </c>
      <c r="D35" s="2">
        <f>(C35-$C$7)*E35</f>
        <v>-853920.56621270126</v>
      </c>
      <c r="E35" s="2">
        <f>$F$5</f>
        <v>43000</v>
      </c>
    </row>
    <row r="36" spans="1:5" x14ac:dyDescent="0.25">
      <c r="A36" s="5">
        <f>D36</f>
        <v>-1672564.8708570171</v>
      </c>
      <c r="B36" s="4">
        <f>B33+$F$7</f>
        <v>0.16</v>
      </c>
      <c r="C36" s="3">
        <f>(B36*$C$4)+$C$5</f>
        <v>734.56933698885007</v>
      </c>
      <c r="D36" s="2">
        <f>(C36-$C$7)*E36</f>
        <v>-1672564.8708570171</v>
      </c>
      <c r="E36" s="2">
        <f>$F$4</f>
        <v>84223.62956525544</v>
      </c>
    </row>
    <row r="37" spans="1:5" x14ac:dyDescent="0.25">
      <c r="A37" s="2"/>
      <c r="B37" s="4"/>
      <c r="C37" s="3"/>
      <c r="D37" s="2"/>
      <c r="E37" s="2"/>
    </row>
    <row r="38" spans="1:5" x14ac:dyDescent="0.25">
      <c r="A38" s="2">
        <f>B38*100</f>
        <v>18</v>
      </c>
      <c r="B38" s="4">
        <f>B35+$F$7</f>
        <v>0.18</v>
      </c>
      <c r="C38" s="3">
        <f>(B38*$C$4)+$C$5</f>
        <v>737.40628239155012</v>
      </c>
      <c r="D38" s="2">
        <f>(C38-$C$7)*E38</f>
        <v>-731931.91389659897</v>
      </c>
      <c r="E38" s="2">
        <f>$F$5</f>
        <v>43000</v>
      </c>
    </row>
    <row r="39" spans="1:5" x14ac:dyDescent="0.25">
      <c r="A39" s="5">
        <f>D39</f>
        <v>-1433627.0321631534</v>
      </c>
      <c r="B39" s="4">
        <f>B36+$F$7</f>
        <v>0.18</v>
      </c>
      <c r="C39" s="3">
        <f>(B39*$C$4)+$C$5</f>
        <v>737.40628239155012</v>
      </c>
      <c r="D39" s="2">
        <f>(C39-$C$7)*E39</f>
        <v>-1433627.0321631534</v>
      </c>
      <c r="E39" s="2">
        <f>$F$4</f>
        <v>84223.62956525544</v>
      </c>
    </row>
    <row r="40" spans="1:5" x14ac:dyDescent="0.25">
      <c r="A40" s="2"/>
      <c r="B40" s="4"/>
      <c r="C40" s="3"/>
      <c r="D40" s="2"/>
      <c r="E40" s="2"/>
    </row>
    <row r="41" spans="1:5" x14ac:dyDescent="0.25">
      <c r="A41" s="2">
        <f>B41*100</f>
        <v>20</v>
      </c>
      <c r="B41" s="4">
        <f>B38+$F$7</f>
        <v>0.19999999999999998</v>
      </c>
      <c r="C41" s="3">
        <f>(B41*$C$4)+$C$5</f>
        <v>740.24322779425006</v>
      </c>
      <c r="D41" s="2">
        <f>(C41-$C$7)*E41</f>
        <v>-609943.26158050157</v>
      </c>
      <c r="E41" s="2">
        <f>$F$5</f>
        <v>43000</v>
      </c>
    </row>
    <row r="42" spans="1:5" x14ac:dyDescent="0.25">
      <c r="A42" s="5">
        <f>D42</f>
        <v>-1194689.1934692992</v>
      </c>
      <c r="B42" s="4">
        <f>B39+$F$7</f>
        <v>0.19999999999999998</v>
      </c>
      <c r="C42" s="3">
        <f>(B42*$C$4)+$C$5</f>
        <v>740.24322779425006</v>
      </c>
      <c r="D42" s="2">
        <f>(C42-$C$7)*E42</f>
        <v>-1194689.1934692992</v>
      </c>
      <c r="E42" s="2">
        <f>$F$4</f>
        <v>84223.62956525544</v>
      </c>
    </row>
    <row r="43" spans="1:5" x14ac:dyDescent="0.25">
      <c r="A43" s="2"/>
      <c r="B43" s="4"/>
      <c r="C43" s="3"/>
      <c r="D43" s="2"/>
      <c r="E43" s="2"/>
    </row>
    <row r="44" spans="1:5" x14ac:dyDescent="0.25">
      <c r="A44" s="2">
        <f>B44*100</f>
        <v>21.999999999999996</v>
      </c>
      <c r="B44" s="4">
        <f>B41+$F$7</f>
        <v>0.21999999999999997</v>
      </c>
      <c r="C44" s="3">
        <f>(B44*$C$4)+$C$5</f>
        <v>743.08017319695011</v>
      </c>
      <c r="D44" s="2">
        <f>(C44-$C$7)*E44</f>
        <v>-487954.60926439933</v>
      </c>
      <c r="E44" s="2">
        <f>$F$5</f>
        <v>43000</v>
      </c>
    </row>
    <row r="45" spans="1:5" x14ac:dyDescent="0.25">
      <c r="A45" s="5">
        <f>D45</f>
        <v>-955751.35477543552</v>
      </c>
      <c r="B45" s="4">
        <f>B42+$F$7</f>
        <v>0.21999999999999997</v>
      </c>
      <c r="C45" s="3">
        <f>(B45*$C$4)+$C$5</f>
        <v>743.08017319695011</v>
      </c>
      <c r="D45" s="2">
        <f>(C45-$C$7)*E45</f>
        <v>-955751.35477543552</v>
      </c>
      <c r="E45" s="2">
        <f>$F$4</f>
        <v>84223.62956525544</v>
      </c>
    </row>
    <row r="46" spans="1:5" x14ac:dyDescent="0.25">
      <c r="A46" s="2"/>
      <c r="B46" s="4"/>
      <c r="C46" s="3"/>
      <c r="D46" s="2"/>
      <c r="E46" s="2"/>
    </row>
    <row r="47" spans="1:5" x14ac:dyDescent="0.25">
      <c r="A47" s="2">
        <f>B47*100</f>
        <v>23.999999999999996</v>
      </c>
      <c r="B47" s="4">
        <f>B44+$F$7</f>
        <v>0.23999999999999996</v>
      </c>
      <c r="C47" s="3">
        <f>(B47*$C$4)+$C$5</f>
        <v>745.91711859965005</v>
      </c>
      <c r="D47" s="2">
        <f>(C47-$C$7)*E47</f>
        <v>-365965.95694830193</v>
      </c>
      <c r="E47" s="2">
        <f>$F$5</f>
        <v>43000</v>
      </c>
    </row>
    <row r="48" spans="1:5" x14ac:dyDescent="0.25">
      <c r="A48" s="5">
        <f>D48</f>
        <v>-716813.51608158147</v>
      </c>
      <c r="B48" s="4">
        <f>B45+$F$7</f>
        <v>0.23999999999999996</v>
      </c>
      <c r="C48" s="3">
        <f>(B48*$C$4)+$C$5</f>
        <v>745.91711859965005</v>
      </c>
      <c r="D48" s="2">
        <f>(C48-$C$7)*E48</f>
        <v>-716813.51608158147</v>
      </c>
      <c r="E48" s="2">
        <f>$F$4</f>
        <v>84223.62956525544</v>
      </c>
    </row>
    <row r="49" spans="1:25" x14ac:dyDescent="0.25">
      <c r="A49" s="2"/>
      <c r="B49" s="4"/>
      <c r="C49" s="3"/>
      <c r="D49" s="2"/>
      <c r="E49" s="2"/>
    </row>
    <row r="50" spans="1:25" x14ac:dyDescent="0.25">
      <c r="A50" s="2">
        <f>B50*100</f>
        <v>25.999999999999996</v>
      </c>
      <c r="B50" s="4">
        <f>B47+$F$7</f>
        <v>0.25999999999999995</v>
      </c>
      <c r="C50" s="3">
        <f>(B50*$C$4)+$C$5</f>
        <v>748.75406400235011</v>
      </c>
      <c r="D50" s="2">
        <f>(C50-$C$7)*E50</f>
        <v>-243977.30463219967</v>
      </c>
      <c r="E50" s="2">
        <f>$F$5</f>
        <v>43000</v>
      </c>
    </row>
    <row r="51" spans="1:25" x14ac:dyDescent="0.25">
      <c r="A51" s="5">
        <f>D51</f>
        <v>-477875.67738771776</v>
      </c>
      <c r="B51" s="4">
        <f>B48+$F$7</f>
        <v>0.25999999999999995</v>
      </c>
      <c r="C51" s="3">
        <f>(B51*$C$4)+$C$5</f>
        <v>748.75406400235011</v>
      </c>
      <c r="D51" s="2">
        <f>(C51-$C$7)*E51</f>
        <v>-477875.67738771776</v>
      </c>
      <c r="E51" s="2">
        <f>$F$4</f>
        <v>84223.62956525544</v>
      </c>
    </row>
    <row r="52" spans="1:25" x14ac:dyDescent="0.25">
      <c r="A52" s="2"/>
      <c r="B52" s="4"/>
      <c r="C52" s="3"/>
      <c r="D52" s="2"/>
      <c r="E52" s="2"/>
    </row>
    <row r="53" spans="1:25" x14ac:dyDescent="0.25">
      <c r="A53" s="2">
        <f>B53*100</f>
        <v>27.999999999999996</v>
      </c>
      <c r="B53" s="4">
        <f>B50+$F$7</f>
        <v>0.27999999999999997</v>
      </c>
      <c r="C53" s="3">
        <f>(B53*$C$4)+$C$5</f>
        <v>751.59100940505004</v>
      </c>
      <c r="D53" s="2">
        <f>(C53-$C$7)*E53</f>
        <v>-121988.65231610228</v>
      </c>
      <c r="E53" s="2">
        <f>$F$5</f>
        <v>43000</v>
      </c>
      <c r="H53">
        <v>43.329541438476006</v>
      </c>
      <c r="I53">
        <f t="shared" ref="I53:I116" si="8">H53/100</f>
        <v>0.43329541438476005</v>
      </c>
      <c r="J53">
        <v>45874.961262160825</v>
      </c>
      <c r="K53">
        <f t="shared" ref="K53" si="9">(I53*$C$4)+$C$5</f>
        <v>773.33554545974198</v>
      </c>
      <c r="L53" s="6">
        <f t="shared" ref="L53" si="10">(K53-$C$7)*J53</f>
        <v>867384.98872092168</v>
      </c>
      <c r="O53">
        <v>43.329541438476006</v>
      </c>
      <c r="P53">
        <f t="shared" ref="P53" si="11">O53/100</f>
        <v>0.43329541438476005</v>
      </c>
      <c r="Q53">
        <v>45874.961262160825</v>
      </c>
      <c r="R53">
        <f t="shared" ref="R53" si="12">(P53*$C$4)+$C$5</f>
        <v>773.33554545974198</v>
      </c>
      <c r="S53" s="6">
        <f t="shared" ref="S53" si="13">(R53-$C$7)*Q53</f>
        <v>867384.98872092168</v>
      </c>
      <c r="U53">
        <v>46.12146799541393</v>
      </c>
      <c r="V53">
        <f t="shared" ref="V53:V56" si="14">U53/100</f>
        <v>0.46121467995413928</v>
      </c>
      <c r="W53">
        <v>43000</v>
      </c>
      <c r="X53">
        <f t="shared" ref="X53" si="15">(V53*$C$4)+$C$5</f>
        <v>777.29581706493241</v>
      </c>
      <c r="Y53" s="6">
        <f t="shared" ref="Y53" si="16">(X53-$C$7)*W53</f>
        <v>983318.07705883938</v>
      </c>
    </row>
    <row r="54" spans="1:25" x14ac:dyDescent="0.25">
      <c r="A54" s="5">
        <f>D54</f>
        <v>-238937.83869386368</v>
      </c>
      <c r="B54" s="4">
        <f>B51+$F$7</f>
        <v>0.27999999999999997</v>
      </c>
      <c r="C54" s="3">
        <f>(B54*$C$4)+$C$5</f>
        <v>751.59100940505004</v>
      </c>
      <c r="D54" s="2">
        <f>(C54-$C$7)*E54</f>
        <v>-238937.83869386368</v>
      </c>
      <c r="E54" s="2">
        <f>$F$4</f>
        <v>84223.62956525544</v>
      </c>
      <c r="H54">
        <v>40.258048659348567</v>
      </c>
      <c r="I54">
        <f t="shared" si="8"/>
        <v>0.40258048659348566</v>
      </c>
      <c r="J54">
        <v>48254.961262160825</v>
      </c>
      <c r="K54">
        <f t="shared" ref="K54:K95" si="17">(I54*$C$4)+$C$5</f>
        <v>768.97871680015601</v>
      </c>
      <c r="L54" s="6">
        <f t="shared" ref="L54:L95" si="18">(K54-$C$7)*J54</f>
        <v>702146.4562784693</v>
      </c>
      <c r="O54">
        <v>40.258048659348567</v>
      </c>
      <c r="P54">
        <f t="shared" ref="P54:P117" si="19">O54/100</f>
        <v>0.40258048659348566</v>
      </c>
      <c r="Q54">
        <v>48254.961262160825</v>
      </c>
      <c r="R54">
        <f t="shared" ref="R54:R103" si="20">(P54*$C$4)+$C$5</f>
        <v>768.97871680015601</v>
      </c>
      <c r="S54" s="6">
        <f t="shared" ref="S54:S103" si="21">(R54-$C$7)*Q54</f>
        <v>702146.4562784693</v>
      </c>
      <c r="U54">
        <v>46.12146799541393</v>
      </c>
      <c r="V54">
        <f t="shared" si="14"/>
        <v>0.46121467995413928</v>
      </c>
      <c r="W54">
        <v>83000</v>
      </c>
      <c r="X54">
        <f t="shared" ref="X54:X56" si="22">(V54*$C$4)+$C$5</f>
        <v>777.29581706493241</v>
      </c>
      <c r="Y54" s="6">
        <f t="shared" ref="Y54:Y56" si="23">(X54-$C$7)*W54</f>
        <v>1898032.5673461317</v>
      </c>
    </row>
    <row r="55" spans="1:25" x14ac:dyDescent="0.25">
      <c r="A55" s="2"/>
      <c r="B55" s="4"/>
      <c r="C55" s="3"/>
      <c r="D55" s="2"/>
      <c r="E55" s="2"/>
      <c r="H55">
        <v>35.668530361820018</v>
      </c>
      <c r="I55">
        <f t="shared" si="8"/>
        <v>0.35668530361820017</v>
      </c>
      <c r="J55">
        <v>48734.961262160825</v>
      </c>
      <c r="K55">
        <f t="shared" si="17"/>
        <v>762.46861038276541</v>
      </c>
      <c r="L55" s="6">
        <f t="shared" si="18"/>
        <v>391861.0379707485</v>
      </c>
      <c r="O55">
        <v>35.668530361820018</v>
      </c>
      <c r="P55">
        <f t="shared" si="19"/>
        <v>0.35668530361820017</v>
      </c>
      <c r="Q55">
        <v>48734.961262160825</v>
      </c>
      <c r="R55">
        <f t="shared" si="20"/>
        <v>762.46861038276541</v>
      </c>
      <c r="S55" s="6">
        <f t="shared" si="21"/>
        <v>391861.0379707485</v>
      </c>
      <c r="U55">
        <v>44.218518066406226</v>
      </c>
      <c r="V55">
        <f t="shared" si="14"/>
        <v>0.44218518066406226</v>
      </c>
      <c r="W55">
        <v>43000</v>
      </c>
      <c r="X55">
        <f t="shared" si="22"/>
        <v>774.59653453859914</v>
      </c>
      <c r="Y55" s="6">
        <f t="shared" si="23"/>
        <v>867248.92842650902</v>
      </c>
    </row>
    <row r="56" spans="1:25" x14ac:dyDescent="0.25">
      <c r="A56" s="2">
        <f>B56*100</f>
        <v>30</v>
      </c>
      <c r="B56" s="4">
        <f>B53+$F$7</f>
        <v>0.3</v>
      </c>
      <c r="C56" s="3">
        <f>(B56*$C$4)+$C$5</f>
        <v>754.4279548077501</v>
      </c>
      <c r="D56" s="2">
        <f>(C56-$C$7)*E56</f>
        <v>0</v>
      </c>
      <c r="E56" s="2">
        <f>$F$5</f>
        <v>43000</v>
      </c>
      <c r="H56">
        <v>36.264118451800854</v>
      </c>
      <c r="I56">
        <f t="shared" si="8"/>
        <v>0.36264118451800853</v>
      </c>
      <c r="J56">
        <v>49364.961262160825</v>
      </c>
      <c r="K56">
        <f t="shared" si="17"/>
        <v>763.31343582965246</v>
      </c>
      <c r="L56" s="6">
        <f t="shared" si="18"/>
        <v>438631.4264418754</v>
      </c>
      <c r="O56">
        <v>36.264118451800854</v>
      </c>
      <c r="P56">
        <f t="shared" si="19"/>
        <v>0.36264118451800853</v>
      </c>
      <c r="Q56">
        <v>49364.961262160825</v>
      </c>
      <c r="R56">
        <f t="shared" si="20"/>
        <v>763.31343582965246</v>
      </c>
      <c r="S56" s="6">
        <f t="shared" si="21"/>
        <v>438631.4264418754</v>
      </c>
      <c r="U56">
        <v>44.218518066406226</v>
      </c>
      <c r="V56">
        <f t="shared" si="14"/>
        <v>0.44218518066406226</v>
      </c>
      <c r="W56">
        <v>83000</v>
      </c>
      <c r="X56">
        <f t="shared" si="22"/>
        <v>774.59653453859914</v>
      </c>
      <c r="Y56" s="6">
        <f t="shared" si="23"/>
        <v>1673992.1176604708</v>
      </c>
    </row>
    <row r="57" spans="1:25" x14ac:dyDescent="0.25">
      <c r="A57" s="5">
        <f>D57</f>
        <v>0</v>
      </c>
      <c r="B57" s="4">
        <f>B54+$F$7</f>
        <v>0.3</v>
      </c>
      <c r="C57" s="3">
        <f>(B57*$C$4)+$C$5</f>
        <v>754.4279548077501</v>
      </c>
      <c r="D57" s="2">
        <f>(C57-$C$7)*E57</f>
        <v>0</v>
      </c>
      <c r="E57" s="2">
        <f>$F$4</f>
        <v>84223.62956525544</v>
      </c>
      <c r="H57">
        <v>37.017735704962305</v>
      </c>
      <c r="I57">
        <f t="shared" si="8"/>
        <v>0.37017735704962307</v>
      </c>
      <c r="J57">
        <v>49559.961262160825</v>
      </c>
      <c r="K57">
        <f t="shared" si="17"/>
        <v>764.38242133052836</v>
      </c>
      <c r="L57" s="6">
        <f t="shared" si="18"/>
        <v>493342.9752543674</v>
      </c>
      <c r="O57">
        <v>35.101006684796161</v>
      </c>
      <c r="P57">
        <f t="shared" si="19"/>
        <v>0.3510100668479616</v>
      </c>
      <c r="Q57">
        <v>49559.961262160825</v>
      </c>
      <c r="R57">
        <f t="shared" si="20"/>
        <v>761.66359353953726</v>
      </c>
      <c r="S57" s="6">
        <f t="shared" si="21"/>
        <v>358597.97525436222</v>
      </c>
    </row>
    <row r="58" spans="1:25" x14ac:dyDescent="0.25">
      <c r="A58" s="2"/>
      <c r="B58" s="4"/>
      <c r="C58" s="3"/>
      <c r="D58" s="2"/>
      <c r="E58" s="2"/>
      <c r="H58">
        <v>37.765445793867585</v>
      </c>
      <c r="I58">
        <f t="shared" si="8"/>
        <v>0.37765445793867586</v>
      </c>
      <c r="J58">
        <v>49754.961262160825</v>
      </c>
      <c r="K58">
        <f t="shared" si="17"/>
        <v>765.4430276801645</v>
      </c>
      <c r="L58" s="6">
        <f t="shared" si="18"/>
        <v>548054.52406685741</v>
      </c>
      <c r="O58">
        <v>33.944248892911524</v>
      </c>
      <c r="P58">
        <f t="shared" si="19"/>
        <v>0.33944248892911522</v>
      </c>
      <c r="Q58">
        <v>49754.961262160825</v>
      </c>
      <c r="R58">
        <f t="shared" si="20"/>
        <v>760.02276418967506</v>
      </c>
      <c r="S58" s="6">
        <f t="shared" si="21"/>
        <v>278369.52406685037</v>
      </c>
      <c r="U58" t="s">
        <v>25</v>
      </c>
      <c r="V58">
        <v>-1.6</v>
      </c>
    </row>
    <row r="59" spans="1:25" x14ac:dyDescent="0.25">
      <c r="A59" s="2">
        <f>B59*100</f>
        <v>32</v>
      </c>
      <c r="B59" s="4">
        <f>B56+$F$7</f>
        <v>0.32</v>
      </c>
      <c r="C59" s="3">
        <f>(B59*$C$4)+$C$5</f>
        <v>757.26490021045015</v>
      </c>
      <c r="D59" s="2">
        <f>(C59-$C$7)*E59</f>
        <v>121988.65231610228</v>
      </c>
      <c r="E59" s="2">
        <f>$F$5</f>
        <v>43000</v>
      </c>
      <c r="H59">
        <v>38.419247809221964</v>
      </c>
      <c r="I59">
        <f t="shared" si="8"/>
        <v>0.38419247809221962</v>
      </c>
      <c r="J59">
        <v>49949.961262160825</v>
      </c>
      <c r="K59">
        <f t="shared" si="17"/>
        <v>766.37042799103222</v>
      </c>
      <c r="L59" s="6">
        <f t="shared" si="18"/>
        <v>596526.07287933631</v>
      </c>
      <c r="O59">
        <v>32.892849514061808</v>
      </c>
      <c r="P59">
        <f t="shared" si="19"/>
        <v>0.32892849514061806</v>
      </c>
      <c r="Q59">
        <v>49949.961262160825</v>
      </c>
      <c r="R59">
        <f t="shared" si="20"/>
        <v>758.53138287256036</v>
      </c>
      <c r="S59" s="6">
        <f t="shared" si="21"/>
        <v>204966.07287933602</v>
      </c>
    </row>
    <row r="60" spans="1:25" x14ac:dyDescent="0.25">
      <c r="A60" s="5">
        <f>D60</f>
        <v>238937.83869386368</v>
      </c>
      <c r="B60" s="4">
        <f>B57+$F$7</f>
        <v>0.32</v>
      </c>
      <c r="C60" s="3">
        <f>(B60*$C$4)+$C$5</f>
        <v>757.26490021045015</v>
      </c>
      <c r="D60" s="2">
        <f>(C60-$C$7)*E60</f>
        <v>238937.83869386368</v>
      </c>
      <c r="E60" s="2">
        <f>$F$4</f>
        <v>84223.62956525544</v>
      </c>
      <c r="H60">
        <v>39.067964911165895</v>
      </c>
      <c r="I60">
        <f t="shared" si="8"/>
        <v>0.39067964911165892</v>
      </c>
      <c r="J60">
        <v>50144.961262160825</v>
      </c>
      <c r="K60">
        <f t="shared" si="17"/>
        <v>767.29061549103858</v>
      </c>
      <c r="L60" s="6">
        <f t="shared" si="18"/>
        <v>644997.62169181998</v>
      </c>
      <c r="O60">
        <v>31.84688585492794</v>
      </c>
      <c r="P60">
        <f t="shared" si="19"/>
        <v>0.31846885854927942</v>
      </c>
      <c r="Q60">
        <v>50144.961262160825</v>
      </c>
      <c r="R60">
        <f t="shared" si="20"/>
        <v>757.04771197547484</v>
      </c>
      <c r="S60" s="6">
        <f t="shared" si="21"/>
        <v>131367.62169182536</v>
      </c>
      <c r="U60" t="s">
        <v>0</v>
      </c>
      <c r="V60">
        <f>J104</f>
        <v>58724.961262160825</v>
      </c>
    </row>
    <row r="61" spans="1:25" x14ac:dyDescent="0.25">
      <c r="A61" s="2"/>
      <c r="B61" s="4"/>
      <c r="C61" s="3"/>
      <c r="D61" s="2"/>
      <c r="E61" s="2"/>
      <c r="H61">
        <v>39.624268406613005</v>
      </c>
      <c r="I61">
        <f t="shared" si="8"/>
        <v>0.39624268406613006</v>
      </c>
      <c r="J61">
        <v>50339.961262160825</v>
      </c>
      <c r="K61">
        <f t="shared" si="17"/>
        <v>768.07971681299591</v>
      </c>
      <c r="L61" s="6">
        <f t="shared" si="18"/>
        <v>687229.17050431331</v>
      </c>
      <c r="O61">
        <v>30.904606004980657</v>
      </c>
      <c r="P61">
        <f t="shared" si="19"/>
        <v>0.30904606004980656</v>
      </c>
      <c r="Q61">
        <v>50339.961262160825</v>
      </c>
      <c r="R61">
        <f t="shared" si="20"/>
        <v>755.71111373129247</v>
      </c>
      <c r="S61" s="6">
        <f t="shared" si="21"/>
        <v>64594.170504319067</v>
      </c>
      <c r="U61" t="s">
        <v>26</v>
      </c>
      <c r="V61">
        <f>Q53</f>
        <v>45874.961262160825</v>
      </c>
    </row>
    <row r="62" spans="1:25" x14ac:dyDescent="0.25">
      <c r="A62" s="2">
        <f>B62*100</f>
        <v>34</v>
      </c>
      <c r="B62" s="4">
        <f>B59+$F$7</f>
        <v>0.34</v>
      </c>
      <c r="C62" s="3">
        <f>(B62*$C$4)+$C$5</f>
        <v>760.10184561315009</v>
      </c>
      <c r="D62" s="2">
        <f>(C62-$C$7)*E62</f>
        <v>243977.30463219967</v>
      </c>
      <c r="E62" s="2">
        <f>$F$5</f>
        <v>43000</v>
      </c>
      <c r="H62">
        <v>40.176278669062313</v>
      </c>
      <c r="I62">
        <f t="shared" si="8"/>
        <v>0.40176278669062315</v>
      </c>
      <c r="J62">
        <v>50534.961262160825</v>
      </c>
      <c r="K62">
        <f t="shared" si="17"/>
        <v>768.86272830114535</v>
      </c>
      <c r="L62" s="6">
        <f t="shared" si="18"/>
        <v>729460.71931679512</v>
      </c>
      <c r="O62">
        <v>29.966877802695784</v>
      </c>
      <c r="P62">
        <f t="shared" si="19"/>
        <v>0.29966877802695785</v>
      </c>
      <c r="Q62">
        <v>50534.961262160825</v>
      </c>
      <c r="R62">
        <f t="shared" si="20"/>
        <v>754.38097187506537</v>
      </c>
      <c r="S62" s="6">
        <f t="shared" si="21"/>
        <v>-2374.2806832054152</v>
      </c>
      <c r="U62" t="s">
        <v>27</v>
      </c>
      <c r="V62">
        <f>V61-2110</f>
        <v>43764.961262160825</v>
      </c>
    </row>
    <row r="63" spans="1:25" x14ac:dyDescent="0.25">
      <c r="A63" s="5">
        <f>D63</f>
        <v>477875.67738771776</v>
      </c>
      <c r="B63" s="4">
        <f>B60+$F$7</f>
        <v>0.34</v>
      </c>
      <c r="C63" s="3">
        <f>(B63*$C$4)+$C$5</f>
        <v>760.10184561315009</v>
      </c>
      <c r="D63" s="2">
        <f>(C63-$C$7)*E63</f>
        <v>477875.67738771776</v>
      </c>
      <c r="E63" s="2">
        <f>$F$4</f>
        <v>84223.62956525544</v>
      </c>
      <c r="H63">
        <v>40.637329238483495</v>
      </c>
      <c r="I63">
        <f t="shared" si="8"/>
        <v>0.40637329238483494</v>
      </c>
      <c r="J63">
        <v>50729.961262160825</v>
      </c>
      <c r="K63">
        <f t="shared" si="17"/>
        <v>769.51671594781112</v>
      </c>
      <c r="L63" s="6">
        <f t="shared" si="18"/>
        <v>765452.26812929334</v>
      </c>
      <c r="O63">
        <v>29.131204224167721</v>
      </c>
      <c r="P63">
        <f t="shared" si="19"/>
        <v>0.29131204224167723</v>
      </c>
      <c r="Q63">
        <v>50729.961262160825</v>
      </c>
      <c r="R63">
        <f t="shared" si="20"/>
        <v>753.19559171668379</v>
      </c>
      <c r="S63" s="6">
        <f t="shared" si="21"/>
        <v>-62517.731870710384</v>
      </c>
      <c r="U63" t="s">
        <v>28</v>
      </c>
      <c r="V63">
        <f>V60+500</f>
        <v>59224.961262160825</v>
      </c>
    </row>
    <row r="64" spans="1:25" x14ac:dyDescent="0.25">
      <c r="A64" s="2"/>
      <c r="B64" s="4"/>
      <c r="C64" s="3"/>
      <c r="D64" s="2"/>
      <c r="E64" s="2"/>
      <c r="H64">
        <v>41.094848931933001</v>
      </c>
      <c r="I64">
        <f t="shared" si="8"/>
        <v>0.41094848931933003</v>
      </c>
      <c r="J64">
        <v>50924.961262160825</v>
      </c>
      <c r="K64">
        <f t="shared" si="17"/>
        <v>770.16569514329922</v>
      </c>
      <c r="L64" s="6">
        <f t="shared" si="18"/>
        <v>801443.81694178481</v>
      </c>
      <c r="O64">
        <v>28.299231009622012</v>
      </c>
      <c r="P64">
        <f t="shared" si="19"/>
        <v>0.28299231009622011</v>
      </c>
      <c r="Q64">
        <v>50924.961262160825</v>
      </c>
      <c r="R64">
        <f t="shared" si="20"/>
        <v>752.01546042359632</v>
      </c>
      <c r="S64" s="6">
        <f t="shared" si="21"/>
        <v>-122856.18305821149</v>
      </c>
    </row>
    <row r="65" spans="1:19" x14ac:dyDescent="0.25">
      <c r="A65" s="2">
        <f>B65*100</f>
        <v>36.000000000000007</v>
      </c>
      <c r="B65" s="4">
        <f>B62+$F$7</f>
        <v>0.36000000000000004</v>
      </c>
      <c r="C65" s="3">
        <f>(B65*$C$4)+$C$5</f>
        <v>762.93879101585014</v>
      </c>
      <c r="D65" s="2">
        <f>(C65-$C$7)*E65</f>
        <v>365965.95694830193</v>
      </c>
      <c r="E65" s="2">
        <f>$F$5</f>
        <v>43000</v>
      </c>
      <c r="H65">
        <v>41.462823753500224</v>
      </c>
      <c r="I65">
        <f t="shared" si="8"/>
        <v>0.41462823753500222</v>
      </c>
      <c r="J65">
        <v>51119.961262160825</v>
      </c>
      <c r="K65">
        <f t="shared" si="17"/>
        <v>770.68765738247646</v>
      </c>
      <c r="L65" s="6">
        <f t="shared" si="18"/>
        <v>831195.36575426825</v>
      </c>
      <c r="O65">
        <v>27.64302461749622</v>
      </c>
      <c r="P65">
        <f t="shared" si="19"/>
        <v>0.2764302461749622</v>
      </c>
      <c r="Q65">
        <v>51119.961262160825</v>
      </c>
      <c r="R65">
        <f t="shared" si="20"/>
        <v>751.08464956991452</v>
      </c>
      <c r="S65" s="6">
        <f t="shared" si="21"/>
        <v>-170909.63424573423</v>
      </c>
    </row>
    <row r="66" spans="1:19" x14ac:dyDescent="0.25">
      <c r="A66" s="5">
        <f>D66</f>
        <v>716813.51608158147</v>
      </c>
      <c r="B66" s="4">
        <f>B63+$F$7</f>
        <v>0.36000000000000004</v>
      </c>
      <c r="C66" s="3">
        <f>(B66*$C$4)+$C$5</f>
        <v>762.93879101585014</v>
      </c>
      <c r="D66" s="2">
        <f>(C66-$C$7)*E66</f>
        <v>716813.51608158147</v>
      </c>
      <c r="E66" s="2">
        <f>$F$4</f>
        <v>84223.62956525544</v>
      </c>
      <c r="H66">
        <v>41.828001921287083</v>
      </c>
      <c r="I66">
        <f t="shared" si="8"/>
        <v>0.41828001921287083</v>
      </c>
      <c r="J66">
        <v>51314.961262160825</v>
      </c>
      <c r="K66">
        <f t="shared" si="17"/>
        <v>771.20565264461118</v>
      </c>
      <c r="L66" s="6">
        <f t="shared" si="18"/>
        <v>860946.91456676577</v>
      </c>
      <c r="O66">
        <v>26.991805474442497</v>
      </c>
      <c r="P66">
        <f t="shared" si="19"/>
        <v>0.26991805474442498</v>
      </c>
      <c r="Q66">
        <v>51314.961262160825</v>
      </c>
      <c r="R66">
        <f t="shared" si="20"/>
        <v>750.16091299289633</v>
      </c>
      <c r="S66" s="6">
        <f t="shared" si="21"/>
        <v>-218963.08543324159</v>
      </c>
    </row>
    <row r="67" spans="1:19" x14ac:dyDescent="0.25">
      <c r="A67" s="2"/>
      <c r="B67" s="4"/>
      <c r="C67" s="3"/>
      <c r="D67" s="2"/>
      <c r="E67" s="2"/>
      <c r="H67">
        <v>42.105012342961068</v>
      </c>
      <c r="I67">
        <f t="shared" si="8"/>
        <v>0.42105012342961068</v>
      </c>
      <c r="J67">
        <v>51509.961262160825</v>
      </c>
      <c r="K67">
        <f t="shared" si="17"/>
        <v>771.59858436574518</v>
      </c>
      <c r="L67" s="6">
        <f t="shared" si="18"/>
        <v>884458.46337924048</v>
      </c>
      <c r="O67">
        <v>26.430919794143755</v>
      </c>
      <c r="P67">
        <f t="shared" si="19"/>
        <v>0.26430919794143753</v>
      </c>
      <c r="Q67">
        <v>51509.961262160825</v>
      </c>
      <c r="R67">
        <f t="shared" si="20"/>
        <v>749.36531196681437</v>
      </c>
      <c r="S67" s="6">
        <f t="shared" si="21"/>
        <v>-260776.53662075492</v>
      </c>
    </row>
    <row r="68" spans="1:19" x14ac:dyDescent="0.25">
      <c r="A68" s="2">
        <f>B68*100</f>
        <v>38.000000000000007</v>
      </c>
      <c r="B68" s="4">
        <f>B65+$F$7</f>
        <v>0.38000000000000006</v>
      </c>
      <c r="C68" s="3">
        <f>(B68*$C$4)+$C$5</f>
        <v>765.77573641855008</v>
      </c>
      <c r="D68" s="2">
        <f>(C68-$C$7)*E68</f>
        <v>487954.60926439933</v>
      </c>
      <c r="E68" s="2">
        <f>$F$5</f>
        <v>43000</v>
      </c>
      <c r="H68">
        <v>42.379933331400643</v>
      </c>
      <c r="I68">
        <f t="shared" si="8"/>
        <v>0.42379933331400643</v>
      </c>
      <c r="J68">
        <v>51704.961262160825</v>
      </c>
      <c r="K68">
        <f t="shared" si="17"/>
        <v>771.98855228287493</v>
      </c>
      <c r="L68" s="6">
        <f t="shared" si="18"/>
        <v>907970.01219172892</v>
      </c>
      <c r="O68">
        <v>25.874264760382115</v>
      </c>
      <c r="P68">
        <f t="shared" si="19"/>
        <v>0.25874264760382115</v>
      </c>
      <c r="Q68">
        <v>51704.961262160825</v>
      </c>
      <c r="R68">
        <f t="shared" si="20"/>
        <v>748.57571199735446</v>
      </c>
      <c r="S68" s="6">
        <f t="shared" si="21"/>
        <v>-302589.98780826561</v>
      </c>
    </row>
    <row r="69" spans="1:19" x14ac:dyDescent="0.25">
      <c r="A69" s="5">
        <f>D69</f>
        <v>955751.35477543552</v>
      </c>
      <c r="B69" s="4">
        <f>B66+$F$7</f>
        <v>0.38000000000000006</v>
      </c>
      <c r="C69" s="3">
        <f>(B69*$C$4)+$C$5</f>
        <v>765.77573641855008</v>
      </c>
      <c r="D69" s="2">
        <f>(C69-$C$7)*E69</f>
        <v>955751.35477543552</v>
      </c>
      <c r="E69" s="2">
        <f>$F$4</f>
        <v>84223.62956525544</v>
      </c>
      <c r="H69">
        <v>42.568027340064369</v>
      </c>
      <c r="I69">
        <f t="shared" si="8"/>
        <v>0.42568027340064368</v>
      </c>
      <c r="J69">
        <v>51899.961262160825</v>
      </c>
      <c r="K69">
        <f t="shared" si="17"/>
        <v>772.25535849945186</v>
      </c>
      <c r="L69" s="6">
        <f t="shared" si="18"/>
        <v>925241.56100422423</v>
      </c>
      <c r="O69">
        <v>25.40655378461787</v>
      </c>
      <c r="P69">
        <f t="shared" si="19"/>
        <v>0.25406553784617869</v>
      </c>
      <c r="Q69">
        <v>51899.961262160825</v>
      </c>
      <c r="R69">
        <f t="shared" si="20"/>
        <v>747.91227674611105</v>
      </c>
      <c r="S69" s="6">
        <f t="shared" si="21"/>
        <v>-338163.43899577786</v>
      </c>
    </row>
    <row r="70" spans="1:19" x14ac:dyDescent="0.25">
      <c r="A70" s="2"/>
      <c r="B70" s="4"/>
      <c r="C70" s="3"/>
      <c r="D70" s="2"/>
      <c r="E70" s="2"/>
      <c r="H70">
        <v>42.754713215165758</v>
      </c>
      <c r="I70">
        <f t="shared" si="8"/>
        <v>0.42754713215165757</v>
      </c>
      <c r="J70">
        <v>52094.961262160825</v>
      </c>
      <c r="K70">
        <f t="shared" si="17"/>
        <v>772.52016731701087</v>
      </c>
      <c r="L70" s="6">
        <f t="shared" si="18"/>
        <v>942513.10981672164</v>
      </c>
      <c r="O70">
        <v>24.942344246922186</v>
      </c>
      <c r="P70">
        <f t="shared" si="19"/>
        <v>0.24942344246922185</v>
      </c>
      <c r="Q70">
        <v>52094.961262160825</v>
      </c>
      <c r="R70">
        <f t="shared" si="20"/>
        <v>747.25380818918347</v>
      </c>
      <c r="S70" s="6">
        <f t="shared" si="21"/>
        <v>-373736.89018329035</v>
      </c>
    </row>
    <row r="71" spans="1:19" x14ac:dyDescent="0.25">
      <c r="A71" s="2">
        <f>B71*100</f>
        <v>40.000000000000007</v>
      </c>
      <c r="B71" s="4">
        <f>B68+$F$7</f>
        <v>0.40000000000000008</v>
      </c>
      <c r="C71" s="3">
        <f>(B71*$C$4)+$C$5</f>
        <v>768.61268182125013</v>
      </c>
      <c r="D71" s="2">
        <f>(C71-$C$7)*E71</f>
        <v>609943.26158050157</v>
      </c>
      <c r="E71" s="2">
        <f>$F$5</f>
        <v>43000</v>
      </c>
      <c r="H71">
        <v>42.85587779545731</v>
      </c>
      <c r="I71">
        <f t="shared" si="8"/>
        <v>0.42855877795457309</v>
      </c>
      <c r="J71">
        <v>52289.961262160825</v>
      </c>
      <c r="K71">
        <f t="shared" si="17"/>
        <v>772.66366651249791</v>
      </c>
      <c r="L71" s="6">
        <f t="shared" si="18"/>
        <v>953544.65862919588</v>
      </c>
      <c r="O71">
        <v>24.56572588945588</v>
      </c>
      <c r="P71">
        <f t="shared" si="19"/>
        <v>0.24565725889455881</v>
      </c>
      <c r="Q71">
        <v>52289.961262160825</v>
      </c>
      <c r="R71">
        <f t="shared" si="20"/>
        <v>746.71958533029022</v>
      </c>
      <c r="S71" s="6">
        <f t="shared" si="21"/>
        <v>-403070.34137080016</v>
      </c>
    </row>
    <row r="72" spans="1:19" x14ac:dyDescent="0.25">
      <c r="A72" s="5">
        <f>D72</f>
        <v>1194689.1934692992</v>
      </c>
      <c r="B72" s="4">
        <f>B69+$F$7</f>
        <v>0.40000000000000008</v>
      </c>
      <c r="C72" s="3">
        <f>(B72*$C$4)+$C$5</f>
        <v>768.61268182125013</v>
      </c>
      <c r="D72" s="2">
        <f>(C72-$C$7)*E72</f>
        <v>1194689.1934692992</v>
      </c>
      <c r="E72" s="2">
        <f>$F$4</f>
        <v>84223.62956525544</v>
      </c>
      <c r="H72">
        <v>42.956290652105409</v>
      </c>
      <c r="I72">
        <f t="shared" si="8"/>
        <v>0.42956290652105411</v>
      </c>
      <c r="J72">
        <v>52484.961262160825</v>
      </c>
      <c r="K72">
        <f t="shared" si="17"/>
        <v>772.80609940851787</v>
      </c>
      <c r="L72" s="6">
        <f t="shared" si="18"/>
        <v>964576.20744168642</v>
      </c>
      <c r="O72">
        <v>24.191906070006553</v>
      </c>
      <c r="P72">
        <f t="shared" si="19"/>
        <v>0.24191906070006552</v>
      </c>
      <c r="Q72">
        <v>52484.961262160825</v>
      </c>
      <c r="R72">
        <f t="shared" si="20"/>
        <v>746.18933212117781</v>
      </c>
      <c r="S72" s="6">
        <f t="shared" si="21"/>
        <v>-432403.79255830572</v>
      </c>
    </row>
    <row r="73" spans="1:19" x14ac:dyDescent="0.25">
      <c r="A73" s="2"/>
      <c r="B73" s="4"/>
      <c r="C73" s="3"/>
      <c r="D73" s="2"/>
      <c r="E73" s="2"/>
      <c r="H73">
        <v>42.972454040660999</v>
      </c>
      <c r="I73">
        <f t="shared" si="8"/>
        <v>0.42972454040661001</v>
      </c>
      <c r="J73">
        <v>52679.961262160825</v>
      </c>
      <c r="K73">
        <f t="shared" si="17"/>
        <v>772.82902673394528</v>
      </c>
      <c r="L73" s="6">
        <f t="shared" si="18"/>
        <v>969367.75625419745</v>
      </c>
      <c r="O73">
        <v>23.904359803576352</v>
      </c>
      <c r="P73">
        <f t="shared" si="19"/>
        <v>0.23904359803576353</v>
      </c>
      <c r="Q73">
        <v>52679.961262160825</v>
      </c>
      <c r="R73">
        <f t="shared" si="20"/>
        <v>745.78145559187146</v>
      </c>
      <c r="S73" s="6">
        <f t="shared" si="21"/>
        <v>-455497.24374579039</v>
      </c>
    </row>
    <row r="74" spans="1:19" x14ac:dyDescent="0.25">
      <c r="A74" s="2">
        <f>B74*100</f>
        <v>42.000000000000007</v>
      </c>
      <c r="B74" s="4">
        <f>B71+$F$7</f>
        <v>0.4200000000000001</v>
      </c>
      <c r="C74" s="3">
        <f>(B74*$C$4)+$C$5</f>
        <v>771.44962722395007</v>
      </c>
      <c r="D74" s="2">
        <f>(C74-$C$7)*E74</f>
        <v>731931.91389659897</v>
      </c>
      <c r="E74" s="2">
        <f>$F$5</f>
        <v>43000</v>
      </c>
      <c r="H74">
        <v>42.98849820980918</v>
      </c>
      <c r="I74">
        <f t="shared" si="8"/>
        <v>0.42988498209809178</v>
      </c>
      <c r="J74">
        <v>52874.961262160825</v>
      </c>
      <c r="K74">
        <f t="shared" si="17"/>
        <v>772.85178494989782</v>
      </c>
      <c r="L74" s="6">
        <f t="shared" si="18"/>
        <v>974159.30506669171</v>
      </c>
      <c r="O74">
        <v>23.618934447331139</v>
      </c>
      <c r="P74">
        <f t="shared" si="19"/>
        <v>0.23618934447331139</v>
      </c>
      <c r="Q74">
        <v>52874.961262160825</v>
      </c>
      <c r="R74">
        <f t="shared" si="20"/>
        <v>745.37658751576441</v>
      </c>
      <c r="S74" s="6">
        <f t="shared" si="21"/>
        <v>-478590.69493333262</v>
      </c>
    </row>
    <row r="75" spans="1:19" x14ac:dyDescent="0.25">
      <c r="A75" s="5">
        <f>D75</f>
        <v>1433627.0321631534</v>
      </c>
      <c r="B75" s="4">
        <f>B72+$F$7</f>
        <v>0.4200000000000001</v>
      </c>
      <c r="C75" s="3">
        <f>(B75*$C$4)+$C$5</f>
        <v>771.44962722395007</v>
      </c>
      <c r="D75" s="2">
        <f>(C75-$C$7)*E75</f>
        <v>1433627.0321631534</v>
      </c>
      <c r="E75" s="2">
        <f>$F$4</f>
        <v>84223.62956525544</v>
      </c>
      <c r="H75">
        <v>42.921532050277968</v>
      </c>
      <c r="I75">
        <f t="shared" si="8"/>
        <v>0.42921532050277966</v>
      </c>
      <c r="J75">
        <v>53069.961262160825</v>
      </c>
      <c r="K75">
        <f t="shared" si="17"/>
        <v>772.75679528068849</v>
      </c>
      <c r="L75" s="6">
        <f t="shared" si="18"/>
        <v>972710.85387916618</v>
      </c>
      <c r="O75">
        <v>23.418499045536187</v>
      </c>
      <c r="P75">
        <f t="shared" si="19"/>
        <v>0.23418499045536187</v>
      </c>
      <c r="Q75">
        <v>53069.961262160825</v>
      </c>
      <c r="R75">
        <f t="shared" si="20"/>
        <v>745.09227536993421</v>
      </c>
      <c r="S75" s="6">
        <f t="shared" si="21"/>
        <v>-495444.14612084028</v>
      </c>
    </row>
    <row r="76" spans="1:19" x14ac:dyDescent="0.25">
      <c r="A76" s="2"/>
      <c r="B76" s="4"/>
      <c r="C76" s="3"/>
      <c r="D76" s="2"/>
      <c r="E76" s="2"/>
      <c r="H76">
        <v>42.855056209365245</v>
      </c>
      <c r="I76">
        <f t="shared" si="8"/>
        <v>0.42855056209365244</v>
      </c>
      <c r="J76">
        <v>53264.961262160825</v>
      </c>
      <c r="K76">
        <f t="shared" si="17"/>
        <v>772.66250111505451</v>
      </c>
      <c r="L76" s="6">
        <f t="shared" si="18"/>
        <v>971262.40269164729</v>
      </c>
      <c r="O76">
        <v>23.219531209000557</v>
      </c>
      <c r="P76">
        <f t="shared" si="19"/>
        <v>0.23219531209000557</v>
      </c>
      <c r="Q76">
        <v>53264.961262160825</v>
      </c>
      <c r="R76">
        <f t="shared" si="20"/>
        <v>744.81004492536181</v>
      </c>
      <c r="S76" s="6">
        <f t="shared" si="21"/>
        <v>-512297.59730836604</v>
      </c>
    </row>
    <row r="77" spans="1:19" x14ac:dyDescent="0.25">
      <c r="A77" s="2">
        <f>B77*100</f>
        <v>44.000000000000014</v>
      </c>
      <c r="B77" s="4">
        <f>B74+$F$7</f>
        <v>0.44000000000000011</v>
      </c>
      <c r="C77" s="3">
        <f>(B77*$C$4)+$C$5</f>
        <v>774.28657262665013</v>
      </c>
      <c r="D77" s="2">
        <f>(C77-$C$7)*E77</f>
        <v>853920.56621270126</v>
      </c>
      <c r="E77" s="2">
        <f>$F$5</f>
        <v>43000</v>
      </c>
      <c r="H77">
        <v>42.668205249970917</v>
      </c>
      <c r="I77">
        <f t="shared" si="8"/>
        <v>0.4266820524997092</v>
      </c>
      <c r="J77">
        <v>53459.961262160825</v>
      </c>
      <c r="K77">
        <f t="shared" si="17"/>
        <v>772.3974581299326</v>
      </c>
      <c r="L77" s="6">
        <f t="shared" si="18"/>
        <v>960648.95150414691</v>
      </c>
      <c r="O77">
        <v>23.104302586859898</v>
      </c>
      <c r="P77">
        <f t="shared" si="19"/>
        <v>0.23104302586859898</v>
      </c>
      <c r="Q77">
        <v>53459.961262160825</v>
      </c>
      <c r="R77">
        <f t="shared" si="20"/>
        <v>744.64659627044102</v>
      </c>
      <c r="S77" s="6">
        <f t="shared" si="21"/>
        <v>-522911.04849584919</v>
      </c>
    </row>
    <row r="78" spans="1:19" x14ac:dyDescent="0.25">
      <c r="A78" s="5">
        <f>D78</f>
        <v>1672564.8708570171</v>
      </c>
      <c r="B78" s="4">
        <f>B75+$F$7</f>
        <v>0.44000000000000011</v>
      </c>
      <c r="C78" s="3">
        <f>(B78*$C$4)+$C$5</f>
        <v>774.28657262665013</v>
      </c>
      <c r="D78" s="2">
        <f>(C78-$C$7)*E78</f>
        <v>1672564.8708570171</v>
      </c>
      <c r="E78" s="2">
        <f>$F$4</f>
        <v>84223.62956525544</v>
      </c>
      <c r="H78">
        <v>42.482712447817462</v>
      </c>
      <c r="I78">
        <f t="shared" si="8"/>
        <v>0.42482712447817461</v>
      </c>
      <c r="J78">
        <v>53654.961262160825</v>
      </c>
      <c r="K78">
        <f t="shared" si="17"/>
        <v>772.13434165378101</v>
      </c>
      <c r="L78" s="6">
        <f t="shared" si="18"/>
        <v>950035.50031662243</v>
      </c>
      <c r="O78">
        <v>22.989911523101952</v>
      </c>
      <c r="P78">
        <f t="shared" si="19"/>
        <v>0.22989911523101952</v>
      </c>
      <c r="Q78">
        <v>53654.961262160825</v>
      </c>
      <c r="R78">
        <f t="shared" si="20"/>
        <v>744.48433566922199</v>
      </c>
      <c r="S78" s="6">
        <f t="shared" si="21"/>
        <v>-533524.49968340655</v>
      </c>
    </row>
    <row r="79" spans="1:19" x14ac:dyDescent="0.25">
      <c r="A79" s="2"/>
      <c r="B79" s="4"/>
      <c r="C79" s="3"/>
      <c r="D79" s="2"/>
      <c r="E79" s="2"/>
      <c r="H79">
        <v>42.216871296154842</v>
      </c>
      <c r="I79">
        <f t="shared" si="8"/>
        <v>0.4221687129615484</v>
      </c>
      <c r="J79">
        <v>53849.961262160825</v>
      </c>
      <c r="K79">
        <f t="shared" si="17"/>
        <v>771.75725323725214</v>
      </c>
      <c r="L79" s="6">
        <f t="shared" si="18"/>
        <v>933182.0491291096</v>
      </c>
      <c r="O79">
        <v>22.996333680214921</v>
      </c>
      <c r="P79">
        <f t="shared" si="19"/>
        <v>0.2299633368021492</v>
      </c>
      <c r="Q79">
        <v>53849.961262160825</v>
      </c>
      <c r="R79">
        <f t="shared" si="20"/>
        <v>744.49344532377052</v>
      </c>
      <c r="S79" s="6">
        <f t="shared" si="21"/>
        <v>-534972.9508708698</v>
      </c>
    </row>
    <row r="80" spans="1:19" x14ac:dyDescent="0.25">
      <c r="A80" s="2">
        <f>B80*100</f>
        <v>46.000000000000014</v>
      </c>
      <c r="B80" s="4">
        <f>B77+$F$7</f>
        <v>0.46000000000000013</v>
      </c>
      <c r="C80" s="3">
        <f>(B80*$C$4)+$C$5</f>
        <v>777.12351802935018</v>
      </c>
      <c r="D80" s="2">
        <f>(C80-$C$7)*E80</f>
        <v>975909.21852880355</v>
      </c>
      <c r="E80" s="2">
        <f>$F$5</f>
        <v>43000</v>
      </c>
      <c r="H80">
        <v>41.952948511102754</v>
      </c>
      <c r="I80">
        <f t="shared" si="8"/>
        <v>0.41952948511102756</v>
      </c>
      <c r="J80">
        <v>54044.961262160825</v>
      </c>
      <c r="K80">
        <f t="shared" si="17"/>
        <v>771.38288597139149</v>
      </c>
      <c r="L80" s="6">
        <f t="shared" si="18"/>
        <v>916328.59794160235</v>
      </c>
      <c r="O80">
        <v>23.002709493667677</v>
      </c>
      <c r="P80">
        <f t="shared" si="19"/>
        <v>0.23002709493667678</v>
      </c>
      <c r="Q80">
        <v>54044.961262160825</v>
      </c>
      <c r="R80">
        <f t="shared" si="20"/>
        <v>744.50248924110224</v>
      </c>
      <c r="S80" s="6">
        <f t="shared" si="21"/>
        <v>-536421.40205839463</v>
      </c>
    </row>
    <row r="81" spans="1:19" x14ac:dyDescent="0.25">
      <c r="A81" s="5">
        <f>D81</f>
        <v>1911502.7095508806</v>
      </c>
      <c r="B81" s="4">
        <f>B78+$F$7</f>
        <v>0.46000000000000013</v>
      </c>
      <c r="C81" s="3">
        <f>(B81*$C$4)+$C$5</f>
        <v>777.12351802935018</v>
      </c>
      <c r="D81" s="2">
        <f>(C81-$C$7)*E81</f>
        <v>1911502.7095508806</v>
      </c>
      <c r="E81" s="2">
        <f>$F$4</f>
        <v>84223.62956525544</v>
      </c>
      <c r="H81">
        <v>41.609819035720164</v>
      </c>
      <c r="I81">
        <f t="shared" si="8"/>
        <v>0.41609819035720164</v>
      </c>
      <c r="J81">
        <v>54239.961262160825</v>
      </c>
      <c r="K81">
        <f t="shared" si="17"/>
        <v>770.89616617753268</v>
      </c>
      <c r="L81" s="6">
        <f t="shared" si="18"/>
        <v>893235.14675408357</v>
      </c>
      <c r="O81">
        <v>23.090143829874684</v>
      </c>
      <c r="P81">
        <f t="shared" si="19"/>
        <v>0.23090143829874685</v>
      </c>
      <c r="Q81">
        <v>54239.961262160825</v>
      </c>
      <c r="R81">
        <f t="shared" si="20"/>
        <v>744.62651246017253</v>
      </c>
      <c r="S81" s="6">
        <f t="shared" si="21"/>
        <v>-531629.85324590968</v>
      </c>
    </row>
    <row r="82" spans="1:19" x14ac:dyDescent="0.25">
      <c r="A82" s="2"/>
      <c r="B82" s="4"/>
      <c r="C82" s="3"/>
      <c r="D82" s="2"/>
      <c r="E82" s="2"/>
      <c r="H82">
        <v>41.269147916002694</v>
      </c>
      <c r="I82">
        <f t="shared" si="8"/>
        <v>0.41269147916002696</v>
      </c>
      <c r="J82">
        <v>54434.961262160825</v>
      </c>
      <c r="K82">
        <f t="shared" si="17"/>
        <v>770.41293349407522</v>
      </c>
      <c r="L82" s="6">
        <f t="shared" si="18"/>
        <v>870141.69556657434</v>
      </c>
      <c r="O82">
        <v>23.176951741623505</v>
      </c>
      <c r="P82">
        <f t="shared" si="19"/>
        <v>0.23176951741623505</v>
      </c>
      <c r="Q82">
        <v>54434.961262160825</v>
      </c>
      <c r="R82">
        <f t="shared" si="20"/>
        <v>744.74964711324935</v>
      </c>
      <c r="S82" s="6">
        <f t="shared" si="21"/>
        <v>-526838.30443342112</v>
      </c>
    </row>
    <row r="83" spans="1:19" x14ac:dyDescent="0.25">
      <c r="A83" s="2">
        <f>B83*100</f>
        <v>48.000000000000014</v>
      </c>
      <c r="B83" s="4">
        <f>B80+$F$7</f>
        <v>0.48000000000000015</v>
      </c>
      <c r="C83" s="3">
        <f>(B83*$C$4)+$C$5</f>
        <v>779.96046343205012</v>
      </c>
      <c r="D83" s="2">
        <f>(C83-$C$7)*E83</f>
        <v>1097897.8708449008</v>
      </c>
      <c r="E83" s="2">
        <f>$F$5</f>
        <v>43000</v>
      </c>
      <c r="H83">
        <v>40.850383459476426</v>
      </c>
      <c r="I83">
        <f t="shared" si="8"/>
        <v>0.40850383459476425</v>
      </c>
      <c r="J83">
        <v>54629.961262160825</v>
      </c>
      <c r="K83">
        <f t="shared" si="17"/>
        <v>769.81892754419698</v>
      </c>
      <c r="L83" s="6">
        <f t="shared" si="18"/>
        <v>840808.24437906663</v>
      </c>
      <c r="O83">
        <v>23.343665304318353</v>
      </c>
      <c r="P83">
        <f t="shared" si="19"/>
        <v>0.23343665304318353</v>
      </c>
      <c r="Q83">
        <v>54629.961262160825</v>
      </c>
      <c r="R83">
        <f t="shared" si="20"/>
        <v>744.98612575087679</v>
      </c>
      <c r="S83" s="6">
        <f t="shared" si="21"/>
        <v>-515806.75562093302</v>
      </c>
    </row>
    <row r="84" spans="1:19" x14ac:dyDescent="0.25">
      <c r="A84" s="5">
        <f>D84</f>
        <v>2150440.5482447348</v>
      </c>
      <c r="B84" s="4">
        <f>B81+$F$7</f>
        <v>0.48000000000000015</v>
      </c>
      <c r="C84" s="3">
        <f>(B84*$C$4)+$C$5</f>
        <v>779.96046343205012</v>
      </c>
      <c r="D84" s="2">
        <f>(C84-$C$7)*E84</f>
        <v>2150440.5482447348</v>
      </c>
      <c r="E84" s="2">
        <f>$F$4</f>
        <v>84223.62956525544</v>
      </c>
      <c r="H84">
        <v>40.43459790406169</v>
      </c>
      <c r="I84">
        <f t="shared" si="8"/>
        <v>0.40434597904061692</v>
      </c>
      <c r="J84">
        <v>54824.961262160825</v>
      </c>
      <c r="K84">
        <f t="shared" si="17"/>
        <v>769.22914708422559</v>
      </c>
      <c r="L84" s="6">
        <f t="shared" si="18"/>
        <v>811474.79319156276</v>
      </c>
      <c r="O84">
        <v>23.509192942063045</v>
      </c>
      <c r="P84">
        <f t="shared" si="19"/>
        <v>0.23509192942063045</v>
      </c>
      <c r="Q84">
        <v>54824.961262160825</v>
      </c>
      <c r="R84">
        <f t="shared" si="20"/>
        <v>745.22092218633657</v>
      </c>
      <c r="S84" s="6">
        <f t="shared" si="21"/>
        <v>-504775.20680844795</v>
      </c>
    </row>
    <row r="85" spans="1:19" x14ac:dyDescent="0.25">
      <c r="A85" s="2"/>
      <c r="B85" s="4"/>
      <c r="C85" s="3"/>
      <c r="D85" s="2"/>
      <c r="E85" s="2"/>
      <c r="H85">
        <v>39.941805000084827</v>
      </c>
      <c r="I85">
        <f t="shared" si="8"/>
        <v>0.39941805000084829</v>
      </c>
      <c r="J85">
        <v>55019.961262160825</v>
      </c>
      <c r="K85">
        <f t="shared" si="17"/>
        <v>768.53013380251537</v>
      </c>
      <c r="L85" s="6">
        <f t="shared" si="18"/>
        <v>775901.34200404317</v>
      </c>
      <c r="O85">
        <v>23.753501840703713</v>
      </c>
      <c r="P85">
        <f t="shared" si="19"/>
        <v>0.23753501840703714</v>
      </c>
      <c r="Q85">
        <v>55019.961262160825</v>
      </c>
      <c r="R85">
        <f t="shared" si="20"/>
        <v>745.56746768975529</v>
      </c>
      <c r="S85" s="6">
        <f t="shared" si="21"/>
        <v>-487503.65799594932</v>
      </c>
    </row>
    <row r="86" spans="1:19" x14ac:dyDescent="0.25">
      <c r="A86" s="2">
        <f>B86*100</f>
        <v>50.000000000000014</v>
      </c>
      <c r="B86" s="4">
        <f>B83+$F$7</f>
        <v>0.50000000000000011</v>
      </c>
      <c r="C86" s="3">
        <f>(B86*$C$4)+$C$5</f>
        <v>782.79740883475006</v>
      </c>
      <c r="D86" s="2">
        <f>(C86-$C$7)*E86</f>
        <v>1219886.5231609982</v>
      </c>
      <c r="E86" s="2">
        <f>$F$5</f>
        <v>43000</v>
      </c>
      <c r="H86">
        <v>39.452492841691623</v>
      </c>
      <c r="I86">
        <f t="shared" si="8"/>
        <v>0.39452492841691622</v>
      </c>
      <c r="J86">
        <v>55214.961262160825</v>
      </c>
      <c r="K86">
        <f t="shared" si="17"/>
        <v>767.83605786339592</v>
      </c>
      <c r="L86" s="6">
        <f t="shared" si="18"/>
        <v>740327.89081654442</v>
      </c>
      <c r="O86">
        <v>23.99608511157437</v>
      </c>
      <c r="P86">
        <f t="shared" si="19"/>
        <v>0.2399608511157437</v>
      </c>
      <c r="Q86">
        <v>55214.961262160825</v>
      </c>
      <c r="R86">
        <f t="shared" si="20"/>
        <v>745.91156543728948</v>
      </c>
      <c r="S86" s="6">
        <f t="shared" si="21"/>
        <v>-470232.10918346111</v>
      </c>
    </row>
    <row r="87" spans="1:19" x14ac:dyDescent="0.25">
      <c r="A87" s="5">
        <f>D87</f>
        <v>2389378.3869385887</v>
      </c>
      <c r="B87" s="4">
        <f>B84+$F$7</f>
        <v>0.50000000000000011</v>
      </c>
      <c r="C87" s="3">
        <f>(B87*$C$4)+$C$5</f>
        <v>782.79740883475006</v>
      </c>
      <c r="D87" s="2">
        <f>(C87-$C$7)*E87</f>
        <v>2389378.3869385887</v>
      </c>
      <c r="E87" s="2">
        <f>$F$4</f>
        <v>84223.62956525544</v>
      </c>
      <c r="H87">
        <v>38.887232859770897</v>
      </c>
      <c r="I87">
        <f t="shared" si="8"/>
        <v>0.38887232859770898</v>
      </c>
      <c r="J87">
        <v>55409.961262160825</v>
      </c>
      <c r="K87">
        <f t="shared" si="17"/>
        <v>767.03425200987579</v>
      </c>
      <c r="L87" s="6">
        <f t="shared" si="18"/>
        <v>698514.43962907081</v>
      </c>
      <c r="O87">
        <v>24.3163527938346</v>
      </c>
      <c r="P87">
        <f t="shared" si="19"/>
        <v>0.243163527938346</v>
      </c>
      <c r="Q87">
        <v>55409.961262160825</v>
      </c>
      <c r="R87">
        <f t="shared" si="20"/>
        <v>746.36585640170028</v>
      </c>
      <c r="S87" s="6">
        <f t="shared" si="21"/>
        <v>-446720.56037094869</v>
      </c>
    </row>
    <row r="88" spans="1:19" x14ac:dyDescent="0.25">
      <c r="A88" s="2"/>
      <c r="B88" s="4"/>
      <c r="C88" s="3"/>
      <c r="D88" s="2"/>
      <c r="E88" s="2"/>
      <c r="H88">
        <v>38.325937477193136</v>
      </c>
      <c r="I88">
        <f t="shared" si="8"/>
        <v>0.38325937477193134</v>
      </c>
      <c r="J88">
        <v>55604.961262160825</v>
      </c>
      <c r="K88">
        <f t="shared" si="17"/>
        <v>766.23806983229542</v>
      </c>
      <c r="L88" s="6">
        <f t="shared" si="18"/>
        <v>656700.9884415064</v>
      </c>
      <c r="O88">
        <v>24.634374194589135</v>
      </c>
      <c r="P88">
        <f t="shared" si="19"/>
        <v>0.24634374194589134</v>
      </c>
      <c r="Q88">
        <v>55604.961262160825</v>
      </c>
      <c r="R88">
        <f t="shared" si="20"/>
        <v>746.81696107711571</v>
      </c>
      <c r="S88" s="6">
        <f t="shared" si="21"/>
        <v>-423209.01155847422</v>
      </c>
    </row>
    <row r="89" spans="1:19" x14ac:dyDescent="0.25">
      <c r="A89" s="2">
        <f>B89*100</f>
        <v>52.000000000000014</v>
      </c>
      <c r="B89" s="4">
        <f>B86+$F$7</f>
        <v>0.52000000000000013</v>
      </c>
      <c r="C89" s="3">
        <f>(B89*$C$4)+$C$5</f>
        <v>785.63435423745011</v>
      </c>
      <c r="D89" s="2">
        <f>(C89-$C$7)*E89</f>
        <v>1341875.1754771005</v>
      </c>
      <c r="E89" s="2">
        <f>$F$5</f>
        <v>43000</v>
      </c>
      <c r="H89">
        <v>37.689728198483714</v>
      </c>
      <c r="I89">
        <f t="shared" si="8"/>
        <v>0.37689728198483713</v>
      </c>
      <c r="J89">
        <v>55799.961262160825</v>
      </c>
      <c r="K89">
        <f t="shared" si="17"/>
        <v>765.33562433810062</v>
      </c>
      <c r="L89" s="6">
        <f t="shared" si="18"/>
        <v>608647.53725401079</v>
      </c>
      <c r="O89">
        <v>25.029009794680178</v>
      </c>
      <c r="P89">
        <f t="shared" si="19"/>
        <v>0.25029009794680179</v>
      </c>
      <c r="Q89">
        <v>55799.961262160825</v>
      </c>
      <c r="R89">
        <f t="shared" si="20"/>
        <v>747.37674090282576</v>
      </c>
      <c r="S89" s="6">
        <f t="shared" si="21"/>
        <v>-393457.46274598787</v>
      </c>
    </row>
    <row r="90" spans="1:19" x14ac:dyDescent="0.25">
      <c r="A90" s="5">
        <f>D90</f>
        <v>2628316.2256324524</v>
      </c>
      <c r="B90" s="4">
        <f>B87+$F$7</f>
        <v>0.52000000000000013</v>
      </c>
      <c r="C90" s="3">
        <f>(B90*$C$4)+$C$5</f>
        <v>785.63435423745011</v>
      </c>
      <c r="D90" s="2">
        <f>(C90-$C$7)*E90</f>
        <v>2628316.2256324524</v>
      </c>
      <c r="E90" s="2">
        <f>$F$4</f>
        <v>84223.62956525544</v>
      </c>
      <c r="H90">
        <v>37.057950061667938</v>
      </c>
      <c r="I90">
        <f t="shared" si="8"/>
        <v>0.37057950061667938</v>
      </c>
      <c r="J90">
        <v>55994.961262160825</v>
      </c>
      <c r="K90">
        <f t="shared" si="17"/>
        <v>764.43946429771768</v>
      </c>
      <c r="L90" s="6">
        <f t="shared" si="18"/>
        <v>560594.08606649004</v>
      </c>
      <c r="O90">
        <v>25.420896792386898</v>
      </c>
      <c r="P90">
        <f t="shared" si="19"/>
        <v>0.25420896792386899</v>
      </c>
      <c r="Q90">
        <v>55994.961262160825</v>
      </c>
      <c r="R90">
        <f t="shared" si="20"/>
        <v>747.9326219110867</v>
      </c>
      <c r="S90" s="6">
        <f t="shared" si="21"/>
        <v>-363705.91393350589</v>
      </c>
    </row>
    <row r="91" spans="1:19" x14ac:dyDescent="0.25">
      <c r="A91" s="2"/>
      <c r="B91" s="4"/>
      <c r="C91" s="3"/>
      <c r="D91" s="2"/>
      <c r="E91" s="2"/>
      <c r="H91">
        <v>36.278870553981591</v>
      </c>
      <c r="I91">
        <f t="shared" si="8"/>
        <v>0.3627887055398159</v>
      </c>
      <c r="J91">
        <v>56189.961262160825</v>
      </c>
      <c r="K91">
        <f t="shared" si="17"/>
        <v>763.33436128388337</v>
      </c>
      <c r="L91" s="6">
        <f t="shared" si="18"/>
        <v>500450.63487898675</v>
      </c>
      <c r="O91">
        <v>25.888353548052379</v>
      </c>
      <c r="P91">
        <f t="shared" si="19"/>
        <v>0.25888353548052379</v>
      </c>
      <c r="Q91">
        <v>56189.961262160825</v>
      </c>
      <c r="R91">
        <f t="shared" si="20"/>
        <v>748.59569655805979</v>
      </c>
      <c r="S91" s="6">
        <f t="shared" si="21"/>
        <v>-327714.36512101657</v>
      </c>
    </row>
    <row r="92" spans="1:19" x14ac:dyDescent="0.25">
      <c r="A92" s="2">
        <f>B92*100</f>
        <v>54.000000000000014</v>
      </c>
      <c r="B92" s="4">
        <f>B89+$F$7</f>
        <v>0.54000000000000015</v>
      </c>
      <c r="C92" s="3">
        <f>(B92*$C$4)+$C$5</f>
        <v>788.47129964015016</v>
      </c>
      <c r="D92" s="2">
        <f>(C92-$C$7)*E92</f>
        <v>1463863.8277932028</v>
      </c>
      <c r="E92" s="2">
        <f>$F$5</f>
        <v>43000</v>
      </c>
      <c r="H92">
        <v>35.502741641650402</v>
      </c>
      <c r="I92">
        <f t="shared" si="8"/>
        <v>0.35502741641650404</v>
      </c>
      <c r="J92">
        <v>56384.961262160825</v>
      </c>
      <c r="K92">
        <f t="shared" si="17"/>
        <v>762.23344360901308</v>
      </c>
      <c r="L92" s="6">
        <f t="shared" si="18"/>
        <v>440112.18369144335</v>
      </c>
      <c r="O92">
        <v>26.352577027846912</v>
      </c>
      <c r="P92">
        <f t="shared" si="19"/>
        <v>0.26352577027846913</v>
      </c>
      <c r="Q92">
        <v>56384.961262160825</v>
      </c>
      <c r="R92">
        <f t="shared" si="20"/>
        <v>749.2541848914741</v>
      </c>
      <c r="S92" s="6">
        <f t="shared" si="21"/>
        <v>-291722.81630855537</v>
      </c>
    </row>
    <row r="93" spans="1:19" x14ac:dyDescent="0.25">
      <c r="A93" s="5">
        <f>D93</f>
        <v>2867254.0643263161</v>
      </c>
      <c r="B93" s="4">
        <f>B90+$F$7</f>
        <v>0.54000000000000015</v>
      </c>
      <c r="C93" s="3">
        <f>(B93*$C$4)+$C$5</f>
        <v>788.47129964015016</v>
      </c>
      <c r="D93" s="2">
        <f>(C93-$C$7)*E93</f>
        <v>2867254.0643263161</v>
      </c>
      <c r="E93" s="2">
        <f>$F$4</f>
        <v>84223.62956525544</v>
      </c>
      <c r="H93">
        <v>34.651782716462058</v>
      </c>
      <c r="I93">
        <f t="shared" si="8"/>
        <v>0.3465178271646206</v>
      </c>
      <c r="J93">
        <v>56579.961262160825</v>
      </c>
      <c r="K93">
        <f t="shared" si="17"/>
        <v>761.02638160366325</v>
      </c>
      <c r="L93" s="6">
        <f t="shared" si="18"/>
        <v>373338.73250397033</v>
      </c>
      <c r="O93">
        <v>26.891350762718126</v>
      </c>
      <c r="P93">
        <f t="shared" si="19"/>
        <v>0.26891350762718125</v>
      </c>
      <c r="Q93">
        <v>56579.961262160825</v>
      </c>
      <c r="R93">
        <f t="shared" si="20"/>
        <v>750.01842072659326</v>
      </c>
      <c r="S93" s="6">
        <f t="shared" si="21"/>
        <v>-249491.26749603165</v>
      </c>
    </row>
    <row r="94" spans="1:19" x14ac:dyDescent="0.25">
      <c r="A94" s="2"/>
      <c r="B94" s="4"/>
      <c r="C94" s="3"/>
      <c r="D94" s="2"/>
      <c r="E94" s="2"/>
      <c r="H94">
        <v>33.804247874236673</v>
      </c>
      <c r="I94">
        <f t="shared" si="8"/>
        <v>0.3380424787423667</v>
      </c>
      <c r="J94">
        <v>56774.961262160825</v>
      </c>
      <c r="K94">
        <f t="shared" si="17"/>
        <v>759.82417656652353</v>
      </c>
      <c r="L94" s="6">
        <f t="shared" si="18"/>
        <v>306370.28131639119</v>
      </c>
      <c r="O94">
        <v>27.426423539420529</v>
      </c>
      <c r="P94">
        <f t="shared" si="19"/>
        <v>0.2742642353942053</v>
      </c>
      <c r="Q94">
        <v>56774.961262160825</v>
      </c>
      <c r="R94">
        <f t="shared" si="20"/>
        <v>750.77740685358117</v>
      </c>
      <c r="S94" s="6">
        <f t="shared" si="21"/>
        <v>-207259.71868360136</v>
      </c>
    </row>
    <row r="95" spans="1:19" x14ac:dyDescent="0.25">
      <c r="A95" s="2">
        <f>B95*100</f>
        <v>56.000000000000014</v>
      </c>
      <c r="B95" s="4">
        <f>B92+$F$7</f>
        <v>0.56000000000000016</v>
      </c>
      <c r="C95" s="3">
        <f>(B95*$C$4)+$C$5</f>
        <v>791.3082450428501</v>
      </c>
      <c r="D95" s="2">
        <f>(C95-$C$7)*E95</f>
        <v>1585852.4801093002</v>
      </c>
      <c r="E95" s="2">
        <f>$F$5</f>
        <v>43000</v>
      </c>
      <c r="H95">
        <v>32.882884108437558</v>
      </c>
      <c r="I95">
        <f t="shared" si="8"/>
        <v>0.3288288410843756</v>
      </c>
      <c r="J95">
        <v>56969.961262160825</v>
      </c>
      <c r="K95">
        <f t="shared" si="17"/>
        <v>758.51724721672451</v>
      </c>
      <c r="L95" s="6">
        <f t="shared" si="18"/>
        <v>232966.83012892079</v>
      </c>
      <c r="O95">
        <v>28.035051207607992</v>
      </c>
      <c r="P95">
        <f t="shared" si="19"/>
        <v>0.28035051207607992</v>
      </c>
      <c r="Q95">
        <v>56969.961262160825</v>
      </c>
      <c r="R95">
        <f t="shared" si="20"/>
        <v>751.64072858619136</v>
      </c>
      <c r="S95" s="6">
        <f t="shared" si="21"/>
        <v>-158788.16987108029</v>
      </c>
    </row>
    <row r="96" spans="1:19" x14ac:dyDescent="0.25">
      <c r="A96" s="5">
        <f>D96</f>
        <v>3106191.9030201705</v>
      </c>
      <c r="B96" s="4">
        <f>B93+$F$7</f>
        <v>0.56000000000000016</v>
      </c>
      <c r="C96" s="3">
        <f>(B96*$C$4)+$C$5</f>
        <v>791.3082450428501</v>
      </c>
      <c r="D96" s="2">
        <f>(C96-$C$7)*E96</f>
        <v>3106191.9030201705</v>
      </c>
      <c r="E96" s="2">
        <f>$F$4</f>
        <v>84223.62956525544</v>
      </c>
      <c r="H96">
        <v>31.965401392508291</v>
      </c>
      <c r="I96">
        <f t="shared" si="8"/>
        <v>0.31965401392508291</v>
      </c>
      <c r="J96">
        <v>57164.961262160825</v>
      </c>
      <c r="K96">
        <f t="shared" ref="K96:K134" si="24">(I96*$C$4)+$C$5</f>
        <v>757.21582303021842</v>
      </c>
      <c r="L96" s="6">
        <f t="shared" ref="L96:L134" si="25">(K96-$C$7)*J96</f>
        <v>159368.3789414106</v>
      </c>
      <c r="O96">
        <v>28.639526598152294</v>
      </c>
      <c r="P96">
        <f t="shared" si="19"/>
        <v>0.28639526598152293</v>
      </c>
      <c r="Q96">
        <v>57164.961262160825</v>
      </c>
      <c r="R96">
        <f t="shared" si="20"/>
        <v>752.49816042631642</v>
      </c>
      <c r="S96" s="6">
        <f t="shared" si="21"/>
        <v>-110316.62105859195</v>
      </c>
    </row>
    <row r="97" spans="1:19" x14ac:dyDescent="0.25">
      <c r="A97" s="2"/>
      <c r="B97" s="4"/>
      <c r="C97" s="3"/>
      <c r="D97" s="2"/>
      <c r="E97" s="2"/>
      <c r="H97">
        <v>30.975067315570598</v>
      </c>
      <c r="I97">
        <f t="shared" si="8"/>
        <v>0.30975067315570598</v>
      </c>
      <c r="J97">
        <v>57359.961262160825</v>
      </c>
      <c r="K97">
        <f t="shared" si="24"/>
        <v>755.81106117686568</v>
      </c>
      <c r="L97" s="6">
        <f t="shared" si="25"/>
        <v>79334.927753917611</v>
      </c>
      <c r="O97">
        <v>29.316584888117887</v>
      </c>
      <c r="P97">
        <f t="shared" si="19"/>
        <v>0.29316584888117886</v>
      </c>
      <c r="Q97">
        <v>57359.961262160825</v>
      </c>
      <c r="R97">
        <f t="shared" si="20"/>
        <v>753.45854912785524</v>
      </c>
      <c r="S97" s="6">
        <f t="shared" si="21"/>
        <v>-55605.072246087977</v>
      </c>
    </row>
    <row r="98" spans="1:19" x14ac:dyDescent="0.25">
      <c r="A98" s="2">
        <f>B98*100</f>
        <v>58.000000000000021</v>
      </c>
      <c r="B98" s="4">
        <f>B95+$F$7</f>
        <v>0.58000000000000018</v>
      </c>
      <c r="C98" s="3">
        <f>(B98*$C$4)+$C$5</f>
        <v>794.14519044555016</v>
      </c>
      <c r="D98" s="2">
        <f>(C98-$C$7)*E98</f>
        <v>1707841.1324254025</v>
      </c>
      <c r="E98" s="2">
        <f>$F$5</f>
        <v>43000</v>
      </c>
      <c r="H98">
        <v>29.989055341912547</v>
      </c>
      <c r="I98">
        <f t="shared" si="8"/>
        <v>0.29989055341912546</v>
      </c>
      <c r="J98">
        <v>57554.961262160825</v>
      </c>
      <c r="K98">
        <f t="shared" si="24"/>
        <v>754.41243010902747</v>
      </c>
      <c r="L98" s="6">
        <f t="shared" si="25"/>
        <v>-893.52343358764017</v>
      </c>
      <c r="O98">
        <v>29.989055341912547</v>
      </c>
      <c r="P98">
        <f t="shared" si="19"/>
        <v>0.29989055341912546</v>
      </c>
      <c r="Q98">
        <v>57554.961262160825</v>
      </c>
      <c r="R98">
        <f t="shared" si="20"/>
        <v>754.41243010902747</v>
      </c>
      <c r="S98" s="6">
        <f t="shared" si="21"/>
        <v>-893.52343358764017</v>
      </c>
    </row>
    <row r="99" spans="1:19" x14ac:dyDescent="0.25">
      <c r="A99" s="5">
        <f>D99</f>
        <v>3345129.7417140342</v>
      </c>
      <c r="B99" s="4">
        <f>B96+$F$7</f>
        <v>0.58000000000000018</v>
      </c>
      <c r="C99" s="3">
        <f>(B99*$C$4)+$C$5</f>
        <v>794.14519044555016</v>
      </c>
      <c r="D99" s="2">
        <f>(C99-$C$7)*E99</f>
        <v>3345129.7417140342</v>
      </c>
      <c r="E99" s="2">
        <f>$F$4</f>
        <v>84223.62956525544</v>
      </c>
      <c r="H99">
        <v>30.656984433751607</v>
      </c>
      <c r="I99">
        <f t="shared" si="8"/>
        <v>0.30656984433751605</v>
      </c>
      <c r="J99">
        <v>57749.961262160825</v>
      </c>
      <c r="K99">
        <f t="shared" si="24"/>
        <v>755.35986929223861</v>
      </c>
      <c r="L99" s="6">
        <f t="shared" si="25"/>
        <v>53818.025378858365</v>
      </c>
      <c r="O99">
        <v>29.012082620601237</v>
      </c>
      <c r="P99">
        <f t="shared" si="19"/>
        <v>0.29012082620601237</v>
      </c>
      <c r="Q99">
        <v>57749.961262160825</v>
      </c>
      <c r="R99">
        <f t="shared" si="20"/>
        <v>753.02662097388372</v>
      </c>
      <c r="S99" s="6">
        <f t="shared" si="21"/>
        <v>-80926.974621138434</v>
      </c>
    </row>
    <row r="100" spans="1:19" x14ac:dyDescent="0.25">
      <c r="A100" s="2"/>
      <c r="B100" s="4"/>
      <c r="C100" s="3"/>
      <c r="D100" s="2"/>
      <c r="E100" s="2"/>
      <c r="H100">
        <v>31.320418012260632</v>
      </c>
      <c r="I100">
        <f t="shared" si="8"/>
        <v>0.31320418012260631</v>
      </c>
      <c r="J100">
        <v>57944.961262160825</v>
      </c>
      <c r="K100">
        <f t="shared" si="24"/>
        <v>756.30093171251269</v>
      </c>
      <c r="L100" s="6">
        <f t="shared" si="25"/>
        <v>108529.57419139045</v>
      </c>
      <c r="O100">
        <v>28.041685438440673</v>
      </c>
      <c r="P100">
        <f t="shared" si="19"/>
        <v>0.28041685438440672</v>
      </c>
      <c r="Q100">
        <v>57944.961262160825</v>
      </c>
      <c r="R100">
        <f t="shared" si="20"/>
        <v>751.65013906152194</v>
      </c>
      <c r="S100" s="6">
        <f t="shared" si="21"/>
        <v>-160960.42580861092</v>
      </c>
    </row>
    <row r="101" spans="1:19" x14ac:dyDescent="0.25">
      <c r="A101" s="2">
        <f>B101*100</f>
        <v>60.000000000000021</v>
      </c>
      <c r="B101" s="4">
        <f>B98+$F$7</f>
        <v>0.6000000000000002</v>
      </c>
      <c r="C101" s="3">
        <f>(B101*$C$4)+$C$5</f>
        <v>796.9821358482501</v>
      </c>
      <c r="D101" s="2">
        <f>(C101-$C$7)*E101</f>
        <v>1829829.7847414999</v>
      </c>
      <c r="E101" s="2">
        <f>$F$5</f>
        <v>43000</v>
      </c>
      <c r="H101">
        <v>31.903737385394692</v>
      </c>
      <c r="I101">
        <f t="shared" si="8"/>
        <v>0.31903737385394693</v>
      </c>
      <c r="J101">
        <v>58139.961262160825</v>
      </c>
      <c r="K101">
        <f t="shared" si="24"/>
        <v>757.1283543194719</v>
      </c>
      <c r="L101" s="6">
        <f t="shared" si="25"/>
        <v>157001.12300386335</v>
      </c>
      <c r="O101">
        <v>27.158190553754103</v>
      </c>
      <c r="P101">
        <f t="shared" si="19"/>
        <v>0.27158190553754102</v>
      </c>
      <c r="Q101">
        <v>58139.961262160825</v>
      </c>
      <c r="R101">
        <f t="shared" si="20"/>
        <v>750.39692568581177</v>
      </c>
      <c r="S101" s="6">
        <f t="shared" si="21"/>
        <v>-234363.87699613677</v>
      </c>
    </row>
    <row r="102" spans="1:19" x14ac:dyDescent="0.25">
      <c r="A102" s="5">
        <f>D102</f>
        <v>3584067.5804078882</v>
      </c>
      <c r="B102" s="4">
        <f>B99+$F$7</f>
        <v>0.6000000000000002</v>
      </c>
      <c r="C102" s="3">
        <f>(B102*$C$4)+$C$5</f>
        <v>796.9821358482501</v>
      </c>
      <c r="D102" s="2">
        <f>(C102-$C$7)*E102</f>
        <v>3584067.5804078882</v>
      </c>
      <c r="E102" s="2">
        <f>$F$4</f>
        <v>84223.62956525544</v>
      </c>
      <c r="H102">
        <v>32.483156960695496</v>
      </c>
      <c r="I102">
        <f t="shared" si="8"/>
        <v>0.32483156960695497</v>
      </c>
      <c r="J102">
        <v>58334.961262160825</v>
      </c>
      <c r="K102">
        <f t="shared" si="24"/>
        <v>757.95024516966396</v>
      </c>
      <c r="L102" s="47">
        <f t="shared" si="25"/>
        <v>205472.67181632749</v>
      </c>
      <c r="O102">
        <v>26.280602298600929</v>
      </c>
      <c r="P102">
        <f t="shared" si="19"/>
        <v>0.2628060229860093</v>
      </c>
      <c r="Q102">
        <v>58334.961262160825</v>
      </c>
      <c r="R102">
        <f t="shared" si="20"/>
        <v>749.15209070285164</v>
      </c>
      <c r="S102" s="47">
        <f t="shared" si="21"/>
        <v>-307767.32818367647</v>
      </c>
    </row>
    <row r="103" spans="1:19" x14ac:dyDescent="0.25">
      <c r="A103" s="2"/>
      <c r="B103" s="4"/>
      <c r="C103" s="3"/>
      <c r="D103" s="2"/>
      <c r="E103" s="2"/>
      <c r="H103">
        <v>32.983555958568928</v>
      </c>
      <c r="I103">
        <f t="shared" si="8"/>
        <v>0.32983555958568928</v>
      </c>
      <c r="J103">
        <v>58529.961262160825</v>
      </c>
      <c r="K103">
        <f t="shared" si="24"/>
        <v>758.66004748793023</v>
      </c>
      <c r="L103" s="47">
        <f t="shared" si="25"/>
        <v>247704.22062881742</v>
      </c>
      <c r="O103">
        <v>25.488718879382954</v>
      </c>
      <c r="P103">
        <f t="shared" si="19"/>
        <v>0.25488718879382954</v>
      </c>
      <c r="Q103">
        <v>58529.961262160825</v>
      </c>
      <c r="R103">
        <f t="shared" si="20"/>
        <v>748.02882569003918</v>
      </c>
      <c r="S103" s="47">
        <f t="shared" si="21"/>
        <v>-374540.77937118511</v>
      </c>
    </row>
    <row r="104" spans="1:19" x14ac:dyDescent="0.25">
      <c r="A104" s="2">
        <f>B104*100</f>
        <v>62.000000000000021</v>
      </c>
      <c r="B104" s="4">
        <f>B101+$F$7</f>
        <v>0.62000000000000022</v>
      </c>
      <c r="C104" s="3">
        <f>(B104*$C$4)+$C$5</f>
        <v>799.81908125095015</v>
      </c>
      <c r="D104" s="2">
        <f>(C104-$C$7)*E104</f>
        <v>1951818.4370576022</v>
      </c>
      <c r="E104" s="2">
        <f>$F$5</f>
        <v>43000</v>
      </c>
      <c r="H104">
        <v>33.480631742514866</v>
      </c>
      <c r="I104">
        <f t="shared" si="8"/>
        <v>0.33480631742514866</v>
      </c>
      <c r="J104">
        <v>58724.961262160825</v>
      </c>
      <c r="K104">
        <f t="shared" si="24"/>
        <v>759.36513591795972</v>
      </c>
      <c r="L104" s="47">
        <f t="shared" si="25"/>
        <v>289935.7694413322</v>
      </c>
      <c r="O104">
        <v>24.702094459521934</v>
      </c>
      <c r="P104">
        <f t="shared" si="19"/>
        <v>0.24702094459521934</v>
      </c>
      <c r="Q104">
        <v>58724.961262160825</v>
      </c>
      <c r="R104">
        <f t="shared" ref="R104:R134" si="26">(P104*$C$4)+$C$5</f>
        <v>746.91302042425104</v>
      </c>
      <c r="S104" s="47">
        <f t="shared" ref="S104:S134" si="27">(R104-$C$7)*Q104</f>
        <v>-441314.23055866233</v>
      </c>
    </row>
    <row r="105" spans="1:19" x14ac:dyDescent="0.25">
      <c r="A105" s="5">
        <f>D105</f>
        <v>3823005.4191017519</v>
      </c>
      <c r="B105" s="4">
        <f>B102+$F$7</f>
        <v>0.62000000000000022</v>
      </c>
      <c r="C105" s="3">
        <f>(B105*$C$4)+$C$5</f>
        <v>799.81908125095015</v>
      </c>
      <c r="D105" s="2">
        <f>(C105-$C$7)*E105</f>
        <v>3823005.4191017519</v>
      </c>
      <c r="E105" s="2">
        <f>$F$4</f>
        <v>84223.62956525544</v>
      </c>
      <c r="H105">
        <v>33.899755043825927</v>
      </c>
      <c r="I105">
        <f t="shared" si="8"/>
        <v>0.33899755043825924</v>
      </c>
      <c r="J105">
        <v>58919.961262160825</v>
      </c>
      <c r="K105">
        <f t="shared" si="24"/>
        <v>759.95965087936918</v>
      </c>
      <c r="L105" s="47">
        <f t="shared" si="25"/>
        <v>325927.31825384346</v>
      </c>
      <c r="O105">
        <v>24.000005479344924</v>
      </c>
      <c r="P105">
        <f t="shared" si="19"/>
        <v>0.24000005479344924</v>
      </c>
      <c r="Q105">
        <v>58919.961262160825</v>
      </c>
      <c r="R105">
        <f t="shared" si="26"/>
        <v>745.91712637195133</v>
      </c>
      <c r="S105" s="47">
        <f t="shared" si="27"/>
        <v>-501457.68174616044</v>
      </c>
    </row>
    <row r="106" spans="1:19" x14ac:dyDescent="0.25">
      <c r="A106" s="2"/>
      <c r="B106" s="4"/>
      <c r="C106" s="3"/>
      <c r="D106" s="2"/>
      <c r="E106" s="2"/>
      <c r="H106">
        <v>34.316113256840119</v>
      </c>
      <c r="I106">
        <f t="shared" si="8"/>
        <v>0.34316113256840119</v>
      </c>
      <c r="J106">
        <v>59114.961262160825</v>
      </c>
      <c r="K106">
        <f t="shared" si="24"/>
        <v>760.55024363851271</v>
      </c>
      <c r="L106" s="47">
        <f t="shared" si="25"/>
        <v>361918.8670662918</v>
      </c>
      <c r="O106">
        <v>23.302548401082134</v>
      </c>
      <c r="P106">
        <f t="shared" si="19"/>
        <v>0.23302548401082135</v>
      </c>
      <c r="Q106">
        <v>59114.961262160825</v>
      </c>
      <c r="R106">
        <f t="shared" si="26"/>
        <v>744.92780254607214</v>
      </c>
      <c r="S106" s="47">
        <f t="shared" si="27"/>
        <v>-561601.13293372176</v>
      </c>
    </row>
    <row r="107" spans="1:19" x14ac:dyDescent="0.25">
      <c r="A107" s="2">
        <f>B107*100</f>
        <v>64.000000000000028</v>
      </c>
      <c r="B107" s="4">
        <f>B104+$F$7</f>
        <v>0.64000000000000024</v>
      </c>
      <c r="C107" s="3">
        <f>(B107*$C$4)+$C$5</f>
        <v>802.65602665365009</v>
      </c>
      <c r="D107" s="2">
        <f>(C107-$C$7)*E107</f>
        <v>2073807.0893736996</v>
      </c>
      <c r="E107" s="2">
        <f>$F$5</f>
        <v>43000</v>
      </c>
      <c r="H107">
        <v>34.65556234182008</v>
      </c>
      <c r="I107">
        <f t="shared" si="8"/>
        <v>0.34655562341820079</v>
      </c>
      <c r="J107">
        <v>59309.961262160825</v>
      </c>
      <c r="K107">
        <f t="shared" si="24"/>
        <v>761.03174289905496</v>
      </c>
      <c r="L107" s="47">
        <f t="shared" si="25"/>
        <v>391670.41587881045</v>
      </c>
      <c r="O107">
        <v>22.75338445722501</v>
      </c>
      <c r="P107">
        <f t="shared" si="19"/>
        <v>0.22753384457225009</v>
      </c>
      <c r="Q107">
        <v>59309.961262160825</v>
      </c>
      <c r="R107">
        <f t="shared" si="26"/>
        <v>744.14882848314517</v>
      </c>
      <c r="S107" s="47">
        <f t="shared" si="27"/>
        <v>-609654.58412117604</v>
      </c>
    </row>
    <row r="108" spans="1:19" x14ac:dyDescent="0.25">
      <c r="A108" s="5">
        <f>D108</f>
        <v>4061943.2577956058</v>
      </c>
      <c r="B108" s="4">
        <f>B105+$F$7</f>
        <v>0.64000000000000024</v>
      </c>
      <c r="C108" s="3">
        <f>(B108*$C$4)+$C$5</f>
        <v>802.65602665365009</v>
      </c>
      <c r="D108" s="2">
        <f>(C108-$C$7)*E108</f>
        <v>4061943.2577956058</v>
      </c>
      <c r="E108" s="2">
        <f>$F$4</f>
        <v>84223.62956525544</v>
      </c>
      <c r="H108">
        <v>34.992786651917669</v>
      </c>
      <c r="I108">
        <f t="shared" si="8"/>
        <v>0.34992786651917668</v>
      </c>
      <c r="J108">
        <v>59504.961262160825</v>
      </c>
      <c r="K108">
        <f t="shared" si="24"/>
        <v>761.51008637715995</v>
      </c>
      <c r="L108" s="47">
        <f t="shared" si="25"/>
        <v>421421.96469125955</v>
      </c>
      <c r="O108">
        <v>22.207819775235883</v>
      </c>
      <c r="P108">
        <f t="shared" si="19"/>
        <v>0.22207819775235882</v>
      </c>
      <c r="Q108">
        <v>59504.961262160825</v>
      </c>
      <c r="R108">
        <f t="shared" si="26"/>
        <v>743.37495987492287</v>
      </c>
      <c r="S108" s="47">
        <f t="shared" si="27"/>
        <v>-657708.03530874429</v>
      </c>
    </row>
    <row r="109" spans="1:19" x14ac:dyDescent="0.25">
      <c r="A109" s="2"/>
      <c r="B109" s="4"/>
      <c r="C109" s="3"/>
      <c r="D109" s="2"/>
      <c r="E109" s="2"/>
      <c r="H109">
        <v>35.254121211226469</v>
      </c>
      <c r="I109">
        <f t="shared" si="8"/>
        <v>0.35254121211226469</v>
      </c>
      <c r="J109">
        <v>59699.961262160825</v>
      </c>
      <c r="K109">
        <f t="shared" si="24"/>
        <v>761.88078231545887</v>
      </c>
      <c r="L109" s="47">
        <f t="shared" si="25"/>
        <v>444933.51350378053</v>
      </c>
      <c r="O109">
        <v>21.739505862425364</v>
      </c>
      <c r="P109">
        <f t="shared" si="19"/>
        <v>0.21739505862425365</v>
      </c>
      <c r="Q109">
        <v>59699.961262160825</v>
      </c>
      <c r="R109">
        <f t="shared" si="26"/>
        <v>742.7106693739388</v>
      </c>
      <c r="S109" s="47">
        <f t="shared" si="27"/>
        <v>-699521.4864962158</v>
      </c>
    </row>
    <row r="110" spans="1:19" x14ac:dyDescent="0.25">
      <c r="A110" s="2">
        <f>B110*100</f>
        <v>66.000000000000028</v>
      </c>
      <c r="B110" s="4">
        <f>B107+$F$7</f>
        <v>0.66000000000000025</v>
      </c>
      <c r="C110" s="3">
        <f>(B110*$C$4)+$C$5</f>
        <v>805.49297205635014</v>
      </c>
      <c r="D110" s="2">
        <f>(C110-$C$7)*E110</f>
        <v>2195795.7416898017</v>
      </c>
      <c r="E110" s="2">
        <f>$F$5</f>
        <v>43000</v>
      </c>
      <c r="H110">
        <v>35.513754116906945</v>
      </c>
      <c r="I110">
        <f t="shared" si="8"/>
        <v>0.35513754116906943</v>
      </c>
      <c r="J110">
        <v>59894.961262160825</v>
      </c>
      <c r="K110">
        <f t="shared" si="24"/>
        <v>762.24906450453875</v>
      </c>
      <c r="L110" s="47">
        <f t="shared" si="25"/>
        <v>468445.06231626676</v>
      </c>
      <c r="O110">
        <v>21.274241328429223</v>
      </c>
      <c r="P110">
        <f t="shared" si="19"/>
        <v>0.21274241328429222</v>
      </c>
      <c r="Q110">
        <v>59894.961262160825</v>
      </c>
      <c r="R110">
        <f t="shared" si="26"/>
        <v>742.05070433355888</v>
      </c>
      <c r="S110" s="47">
        <f t="shared" si="27"/>
        <v>-741334.93768374447</v>
      </c>
    </row>
    <row r="111" spans="1:19" x14ac:dyDescent="0.25">
      <c r="A111" s="5">
        <f>D111</f>
        <v>4300881.0964894695</v>
      </c>
      <c r="B111" s="4">
        <f>B108+$F$7</f>
        <v>0.66000000000000025</v>
      </c>
      <c r="C111" s="3">
        <f>(B111*$C$4)+$C$5</f>
        <v>805.49297205635014</v>
      </c>
      <c r="D111" s="2">
        <f>(C111-$C$7)*E111</f>
        <v>4300881.0964894695</v>
      </c>
      <c r="E111" s="2">
        <f>$F$4</f>
        <v>84223.62956525544</v>
      </c>
      <c r="H111">
        <v>35.698493405748792</v>
      </c>
      <c r="I111">
        <f t="shared" si="8"/>
        <v>0.35698493405748793</v>
      </c>
      <c r="J111">
        <v>60089.961262160825</v>
      </c>
      <c r="K111">
        <f t="shared" si="24"/>
        <v>762.51111214262778</v>
      </c>
      <c r="L111" s="47">
        <f t="shared" si="25"/>
        <v>485716.61112875107</v>
      </c>
      <c r="O111">
        <v>20.885205015810783</v>
      </c>
      <c r="P111">
        <f t="shared" si="19"/>
        <v>0.20885205015810782</v>
      </c>
      <c r="Q111">
        <v>60089.961262160825</v>
      </c>
      <c r="R111">
        <f t="shared" si="26"/>
        <v>741.49886694427573</v>
      </c>
      <c r="S111" s="47">
        <f t="shared" si="27"/>
        <v>-776908.38887124823</v>
      </c>
    </row>
    <row r="112" spans="1:19" x14ac:dyDescent="0.25">
      <c r="A112" s="2"/>
      <c r="B112" s="4"/>
      <c r="C112" s="3"/>
      <c r="D112" s="2"/>
      <c r="E112" s="2"/>
      <c r="H112">
        <v>35.882037565305779</v>
      </c>
      <c r="I112">
        <f t="shared" si="8"/>
        <v>0.3588203756530578</v>
      </c>
      <c r="J112">
        <v>60284.961262160825</v>
      </c>
      <c r="K112">
        <f t="shared" si="24"/>
        <v>762.77146452245154</v>
      </c>
      <c r="L112" s="47">
        <f t="shared" si="25"/>
        <v>502988.15994123882</v>
      </c>
      <c r="O112">
        <v>20.498685486130181</v>
      </c>
      <c r="P112">
        <f t="shared" si="19"/>
        <v>0.2049868548613018</v>
      </c>
      <c r="Q112">
        <v>60284.961262160825</v>
      </c>
      <c r="R112">
        <f t="shared" si="26"/>
        <v>740.95059954288524</v>
      </c>
      <c r="S112" s="47">
        <f t="shared" si="27"/>
        <v>-812481.84005875699</v>
      </c>
    </row>
    <row r="113" spans="1:19" x14ac:dyDescent="0.25">
      <c r="A113" s="2">
        <f>B113*100</f>
        <v>68.000000000000028</v>
      </c>
      <c r="B113" s="4">
        <f>B110+$F$7</f>
        <v>0.68000000000000027</v>
      </c>
      <c r="C113" s="3">
        <f>(B113*$C$4)+$C$5</f>
        <v>808.32991745905019</v>
      </c>
      <c r="D113" s="2">
        <f>(C113-$C$7)*E113</f>
        <v>2317784.394005904</v>
      </c>
      <c r="E113" s="2">
        <f>$F$5</f>
        <v>43000</v>
      </c>
      <c r="H113">
        <v>35.991661705234499</v>
      </c>
      <c r="I113">
        <f t="shared" si="8"/>
        <v>0.35991661705234501</v>
      </c>
      <c r="J113">
        <v>60479.961262160825</v>
      </c>
      <c r="K113">
        <f t="shared" si="24"/>
        <v>762.92696337234941</v>
      </c>
      <c r="L113" s="47">
        <f t="shared" si="25"/>
        <v>514019.70875373919</v>
      </c>
      <c r="O113">
        <v>20.187394845870511</v>
      </c>
      <c r="P113">
        <f t="shared" si="19"/>
        <v>0.2018739484587051</v>
      </c>
      <c r="Q113">
        <v>60479.961262160825</v>
      </c>
      <c r="R113">
        <f t="shared" si="26"/>
        <v>740.50904226749117</v>
      </c>
      <c r="S113" s="47">
        <f t="shared" si="27"/>
        <v>-841815.29124626459</v>
      </c>
    </row>
    <row r="114" spans="1:19" x14ac:dyDescent="0.25">
      <c r="A114" s="5">
        <f>D114</f>
        <v>4539818.9351833332</v>
      </c>
      <c r="B114" s="4">
        <f>B111+$F$7</f>
        <v>0.68000000000000027</v>
      </c>
      <c r="C114" s="3">
        <f>(B114*$C$4)+$C$5</f>
        <v>808.32991745905019</v>
      </c>
      <c r="D114" s="2">
        <f>(C114-$C$7)*E114</f>
        <v>4539818.9351833332</v>
      </c>
      <c r="E114" s="2">
        <f>$F$4</f>
        <v>84223.62956525544</v>
      </c>
      <c r="H114">
        <v>36.100581214888756</v>
      </c>
      <c r="I114">
        <f t="shared" si="8"/>
        <v>0.36100581214888755</v>
      </c>
      <c r="J114">
        <v>60674.961262160825</v>
      </c>
      <c r="K114">
        <f t="shared" si="24"/>
        <v>763.08146272343845</v>
      </c>
      <c r="L114" s="47">
        <f t="shared" si="25"/>
        <v>525051.25756619277</v>
      </c>
      <c r="O114">
        <v>19.878105086157788</v>
      </c>
      <c r="P114">
        <f t="shared" si="19"/>
        <v>0.19878105086157788</v>
      </c>
      <c r="Q114">
        <v>60674.961262160825</v>
      </c>
      <c r="R114">
        <f t="shared" si="26"/>
        <v>740.07032318653148</v>
      </c>
      <c r="S114" s="47">
        <f t="shared" si="27"/>
        <v>-871148.7424338148</v>
      </c>
    </row>
    <row r="115" spans="1:19" x14ac:dyDescent="0.25">
      <c r="A115" s="2"/>
      <c r="B115" s="4"/>
      <c r="C115" s="3"/>
      <c r="D115" s="2"/>
      <c r="E115" s="2"/>
      <c r="H115">
        <v>36.136532445641379</v>
      </c>
      <c r="I115">
        <f t="shared" si="8"/>
        <v>0.36136532445641378</v>
      </c>
      <c r="J115">
        <v>60869.961262160825</v>
      </c>
      <c r="K115">
        <f t="shared" si="24"/>
        <v>763.13245856284095</v>
      </c>
      <c r="L115" s="47">
        <f t="shared" si="25"/>
        <v>529842.80637871381</v>
      </c>
      <c r="O115">
        <v>19.64306739781189</v>
      </c>
      <c r="P115">
        <f t="shared" si="19"/>
        <v>0.19643067397811889</v>
      </c>
      <c r="Q115">
        <v>60869.961262160825</v>
      </c>
      <c r="R115">
        <f t="shared" si="26"/>
        <v>739.73692864182442</v>
      </c>
      <c r="S115" s="47">
        <f t="shared" si="27"/>
        <v>-894242.19362128701</v>
      </c>
    </row>
    <row r="116" spans="1:19" x14ac:dyDescent="0.25">
      <c r="A116" s="2">
        <f>B116*100</f>
        <v>70.000000000000028</v>
      </c>
      <c r="B116" s="4">
        <f>B113+$F$7</f>
        <v>0.70000000000000029</v>
      </c>
      <c r="C116" s="3">
        <f>(B116*$C$4)+$C$5</f>
        <v>811.16686286175013</v>
      </c>
      <c r="D116" s="2">
        <f>(C116-$C$7)*E116</f>
        <v>2439773.0463220016</v>
      </c>
      <c r="E116" s="2">
        <f>$F$5</f>
        <v>43000</v>
      </c>
      <c r="G116" t="e">
        <f>#REF!-#REF!</f>
        <v>#REF!</v>
      </c>
      <c r="H116">
        <v>36.172254068780383</v>
      </c>
      <c r="I116">
        <f t="shared" si="8"/>
        <v>0.36172254068780385</v>
      </c>
      <c r="J116">
        <v>61064.961262160825</v>
      </c>
      <c r="K116">
        <f t="shared" si="24"/>
        <v>763.18312871011153</v>
      </c>
      <c r="L116" s="47">
        <f t="shared" si="25"/>
        <v>534634.35519118246</v>
      </c>
      <c r="O116">
        <v>19.409530810859106</v>
      </c>
      <c r="P116">
        <f t="shared" si="19"/>
        <v>0.19409530810859107</v>
      </c>
      <c r="Q116">
        <v>61064.961262160825</v>
      </c>
      <c r="R116">
        <f t="shared" si="26"/>
        <v>739.40566336846553</v>
      </c>
      <c r="S116" s="47">
        <f t="shared" si="27"/>
        <v>-917335.64480880264</v>
      </c>
    </row>
    <row r="117" spans="1:19" x14ac:dyDescent="0.25">
      <c r="A117" s="5">
        <f>D117</f>
        <v>4778756.7738771876</v>
      </c>
      <c r="B117" s="4">
        <f>B114+$F$7</f>
        <v>0.70000000000000029</v>
      </c>
      <c r="C117" s="3">
        <f>(B117*$C$4)+$C$5</f>
        <v>811.16686286175013</v>
      </c>
      <c r="D117" s="2">
        <f>(C117-$C$7)*E117</f>
        <v>4778756.7738771876</v>
      </c>
      <c r="E117" s="2">
        <f>$F$4</f>
        <v>84223.62956525544</v>
      </c>
      <c r="G117" t="e">
        <f>#REF!+9.8</f>
        <v>#REF!</v>
      </c>
      <c r="H117">
        <v>36.135937952367065</v>
      </c>
      <c r="I117">
        <f t="shared" ref="I117:I180" si="28">H117/100</f>
        <v>0.36135937952367064</v>
      </c>
      <c r="J117">
        <v>61259.961262160825</v>
      </c>
      <c r="K117">
        <f t="shared" si="24"/>
        <v>763.13161529036017</v>
      </c>
      <c r="L117" s="47">
        <f t="shared" si="25"/>
        <v>533185.90400369326</v>
      </c>
      <c r="O117">
        <v>19.249291315151705</v>
      </c>
      <c r="P117">
        <f t="shared" si="19"/>
        <v>0.19249291315151706</v>
      </c>
      <c r="Q117">
        <v>61259.961262160825</v>
      </c>
      <c r="R117">
        <f t="shared" si="26"/>
        <v>739.17836801812643</v>
      </c>
      <c r="S117" s="47">
        <f t="shared" si="27"/>
        <v>-934189.09599630511</v>
      </c>
    </row>
    <row r="118" spans="1:19" x14ac:dyDescent="0.25">
      <c r="A118" s="2"/>
      <c r="B118" s="4"/>
      <c r="C118" s="3"/>
      <c r="D118" s="2"/>
      <c r="E118" s="2"/>
      <c r="G118">
        <v>18.915722221039601</v>
      </c>
      <c r="H118">
        <v>36.099852302055936</v>
      </c>
      <c r="I118">
        <f t="shared" si="28"/>
        <v>0.36099852302055935</v>
      </c>
      <c r="J118">
        <v>61454.961262160825</v>
      </c>
      <c r="K118">
        <f t="shared" si="24"/>
        <v>763.08042878048343</v>
      </c>
      <c r="L118" s="47">
        <f t="shared" si="25"/>
        <v>531737.4528161817</v>
      </c>
      <c r="O118">
        <v>19.090068717055704</v>
      </c>
      <c r="P118">
        <f t="shared" ref="P118:P181" si="29">O118/100</f>
        <v>0.19090068717055705</v>
      </c>
      <c r="Q118">
        <v>61454.961262160825</v>
      </c>
      <c r="R118">
        <f t="shared" si="26"/>
        <v>738.95251510928927</v>
      </c>
      <c r="S118" s="47">
        <f t="shared" si="27"/>
        <v>-951042.5471838162</v>
      </c>
    </row>
    <row r="119" spans="1:19" x14ac:dyDescent="0.25">
      <c r="A119" s="2">
        <f>B119*100</f>
        <v>72.000000000000028</v>
      </c>
      <c r="B119" s="4">
        <f>B116+$F$7</f>
        <v>0.72000000000000031</v>
      </c>
      <c r="C119" s="3">
        <f>(B119*$C$4)+$C$5</f>
        <v>814.00380826445019</v>
      </c>
      <c r="D119" s="2">
        <f>(C119-$C$7)*E119</f>
        <v>2561761.6986381039</v>
      </c>
      <c r="E119" s="2">
        <f>$F$5</f>
        <v>43000</v>
      </c>
      <c r="G119">
        <v>27.24</v>
      </c>
      <c r="H119">
        <v>35.959190732906933</v>
      </c>
      <c r="I119">
        <f t="shared" si="28"/>
        <v>0.35959190732906932</v>
      </c>
      <c r="J119">
        <v>61649.961262160825</v>
      </c>
      <c r="K119">
        <f t="shared" si="24"/>
        <v>762.88090418451645</v>
      </c>
      <c r="L119" s="47">
        <f t="shared" si="25"/>
        <v>521124.00162865227</v>
      </c>
      <c r="O119">
        <v>19.003209416897093</v>
      </c>
      <c r="P119">
        <f t="shared" si="29"/>
        <v>0.19003209416897093</v>
      </c>
      <c r="Q119">
        <v>61649.961262160825</v>
      </c>
      <c r="R119">
        <f t="shared" si="26"/>
        <v>738.82930756315591</v>
      </c>
      <c r="S119" s="47">
        <f t="shared" si="27"/>
        <v>-961655.99837134348</v>
      </c>
    </row>
    <row r="120" spans="1:19" x14ac:dyDescent="0.25">
      <c r="A120" s="5">
        <f>D120</f>
        <v>5017694.6125710513</v>
      </c>
      <c r="B120" s="4">
        <f>B117+$F$7</f>
        <v>0.72000000000000031</v>
      </c>
      <c r="C120" s="3">
        <f>(B120*$C$4)+$C$5</f>
        <v>814.00380826445019</v>
      </c>
      <c r="D120" s="2">
        <f>(C120-$C$7)*E120</f>
        <v>5017694.6125710513</v>
      </c>
      <c r="E120" s="2">
        <f>$F$4</f>
        <v>84223.62956525544</v>
      </c>
      <c r="H120">
        <v>35.81941618851868</v>
      </c>
      <c r="I120">
        <f t="shared" si="28"/>
        <v>0.35819416188518682</v>
      </c>
      <c r="J120">
        <v>61844.961262160825</v>
      </c>
      <c r="K120">
        <f t="shared" si="24"/>
        <v>762.68263780895813</v>
      </c>
      <c r="L120" s="47">
        <f t="shared" si="25"/>
        <v>510510.55044112849</v>
      </c>
      <c r="O120">
        <v>18.916897859454636</v>
      </c>
      <c r="P120">
        <f t="shared" si="29"/>
        <v>0.18916897859454637</v>
      </c>
      <c r="Q120">
        <v>61844.961262160825</v>
      </c>
      <c r="R120">
        <f t="shared" si="26"/>
        <v>738.70687697511278</v>
      </c>
      <c r="S120" s="47">
        <f t="shared" si="27"/>
        <v>-972269.44955887028</v>
      </c>
    </row>
    <row r="121" spans="1:19" x14ac:dyDescent="0.25">
      <c r="A121" s="2"/>
      <c r="B121" s="4"/>
      <c r="C121" s="3"/>
      <c r="D121" s="2"/>
      <c r="E121" s="2"/>
      <c r="H121">
        <v>35.60961281850453</v>
      </c>
      <c r="I121">
        <f t="shared" si="28"/>
        <v>0.35609612818504532</v>
      </c>
      <c r="J121">
        <v>62039.961262160825</v>
      </c>
      <c r="K121">
        <f t="shared" si="24"/>
        <v>762.38503745594176</v>
      </c>
      <c r="L121" s="47">
        <f t="shared" si="25"/>
        <v>493657.09925362258</v>
      </c>
      <c r="O121">
        <v>18.935274250299294</v>
      </c>
      <c r="P121">
        <f t="shared" si="29"/>
        <v>0.18935274250299294</v>
      </c>
      <c r="Q121">
        <v>62039.961262160825</v>
      </c>
      <c r="R121">
        <f t="shared" si="26"/>
        <v>738.73294338387518</v>
      </c>
      <c r="S121" s="47">
        <f t="shared" si="27"/>
        <v>-973717.90074637148</v>
      </c>
    </row>
    <row r="122" spans="1:19" x14ac:dyDescent="0.25">
      <c r="A122" s="2">
        <f>B122*100</f>
        <v>74.000000000000028</v>
      </c>
      <c r="B122" s="4">
        <f>B119+$F$7</f>
        <v>0.74000000000000032</v>
      </c>
      <c r="C122" s="3">
        <f>(B122*$C$4)+$C$5</f>
        <v>816.84075366715012</v>
      </c>
      <c r="D122" s="2">
        <f>(C122-$C$7)*E122</f>
        <v>2683750.3509542011</v>
      </c>
      <c r="E122" s="2">
        <f>$F$5</f>
        <v>43000</v>
      </c>
      <c r="H122">
        <v>35.401124196867237</v>
      </c>
      <c r="I122">
        <f t="shared" si="28"/>
        <v>0.35401124196867234</v>
      </c>
      <c r="J122">
        <v>62234.961262160825</v>
      </c>
      <c r="K122">
        <f t="shared" si="24"/>
        <v>762.08930203760724</v>
      </c>
      <c r="L122" s="47">
        <f t="shared" si="25"/>
        <v>476803.64806612238</v>
      </c>
      <c r="O122">
        <v>18.953535484127713</v>
      </c>
      <c r="P122">
        <f t="shared" si="29"/>
        <v>0.18953535484127712</v>
      </c>
      <c r="Q122">
        <v>62234.961262160825</v>
      </c>
      <c r="R122">
        <f t="shared" si="26"/>
        <v>738.75884644555379</v>
      </c>
      <c r="S122" s="47">
        <f t="shared" si="27"/>
        <v>-975166.35193388769</v>
      </c>
    </row>
    <row r="123" spans="1:19" x14ac:dyDescent="0.25">
      <c r="A123" s="5">
        <f>D123</f>
        <v>5256632.4512649048</v>
      </c>
      <c r="B123" s="4">
        <f>B120+$F$7</f>
        <v>0.74000000000000032</v>
      </c>
      <c r="C123" s="3">
        <f>(B123*$C$4)+$C$5</f>
        <v>816.84075366715012</v>
      </c>
      <c r="D123" s="2">
        <f>(C123-$C$7)*E123</f>
        <v>5256632.4512649048</v>
      </c>
      <c r="E123" s="2">
        <f>$F$4</f>
        <v>84223.62956525544</v>
      </c>
      <c r="H123">
        <v>35.123473476589098</v>
      </c>
      <c r="I123">
        <f t="shared" si="28"/>
        <v>0.35123473476589095</v>
      </c>
      <c r="J123">
        <v>62429.961262160825</v>
      </c>
      <c r="K123">
        <f t="shared" si="24"/>
        <v>761.69546207038252</v>
      </c>
      <c r="L123" s="47">
        <f t="shared" si="25"/>
        <v>453710.19687861449</v>
      </c>
      <c r="O123">
        <v>19.042147167186346</v>
      </c>
      <c r="P123">
        <f t="shared" si="29"/>
        <v>0.19042147167186346</v>
      </c>
      <c r="Q123">
        <v>62429.961262160825</v>
      </c>
      <c r="R123">
        <f t="shared" si="26"/>
        <v>738.88453969899319</v>
      </c>
      <c r="S123" s="47">
        <f t="shared" si="27"/>
        <v>-970374.80312137876</v>
      </c>
    </row>
    <row r="124" spans="1:19" x14ac:dyDescent="0.25">
      <c r="A124" s="2"/>
      <c r="B124" s="4"/>
      <c r="C124" s="3"/>
      <c r="D124" s="2"/>
      <c r="E124" s="2"/>
      <c r="H124">
        <v>34.847551839710029</v>
      </c>
      <c r="I124">
        <f t="shared" si="28"/>
        <v>0.34847551839710028</v>
      </c>
      <c r="J124">
        <v>62624.961262160825</v>
      </c>
      <c r="K124">
        <f t="shared" si="24"/>
        <v>761.30407476075777</v>
      </c>
      <c r="L124" s="47">
        <f t="shared" si="25"/>
        <v>430616.74569107668</v>
      </c>
      <c r="O124">
        <v>19.130207016667274</v>
      </c>
      <c r="P124">
        <f t="shared" si="29"/>
        <v>0.19130207016667275</v>
      </c>
      <c r="Q124">
        <v>62624.961262160825</v>
      </c>
      <c r="R124">
        <f t="shared" si="26"/>
        <v>739.00945019156688</v>
      </c>
      <c r="S124" s="47">
        <f t="shared" si="27"/>
        <v>-965583.25430892163</v>
      </c>
    </row>
    <row r="125" spans="1:19" x14ac:dyDescent="0.25">
      <c r="A125" s="2">
        <f>B125*100</f>
        <v>76.000000000000028</v>
      </c>
      <c r="B125" s="4">
        <f>B122+$F$7</f>
        <v>0.76000000000000034</v>
      </c>
      <c r="C125" s="3">
        <f>(B125*$C$4)+$C$5</f>
        <v>819.67769906985018</v>
      </c>
      <c r="D125" s="2">
        <f>(C125-$C$7)*E125</f>
        <v>2805739.0032703034</v>
      </c>
      <c r="E125" s="2">
        <f>$F$5</f>
        <v>43000</v>
      </c>
      <c r="H125">
        <v>34.503316116404314</v>
      </c>
      <c r="I125">
        <f t="shared" si="28"/>
        <v>0.34503316116404315</v>
      </c>
      <c r="J125">
        <v>62819.961262160825</v>
      </c>
      <c r="K125">
        <f t="shared" si="24"/>
        <v>760.81578578441918</v>
      </c>
      <c r="L125" s="47">
        <f t="shared" si="25"/>
        <v>401283.29450358247</v>
      </c>
      <c r="O125">
        <v>19.287747239463254</v>
      </c>
      <c r="P125">
        <f t="shared" si="29"/>
        <v>0.19287747239463254</v>
      </c>
      <c r="Q125">
        <v>62819.961262160825</v>
      </c>
      <c r="R125">
        <f t="shared" si="26"/>
        <v>739.23291669696755</v>
      </c>
      <c r="S125" s="47">
        <f t="shared" si="27"/>
        <v>-954551.70549641701</v>
      </c>
    </row>
    <row r="126" spans="1:19" x14ac:dyDescent="0.25">
      <c r="A126" s="5">
        <f>D126</f>
        <v>5495570.2899587685</v>
      </c>
      <c r="B126" s="4">
        <f>B123+$F$7</f>
        <v>0.76000000000000034</v>
      </c>
      <c r="C126" s="3">
        <f>(B126*$C$4)+$C$5</f>
        <v>819.67769906985018</v>
      </c>
      <c r="D126" s="2">
        <f>(C126-$C$7)*E126</f>
        <v>5495570.2899587685</v>
      </c>
      <c r="E126" s="2">
        <f>$F$4</f>
        <v>84223.62956525544</v>
      </c>
      <c r="H126">
        <v>34.16121087020133</v>
      </c>
      <c r="I126">
        <f t="shared" si="28"/>
        <v>0.34161210870201331</v>
      </c>
      <c r="J126">
        <v>63014.961262160825</v>
      </c>
      <c r="K126">
        <f t="shared" si="24"/>
        <v>760.33051883169151</v>
      </c>
      <c r="L126" s="47">
        <f t="shared" si="25"/>
        <v>371949.84331609198</v>
      </c>
      <c r="O126">
        <v>19.444312444808713</v>
      </c>
      <c r="P126">
        <f t="shared" si="29"/>
        <v>0.19444312444808712</v>
      </c>
      <c r="Q126">
        <v>63014.961262160825</v>
      </c>
      <c r="R126">
        <f t="shared" si="26"/>
        <v>739.45500016673134</v>
      </c>
      <c r="S126" s="47">
        <f t="shared" si="27"/>
        <v>-943520.15668388829</v>
      </c>
    </row>
    <row r="127" spans="1:19" x14ac:dyDescent="0.25">
      <c r="A127" s="2"/>
      <c r="B127" s="4"/>
      <c r="C127" s="3"/>
      <c r="D127" s="2"/>
      <c r="E127" s="2"/>
      <c r="H127">
        <v>33.751621376733787</v>
      </c>
      <c r="I127">
        <f t="shared" si="28"/>
        <v>0.33751621376733787</v>
      </c>
      <c r="J127">
        <v>63209.961262160825</v>
      </c>
      <c r="K127">
        <f t="shared" si="24"/>
        <v>759.74952731644805</v>
      </c>
      <c r="L127" s="47">
        <f t="shared" si="25"/>
        <v>336376.39212857769</v>
      </c>
      <c r="O127">
        <v>19.669506663440142</v>
      </c>
      <c r="P127">
        <f t="shared" si="29"/>
        <v>0.19669506663440142</v>
      </c>
      <c r="Q127">
        <v>63209.961262160825</v>
      </c>
      <c r="R127">
        <f t="shared" si="26"/>
        <v>739.77443201836184</v>
      </c>
      <c r="S127" s="47">
        <f t="shared" si="27"/>
        <v>-926248.60787142289</v>
      </c>
    </row>
    <row r="128" spans="1:19" x14ac:dyDescent="0.25">
      <c r="A128" s="2">
        <f>B128*100</f>
        <v>78.000000000000043</v>
      </c>
      <c r="B128" s="4">
        <f>B125+$F$7</f>
        <v>0.78000000000000036</v>
      </c>
      <c r="C128" s="3">
        <f>(B128*$C$4)+$C$5</f>
        <v>822.51464447255012</v>
      </c>
      <c r="D128" s="2">
        <f>(C128-$C$7)*E128</f>
        <v>2927727.655586401</v>
      </c>
      <c r="E128" s="2">
        <f>$F$5</f>
        <v>43000</v>
      </c>
      <c r="H128">
        <v>33.344551242938621</v>
      </c>
      <c r="I128">
        <f t="shared" si="28"/>
        <v>0.33344551242938619</v>
      </c>
      <c r="J128">
        <v>63404.961262160825</v>
      </c>
      <c r="K128">
        <f t="shared" si="24"/>
        <v>759.17210944412477</v>
      </c>
      <c r="L128" s="47">
        <f t="shared" si="25"/>
        <v>300802.94094103685</v>
      </c>
      <c r="O128">
        <v>19.893315726343495</v>
      </c>
      <c r="P128">
        <f t="shared" si="29"/>
        <v>0.19893315726343494</v>
      </c>
      <c r="Q128">
        <v>63404.961262160825</v>
      </c>
      <c r="R128">
        <f t="shared" si="26"/>
        <v>740.09189906440497</v>
      </c>
      <c r="S128" s="47">
        <f t="shared" si="27"/>
        <v>-908977.05905897601</v>
      </c>
    </row>
    <row r="129" spans="1:19" x14ac:dyDescent="0.25">
      <c r="A129" s="5">
        <f>D129</f>
        <v>5734508.1286526229</v>
      </c>
      <c r="B129" s="4">
        <f>B126+$F$7</f>
        <v>0.78000000000000036</v>
      </c>
      <c r="C129" s="3">
        <f>(B129*$C$4)+$C$5</f>
        <v>822.51464447255012</v>
      </c>
      <c r="D129" s="2">
        <f>(C129-$C$7)*E129</f>
        <v>5734508.1286526229</v>
      </c>
      <c r="E129" s="2">
        <f>$F$4</f>
        <v>84223.62956525544</v>
      </c>
      <c r="H129">
        <v>32.870809050465631</v>
      </c>
      <c r="I129">
        <f t="shared" si="28"/>
        <v>0.32870809050465633</v>
      </c>
      <c r="J129">
        <v>63599.961262160825</v>
      </c>
      <c r="K129">
        <f t="shared" si="24"/>
        <v>758.50011907662406</v>
      </c>
      <c r="L129" s="47">
        <f t="shared" si="25"/>
        <v>258989.48975353944</v>
      </c>
      <c r="O129">
        <v>20.184920619328217</v>
      </c>
      <c r="P129">
        <f t="shared" si="29"/>
        <v>0.20184920619328217</v>
      </c>
      <c r="Q129">
        <v>63599.961262160825</v>
      </c>
      <c r="R129">
        <f t="shared" si="26"/>
        <v>740.50553264468385</v>
      </c>
      <c r="S129" s="47">
        <f t="shared" si="27"/>
        <v>-885465.51024646242</v>
      </c>
    </row>
    <row r="130" spans="1:19" x14ac:dyDescent="0.25">
      <c r="A130" s="2"/>
      <c r="B130" s="4"/>
      <c r="C130" s="3"/>
      <c r="D130" s="2"/>
      <c r="E130" s="2"/>
      <c r="H130">
        <v>32.399963002945213</v>
      </c>
      <c r="I130">
        <f t="shared" si="28"/>
        <v>0.32399963002945215</v>
      </c>
      <c r="J130">
        <v>63794.961262160825</v>
      </c>
      <c r="K130">
        <f t="shared" si="24"/>
        <v>757.83223681167783</v>
      </c>
      <c r="L130" s="47">
        <f t="shared" si="25"/>
        <v>217176.03856604095</v>
      </c>
      <c r="O130">
        <v>20.474742833774794</v>
      </c>
      <c r="P130">
        <f t="shared" si="29"/>
        <v>0.20474742833774795</v>
      </c>
      <c r="Q130">
        <v>63794.961262160825</v>
      </c>
      <c r="R130">
        <f t="shared" si="26"/>
        <v>740.91663754412116</v>
      </c>
      <c r="S130" s="47">
        <f t="shared" si="27"/>
        <v>-861953.96143397293</v>
      </c>
    </row>
    <row r="131" spans="1:19" x14ac:dyDescent="0.25">
      <c r="A131" s="2">
        <f>B131*100</f>
        <v>80.000000000000043</v>
      </c>
      <c r="B131" s="4">
        <f>B128+$F$7</f>
        <v>0.80000000000000038</v>
      </c>
      <c r="C131" s="3">
        <f>(B131*$C$4)+$C$5</f>
        <v>825.35158987525017</v>
      </c>
      <c r="D131" s="2">
        <f>(C131-$C$7)*E131</f>
        <v>3049716.3079025033</v>
      </c>
      <c r="E131" s="2">
        <f>$F$5</f>
        <v>43000</v>
      </c>
      <c r="H131">
        <v>31.863239938784648</v>
      </c>
      <c r="I131">
        <f t="shared" si="28"/>
        <v>0.31863239938784649</v>
      </c>
      <c r="J131">
        <v>63989.961262160825</v>
      </c>
      <c r="K131">
        <f t="shared" si="24"/>
        <v>757.07090979698114</v>
      </c>
      <c r="L131" s="47">
        <f t="shared" si="25"/>
        <v>169122.58737852913</v>
      </c>
      <c r="O131">
        <v>20.8315453519008</v>
      </c>
      <c r="P131">
        <f t="shared" si="29"/>
        <v>0.20831545351900801</v>
      </c>
      <c r="Q131">
        <v>63989.961262160825</v>
      </c>
      <c r="R131">
        <f t="shared" si="26"/>
        <v>741.42275217585586</v>
      </c>
      <c r="S131" s="47">
        <f t="shared" si="27"/>
        <v>-832202.41262146411</v>
      </c>
    </row>
    <row r="132" spans="1:19" x14ac:dyDescent="0.25">
      <c r="A132" s="5">
        <f>D132</f>
        <v>5973445.9673464866</v>
      </c>
      <c r="B132" s="4">
        <f>B129+$F$7</f>
        <v>0.80000000000000038</v>
      </c>
      <c r="C132" s="3">
        <f>(B132*$C$4)+$C$5</f>
        <v>825.35158987525017</v>
      </c>
      <c r="D132" s="2">
        <f>(C132-$C$7)*E132</f>
        <v>5973445.9673464866</v>
      </c>
      <c r="E132" s="2">
        <f>$F$4</f>
        <v>84223.62956525544</v>
      </c>
      <c r="H132">
        <v>31.329778105772931</v>
      </c>
      <c r="I132">
        <f t="shared" si="28"/>
        <v>0.31329778105772932</v>
      </c>
      <c r="J132">
        <v>64184.961262160825</v>
      </c>
      <c r="K132">
        <f t="shared" si="24"/>
        <v>756.31420874964192</v>
      </c>
      <c r="L132" s="47">
        <f t="shared" si="25"/>
        <v>121069.13619092482</v>
      </c>
      <c r="O132">
        <v>21.186179870242789</v>
      </c>
      <c r="P132">
        <f t="shared" si="29"/>
        <v>0.21186179870242788</v>
      </c>
      <c r="Q132">
        <v>64184.961262160825</v>
      </c>
      <c r="R132">
        <f t="shared" si="26"/>
        <v>741.92579155908038</v>
      </c>
      <c r="S132" s="47">
        <f t="shared" si="27"/>
        <v>-802450.86380907649</v>
      </c>
    </row>
    <row r="133" spans="1:19" x14ac:dyDescent="0.25">
      <c r="A133" s="2"/>
      <c r="B133" s="4"/>
      <c r="C133" s="3"/>
      <c r="D133" s="2"/>
      <c r="E133" s="2"/>
      <c r="H133">
        <v>30.667158045287618</v>
      </c>
      <c r="I133">
        <f t="shared" si="28"/>
        <v>0.30667158045287618</v>
      </c>
      <c r="J133">
        <v>64379.961262160825</v>
      </c>
      <c r="K133">
        <f t="shared" si="24"/>
        <v>755.37430028247661</v>
      </c>
      <c r="L133" s="47">
        <f t="shared" si="25"/>
        <v>60925.685003514118</v>
      </c>
      <c r="O133">
        <v>21.606996320910486</v>
      </c>
      <c r="P133">
        <f t="shared" si="29"/>
        <v>0.21606996320910488</v>
      </c>
      <c r="Q133">
        <v>64379.961262160825</v>
      </c>
      <c r="R133">
        <f t="shared" si="26"/>
        <v>742.52270820663148</v>
      </c>
      <c r="S133" s="47">
        <f t="shared" si="27"/>
        <v>-766459.31499648851</v>
      </c>
    </row>
    <row r="134" spans="1:19" x14ac:dyDescent="0.25">
      <c r="A134" s="2">
        <f>B134*100</f>
        <v>82.000000000000043</v>
      </c>
      <c r="B134" s="4">
        <f>B131+$F$7</f>
        <v>0.8200000000000004</v>
      </c>
      <c r="C134" s="3">
        <f>(B134*$C$4)+$C$5</f>
        <v>828.18853527795011</v>
      </c>
      <c r="D134" s="2">
        <f>(C134-$C$7)*E134</f>
        <v>3171704.9602186005</v>
      </c>
      <c r="E134" s="2">
        <f>$F$5</f>
        <v>43000</v>
      </c>
      <c r="H134">
        <v>30.00853987374585</v>
      </c>
      <c r="I134">
        <f t="shared" si="28"/>
        <v>0.30008539873745849</v>
      </c>
      <c r="J134">
        <v>64574.961262160825</v>
      </c>
      <c r="K134">
        <f t="shared" si="24"/>
        <v>754.4400683855315</v>
      </c>
      <c r="L134" s="47">
        <f t="shared" si="25"/>
        <v>782.23381598047047</v>
      </c>
      <c r="O134">
        <v>22.025271253741689</v>
      </c>
      <c r="P134">
        <f t="shared" si="29"/>
        <v>0.22025271253741688</v>
      </c>
      <c r="Q134">
        <v>64574.961262160825</v>
      </c>
      <c r="R134">
        <f t="shared" si="26"/>
        <v>743.11601978051158</v>
      </c>
      <c r="S134" s="47">
        <f t="shared" si="27"/>
        <v>-730467.76618400752</v>
      </c>
    </row>
    <row r="135" spans="1:19" x14ac:dyDescent="0.25">
      <c r="A135" s="5">
        <f>D135</f>
        <v>6212383.806040341</v>
      </c>
      <c r="B135" s="4">
        <f>B132+$F$7</f>
        <v>0.8200000000000004</v>
      </c>
      <c r="C135" s="3">
        <f>(B135*$C$4)+$C$5</f>
        <v>828.18853527795011</v>
      </c>
      <c r="D135" s="2">
        <f>(C135-$C$7)*E135</f>
        <v>6212383.806040341</v>
      </c>
      <c r="E135" s="2">
        <f>$F$4</f>
        <v>84223.62956525544</v>
      </c>
      <c r="H135">
        <v>29.281723726865899</v>
      </c>
      <c r="I135">
        <f t="shared" si="28"/>
        <v>0.29281723726865899</v>
      </c>
      <c r="J135">
        <v>64769.961262160825</v>
      </c>
      <c r="K135">
        <f t="shared" ref="K135:K198" si="30">(I135*$C$4)+$C$5</f>
        <v>753.40909952228196</v>
      </c>
      <c r="L135" s="47">
        <f t="shared" ref="L135:L198" si="31">(K135-$C$7)*J135</f>
        <v>-65991.217371518898</v>
      </c>
      <c r="O135">
        <v>22.508946418332314</v>
      </c>
      <c r="P135">
        <f t="shared" si="29"/>
        <v>0.22508946418332315</v>
      </c>
      <c r="Q135">
        <v>64769.961262160825</v>
      </c>
      <c r="R135">
        <f t="shared" ref="R135:R198" si="32">(P135*$C$4)+$C$5</f>
        <v>743.80209979780432</v>
      </c>
      <c r="S135" s="47">
        <f t="shared" ref="S135:S198" si="33">(R135-$C$7)*Q135</f>
        <v>-688236.21737152571</v>
      </c>
    </row>
    <row r="136" spans="1:19" x14ac:dyDescent="0.25">
      <c r="A136" s="2"/>
      <c r="B136" s="4"/>
      <c r="C136" s="3"/>
      <c r="D136" s="2"/>
      <c r="E136" s="2"/>
      <c r="H136">
        <v>28.559270828908943</v>
      </c>
      <c r="I136">
        <f t="shared" si="28"/>
        <v>0.28559270828908945</v>
      </c>
      <c r="J136">
        <v>64964.961262160825</v>
      </c>
      <c r="K136">
        <f t="shared" si="30"/>
        <v>752.38431980851885</v>
      </c>
      <c r="L136" s="47">
        <f t="shared" si="31"/>
        <v>-132764.66855905385</v>
      </c>
      <c r="O136">
        <v>22.989717966719144</v>
      </c>
      <c r="P136">
        <f t="shared" si="29"/>
        <v>0.22989717966719145</v>
      </c>
      <c r="Q136">
        <v>64964.961262160825</v>
      </c>
      <c r="R136">
        <f t="shared" si="32"/>
        <v>744.48406111477686</v>
      </c>
      <c r="S136" s="47">
        <f t="shared" si="33"/>
        <v>-646004.66855905147</v>
      </c>
    </row>
    <row r="137" spans="1:19" x14ac:dyDescent="0.25">
      <c r="A137" s="2">
        <f>B137*100</f>
        <v>84.000000000000043</v>
      </c>
      <c r="B137" s="4">
        <f>B134+$F$7</f>
        <v>0.84000000000000041</v>
      </c>
      <c r="C137" s="3">
        <f>(B137*$C$4)+$C$5</f>
        <v>831.02548068065016</v>
      </c>
      <c r="D137" s="2">
        <f>(C137-$C$7)*E137</f>
        <v>3293693.6125347028</v>
      </c>
      <c r="E137" s="2">
        <f>$F$5</f>
        <v>43000</v>
      </c>
      <c r="H137">
        <v>27.76941020706137</v>
      </c>
      <c r="I137">
        <f t="shared" si="28"/>
        <v>0.27769410207061368</v>
      </c>
      <c r="J137">
        <v>65159.961262160825</v>
      </c>
      <c r="K137">
        <f t="shared" si="30"/>
        <v>751.26392407855667</v>
      </c>
      <c r="L137" s="47">
        <f t="shared" si="31"/>
        <v>-206168.11974653022</v>
      </c>
      <c r="O137">
        <v>23.53512424962663</v>
      </c>
      <c r="P137">
        <f t="shared" si="29"/>
        <v>0.23535124249626629</v>
      </c>
      <c r="Q137">
        <v>65159.961262160825</v>
      </c>
      <c r="R137">
        <f t="shared" si="32"/>
        <v>745.25770503822582</v>
      </c>
      <c r="S137" s="47">
        <f t="shared" si="33"/>
        <v>-597533.11974654102</v>
      </c>
    </row>
    <row r="138" spans="1:19" x14ac:dyDescent="0.25">
      <c r="A138" s="5">
        <f>D138</f>
        <v>6451321.6447342047</v>
      </c>
      <c r="B138" s="4">
        <f>B135+$F$7</f>
        <v>0.84000000000000041</v>
      </c>
      <c r="C138" s="3">
        <f>(B138*$C$4)+$C$5</f>
        <v>831.02548068065016</v>
      </c>
      <c r="D138" s="2">
        <f>(C138-$C$7)*E138</f>
        <v>6451321.6447342047</v>
      </c>
      <c r="E138" s="2">
        <f>$F$4</f>
        <v>84223.62956525544</v>
      </c>
      <c r="H138">
        <v>26.98426300920692</v>
      </c>
      <c r="I138">
        <f t="shared" si="28"/>
        <v>0.26984263009206921</v>
      </c>
      <c r="J138">
        <v>65354.961262160825</v>
      </c>
      <c r="K138">
        <f t="shared" si="30"/>
        <v>750.15021421185872</v>
      </c>
      <c r="L138" s="47">
        <f t="shared" si="31"/>
        <v>-279571.57093405345</v>
      </c>
      <c r="O138">
        <v>24.077275868370108</v>
      </c>
      <c r="P138">
        <f t="shared" si="29"/>
        <v>0.24077275868370107</v>
      </c>
      <c r="Q138">
        <v>65354.961262160825</v>
      </c>
      <c r="R138">
        <f t="shared" si="32"/>
        <v>746.02673230940627</v>
      </c>
      <c r="S138" s="47">
        <f t="shared" si="33"/>
        <v>-549061.57093405479</v>
      </c>
    </row>
    <row r="139" spans="1:19" x14ac:dyDescent="0.25">
      <c r="A139" s="2"/>
      <c r="B139" s="4"/>
      <c r="C139" s="3"/>
      <c r="D139" s="2"/>
      <c r="E139" s="2"/>
      <c r="H139">
        <v>26.132482150302888</v>
      </c>
      <c r="I139">
        <f t="shared" si="28"/>
        <v>0.26132482150302888</v>
      </c>
      <c r="J139">
        <v>65549.961262160825</v>
      </c>
      <c r="K139">
        <f t="shared" si="30"/>
        <v>748.94198631597089</v>
      </c>
      <c r="L139" s="47">
        <f t="shared" si="31"/>
        <v>-359605.02212156163</v>
      </c>
      <c r="O139">
        <v>24.683312476356317</v>
      </c>
      <c r="P139">
        <f t="shared" si="29"/>
        <v>0.24683312476356317</v>
      </c>
      <c r="Q139">
        <v>65549.961262160825</v>
      </c>
      <c r="R139">
        <f t="shared" si="32"/>
        <v>746.88637869385343</v>
      </c>
      <c r="S139" s="47">
        <f t="shared" si="33"/>
        <v>-494350.0221215639</v>
      </c>
    </row>
    <row r="140" spans="1:19" x14ac:dyDescent="0.25">
      <c r="A140" s="2">
        <f>B140*100</f>
        <v>86.000000000000043</v>
      </c>
      <c r="B140" s="4">
        <f>B137+$F$7</f>
        <v>0.86000000000000043</v>
      </c>
      <c r="C140" s="3">
        <f>(B140*$C$4)+$C$5</f>
        <v>833.8624260833501</v>
      </c>
      <c r="D140" s="2">
        <f>(C140-$C$7)*E140</f>
        <v>3415682.2648507999</v>
      </c>
      <c r="E140" s="2">
        <f>$F$5</f>
        <v>43000</v>
      </c>
      <c r="H140">
        <v>25.285754066981632</v>
      </c>
      <c r="I140">
        <f t="shared" si="28"/>
        <v>0.25285754066981631</v>
      </c>
      <c r="J140">
        <v>65744.961262160825</v>
      </c>
      <c r="K140">
        <f t="shared" si="30"/>
        <v>747.74092564431328</v>
      </c>
      <c r="L140" s="47">
        <f t="shared" si="31"/>
        <v>-439638.47330909333</v>
      </c>
      <c r="O140">
        <v>25.285754066981632</v>
      </c>
      <c r="P140">
        <f t="shared" si="29"/>
        <v>0.25285754066981631</v>
      </c>
      <c r="Q140">
        <v>65744.961262160825</v>
      </c>
      <c r="R140">
        <f t="shared" si="32"/>
        <v>747.74092564431328</v>
      </c>
      <c r="S140" s="47">
        <f t="shared" si="33"/>
        <v>-439638.47330909333</v>
      </c>
    </row>
    <row r="141" spans="1:19" x14ac:dyDescent="0.25">
      <c r="A141" s="5">
        <f>D141</f>
        <v>6690259.4834280582</v>
      </c>
      <c r="B141" s="4">
        <f>B138+$F$7</f>
        <v>0.86000000000000043</v>
      </c>
      <c r="C141" s="3">
        <f>(B141*$C$4)+$C$5</f>
        <v>833.8624260833501</v>
      </c>
      <c r="D141" s="2">
        <f>(C141-$C$7)*E141</f>
        <v>6690259.4834280582</v>
      </c>
      <c r="E141" s="2">
        <f>$F$4</f>
        <v>84223.62956525544</v>
      </c>
      <c r="H141">
        <v>25.884632534186398</v>
      </c>
      <c r="I141">
        <f t="shared" si="28"/>
        <v>0.25884632534186397</v>
      </c>
      <c r="J141">
        <v>65939.961262160825</v>
      </c>
      <c r="K141">
        <f t="shared" si="30"/>
        <v>748.59041840146961</v>
      </c>
      <c r="L141" s="47">
        <f t="shared" si="31"/>
        <v>-384926.92449658917</v>
      </c>
      <c r="O141">
        <v>24.785941560107581</v>
      </c>
      <c r="P141">
        <f t="shared" si="29"/>
        <v>0.2478594156010758</v>
      </c>
      <c r="Q141">
        <v>65939.961262160825</v>
      </c>
      <c r="R141">
        <f t="shared" si="32"/>
        <v>747.03195524751914</v>
      </c>
      <c r="S141" s="47">
        <f t="shared" si="33"/>
        <v>-487691.92449658812</v>
      </c>
    </row>
    <row r="142" spans="1:19" x14ac:dyDescent="0.25">
      <c r="A142" s="2"/>
      <c r="B142" s="4"/>
      <c r="C142" s="3"/>
      <c r="D142" s="2"/>
      <c r="E142" s="2"/>
      <c r="H142">
        <v>26.413462418686823</v>
      </c>
      <c r="I142">
        <f t="shared" si="28"/>
        <v>0.26413462418686823</v>
      </c>
      <c r="J142">
        <v>66134.961262160825</v>
      </c>
      <c r="K142">
        <f t="shared" si="30"/>
        <v>749.34054915629144</v>
      </c>
      <c r="L142" s="47">
        <f t="shared" si="31"/>
        <v>-336455.37568411604</v>
      </c>
      <c r="O142">
        <v>24.355593440773461</v>
      </c>
      <c r="P142">
        <f t="shared" si="29"/>
        <v>0.2435559344077346</v>
      </c>
      <c r="Q142">
        <v>66134.961262160825</v>
      </c>
      <c r="R142">
        <f t="shared" si="32"/>
        <v>746.42151818816637</v>
      </c>
      <c r="S142" s="47">
        <f t="shared" si="33"/>
        <v>-529505.37568411545</v>
      </c>
    </row>
    <row r="143" spans="1:19" x14ac:dyDescent="0.25">
      <c r="A143" s="2">
        <f>B143*100</f>
        <v>88.000000000000043</v>
      </c>
      <c r="B143" s="4">
        <f>B140+$F$7</f>
        <v>0.88000000000000045</v>
      </c>
      <c r="C143" s="3">
        <f>(B143*$C$4)+$C$5</f>
        <v>836.69937148605015</v>
      </c>
      <c r="D143" s="2">
        <f>(C143-$C$7)*E143</f>
        <v>3537670.9171669022</v>
      </c>
      <c r="E143" s="2">
        <f>$F$5</f>
        <v>43000</v>
      </c>
      <c r="H143">
        <v>26.87286151702849</v>
      </c>
      <c r="I143">
        <f t="shared" si="28"/>
        <v>0.2687286151702849</v>
      </c>
      <c r="J143">
        <v>66329.961262160825</v>
      </c>
      <c r="K143">
        <f t="shared" si="30"/>
        <v>749.99219423631394</v>
      </c>
      <c r="L143" s="47">
        <f t="shared" si="31"/>
        <v>-294223.82687158103</v>
      </c>
      <c r="O143">
        <v>23.994097064770383</v>
      </c>
      <c r="P143">
        <f t="shared" si="29"/>
        <v>0.23994097064770384</v>
      </c>
      <c r="Q143">
        <v>66329.961262160825</v>
      </c>
      <c r="R143">
        <f t="shared" si="32"/>
        <v>745.90874544716905</v>
      </c>
      <c r="S143" s="47">
        <f t="shared" si="33"/>
        <v>-565078.82687157858</v>
      </c>
    </row>
    <row r="144" spans="1:19" x14ac:dyDescent="0.25">
      <c r="A144" s="5">
        <f>D144</f>
        <v>6929197.3221219219</v>
      </c>
      <c r="B144" s="4">
        <f>B141+$F$7</f>
        <v>0.88000000000000045</v>
      </c>
      <c r="C144" s="3">
        <f>(B144*$C$4)+$C$5</f>
        <v>836.69937148605015</v>
      </c>
      <c r="D144" s="2">
        <f>(C144-$C$7)*E144</f>
        <v>6929197.3221219219</v>
      </c>
      <c r="E144" s="2">
        <f>$F$4</f>
        <v>84223.62956525544</v>
      </c>
      <c r="H144">
        <v>27.263440382137993</v>
      </c>
      <c r="I144">
        <f t="shared" si="28"/>
        <v>0.27263440382137993</v>
      </c>
      <c r="J144">
        <v>66524.961262160825</v>
      </c>
      <c r="K144">
        <f t="shared" si="30"/>
        <v>750.546219694196</v>
      </c>
      <c r="L144" s="47">
        <f t="shared" si="31"/>
        <v>-258232.27805915597</v>
      </c>
      <c r="O144">
        <v>23.700846971092297</v>
      </c>
      <c r="P144">
        <f t="shared" si="29"/>
        <v>0.23700846971092296</v>
      </c>
      <c r="Q144">
        <v>66524.961262160825</v>
      </c>
      <c r="R144">
        <f t="shared" si="32"/>
        <v>745.49277819461838</v>
      </c>
      <c r="S144" s="47">
        <f t="shared" si="33"/>
        <v>-594412.27805915277</v>
      </c>
    </row>
    <row r="145" spans="1:19" x14ac:dyDescent="0.25">
      <c r="A145" s="2"/>
      <c r="B145" s="4"/>
      <c r="C145" s="3"/>
      <c r="D145" s="2"/>
      <c r="E145" s="2"/>
      <c r="H145">
        <v>27.585802429182156</v>
      </c>
      <c r="I145">
        <f t="shared" si="28"/>
        <v>0.27585802429182155</v>
      </c>
      <c r="J145">
        <v>66719.961262160825</v>
      </c>
      <c r="K145">
        <f t="shared" si="30"/>
        <v>751.0034814578795</v>
      </c>
      <c r="L145" s="47">
        <f t="shared" si="31"/>
        <v>-228480.72924666826</v>
      </c>
      <c r="O145">
        <v>23.475244776972239</v>
      </c>
      <c r="P145">
        <f t="shared" si="29"/>
        <v>0.2347524477697224</v>
      </c>
      <c r="Q145">
        <v>66719.961262160825</v>
      </c>
      <c r="R145">
        <f t="shared" si="32"/>
        <v>745.17276764089434</v>
      </c>
      <c r="S145" s="47">
        <f t="shared" si="33"/>
        <v>-617505.72924666444</v>
      </c>
    </row>
    <row r="146" spans="1:19" x14ac:dyDescent="0.25">
      <c r="A146" s="2">
        <f>B146*100</f>
        <v>90.000000000000043</v>
      </c>
      <c r="B146" s="4">
        <f>B143+$F$7</f>
        <v>0.90000000000000047</v>
      </c>
      <c r="C146" s="3">
        <f>(B146*$C$4)+$C$5</f>
        <v>839.53631688875021</v>
      </c>
      <c r="D146" s="2">
        <f>(C146-$C$7)*E146</f>
        <v>3659659.5694830045</v>
      </c>
      <c r="E146" s="2">
        <f>$F$5</f>
        <v>43000</v>
      </c>
      <c r="H146">
        <v>27.840544039565017</v>
      </c>
      <c r="I146">
        <f t="shared" si="28"/>
        <v>0.27840544039565018</v>
      </c>
      <c r="J146">
        <v>66914.961262160825</v>
      </c>
      <c r="K146">
        <f t="shared" si="30"/>
        <v>751.36482547810556</v>
      </c>
      <c r="L146" s="47">
        <f t="shared" si="31"/>
        <v>-204969.18043415301</v>
      </c>
      <c r="O146">
        <v>23.31669907474096</v>
      </c>
      <c r="P146">
        <f t="shared" si="29"/>
        <v>0.2331669907474096</v>
      </c>
      <c r="Q146">
        <v>66914.961262160825</v>
      </c>
      <c r="R146">
        <f t="shared" si="32"/>
        <v>744.94787489036298</v>
      </c>
      <c r="S146" s="47">
        <f t="shared" si="33"/>
        <v>-634359.18043414759</v>
      </c>
    </row>
    <row r="147" spans="1:19" x14ac:dyDescent="0.25">
      <c r="A147" s="5">
        <f>D147</f>
        <v>7168135.1608157856</v>
      </c>
      <c r="B147" s="4">
        <f>B144+$F$7</f>
        <v>0.90000000000000047</v>
      </c>
      <c r="C147" s="3">
        <f>(B147*$C$4)+$C$5</f>
        <v>839.53631688875021</v>
      </c>
      <c r="D147" s="2">
        <f>(C147-$C$7)*E147</f>
        <v>7168135.1608157856</v>
      </c>
      <c r="E147" s="2">
        <f>$F$4</f>
        <v>84223.62956525544</v>
      </c>
      <c r="H147">
        <v>28.028254663119135</v>
      </c>
      <c r="I147">
        <f t="shared" si="28"/>
        <v>0.28028254663119134</v>
      </c>
      <c r="J147">
        <v>67109.961262160825</v>
      </c>
      <c r="K147">
        <f t="shared" si="30"/>
        <v>751.63108787337046</v>
      </c>
      <c r="L147" s="47">
        <f t="shared" si="31"/>
        <v>-187697.6316216359</v>
      </c>
      <c r="O147">
        <v>23.224625330492749</v>
      </c>
      <c r="P147">
        <f t="shared" si="29"/>
        <v>0.23224625330492749</v>
      </c>
      <c r="Q147">
        <v>67109.961262160825</v>
      </c>
      <c r="R147">
        <f t="shared" si="32"/>
        <v>744.81727079763573</v>
      </c>
      <c r="S147" s="47">
        <f t="shared" si="33"/>
        <v>-644972.63162164378</v>
      </c>
    </row>
    <row r="148" spans="1:19" x14ac:dyDescent="0.25">
      <c r="A148" s="2"/>
      <c r="B148" s="4"/>
      <c r="C148" s="3"/>
      <c r="D148" s="2"/>
      <c r="E148" s="2"/>
      <c r="H148">
        <v>28.149516918518273</v>
      </c>
      <c r="I148">
        <f t="shared" si="28"/>
        <v>0.28149516918518275</v>
      </c>
      <c r="J148">
        <v>67304.961262160825</v>
      </c>
      <c r="K148">
        <f t="shared" si="30"/>
        <v>751.80309507235825</v>
      </c>
      <c r="L148" s="47">
        <f t="shared" si="31"/>
        <v>-176666.08280915426</v>
      </c>
      <c r="O148">
        <v>23.229083600932992</v>
      </c>
      <c r="P148">
        <f t="shared" si="29"/>
        <v>0.23229083600932993</v>
      </c>
      <c r="Q148">
        <v>67304.961262160825</v>
      </c>
      <c r="R148">
        <f t="shared" si="32"/>
        <v>744.82359473255053</v>
      </c>
      <c r="S148" s="47">
        <f t="shared" si="33"/>
        <v>-646421.0828091508</v>
      </c>
    </row>
    <row r="149" spans="1:19" x14ac:dyDescent="0.25">
      <c r="A149" s="2">
        <f>B149*100</f>
        <v>92.000000000000043</v>
      </c>
      <c r="B149" s="4">
        <f>B146+$F$7</f>
        <v>0.92000000000000048</v>
      </c>
      <c r="C149" s="3">
        <f>(B149*$C$4)+$C$5</f>
        <v>842.37326229145015</v>
      </c>
      <c r="D149" s="2">
        <f>(C149-$C$7)*E149</f>
        <v>3781648.2217991021</v>
      </c>
      <c r="E149" s="2">
        <f>$F$5</f>
        <v>43000</v>
      </c>
      <c r="H149">
        <v>28.204906691950761</v>
      </c>
      <c r="I149">
        <f t="shared" si="28"/>
        <v>0.2820490669195076</v>
      </c>
      <c r="J149">
        <v>67499.961262160825</v>
      </c>
      <c r="K149">
        <f t="shared" si="30"/>
        <v>751.88166395390613</v>
      </c>
      <c r="L149" s="47">
        <f t="shared" si="31"/>
        <v>-171874.53399666242</v>
      </c>
      <c r="O149">
        <v>23.298687967662811</v>
      </c>
      <c r="P149">
        <f t="shared" si="29"/>
        <v>0.23298687967662812</v>
      </c>
      <c r="Q149">
        <v>67499.961262160825</v>
      </c>
      <c r="R149">
        <f t="shared" si="32"/>
        <v>744.92232662665151</v>
      </c>
      <c r="S149" s="47">
        <f t="shared" si="33"/>
        <v>-641629.53399665887</v>
      </c>
    </row>
    <row r="150" spans="1:19" x14ac:dyDescent="0.25">
      <c r="A150" s="5">
        <f>D150</f>
        <v>7407072.99950964</v>
      </c>
      <c r="B150" s="4">
        <f>B147+$F$7</f>
        <v>0.92000000000000048</v>
      </c>
      <c r="C150" s="3">
        <f>(B150*$C$4)+$C$5</f>
        <v>842.37326229145015</v>
      </c>
      <c r="D150" s="2">
        <f>(C150-$C$7)*E150</f>
        <v>7407072.99950964</v>
      </c>
      <c r="E150" s="2">
        <f>$F$4</f>
        <v>84223.62956525544</v>
      </c>
      <c r="H150">
        <v>28.194993234084926</v>
      </c>
      <c r="I150">
        <f t="shared" si="28"/>
        <v>0.28194993234084925</v>
      </c>
      <c r="J150">
        <v>67694.961262160825</v>
      </c>
      <c r="K150">
        <f t="shared" si="30"/>
        <v>751.86760198454749</v>
      </c>
      <c r="L150" s="47">
        <f t="shared" si="31"/>
        <v>-173322.98518416454</v>
      </c>
      <c r="O150">
        <v>23.432875457225624</v>
      </c>
      <c r="P150">
        <f t="shared" si="29"/>
        <v>0.23432875457225624</v>
      </c>
      <c r="Q150">
        <v>67694.961262160825</v>
      </c>
      <c r="R150">
        <f t="shared" si="32"/>
        <v>745.11266791745902</v>
      </c>
      <c r="S150" s="47">
        <f t="shared" si="33"/>
        <v>-630597.98518416903</v>
      </c>
    </row>
    <row r="151" spans="1:19" x14ac:dyDescent="0.25">
      <c r="B151" s="1"/>
      <c r="H151">
        <v>28.089965441487969</v>
      </c>
      <c r="I151">
        <f t="shared" si="28"/>
        <v>0.28089965441487968</v>
      </c>
      <c r="J151">
        <v>67889.961262160825</v>
      </c>
      <c r="K151">
        <f t="shared" si="30"/>
        <v>751.71862292786568</v>
      </c>
      <c r="L151" s="47">
        <f t="shared" si="31"/>
        <v>-183936.43637169042</v>
      </c>
      <c r="O151">
        <v>23.631089564268244</v>
      </c>
      <c r="P151">
        <f t="shared" si="29"/>
        <v>0.23631089564268243</v>
      </c>
      <c r="Q151">
        <v>67889.961262160825</v>
      </c>
      <c r="R151">
        <f t="shared" si="32"/>
        <v>745.39382921732147</v>
      </c>
      <c r="S151" s="47">
        <f t="shared" si="33"/>
        <v>-613326.43637169548</v>
      </c>
    </row>
    <row r="152" spans="1:19" x14ac:dyDescent="0.25">
      <c r="B152" s="1"/>
      <c r="H152">
        <v>27.920927377290099</v>
      </c>
      <c r="I152">
        <f t="shared" si="28"/>
        <v>0.279209273772901</v>
      </c>
      <c r="J152">
        <v>68084.961262160825</v>
      </c>
      <c r="K152">
        <f t="shared" si="30"/>
        <v>751.47884704831199</v>
      </c>
      <c r="L152" s="47">
        <f t="shared" si="31"/>
        <v>-200789.8875592814</v>
      </c>
      <c r="O152">
        <v>23.892780158915262</v>
      </c>
      <c r="P152">
        <f t="shared" si="29"/>
        <v>0.23892780158915261</v>
      </c>
      <c r="Q152">
        <v>68084.961262160825</v>
      </c>
      <c r="R152">
        <f t="shared" si="32"/>
        <v>745.76503018202834</v>
      </c>
      <c r="S152" s="47">
        <f t="shared" si="33"/>
        <v>-589814.88755928492</v>
      </c>
    </row>
    <row r="153" spans="1:19" x14ac:dyDescent="0.25">
      <c r="B153" s="1"/>
      <c r="H153">
        <v>27.688427460212534</v>
      </c>
      <c r="I153">
        <f t="shared" si="28"/>
        <v>0.27688427460212534</v>
      </c>
      <c r="J153">
        <v>68279.961262160825</v>
      </c>
      <c r="K153">
        <f t="shared" si="30"/>
        <v>751.14905226287124</v>
      </c>
      <c r="L153" s="47">
        <f t="shared" si="31"/>
        <v>-223883.33874672916</v>
      </c>
      <c r="O153">
        <v>24.217403395733726</v>
      </c>
      <c r="P153">
        <f t="shared" si="29"/>
        <v>0.24217403395733725</v>
      </c>
      <c r="Q153">
        <v>68279.961262160825</v>
      </c>
      <c r="R153">
        <f t="shared" si="32"/>
        <v>746.22549938167913</v>
      </c>
      <c r="S153" s="47">
        <f t="shared" si="33"/>
        <v>-560063.33874672663</v>
      </c>
    </row>
    <row r="154" spans="1:19" x14ac:dyDescent="0.25">
      <c r="B154" s="1"/>
      <c r="H154">
        <v>27.393007861920289</v>
      </c>
      <c r="I154">
        <f t="shared" si="28"/>
        <v>0.27393007861920288</v>
      </c>
      <c r="J154">
        <v>68474.961262160825</v>
      </c>
      <c r="K154">
        <f t="shared" si="30"/>
        <v>750.73000762724996</v>
      </c>
      <c r="L154" s="47">
        <f t="shared" si="31"/>
        <v>-253216.78993426371</v>
      </c>
      <c r="O154">
        <v>24.604421624242708</v>
      </c>
      <c r="P154">
        <f t="shared" si="29"/>
        <v>0.24604421624242709</v>
      </c>
      <c r="Q154">
        <v>68474.961262160825</v>
      </c>
      <c r="R154">
        <f t="shared" si="32"/>
        <v>746.77447417374401</v>
      </c>
      <c r="S154" s="47">
        <f t="shared" si="33"/>
        <v>-524071.78993426485</v>
      </c>
    </row>
    <row r="155" spans="1:19" x14ac:dyDescent="0.25">
      <c r="B155" s="1"/>
      <c r="H155">
        <v>27.035204595728697</v>
      </c>
      <c r="I155">
        <f t="shared" si="28"/>
        <v>0.27035204595728696</v>
      </c>
      <c r="J155">
        <v>68669.961262160825</v>
      </c>
      <c r="K155">
        <f t="shared" si="30"/>
        <v>750.22247346170332</v>
      </c>
      <c r="L155" s="47">
        <f t="shared" si="31"/>
        <v>-288790.24112177244</v>
      </c>
      <c r="O155">
        <v>25.053303300964259</v>
      </c>
      <c r="P155">
        <f t="shared" si="29"/>
        <v>0.25053303300964258</v>
      </c>
      <c r="Q155">
        <v>68669.961262160825</v>
      </c>
      <c r="R155">
        <f t="shared" si="32"/>
        <v>747.41120057830972</v>
      </c>
      <c r="S155" s="47">
        <f t="shared" si="33"/>
        <v>-481840.24112177402</v>
      </c>
    </row>
    <row r="156" spans="1:19" x14ac:dyDescent="0.25">
      <c r="B156" s="1"/>
      <c r="H156">
        <v>26.615547603789235</v>
      </c>
      <c r="I156">
        <f t="shared" si="28"/>
        <v>0.26615547603789236</v>
      </c>
      <c r="J156">
        <v>68864.961262160825</v>
      </c>
      <c r="K156">
        <f t="shared" si="30"/>
        <v>749.62720147470657</v>
      </c>
      <c r="L156" s="47">
        <f t="shared" si="31"/>
        <v>-330603.6923092322</v>
      </c>
      <c r="O156">
        <v>25.563522902954151</v>
      </c>
      <c r="P156">
        <f t="shared" si="29"/>
        <v>0.2556352290295415</v>
      </c>
      <c r="Q156">
        <v>68864.961262160825</v>
      </c>
      <c r="R156">
        <f t="shared" si="32"/>
        <v>748.1349331554261</v>
      </c>
      <c r="S156" s="47">
        <f t="shared" si="33"/>
        <v>-433368.69230923161</v>
      </c>
    </row>
    <row r="157" spans="1:19" x14ac:dyDescent="0.25">
      <c r="B157" s="1"/>
      <c r="H157">
        <v>26.134560842803374</v>
      </c>
      <c r="I157">
        <f t="shared" si="28"/>
        <v>0.26134560842803373</v>
      </c>
      <c r="J157">
        <v>69059.961262160825</v>
      </c>
      <c r="K157">
        <f t="shared" si="30"/>
        <v>748.94493488453736</v>
      </c>
      <c r="L157" s="47">
        <f t="shared" si="31"/>
        <v>-378657.14349672763</v>
      </c>
      <c r="O157">
        <v>26.134560842803374</v>
      </c>
      <c r="P157">
        <f t="shared" si="29"/>
        <v>0.26134560842803373</v>
      </c>
      <c r="Q157">
        <v>69059.961262160825</v>
      </c>
      <c r="R157">
        <f t="shared" si="32"/>
        <v>748.94493488453736</v>
      </c>
      <c r="S157" s="47">
        <f t="shared" si="33"/>
        <v>-378657.14349672763</v>
      </c>
    </row>
    <row r="158" spans="1:19" x14ac:dyDescent="0.25">
      <c r="B158" s="1"/>
      <c r="H158">
        <v>20.656518619032337</v>
      </c>
      <c r="I158">
        <f t="shared" si="28"/>
        <v>0.20656518619032338</v>
      </c>
      <c r="J158">
        <v>70877.961262160825</v>
      </c>
      <c r="K158">
        <f t="shared" si="30"/>
        <v>741.17448153327553</v>
      </c>
      <c r="L158" s="47">
        <f t="shared" si="31"/>
        <v>-939379.16533729248</v>
      </c>
      <c r="O158">
        <v>28.834538976321568</v>
      </c>
      <c r="P158">
        <f t="shared" si="29"/>
        <v>0.28834538976321566</v>
      </c>
      <c r="Q158">
        <v>70271.961262160825</v>
      </c>
      <c r="R158">
        <f t="shared" si="32"/>
        <v>752.77478016117482</v>
      </c>
      <c r="S158" s="47">
        <f t="shared" si="33"/>
        <v>-116171.82472372451</v>
      </c>
    </row>
    <row r="159" spans="1:19" x14ac:dyDescent="0.25">
      <c r="B159" s="1"/>
      <c r="H159">
        <v>23.380506016783734</v>
      </c>
      <c r="I159">
        <f t="shared" si="28"/>
        <v>0.23380506016783734</v>
      </c>
      <c r="J159">
        <v>72089.961262160825</v>
      </c>
      <c r="K159">
        <f t="shared" si="30"/>
        <v>745.03838329580731</v>
      </c>
      <c r="L159" s="47">
        <f t="shared" si="31"/>
        <v>-676893.8465642446</v>
      </c>
      <c r="O159">
        <v>23.380506016783734</v>
      </c>
      <c r="P159">
        <f t="shared" si="29"/>
        <v>0.23380506016783734</v>
      </c>
      <c r="Q159">
        <v>72089.961262160825</v>
      </c>
      <c r="R159">
        <f t="shared" si="32"/>
        <v>745.03838329580731</v>
      </c>
      <c r="S159" s="47">
        <f t="shared" si="33"/>
        <v>-676893.8465642446</v>
      </c>
    </row>
    <row r="160" spans="1:19" x14ac:dyDescent="0.25">
      <c r="B160" s="1"/>
      <c r="H160" t="e">
        <v>#N/A</v>
      </c>
      <c r="I160" t="e">
        <f t="shared" si="28"/>
        <v>#N/A</v>
      </c>
      <c r="J160" t="e">
        <v>#N/A</v>
      </c>
      <c r="K160" t="e">
        <f t="shared" si="30"/>
        <v>#N/A</v>
      </c>
      <c r="L160" s="47" t="e">
        <f t="shared" si="31"/>
        <v>#N/A</v>
      </c>
      <c r="O160">
        <v>23.410994959556596</v>
      </c>
      <c r="P160">
        <f t="shared" si="29"/>
        <v>0.23410994959556597</v>
      </c>
      <c r="Q160">
        <v>72768.602464016032</v>
      </c>
      <c r="R160">
        <f t="shared" si="32"/>
        <v>745.08163102882361</v>
      </c>
      <c r="S160" s="47">
        <f t="shared" si="33"/>
        <v>-680118.91956868174</v>
      </c>
    </row>
    <row r="161" spans="2:19" x14ac:dyDescent="0.25">
      <c r="B161" s="1"/>
      <c r="H161" t="e">
        <v>#N/A</v>
      </c>
      <c r="I161" t="e">
        <f t="shared" si="28"/>
        <v>#N/A</v>
      </c>
      <c r="J161" t="e">
        <v>#N/A</v>
      </c>
      <c r="K161" t="e">
        <f t="shared" si="30"/>
        <v>#N/A</v>
      </c>
      <c r="L161" s="47" t="e">
        <f t="shared" si="31"/>
        <v>#N/A</v>
      </c>
      <c r="O161">
        <v>23.445399631043589</v>
      </c>
      <c r="P161">
        <f t="shared" si="29"/>
        <v>0.2344539963104359</v>
      </c>
      <c r="Q161">
        <v>73441.355345722957</v>
      </c>
      <c r="R161">
        <f t="shared" si="32"/>
        <v>745.13043311612682</v>
      </c>
      <c r="S161" s="47">
        <f t="shared" si="33"/>
        <v>-682822.59438907204</v>
      </c>
    </row>
    <row r="162" spans="2:19" x14ac:dyDescent="0.25">
      <c r="B162" s="1"/>
      <c r="H162" t="e">
        <v>#N/A</v>
      </c>
      <c r="I162" t="e">
        <f t="shared" si="28"/>
        <v>#N/A</v>
      </c>
      <c r="J162" t="e">
        <v>#N/A</v>
      </c>
      <c r="K162" t="e">
        <f t="shared" si="30"/>
        <v>#N/A</v>
      </c>
      <c r="L162" s="47" t="e">
        <f t="shared" si="31"/>
        <v>#N/A</v>
      </c>
      <c r="O162">
        <v>23.483540877050451</v>
      </c>
      <c r="P162">
        <f t="shared" si="29"/>
        <v>0.23483540877050452</v>
      </c>
      <c r="Q162">
        <v>74108.245515031376</v>
      </c>
      <c r="R162">
        <f t="shared" si="32"/>
        <v>745.18453543238297</v>
      </c>
      <c r="S162" s="47">
        <f t="shared" si="33"/>
        <v>-685013.59246810491</v>
      </c>
    </row>
    <row r="163" spans="2:19" x14ac:dyDescent="0.25">
      <c r="B163" s="1"/>
      <c r="H163" t="e">
        <v>#N/A</v>
      </c>
      <c r="I163" t="e">
        <f t="shared" si="28"/>
        <v>#N/A</v>
      </c>
      <c r="J163" t="e">
        <v>#N/A</v>
      </c>
      <c r="K163" t="e">
        <f t="shared" si="30"/>
        <v>#N/A</v>
      </c>
      <c r="L163" s="47" t="e">
        <f t="shared" si="31"/>
        <v>#N/A</v>
      </c>
      <c r="O163">
        <v>23.525248202820766</v>
      </c>
      <c r="P163">
        <f t="shared" si="29"/>
        <v>0.23525248202820767</v>
      </c>
      <c r="Q163">
        <v>74769.298579691036</v>
      </c>
      <c r="R163">
        <f t="shared" si="32"/>
        <v>745.24369613543445</v>
      </c>
      <c r="S163" s="47">
        <f t="shared" si="33"/>
        <v>-686700.57890348567</v>
      </c>
    </row>
    <row r="164" spans="2:19" x14ac:dyDescent="0.25">
      <c r="B164" s="1"/>
      <c r="H164" t="e">
        <v>#N/A</v>
      </c>
      <c r="I164" t="e">
        <f t="shared" si="28"/>
        <v>#N/A</v>
      </c>
      <c r="J164" t="e">
        <v>#N/A</v>
      </c>
      <c r="K164" t="e">
        <f t="shared" si="30"/>
        <v>#N/A</v>
      </c>
      <c r="L164" s="47" t="e">
        <f t="shared" si="31"/>
        <v>#N/A</v>
      </c>
      <c r="O164">
        <v>23.570359245547014</v>
      </c>
      <c r="P164">
        <f t="shared" si="29"/>
        <v>0.23570359245547012</v>
      </c>
      <c r="Q164">
        <v>75424.540147451698</v>
      </c>
      <c r="R164">
        <f t="shared" si="32"/>
        <v>745.30768491807112</v>
      </c>
      <c r="S164" s="47">
        <f t="shared" si="33"/>
        <v>-687892.16244968714</v>
      </c>
    </row>
    <row r="165" spans="2:19" x14ac:dyDescent="0.25">
      <c r="B165" s="1"/>
      <c r="H165" t="e">
        <v>#N/A</v>
      </c>
      <c r="I165" t="e">
        <f t="shared" si="28"/>
        <v>#N/A</v>
      </c>
      <c r="J165" t="e">
        <v>#N/A</v>
      </c>
      <c r="K165" t="e">
        <f t="shared" si="30"/>
        <v>#N/A</v>
      </c>
      <c r="L165" s="47" t="e">
        <f t="shared" si="31"/>
        <v>#N/A</v>
      </c>
      <c r="O165">
        <v>23.61871928501828</v>
      </c>
      <c r="P165">
        <f t="shared" si="29"/>
        <v>0.2361871928501828</v>
      </c>
      <c r="Q165">
        <v>76073.99582606311</v>
      </c>
      <c r="R165">
        <f t="shared" si="32"/>
        <v>745.37628231389726</v>
      </c>
      <c r="S165" s="47">
        <f t="shared" si="33"/>
        <v>-688596.89551625075</v>
      </c>
    </row>
    <row r="166" spans="2:19" x14ac:dyDescent="0.25">
      <c r="B166" s="1"/>
      <c r="H166" t="e">
        <v>#N/A</v>
      </c>
      <c r="I166" t="e">
        <f t="shared" si="28"/>
        <v>#N/A</v>
      </c>
      <c r="J166" t="e">
        <v>#N/A</v>
      </c>
      <c r="K166" t="e">
        <f t="shared" si="30"/>
        <v>#N/A</v>
      </c>
      <c r="L166" s="47" t="e">
        <f t="shared" si="31"/>
        <v>#N/A</v>
      </c>
      <c r="O166">
        <v>23.670180789176229</v>
      </c>
      <c r="P166">
        <f t="shared" si="29"/>
        <v>0.23670180789176229</v>
      </c>
      <c r="Q166">
        <v>76717.691223275033</v>
      </c>
      <c r="R166">
        <f t="shared" si="32"/>
        <v>745.44927905271584</v>
      </c>
      <c r="S166" s="47">
        <f t="shared" si="33"/>
        <v>-688823.27416862419</v>
      </c>
    </row>
    <row r="167" spans="2:19" x14ac:dyDescent="0.25">
      <c r="B167" s="1"/>
      <c r="H167" t="e">
        <v>#N/A</v>
      </c>
      <c r="I167" t="e">
        <f t="shared" si="28"/>
        <v>#N/A</v>
      </c>
      <c r="J167" t="e">
        <v>#N/A</v>
      </c>
      <c r="K167" t="e">
        <f t="shared" si="30"/>
        <v>#N/A</v>
      </c>
      <c r="L167" s="47" t="e">
        <f t="shared" si="31"/>
        <v>#N/A</v>
      </c>
      <c r="O167">
        <v>23.724602991743062</v>
      </c>
      <c r="P167">
        <f t="shared" si="29"/>
        <v>0.23724602991743063</v>
      </c>
      <c r="Q167">
        <v>77355.651946837228</v>
      </c>
      <c r="R167">
        <f t="shared" si="32"/>
        <v>745.52647546140417</v>
      </c>
      <c r="S167" s="47">
        <f t="shared" si="33"/>
        <v>-688579.7381278954</v>
      </c>
    </row>
    <row r="168" spans="2:19" x14ac:dyDescent="0.25">
      <c r="B168" s="1"/>
      <c r="H168" t="e">
        <v>#N/A</v>
      </c>
      <c r="I168" t="e">
        <f t="shared" si="28"/>
        <v>#N/A</v>
      </c>
      <c r="J168" t="e">
        <v>#N/A</v>
      </c>
      <c r="K168" t="e">
        <f t="shared" si="30"/>
        <v>#N/A</v>
      </c>
      <c r="L168" s="47" t="e">
        <f t="shared" si="31"/>
        <v>#N/A</v>
      </c>
      <c r="O168">
        <v>23.781851499299457</v>
      </c>
      <c r="P168">
        <f t="shared" si="29"/>
        <v>0.23781851499299456</v>
      </c>
      <c r="Q168">
        <v>77987.903604499457</v>
      </c>
      <c r="R168">
        <f t="shared" si="32"/>
        <v>745.60768090656597</v>
      </c>
      <c r="S168" s="47">
        <f t="shared" si="33"/>
        <v>-687874.67077082978</v>
      </c>
    </row>
    <row r="169" spans="2:19" x14ac:dyDescent="0.25">
      <c r="B169" s="1"/>
      <c r="H169" t="e">
        <v>#N/A</v>
      </c>
      <c r="I169" t="e">
        <f t="shared" si="28"/>
        <v>#N/A</v>
      </c>
      <c r="J169" t="e">
        <v>#N/A</v>
      </c>
      <c r="K169" t="e">
        <f t="shared" si="30"/>
        <v>#N/A</v>
      </c>
      <c r="L169" s="47" t="e">
        <f t="shared" si="31"/>
        <v>#N/A</v>
      </c>
      <c r="O169">
        <v>23.841797925449352</v>
      </c>
      <c r="P169">
        <f t="shared" si="29"/>
        <v>0.23841797925449351</v>
      </c>
      <c r="Q169">
        <v>78614.471804011468</v>
      </c>
      <c r="R169">
        <f t="shared" si="32"/>
        <v>745.69271327560307</v>
      </c>
      <c r="S169" s="47">
        <f t="shared" si="33"/>
        <v>-686716.39913020248</v>
      </c>
    </row>
    <row r="170" spans="2:19" x14ac:dyDescent="0.25">
      <c r="B170" s="1"/>
      <c r="H170" t="e">
        <v>#N/A</v>
      </c>
      <c r="I170" t="e">
        <f t="shared" si="28"/>
        <v>#N/A</v>
      </c>
      <c r="J170" t="e">
        <v>#N/A</v>
      </c>
      <c r="K170" t="e">
        <f t="shared" si="30"/>
        <v>#N/A</v>
      </c>
      <c r="L170" s="47" t="e">
        <f t="shared" si="31"/>
        <v>#N/A</v>
      </c>
      <c r="O170">
        <v>23.904319549928541</v>
      </c>
      <c r="P170">
        <f t="shared" si="29"/>
        <v>0.2390431954992854</v>
      </c>
      <c r="Q170">
        <v>79235.382153123021</v>
      </c>
      <c r="R170">
        <f t="shared" si="32"/>
        <v>745.78139849317085</v>
      </c>
      <c r="S170" s="47">
        <f t="shared" si="33"/>
        <v>-685113.19389418536</v>
      </c>
    </row>
    <row r="171" spans="2:19" x14ac:dyDescent="0.25">
      <c r="B171" s="1"/>
      <c r="H171" t="e">
        <v>#N/A</v>
      </c>
      <c r="I171" t="e">
        <f t="shared" si="28"/>
        <v>#N/A</v>
      </c>
      <c r="J171" t="e">
        <v>#N/A</v>
      </c>
      <c r="K171" t="e">
        <f t="shared" si="30"/>
        <v>#N/A</v>
      </c>
      <c r="L171" s="47" t="e">
        <f t="shared" si="31"/>
        <v>#N/A</v>
      </c>
      <c r="O171" t="e">
        <v>#N/A</v>
      </c>
      <c r="P171" t="e">
        <f t="shared" si="29"/>
        <v>#N/A</v>
      </c>
      <c r="Q171" t="e">
        <v>#N/A</v>
      </c>
      <c r="R171" t="e">
        <f t="shared" si="32"/>
        <v>#N/A</v>
      </c>
      <c r="S171" s="47" t="e">
        <f t="shared" si="33"/>
        <v>#N/A</v>
      </c>
    </row>
    <row r="172" spans="2:19" x14ac:dyDescent="0.25">
      <c r="B172" s="1"/>
      <c r="H172" t="e">
        <v>#N/A</v>
      </c>
      <c r="I172" t="e">
        <f t="shared" si="28"/>
        <v>#N/A</v>
      </c>
      <c r="J172" t="e">
        <v>#N/A</v>
      </c>
      <c r="K172" t="e">
        <f t="shared" si="30"/>
        <v>#N/A</v>
      </c>
      <c r="L172" s="47" t="e">
        <f t="shared" si="31"/>
        <v>#N/A</v>
      </c>
      <c r="O172" t="e">
        <v>#N/A</v>
      </c>
      <c r="P172" t="e">
        <f t="shared" si="29"/>
        <v>#N/A</v>
      </c>
      <c r="Q172" t="e">
        <v>#N/A</v>
      </c>
      <c r="R172" t="e">
        <f t="shared" si="32"/>
        <v>#N/A</v>
      </c>
      <c r="S172" s="47" t="e">
        <f t="shared" si="33"/>
        <v>#N/A</v>
      </c>
    </row>
    <row r="173" spans="2:19" x14ac:dyDescent="0.25">
      <c r="B173" s="1"/>
      <c r="H173" t="e">
        <v>#N/A</v>
      </c>
      <c r="I173" t="e">
        <f t="shared" si="28"/>
        <v>#N/A</v>
      </c>
      <c r="J173" t="e">
        <v>#N/A</v>
      </c>
      <c r="K173" t="e">
        <f t="shared" si="30"/>
        <v>#N/A</v>
      </c>
      <c r="L173" s="47" t="e">
        <f t="shared" si="31"/>
        <v>#N/A</v>
      </c>
      <c r="O173" t="e">
        <v>#N/A</v>
      </c>
      <c r="P173" t="e">
        <f t="shared" si="29"/>
        <v>#N/A</v>
      </c>
      <c r="Q173" t="e">
        <v>#N/A</v>
      </c>
      <c r="R173" t="e">
        <f t="shared" si="32"/>
        <v>#N/A</v>
      </c>
      <c r="S173" s="47" t="e">
        <f t="shared" si="33"/>
        <v>#N/A</v>
      </c>
    </row>
    <row r="174" spans="2:19" x14ac:dyDescent="0.25">
      <c r="B174" s="1"/>
      <c r="H174" t="e">
        <v>#N/A</v>
      </c>
      <c r="I174" t="e">
        <f t="shared" si="28"/>
        <v>#N/A</v>
      </c>
      <c r="J174" t="e">
        <v>#N/A</v>
      </c>
      <c r="K174" t="e">
        <f t="shared" si="30"/>
        <v>#N/A</v>
      </c>
      <c r="L174" s="47" t="e">
        <f t="shared" si="31"/>
        <v>#N/A</v>
      </c>
      <c r="O174" t="e">
        <v>#N/A</v>
      </c>
      <c r="P174" t="e">
        <f t="shared" si="29"/>
        <v>#N/A</v>
      </c>
      <c r="Q174" t="e">
        <v>#N/A</v>
      </c>
      <c r="R174" t="e">
        <f t="shared" si="32"/>
        <v>#N/A</v>
      </c>
      <c r="S174" s="47" t="e">
        <f t="shared" si="33"/>
        <v>#N/A</v>
      </c>
    </row>
    <row r="175" spans="2:19" x14ac:dyDescent="0.25">
      <c r="B175" s="1"/>
      <c r="H175" t="e">
        <v>#N/A</v>
      </c>
      <c r="I175" t="e">
        <f t="shared" si="28"/>
        <v>#N/A</v>
      </c>
      <c r="J175" t="e">
        <v>#N/A</v>
      </c>
      <c r="K175" t="e">
        <f t="shared" si="30"/>
        <v>#N/A</v>
      </c>
      <c r="L175" s="47" t="e">
        <f t="shared" si="31"/>
        <v>#N/A</v>
      </c>
      <c r="O175" t="e">
        <v>#N/A</v>
      </c>
      <c r="P175" t="e">
        <f t="shared" si="29"/>
        <v>#N/A</v>
      </c>
      <c r="Q175" t="e">
        <v>#N/A</v>
      </c>
      <c r="R175" t="e">
        <f t="shared" si="32"/>
        <v>#N/A</v>
      </c>
      <c r="S175" s="47" t="e">
        <f t="shared" si="33"/>
        <v>#N/A</v>
      </c>
    </row>
    <row r="176" spans="2:19" x14ac:dyDescent="0.25">
      <c r="B176" s="1"/>
      <c r="H176" t="e">
        <v>#N/A</v>
      </c>
      <c r="I176" t="e">
        <f t="shared" si="28"/>
        <v>#N/A</v>
      </c>
      <c r="J176" t="e">
        <v>#N/A</v>
      </c>
      <c r="K176" t="e">
        <f t="shared" si="30"/>
        <v>#N/A</v>
      </c>
      <c r="L176" s="47" t="e">
        <f t="shared" si="31"/>
        <v>#N/A</v>
      </c>
      <c r="O176" t="e">
        <v>#N/A</v>
      </c>
      <c r="P176" t="e">
        <f t="shared" si="29"/>
        <v>#N/A</v>
      </c>
      <c r="Q176" t="e">
        <v>#N/A</v>
      </c>
      <c r="R176" t="e">
        <f t="shared" si="32"/>
        <v>#N/A</v>
      </c>
      <c r="S176" s="47" t="e">
        <f t="shared" si="33"/>
        <v>#N/A</v>
      </c>
    </row>
    <row r="177" spans="2:19" x14ac:dyDescent="0.25">
      <c r="B177" s="1"/>
      <c r="H177" t="e">
        <v>#N/A</v>
      </c>
      <c r="I177" t="e">
        <f t="shared" si="28"/>
        <v>#N/A</v>
      </c>
      <c r="J177" t="e">
        <v>#N/A</v>
      </c>
      <c r="K177" t="e">
        <f t="shared" si="30"/>
        <v>#N/A</v>
      </c>
      <c r="L177" s="47" t="e">
        <f t="shared" si="31"/>
        <v>#N/A</v>
      </c>
      <c r="O177" t="e">
        <v>#N/A</v>
      </c>
      <c r="P177" t="e">
        <f t="shared" si="29"/>
        <v>#N/A</v>
      </c>
      <c r="Q177" t="e">
        <v>#N/A</v>
      </c>
      <c r="R177" t="e">
        <f t="shared" si="32"/>
        <v>#N/A</v>
      </c>
      <c r="S177" s="47" t="e">
        <f t="shared" si="33"/>
        <v>#N/A</v>
      </c>
    </row>
    <row r="178" spans="2:19" x14ac:dyDescent="0.25">
      <c r="B178" s="1"/>
      <c r="H178" t="e">
        <v>#N/A</v>
      </c>
      <c r="I178" t="e">
        <f t="shared" si="28"/>
        <v>#N/A</v>
      </c>
      <c r="J178" t="e">
        <v>#N/A</v>
      </c>
      <c r="K178" t="e">
        <f t="shared" si="30"/>
        <v>#N/A</v>
      </c>
      <c r="L178" s="47" t="e">
        <f t="shared" si="31"/>
        <v>#N/A</v>
      </c>
      <c r="O178" t="e">
        <v>#N/A</v>
      </c>
      <c r="P178" t="e">
        <f t="shared" si="29"/>
        <v>#N/A</v>
      </c>
      <c r="Q178" t="e">
        <v>#N/A</v>
      </c>
      <c r="R178" t="e">
        <f t="shared" si="32"/>
        <v>#N/A</v>
      </c>
      <c r="S178" s="47" t="e">
        <f t="shared" si="33"/>
        <v>#N/A</v>
      </c>
    </row>
    <row r="179" spans="2:19" x14ac:dyDescent="0.25">
      <c r="B179" s="1"/>
      <c r="H179" t="e">
        <v>#N/A</v>
      </c>
      <c r="I179" t="e">
        <f t="shared" si="28"/>
        <v>#N/A</v>
      </c>
      <c r="J179" t="e">
        <v>#N/A</v>
      </c>
      <c r="K179" t="e">
        <f t="shared" si="30"/>
        <v>#N/A</v>
      </c>
      <c r="L179" s="47" t="e">
        <f t="shared" si="31"/>
        <v>#N/A</v>
      </c>
      <c r="O179" t="e">
        <v>#N/A</v>
      </c>
      <c r="P179" t="e">
        <f t="shared" si="29"/>
        <v>#N/A</v>
      </c>
      <c r="Q179" t="e">
        <v>#N/A</v>
      </c>
      <c r="R179" t="e">
        <f t="shared" si="32"/>
        <v>#N/A</v>
      </c>
      <c r="S179" s="47" t="e">
        <f t="shared" si="33"/>
        <v>#N/A</v>
      </c>
    </row>
    <row r="180" spans="2:19" x14ac:dyDescent="0.25">
      <c r="B180" s="1"/>
      <c r="H180" t="e">
        <v>#N/A</v>
      </c>
      <c r="I180" t="e">
        <f t="shared" si="28"/>
        <v>#N/A</v>
      </c>
      <c r="J180" t="e">
        <v>#N/A</v>
      </c>
      <c r="K180" t="e">
        <f t="shared" si="30"/>
        <v>#N/A</v>
      </c>
      <c r="L180" s="47" t="e">
        <f t="shared" si="31"/>
        <v>#N/A</v>
      </c>
      <c r="O180" t="e">
        <v>#N/A</v>
      </c>
      <c r="P180" t="e">
        <f t="shared" si="29"/>
        <v>#N/A</v>
      </c>
      <c r="Q180" t="e">
        <v>#N/A</v>
      </c>
      <c r="R180" t="e">
        <f t="shared" si="32"/>
        <v>#N/A</v>
      </c>
      <c r="S180" s="47" t="e">
        <f t="shared" si="33"/>
        <v>#N/A</v>
      </c>
    </row>
    <row r="181" spans="2:19" x14ac:dyDescent="0.25">
      <c r="B181" s="1"/>
      <c r="H181" t="e">
        <v>#N/A</v>
      </c>
      <c r="I181" t="e">
        <f t="shared" ref="I181:I200" si="34">H181/100</f>
        <v>#N/A</v>
      </c>
      <c r="J181" t="e">
        <v>#N/A</v>
      </c>
      <c r="K181" t="e">
        <f t="shared" si="30"/>
        <v>#N/A</v>
      </c>
      <c r="L181" s="47" t="e">
        <f t="shared" si="31"/>
        <v>#N/A</v>
      </c>
      <c r="O181" t="e">
        <v>#N/A</v>
      </c>
      <c r="P181" t="e">
        <f t="shared" si="29"/>
        <v>#N/A</v>
      </c>
      <c r="Q181" t="e">
        <v>#N/A</v>
      </c>
      <c r="R181" t="e">
        <f t="shared" si="32"/>
        <v>#N/A</v>
      </c>
      <c r="S181" s="47" t="e">
        <f t="shared" si="33"/>
        <v>#N/A</v>
      </c>
    </row>
    <row r="182" spans="2:19" x14ac:dyDescent="0.25">
      <c r="B182" s="1"/>
      <c r="H182" t="e">
        <v>#N/A</v>
      </c>
      <c r="I182" t="e">
        <f t="shared" si="34"/>
        <v>#N/A</v>
      </c>
      <c r="J182" t="e">
        <v>#N/A</v>
      </c>
      <c r="K182" t="e">
        <f t="shared" si="30"/>
        <v>#N/A</v>
      </c>
      <c r="L182" s="47" t="e">
        <f t="shared" si="31"/>
        <v>#N/A</v>
      </c>
      <c r="O182" t="e">
        <v>#N/A</v>
      </c>
      <c r="P182" t="e">
        <f t="shared" ref="P182:P200" si="35">O182/100</f>
        <v>#N/A</v>
      </c>
      <c r="Q182" t="e">
        <v>#N/A</v>
      </c>
      <c r="R182" t="e">
        <f t="shared" si="32"/>
        <v>#N/A</v>
      </c>
      <c r="S182" s="47" t="e">
        <f t="shared" si="33"/>
        <v>#N/A</v>
      </c>
    </row>
    <row r="183" spans="2:19" x14ac:dyDescent="0.25">
      <c r="B183" s="1"/>
      <c r="H183" t="e">
        <v>#N/A</v>
      </c>
      <c r="I183" t="e">
        <f t="shared" si="34"/>
        <v>#N/A</v>
      </c>
      <c r="J183" t="e">
        <v>#N/A</v>
      </c>
      <c r="K183" t="e">
        <f t="shared" si="30"/>
        <v>#N/A</v>
      </c>
      <c r="L183" s="47" t="e">
        <f t="shared" si="31"/>
        <v>#N/A</v>
      </c>
      <c r="O183" t="e">
        <v>#N/A</v>
      </c>
      <c r="P183" t="e">
        <f t="shared" si="35"/>
        <v>#N/A</v>
      </c>
      <c r="Q183" t="e">
        <v>#N/A</v>
      </c>
      <c r="R183" t="e">
        <f t="shared" si="32"/>
        <v>#N/A</v>
      </c>
      <c r="S183" s="47" t="e">
        <f t="shared" si="33"/>
        <v>#N/A</v>
      </c>
    </row>
    <row r="184" spans="2:19" x14ac:dyDescent="0.25">
      <c r="B184" s="1"/>
      <c r="H184" t="e">
        <v>#N/A</v>
      </c>
      <c r="I184" t="e">
        <f t="shared" si="34"/>
        <v>#N/A</v>
      </c>
      <c r="J184" t="e">
        <v>#N/A</v>
      </c>
      <c r="K184" t="e">
        <f t="shared" si="30"/>
        <v>#N/A</v>
      </c>
      <c r="L184" s="47" t="e">
        <f t="shared" si="31"/>
        <v>#N/A</v>
      </c>
      <c r="O184" t="e">
        <v>#N/A</v>
      </c>
      <c r="P184" t="e">
        <f t="shared" si="35"/>
        <v>#N/A</v>
      </c>
      <c r="Q184" t="e">
        <v>#N/A</v>
      </c>
      <c r="R184" t="e">
        <f t="shared" si="32"/>
        <v>#N/A</v>
      </c>
      <c r="S184" s="47" t="e">
        <f t="shared" si="33"/>
        <v>#N/A</v>
      </c>
    </row>
    <row r="185" spans="2:19" x14ac:dyDescent="0.25">
      <c r="B185" s="1"/>
      <c r="H185" t="e">
        <v>#N/A</v>
      </c>
      <c r="I185" t="e">
        <f t="shared" si="34"/>
        <v>#N/A</v>
      </c>
      <c r="J185" t="e">
        <v>#N/A</v>
      </c>
      <c r="K185" t="e">
        <f t="shared" si="30"/>
        <v>#N/A</v>
      </c>
      <c r="L185" s="47" t="e">
        <f t="shared" si="31"/>
        <v>#N/A</v>
      </c>
      <c r="O185" t="e">
        <v>#N/A</v>
      </c>
      <c r="P185" t="e">
        <f t="shared" si="35"/>
        <v>#N/A</v>
      </c>
      <c r="Q185" t="e">
        <v>#N/A</v>
      </c>
      <c r="R185" t="e">
        <f t="shared" si="32"/>
        <v>#N/A</v>
      </c>
      <c r="S185" s="47" t="e">
        <f t="shared" si="33"/>
        <v>#N/A</v>
      </c>
    </row>
    <row r="186" spans="2:19" x14ac:dyDescent="0.25">
      <c r="B186" s="1"/>
      <c r="H186" t="e">
        <v>#N/A</v>
      </c>
      <c r="I186" t="e">
        <f t="shared" si="34"/>
        <v>#N/A</v>
      </c>
      <c r="J186" t="e">
        <v>#N/A</v>
      </c>
      <c r="K186" t="e">
        <f t="shared" si="30"/>
        <v>#N/A</v>
      </c>
      <c r="L186" s="47" t="e">
        <f t="shared" si="31"/>
        <v>#N/A</v>
      </c>
      <c r="O186" t="e">
        <v>#N/A</v>
      </c>
      <c r="P186" t="e">
        <f t="shared" si="35"/>
        <v>#N/A</v>
      </c>
      <c r="Q186" t="e">
        <v>#N/A</v>
      </c>
      <c r="R186" t="e">
        <f t="shared" si="32"/>
        <v>#N/A</v>
      </c>
      <c r="S186" s="47" t="e">
        <f t="shared" si="33"/>
        <v>#N/A</v>
      </c>
    </row>
    <row r="187" spans="2:19" x14ac:dyDescent="0.25">
      <c r="B187" s="1"/>
      <c r="H187" t="e">
        <v>#N/A</v>
      </c>
      <c r="I187" t="e">
        <f t="shared" si="34"/>
        <v>#N/A</v>
      </c>
      <c r="J187" t="e">
        <v>#N/A</v>
      </c>
      <c r="K187" t="e">
        <f t="shared" si="30"/>
        <v>#N/A</v>
      </c>
      <c r="L187" s="47" t="e">
        <f t="shared" si="31"/>
        <v>#N/A</v>
      </c>
      <c r="O187" t="e">
        <v>#N/A</v>
      </c>
      <c r="P187" t="e">
        <f t="shared" si="35"/>
        <v>#N/A</v>
      </c>
      <c r="Q187" t="e">
        <v>#N/A</v>
      </c>
      <c r="R187" t="e">
        <f t="shared" si="32"/>
        <v>#N/A</v>
      </c>
      <c r="S187" s="47" t="e">
        <f t="shared" si="33"/>
        <v>#N/A</v>
      </c>
    </row>
    <row r="188" spans="2:19" x14ac:dyDescent="0.25">
      <c r="B188" s="1"/>
      <c r="H188" t="e">
        <v>#N/A</v>
      </c>
      <c r="I188" t="e">
        <f t="shared" si="34"/>
        <v>#N/A</v>
      </c>
      <c r="J188" t="e">
        <v>#N/A</v>
      </c>
      <c r="K188" t="e">
        <f t="shared" si="30"/>
        <v>#N/A</v>
      </c>
      <c r="L188" s="47" t="e">
        <f t="shared" si="31"/>
        <v>#N/A</v>
      </c>
      <c r="O188" t="e">
        <v>#N/A</v>
      </c>
      <c r="P188" t="e">
        <f t="shared" si="35"/>
        <v>#N/A</v>
      </c>
      <c r="Q188" t="e">
        <v>#N/A</v>
      </c>
      <c r="R188" t="e">
        <f t="shared" si="32"/>
        <v>#N/A</v>
      </c>
      <c r="S188" s="47" t="e">
        <f t="shared" si="33"/>
        <v>#N/A</v>
      </c>
    </row>
    <row r="189" spans="2:19" x14ac:dyDescent="0.25">
      <c r="B189" s="1"/>
      <c r="H189" t="e">
        <v>#N/A</v>
      </c>
      <c r="I189" t="e">
        <f t="shared" si="34"/>
        <v>#N/A</v>
      </c>
      <c r="J189" t="e">
        <v>#N/A</v>
      </c>
      <c r="K189" t="e">
        <f t="shared" si="30"/>
        <v>#N/A</v>
      </c>
      <c r="L189" s="47" t="e">
        <f t="shared" si="31"/>
        <v>#N/A</v>
      </c>
      <c r="O189" t="e">
        <v>#N/A</v>
      </c>
      <c r="P189" t="e">
        <f t="shared" si="35"/>
        <v>#N/A</v>
      </c>
      <c r="Q189" t="e">
        <v>#N/A</v>
      </c>
      <c r="R189" t="e">
        <f t="shared" si="32"/>
        <v>#N/A</v>
      </c>
      <c r="S189" s="47" t="e">
        <f t="shared" si="33"/>
        <v>#N/A</v>
      </c>
    </row>
    <row r="190" spans="2:19" x14ac:dyDescent="0.25">
      <c r="B190" s="1"/>
      <c r="H190" t="e">
        <v>#N/A</v>
      </c>
      <c r="I190" t="e">
        <f t="shared" si="34"/>
        <v>#N/A</v>
      </c>
      <c r="J190" t="e">
        <v>#N/A</v>
      </c>
      <c r="K190" t="e">
        <f t="shared" si="30"/>
        <v>#N/A</v>
      </c>
      <c r="L190" s="47" t="e">
        <f t="shared" si="31"/>
        <v>#N/A</v>
      </c>
      <c r="O190" t="e">
        <v>#N/A</v>
      </c>
      <c r="P190" t="e">
        <f t="shared" si="35"/>
        <v>#N/A</v>
      </c>
      <c r="Q190" t="e">
        <v>#N/A</v>
      </c>
      <c r="R190" t="e">
        <f t="shared" si="32"/>
        <v>#N/A</v>
      </c>
      <c r="S190" s="47" t="e">
        <f t="shared" si="33"/>
        <v>#N/A</v>
      </c>
    </row>
    <row r="191" spans="2:19" x14ac:dyDescent="0.25">
      <c r="B191" s="1"/>
      <c r="H191" t="e">
        <v>#N/A</v>
      </c>
      <c r="I191" t="e">
        <f t="shared" si="34"/>
        <v>#N/A</v>
      </c>
      <c r="J191" t="e">
        <v>#N/A</v>
      </c>
      <c r="K191" t="e">
        <f t="shared" si="30"/>
        <v>#N/A</v>
      </c>
      <c r="L191" s="47" t="e">
        <f t="shared" si="31"/>
        <v>#N/A</v>
      </c>
      <c r="O191" t="e">
        <v>#N/A</v>
      </c>
      <c r="P191" t="e">
        <f t="shared" si="35"/>
        <v>#N/A</v>
      </c>
      <c r="Q191" t="e">
        <v>#N/A</v>
      </c>
      <c r="R191" t="e">
        <f t="shared" si="32"/>
        <v>#N/A</v>
      </c>
      <c r="S191" s="47" t="e">
        <f t="shared" si="33"/>
        <v>#N/A</v>
      </c>
    </row>
    <row r="192" spans="2:19" x14ac:dyDescent="0.25">
      <c r="B192" s="1"/>
      <c r="H192" t="e">
        <v>#N/A</v>
      </c>
      <c r="I192" t="e">
        <f t="shared" si="34"/>
        <v>#N/A</v>
      </c>
      <c r="J192" t="e">
        <v>#N/A</v>
      </c>
      <c r="K192" t="e">
        <f t="shared" si="30"/>
        <v>#N/A</v>
      </c>
      <c r="L192" s="47" t="e">
        <f t="shared" si="31"/>
        <v>#N/A</v>
      </c>
      <c r="O192" t="e">
        <v>#N/A</v>
      </c>
      <c r="P192" t="e">
        <f t="shared" si="35"/>
        <v>#N/A</v>
      </c>
      <c r="Q192" t="e">
        <v>#N/A</v>
      </c>
      <c r="R192" t="e">
        <f t="shared" si="32"/>
        <v>#N/A</v>
      </c>
      <c r="S192" s="47" t="e">
        <f t="shared" si="33"/>
        <v>#N/A</v>
      </c>
    </row>
    <row r="193" spans="2:19" x14ac:dyDescent="0.25">
      <c r="B193" s="1"/>
      <c r="H193" t="e">
        <v>#N/A</v>
      </c>
      <c r="I193" t="e">
        <f t="shared" si="34"/>
        <v>#N/A</v>
      </c>
      <c r="J193" t="e">
        <v>#N/A</v>
      </c>
      <c r="K193" t="e">
        <f t="shared" si="30"/>
        <v>#N/A</v>
      </c>
      <c r="L193" s="47" t="e">
        <f t="shared" si="31"/>
        <v>#N/A</v>
      </c>
      <c r="O193" t="e">
        <v>#N/A</v>
      </c>
      <c r="P193" t="e">
        <f t="shared" si="35"/>
        <v>#N/A</v>
      </c>
      <c r="Q193" t="e">
        <v>#N/A</v>
      </c>
      <c r="R193" t="e">
        <f t="shared" si="32"/>
        <v>#N/A</v>
      </c>
      <c r="S193" s="47" t="e">
        <f t="shared" si="33"/>
        <v>#N/A</v>
      </c>
    </row>
    <row r="194" spans="2:19" x14ac:dyDescent="0.25">
      <c r="B194" s="1"/>
      <c r="H194" t="e">
        <v>#N/A</v>
      </c>
      <c r="I194" t="e">
        <f t="shared" si="34"/>
        <v>#N/A</v>
      </c>
      <c r="J194" t="e">
        <v>#N/A</v>
      </c>
      <c r="K194" t="e">
        <f t="shared" si="30"/>
        <v>#N/A</v>
      </c>
      <c r="L194" s="47" t="e">
        <f t="shared" si="31"/>
        <v>#N/A</v>
      </c>
      <c r="O194" t="e">
        <v>#N/A</v>
      </c>
      <c r="P194" t="e">
        <f t="shared" si="35"/>
        <v>#N/A</v>
      </c>
      <c r="Q194" t="e">
        <v>#N/A</v>
      </c>
      <c r="R194" t="e">
        <f t="shared" si="32"/>
        <v>#N/A</v>
      </c>
      <c r="S194" s="47" t="e">
        <f t="shared" si="33"/>
        <v>#N/A</v>
      </c>
    </row>
    <row r="195" spans="2:19" x14ac:dyDescent="0.25">
      <c r="B195" s="1"/>
      <c r="H195" t="e">
        <v>#N/A</v>
      </c>
      <c r="I195" t="e">
        <f t="shared" si="34"/>
        <v>#N/A</v>
      </c>
      <c r="J195" t="e">
        <v>#N/A</v>
      </c>
      <c r="K195" t="e">
        <f t="shared" si="30"/>
        <v>#N/A</v>
      </c>
      <c r="L195" s="47" t="e">
        <f t="shared" si="31"/>
        <v>#N/A</v>
      </c>
      <c r="O195" t="e">
        <v>#N/A</v>
      </c>
      <c r="P195" t="e">
        <f t="shared" si="35"/>
        <v>#N/A</v>
      </c>
      <c r="Q195" t="e">
        <v>#N/A</v>
      </c>
      <c r="R195" t="e">
        <f t="shared" si="32"/>
        <v>#N/A</v>
      </c>
      <c r="S195" s="47" t="e">
        <f t="shared" si="33"/>
        <v>#N/A</v>
      </c>
    </row>
    <row r="196" spans="2:19" x14ac:dyDescent="0.25">
      <c r="B196" s="1"/>
      <c r="H196" t="e">
        <v>#N/A</v>
      </c>
      <c r="I196" t="e">
        <f t="shared" si="34"/>
        <v>#N/A</v>
      </c>
      <c r="J196" t="e">
        <v>#N/A</v>
      </c>
      <c r="K196" t="e">
        <f t="shared" si="30"/>
        <v>#N/A</v>
      </c>
      <c r="L196" s="47" t="e">
        <f t="shared" si="31"/>
        <v>#N/A</v>
      </c>
      <c r="O196" t="e">
        <v>#N/A</v>
      </c>
      <c r="P196" t="e">
        <f t="shared" si="35"/>
        <v>#N/A</v>
      </c>
      <c r="Q196" t="e">
        <v>#N/A</v>
      </c>
      <c r="R196" t="e">
        <f t="shared" si="32"/>
        <v>#N/A</v>
      </c>
      <c r="S196" s="47" t="e">
        <f t="shared" si="33"/>
        <v>#N/A</v>
      </c>
    </row>
    <row r="197" spans="2:19" x14ac:dyDescent="0.25">
      <c r="B197" s="1"/>
      <c r="H197" t="e">
        <v>#N/A</v>
      </c>
      <c r="I197" t="e">
        <f t="shared" si="34"/>
        <v>#N/A</v>
      </c>
      <c r="J197" t="e">
        <v>#N/A</v>
      </c>
      <c r="K197" t="e">
        <f t="shared" si="30"/>
        <v>#N/A</v>
      </c>
      <c r="L197" s="47" t="e">
        <f t="shared" si="31"/>
        <v>#N/A</v>
      </c>
      <c r="O197" t="e">
        <v>#N/A</v>
      </c>
      <c r="P197" t="e">
        <f t="shared" si="35"/>
        <v>#N/A</v>
      </c>
      <c r="Q197" t="e">
        <v>#N/A</v>
      </c>
      <c r="R197" t="e">
        <f t="shared" si="32"/>
        <v>#N/A</v>
      </c>
      <c r="S197" s="47" t="e">
        <f t="shared" si="33"/>
        <v>#N/A</v>
      </c>
    </row>
    <row r="198" spans="2:19" x14ac:dyDescent="0.25">
      <c r="B198" s="1"/>
      <c r="H198" t="e">
        <v>#N/A</v>
      </c>
      <c r="I198" t="e">
        <f t="shared" si="34"/>
        <v>#N/A</v>
      </c>
      <c r="J198" t="e">
        <v>#N/A</v>
      </c>
      <c r="K198" t="e">
        <f t="shared" si="30"/>
        <v>#N/A</v>
      </c>
      <c r="L198" s="47" t="e">
        <f t="shared" si="31"/>
        <v>#N/A</v>
      </c>
      <c r="O198" t="e">
        <v>#N/A</v>
      </c>
      <c r="P198" t="e">
        <f t="shared" si="35"/>
        <v>#N/A</v>
      </c>
      <c r="Q198" t="e">
        <v>#N/A</v>
      </c>
      <c r="R198" t="e">
        <f t="shared" si="32"/>
        <v>#N/A</v>
      </c>
      <c r="S198" s="47" t="e">
        <f t="shared" si="33"/>
        <v>#N/A</v>
      </c>
    </row>
    <row r="199" spans="2:19" x14ac:dyDescent="0.25">
      <c r="B199" s="1"/>
      <c r="H199" t="e">
        <v>#N/A</v>
      </c>
      <c r="I199" t="e">
        <f t="shared" si="34"/>
        <v>#N/A</v>
      </c>
      <c r="J199" t="e">
        <v>#N/A</v>
      </c>
      <c r="K199" t="e">
        <f t="shared" ref="K199:K200" si="36">(I199*$C$4)+$C$5</f>
        <v>#N/A</v>
      </c>
      <c r="L199" s="47" t="e">
        <f t="shared" ref="L199:L200" si="37">(K199-$C$7)*J199</f>
        <v>#N/A</v>
      </c>
      <c r="O199" t="e">
        <v>#N/A</v>
      </c>
      <c r="P199" t="e">
        <f t="shared" si="35"/>
        <v>#N/A</v>
      </c>
      <c r="Q199" t="e">
        <v>#N/A</v>
      </c>
      <c r="R199" t="e">
        <f t="shared" ref="R199:R200" si="38">(P199*$C$4)+$C$5</f>
        <v>#N/A</v>
      </c>
      <c r="S199" s="47" t="e">
        <f t="shared" ref="S199:S200" si="39">(R199-$C$7)*Q199</f>
        <v>#N/A</v>
      </c>
    </row>
    <row r="200" spans="2:19" x14ac:dyDescent="0.25">
      <c r="B200" s="1"/>
      <c r="H200" t="e">
        <v>#N/A</v>
      </c>
      <c r="I200" t="e">
        <f t="shared" si="34"/>
        <v>#N/A</v>
      </c>
      <c r="J200" t="e">
        <v>#N/A</v>
      </c>
      <c r="K200" t="e">
        <f t="shared" si="36"/>
        <v>#N/A</v>
      </c>
      <c r="L200" s="47" t="e">
        <f t="shared" si="37"/>
        <v>#N/A</v>
      </c>
      <c r="O200" t="e">
        <v>#N/A</v>
      </c>
      <c r="P200" t="e">
        <f t="shared" si="35"/>
        <v>#N/A</v>
      </c>
      <c r="Q200" t="e">
        <v>#N/A</v>
      </c>
      <c r="R200" t="e">
        <f t="shared" si="38"/>
        <v>#N/A</v>
      </c>
      <c r="S200" s="47" t="e">
        <f t="shared" si="39"/>
        <v>#N/A</v>
      </c>
    </row>
    <row r="201" spans="2:19" x14ac:dyDescent="0.25">
      <c r="B201" s="1"/>
    </row>
    <row r="202" spans="2:19" x14ac:dyDescent="0.25">
      <c r="B202" s="1"/>
    </row>
    <row r="203" spans="2:19" x14ac:dyDescent="0.25">
      <c r="B203" s="1"/>
    </row>
    <row r="204" spans="2:19" x14ac:dyDescent="0.25">
      <c r="B204" s="1"/>
    </row>
    <row r="205" spans="2:19" x14ac:dyDescent="0.25">
      <c r="B205" s="1"/>
    </row>
    <row r="206" spans="2:19" x14ac:dyDescent="0.25">
      <c r="B206" s="1"/>
    </row>
    <row r="207" spans="2:19" x14ac:dyDescent="0.25">
      <c r="B207" s="1"/>
    </row>
    <row r="208" spans="2:19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1"/>
    </row>
    <row r="255" spans="2:2" x14ac:dyDescent="0.25">
      <c r="B255" s="1"/>
    </row>
    <row r="256" spans="2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</sheetData>
  <mergeCells count="1">
    <mergeCell ref="B9:C9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B Magnan</dc:creator>
  <cp:lastModifiedBy>TONY2014</cp:lastModifiedBy>
  <dcterms:created xsi:type="dcterms:W3CDTF">2013-10-14T01:40:55Z</dcterms:created>
  <dcterms:modified xsi:type="dcterms:W3CDTF">2015-04-10T17:22:37Z</dcterms:modified>
</cp:coreProperties>
</file>