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NY2014\Google Drive\PI4\MasterCode\weight\"/>
    </mc:Choice>
  </mc:AlternateContent>
  <bookViews>
    <workbookView xWindow="0" yWindow="0" windowWidth="27885" windowHeight="17145"/>
  </bookViews>
  <sheets>
    <sheet name="Sheet1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4" i="3" l="1"/>
  <c r="R3" i="3"/>
  <c r="L3" i="3"/>
  <c r="L5" i="3"/>
  <c r="P135" i="3"/>
  <c r="R135" i="3"/>
  <c r="C7" i="3"/>
  <c r="P136" i="3"/>
  <c r="R136" i="3"/>
  <c r="P137" i="3"/>
  <c r="R137" i="3"/>
  <c r="P138" i="3"/>
  <c r="R138" i="3"/>
  <c r="P139" i="3"/>
  <c r="R139" i="3"/>
  <c r="P140" i="3"/>
  <c r="R140" i="3"/>
  <c r="P141" i="3"/>
  <c r="R141" i="3"/>
  <c r="P142" i="3"/>
  <c r="R142" i="3"/>
  <c r="P143" i="3"/>
  <c r="R143" i="3"/>
  <c r="P144" i="3"/>
  <c r="R144" i="3"/>
  <c r="P145" i="3"/>
  <c r="R145" i="3"/>
  <c r="P146" i="3"/>
  <c r="R146" i="3"/>
  <c r="P147" i="3"/>
  <c r="R147" i="3"/>
  <c r="P148" i="3"/>
  <c r="R148" i="3"/>
  <c r="P149" i="3"/>
  <c r="R149" i="3"/>
  <c r="P150" i="3"/>
  <c r="R150" i="3"/>
  <c r="P151" i="3"/>
  <c r="R151" i="3"/>
  <c r="P152" i="3"/>
  <c r="R152" i="3"/>
  <c r="P153" i="3"/>
  <c r="R153" i="3"/>
  <c r="P154" i="3"/>
  <c r="R154" i="3"/>
  <c r="P155" i="3"/>
  <c r="R155" i="3"/>
  <c r="P156" i="3"/>
  <c r="R156" i="3"/>
  <c r="P157" i="3"/>
  <c r="R157" i="3"/>
  <c r="P158" i="3"/>
  <c r="R158" i="3"/>
  <c r="P159" i="3"/>
  <c r="R159" i="3"/>
  <c r="P160" i="3"/>
  <c r="R160" i="3"/>
  <c r="P161" i="3"/>
  <c r="R161" i="3"/>
  <c r="P162" i="3"/>
  <c r="R162" i="3"/>
  <c r="P163" i="3"/>
  <c r="R163" i="3"/>
  <c r="P164" i="3"/>
  <c r="R164" i="3"/>
  <c r="P165" i="3"/>
  <c r="R165" i="3"/>
  <c r="P166" i="3"/>
  <c r="R166" i="3"/>
  <c r="P167" i="3"/>
  <c r="R167" i="3"/>
  <c r="P168" i="3"/>
  <c r="R168" i="3"/>
  <c r="P169" i="3"/>
  <c r="R169" i="3"/>
  <c r="P170" i="3"/>
  <c r="R170" i="3"/>
  <c r="P171" i="3"/>
  <c r="R171" i="3"/>
  <c r="P172" i="3"/>
  <c r="R172" i="3"/>
  <c r="P173" i="3"/>
  <c r="R173" i="3"/>
  <c r="P174" i="3"/>
  <c r="R174" i="3"/>
  <c r="P175" i="3"/>
  <c r="R175" i="3"/>
  <c r="P176" i="3"/>
  <c r="R176" i="3"/>
  <c r="P177" i="3"/>
  <c r="R177" i="3"/>
  <c r="P178" i="3"/>
  <c r="R178" i="3"/>
  <c r="P179" i="3"/>
  <c r="R179" i="3"/>
  <c r="P180" i="3"/>
  <c r="R180" i="3"/>
  <c r="S180" i="3"/>
  <c r="P181" i="3"/>
  <c r="R181" i="3"/>
  <c r="P182" i="3"/>
  <c r="R182" i="3"/>
  <c r="P183" i="3"/>
  <c r="R183" i="3"/>
  <c r="P184" i="3"/>
  <c r="R184" i="3"/>
  <c r="P185" i="3"/>
  <c r="R185" i="3"/>
  <c r="P186" i="3"/>
  <c r="R186" i="3"/>
  <c r="P187" i="3"/>
  <c r="R187" i="3"/>
  <c r="P188" i="3"/>
  <c r="R188" i="3"/>
  <c r="P189" i="3"/>
  <c r="R189" i="3"/>
  <c r="P190" i="3"/>
  <c r="R190" i="3"/>
  <c r="S190" i="3"/>
  <c r="P191" i="3"/>
  <c r="R191" i="3"/>
  <c r="P192" i="3"/>
  <c r="R192" i="3"/>
  <c r="P193" i="3"/>
  <c r="R193" i="3"/>
  <c r="P194" i="3"/>
  <c r="R194" i="3"/>
  <c r="P195" i="3"/>
  <c r="R195" i="3"/>
  <c r="P196" i="3"/>
  <c r="R196" i="3"/>
  <c r="P197" i="3"/>
  <c r="R197" i="3"/>
  <c r="P198" i="3"/>
  <c r="R198" i="3"/>
  <c r="P199" i="3"/>
  <c r="R199" i="3"/>
  <c r="P200" i="3"/>
  <c r="R200" i="3"/>
  <c r="S200" i="3"/>
  <c r="I135" i="3"/>
  <c r="K135" i="3"/>
  <c r="I136" i="3"/>
  <c r="K136" i="3"/>
  <c r="I137" i="3"/>
  <c r="I138" i="3"/>
  <c r="K138" i="3"/>
  <c r="I139" i="3"/>
  <c r="K139" i="3"/>
  <c r="I140" i="3"/>
  <c r="K140" i="3"/>
  <c r="I141" i="3"/>
  <c r="K141" i="3"/>
  <c r="I142" i="3"/>
  <c r="K142" i="3"/>
  <c r="L142" i="3"/>
  <c r="I143" i="3"/>
  <c r="K143" i="3"/>
  <c r="I144" i="3"/>
  <c r="K144" i="3"/>
  <c r="I145" i="3"/>
  <c r="I146" i="3"/>
  <c r="K146" i="3"/>
  <c r="I147" i="3"/>
  <c r="K147" i="3"/>
  <c r="I148" i="3"/>
  <c r="K148" i="3"/>
  <c r="I149" i="3"/>
  <c r="K149" i="3"/>
  <c r="I150" i="3"/>
  <c r="K150" i="3"/>
  <c r="I151" i="3"/>
  <c r="K151" i="3"/>
  <c r="I152" i="3"/>
  <c r="K152" i="3"/>
  <c r="I153" i="3"/>
  <c r="I154" i="3"/>
  <c r="K154" i="3"/>
  <c r="I155" i="3"/>
  <c r="K155" i="3"/>
  <c r="I156" i="3"/>
  <c r="K156" i="3"/>
  <c r="I157" i="3"/>
  <c r="I158" i="3"/>
  <c r="K158" i="3"/>
  <c r="I159" i="3"/>
  <c r="K159" i="3"/>
  <c r="I160" i="3"/>
  <c r="K160" i="3"/>
  <c r="I161" i="3"/>
  <c r="I162" i="3"/>
  <c r="I163" i="3"/>
  <c r="K163" i="3"/>
  <c r="I164" i="3"/>
  <c r="K164" i="3"/>
  <c r="I165" i="3"/>
  <c r="K165" i="3"/>
  <c r="I166" i="3"/>
  <c r="K166" i="3"/>
  <c r="I167" i="3"/>
  <c r="K167" i="3"/>
  <c r="L167" i="3"/>
  <c r="I168" i="3"/>
  <c r="I169" i="3"/>
  <c r="K169" i="3"/>
  <c r="I170" i="3"/>
  <c r="K170" i="3"/>
  <c r="L170" i="3"/>
  <c r="I171" i="3"/>
  <c r="K171" i="3"/>
  <c r="I172" i="3"/>
  <c r="K172" i="3"/>
  <c r="I173" i="3"/>
  <c r="K173" i="3"/>
  <c r="I174" i="3"/>
  <c r="K174" i="3"/>
  <c r="L174" i="3"/>
  <c r="I175" i="3"/>
  <c r="I176" i="3"/>
  <c r="K176" i="3"/>
  <c r="I177" i="3"/>
  <c r="K177" i="3"/>
  <c r="I178" i="3"/>
  <c r="K178" i="3"/>
  <c r="L178" i="3"/>
  <c r="I179" i="3"/>
  <c r="K179" i="3"/>
  <c r="I180" i="3"/>
  <c r="K180" i="3"/>
  <c r="I181" i="3"/>
  <c r="K181" i="3"/>
  <c r="I182" i="3"/>
  <c r="K182" i="3"/>
  <c r="I183" i="3"/>
  <c r="K183" i="3"/>
  <c r="I184" i="3"/>
  <c r="K184" i="3"/>
  <c r="I185" i="3"/>
  <c r="I186" i="3"/>
  <c r="K186" i="3"/>
  <c r="I187" i="3"/>
  <c r="K187" i="3"/>
  <c r="I188" i="3"/>
  <c r="K188" i="3"/>
  <c r="I189" i="3"/>
  <c r="I190" i="3"/>
  <c r="K190" i="3"/>
  <c r="L190" i="3"/>
  <c r="I191" i="3"/>
  <c r="K191" i="3"/>
  <c r="I192" i="3"/>
  <c r="K192" i="3"/>
  <c r="I193" i="3"/>
  <c r="K193" i="3"/>
  <c r="I194" i="3"/>
  <c r="K194" i="3"/>
  <c r="I195" i="3"/>
  <c r="K195" i="3"/>
  <c r="L195" i="3"/>
  <c r="I196" i="3"/>
  <c r="K196" i="3"/>
  <c r="I197" i="3"/>
  <c r="K197" i="3"/>
  <c r="I198" i="3"/>
  <c r="K198" i="3"/>
  <c r="I199" i="3"/>
  <c r="K199" i="3"/>
  <c r="I200" i="3"/>
  <c r="K137" i="3"/>
  <c r="L137" i="3"/>
  <c r="K145" i="3"/>
  <c r="K153" i="3"/>
  <c r="K157" i="3"/>
  <c r="K161" i="3"/>
  <c r="K162" i="3"/>
  <c r="K168" i="3"/>
  <c r="K175" i="3"/>
  <c r="K185" i="3"/>
  <c r="K189" i="3"/>
  <c r="K200" i="3"/>
  <c r="L7" i="3"/>
  <c r="E11" i="3"/>
  <c r="F4" i="3"/>
  <c r="E45" i="3"/>
  <c r="P104" i="3"/>
  <c r="R104" i="3"/>
  <c r="P105" i="3"/>
  <c r="R105" i="3"/>
  <c r="P106" i="3"/>
  <c r="R106" i="3"/>
  <c r="S106" i="3"/>
  <c r="P107" i="3"/>
  <c r="R107" i="3"/>
  <c r="P108" i="3"/>
  <c r="R108" i="3"/>
  <c r="P109" i="3"/>
  <c r="R109" i="3"/>
  <c r="P110" i="3"/>
  <c r="R110" i="3"/>
  <c r="P111" i="3"/>
  <c r="R111" i="3"/>
  <c r="S111" i="3"/>
  <c r="P112" i="3"/>
  <c r="R112" i="3"/>
  <c r="P113" i="3"/>
  <c r="R113" i="3"/>
  <c r="P114" i="3"/>
  <c r="R114" i="3"/>
  <c r="S114" i="3"/>
  <c r="P115" i="3"/>
  <c r="R115" i="3"/>
  <c r="P116" i="3"/>
  <c r="R116" i="3"/>
  <c r="P117" i="3"/>
  <c r="R117" i="3"/>
  <c r="P118" i="3"/>
  <c r="R118" i="3"/>
  <c r="P119" i="3"/>
  <c r="R119" i="3"/>
  <c r="P120" i="3"/>
  <c r="R120" i="3"/>
  <c r="P121" i="3"/>
  <c r="R121" i="3"/>
  <c r="P122" i="3"/>
  <c r="R122" i="3"/>
  <c r="P123" i="3"/>
  <c r="R123" i="3"/>
  <c r="P124" i="3"/>
  <c r="R124" i="3"/>
  <c r="P125" i="3"/>
  <c r="R125" i="3"/>
  <c r="P126" i="3"/>
  <c r="R126" i="3"/>
  <c r="P127" i="3"/>
  <c r="R127" i="3"/>
  <c r="P128" i="3"/>
  <c r="R128" i="3"/>
  <c r="P129" i="3"/>
  <c r="R129" i="3"/>
  <c r="P130" i="3"/>
  <c r="R130" i="3"/>
  <c r="P131" i="3"/>
  <c r="R131" i="3"/>
  <c r="P132" i="3"/>
  <c r="R132" i="3"/>
  <c r="P133" i="3"/>
  <c r="R133" i="3"/>
  <c r="P134" i="3"/>
  <c r="R134" i="3"/>
  <c r="I106" i="3"/>
  <c r="K106" i="3"/>
  <c r="I107" i="3"/>
  <c r="K107" i="3"/>
  <c r="I108" i="3"/>
  <c r="K108" i="3"/>
  <c r="I109" i="3"/>
  <c r="K109" i="3"/>
  <c r="I110" i="3"/>
  <c r="K110" i="3"/>
  <c r="I111" i="3"/>
  <c r="K111" i="3"/>
  <c r="I112" i="3"/>
  <c r="K112" i="3"/>
  <c r="I113" i="3"/>
  <c r="K113" i="3"/>
  <c r="I114" i="3"/>
  <c r="K114" i="3"/>
  <c r="I115" i="3"/>
  <c r="K115" i="3"/>
  <c r="I116" i="3"/>
  <c r="K116" i="3"/>
  <c r="I117" i="3"/>
  <c r="K117" i="3"/>
  <c r="I118" i="3"/>
  <c r="K118" i="3"/>
  <c r="I119" i="3"/>
  <c r="K119" i="3"/>
  <c r="I120" i="3"/>
  <c r="K120" i="3"/>
  <c r="I121" i="3"/>
  <c r="K121" i="3"/>
  <c r="L121" i="3"/>
  <c r="I122" i="3"/>
  <c r="K122" i="3"/>
  <c r="I123" i="3"/>
  <c r="K123" i="3"/>
  <c r="I124" i="3"/>
  <c r="K124" i="3"/>
  <c r="L124" i="3"/>
  <c r="I125" i="3"/>
  <c r="K125" i="3"/>
  <c r="I126" i="3"/>
  <c r="K126" i="3"/>
  <c r="I127" i="3"/>
  <c r="K127" i="3"/>
  <c r="I128" i="3"/>
  <c r="K128" i="3"/>
  <c r="I129" i="3"/>
  <c r="K129" i="3"/>
  <c r="I130" i="3"/>
  <c r="K130" i="3"/>
  <c r="L130" i="3"/>
  <c r="I131" i="3"/>
  <c r="K131" i="3"/>
  <c r="I132" i="3"/>
  <c r="K132" i="3"/>
  <c r="I133" i="3"/>
  <c r="K133" i="3"/>
  <c r="I134" i="3"/>
  <c r="K134" i="3"/>
  <c r="L4" i="3"/>
  <c r="I105" i="3"/>
  <c r="K105" i="3"/>
  <c r="W7" i="3"/>
  <c r="T7" i="3"/>
  <c r="W6" i="3"/>
  <c r="T6" i="3"/>
  <c r="W3" i="3"/>
  <c r="V60" i="3"/>
  <c r="V63" i="3"/>
  <c r="T3" i="3"/>
  <c r="T4" i="3"/>
  <c r="W4" i="3"/>
  <c r="T5" i="3"/>
  <c r="W5" i="3"/>
  <c r="W2" i="3"/>
  <c r="T2" i="3"/>
  <c r="L6" i="3"/>
  <c r="V61" i="3"/>
  <c r="V62" i="3"/>
  <c r="I103" i="3"/>
  <c r="K103" i="3"/>
  <c r="I104" i="3"/>
  <c r="K104" i="3"/>
  <c r="P103" i="3"/>
  <c r="R103" i="3"/>
  <c r="P102" i="3"/>
  <c r="R102" i="3"/>
  <c r="I102" i="3"/>
  <c r="K102" i="3"/>
  <c r="V55" i="3"/>
  <c r="M4" i="3"/>
  <c r="X55" i="3"/>
  <c r="V56" i="3"/>
  <c r="X56" i="3"/>
  <c r="G117" i="3"/>
  <c r="V54" i="3"/>
  <c r="X54" i="3"/>
  <c r="Y54" i="3"/>
  <c r="V53" i="3"/>
  <c r="X53" i="3"/>
  <c r="P53" i="3"/>
  <c r="R53" i="3"/>
  <c r="I53" i="3"/>
  <c r="K53" i="3"/>
  <c r="P101" i="3"/>
  <c r="R101" i="3"/>
  <c r="P100" i="3"/>
  <c r="R100" i="3"/>
  <c r="P99" i="3"/>
  <c r="R99" i="3"/>
  <c r="P98" i="3"/>
  <c r="R98" i="3"/>
  <c r="P97" i="3"/>
  <c r="R97" i="3"/>
  <c r="P96" i="3"/>
  <c r="R96" i="3"/>
  <c r="P95" i="3"/>
  <c r="R95" i="3"/>
  <c r="P94" i="3"/>
  <c r="R94" i="3"/>
  <c r="P93" i="3"/>
  <c r="R93" i="3"/>
  <c r="P92" i="3"/>
  <c r="R92" i="3"/>
  <c r="P91" i="3"/>
  <c r="R91" i="3"/>
  <c r="P90" i="3"/>
  <c r="R90" i="3"/>
  <c r="P89" i="3"/>
  <c r="R89" i="3"/>
  <c r="P88" i="3"/>
  <c r="R88" i="3"/>
  <c r="P87" i="3"/>
  <c r="R87" i="3"/>
  <c r="P86" i="3"/>
  <c r="R86" i="3"/>
  <c r="P85" i="3"/>
  <c r="R85" i="3"/>
  <c r="P84" i="3"/>
  <c r="R84" i="3"/>
  <c r="P83" i="3"/>
  <c r="R83" i="3"/>
  <c r="P82" i="3"/>
  <c r="R82" i="3"/>
  <c r="P81" i="3"/>
  <c r="R81" i="3"/>
  <c r="P80" i="3"/>
  <c r="R80" i="3"/>
  <c r="P79" i="3"/>
  <c r="R79" i="3"/>
  <c r="P78" i="3"/>
  <c r="R78" i="3"/>
  <c r="P77" i="3"/>
  <c r="R77" i="3"/>
  <c r="P76" i="3"/>
  <c r="R76" i="3"/>
  <c r="P75" i="3"/>
  <c r="R75" i="3"/>
  <c r="P74" i="3"/>
  <c r="R74" i="3"/>
  <c r="P73" i="3"/>
  <c r="R73" i="3"/>
  <c r="P72" i="3"/>
  <c r="R72" i="3"/>
  <c r="P71" i="3"/>
  <c r="R71" i="3"/>
  <c r="P70" i="3"/>
  <c r="R70" i="3"/>
  <c r="P69" i="3"/>
  <c r="R69" i="3"/>
  <c r="S69" i="3"/>
  <c r="P68" i="3"/>
  <c r="R68" i="3"/>
  <c r="P67" i="3"/>
  <c r="R67" i="3"/>
  <c r="S67" i="3"/>
  <c r="P66" i="3"/>
  <c r="R66" i="3"/>
  <c r="P65" i="3"/>
  <c r="R65" i="3"/>
  <c r="P64" i="3"/>
  <c r="R64" i="3"/>
  <c r="S64" i="3"/>
  <c r="P63" i="3"/>
  <c r="R63" i="3"/>
  <c r="P62" i="3"/>
  <c r="R62" i="3"/>
  <c r="P61" i="3"/>
  <c r="R61" i="3"/>
  <c r="P60" i="3"/>
  <c r="R60" i="3"/>
  <c r="P59" i="3"/>
  <c r="R59" i="3"/>
  <c r="P58" i="3"/>
  <c r="R58" i="3"/>
  <c r="P57" i="3"/>
  <c r="R57" i="3"/>
  <c r="P56" i="3"/>
  <c r="R56" i="3"/>
  <c r="P55" i="3"/>
  <c r="R55" i="3"/>
  <c r="P54" i="3"/>
  <c r="R54" i="3"/>
  <c r="I96" i="3"/>
  <c r="K96" i="3"/>
  <c r="I97" i="3"/>
  <c r="K97" i="3"/>
  <c r="I98" i="3"/>
  <c r="K98" i="3"/>
  <c r="L98" i="3"/>
  <c r="I99" i="3"/>
  <c r="K99" i="3"/>
  <c r="I100" i="3"/>
  <c r="K100" i="3"/>
  <c r="I101" i="3"/>
  <c r="K101" i="3"/>
  <c r="N3" i="3"/>
  <c r="N4" i="3"/>
  <c r="N6" i="3"/>
  <c r="N7" i="3"/>
  <c r="B11" i="3"/>
  <c r="A11" i="3"/>
  <c r="C11" i="3"/>
  <c r="B12" i="3"/>
  <c r="C12" i="3"/>
  <c r="B14" i="3"/>
  <c r="A14" i="3"/>
  <c r="C14" i="3"/>
  <c r="B15" i="3"/>
  <c r="C15" i="3"/>
  <c r="B17" i="3"/>
  <c r="A17" i="3"/>
  <c r="C17" i="3"/>
  <c r="B18" i="3"/>
  <c r="C18" i="3"/>
  <c r="B20" i="3"/>
  <c r="A20" i="3"/>
  <c r="C20" i="3"/>
  <c r="B21" i="3"/>
  <c r="C21" i="3"/>
  <c r="B23" i="3"/>
  <c r="A23" i="3"/>
  <c r="C23" i="3"/>
  <c r="B24" i="3"/>
  <c r="C24" i="3"/>
  <c r="B26" i="3"/>
  <c r="A26" i="3"/>
  <c r="C26" i="3"/>
  <c r="B27" i="3"/>
  <c r="C27" i="3"/>
  <c r="B29" i="3"/>
  <c r="A29" i="3"/>
  <c r="C29" i="3"/>
  <c r="B30" i="3"/>
  <c r="C30" i="3"/>
  <c r="B32" i="3"/>
  <c r="A32" i="3"/>
  <c r="C32" i="3"/>
  <c r="B33" i="3"/>
  <c r="C33" i="3"/>
  <c r="B35" i="3"/>
  <c r="A35" i="3"/>
  <c r="C35" i="3"/>
  <c r="E35" i="3"/>
  <c r="B36" i="3"/>
  <c r="C36" i="3"/>
  <c r="B38" i="3"/>
  <c r="A38" i="3"/>
  <c r="C38" i="3"/>
  <c r="B39" i="3"/>
  <c r="C39" i="3"/>
  <c r="B41" i="3"/>
  <c r="A41" i="3"/>
  <c r="C41" i="3"/>
  <c r="B42" i="3"/>
  <c r="C42" i="3"/>
  <c r="B44" i="3"/>
  <c r="A44" i="3"/>
  <c r="C44" i="3"/>
  <c r="B45" i="3"/>
  <c r="C45" i="3"/>
  <c r="B47" i="3"/>
  <c r="A47" i="3"/>
  <c r="C47" i="3"/>
  <c r="B48" i="3"/>
  <c r="C48" i="3"/>
  <c r="E48" i="3"/>
  <c r="B50" i="3"/>
  <c r="A50" i="3"/>
  <c r="C50" i="3"/>
  <c r="B51" i="3"/>
  <c r="C51" i="3"/>
  <c r="B53" i="3"/>
  <c r="A53" i="3"/>
  <c r="C53" i="3"/>
  <c r="B54" i="3"/>
  <c r="C54" i="3"/>
  <c r="E54" i="3"/>
  <c r="I54" i="3"/>
  <c r="K54" i="3"/>
  <c r="I55" i="3"/>
  <c r="K55" i="3"/>
  <c r="L55" i="3"/>
  <c r="B56" i="3"/>
  <c r="A56" i="3"/>
  <c r="C56" i="3"/>
  <c r="I56" i="3"/>
  <c r="K56" i="3"/>
  <c r="B57" i="3"/>
  <c r="C57" i="3"/>
  <c r="E57" i="3"/>
  <c r="I57" i="3"/>
  <c r="K57" i="3"/>
  <c r="I58" i="3"/>
  <c r="K58" i="3"/>
  <c r="B59" i="3"/>
  <c r="A59" i="3"/>
  <c r="C59" i="3"/>
  <c r="I59" i="3"/>
  <c r="K59" i="3"/>
  <c r="B60" i="3"/>
  <c r="C60" i="3"/>
  <c r="I60" i="3"/>
  <c r="K60" i="3"/>
  <c r="I61" i="3"/>
  <c r="K61" i="3"/>
  <c r="B62" i="3"/>
  <c r="A62" i="3"/>
  <c r="C62" i="3"/>
  <c r="I62" i="3"/>
  <c r="K62" i="3"/>
  <c r="B63" i="3"/>
  <c r="C63" i="3"/>
  <c r="I63" i="3"/>
  <c r="K63" i="3"/>
  <c r="L63" i="3"/>
  <c r="I64" i="3"/>
  <c r="K64" i="3"/>
  <c r="B65" i="3"/>
  <c r="A65" i="3"/>
  <c r="C65" i="3"/>
  <c r="I65" i="3"/>
  <c r="K65" i="3"/>
  <c r="B66" i="3"/>
  <c r="C66" i="3"/>
  <c r="I66" i="3"/>
  <c r="K66" i="3"/>
  <c r="I67" i="3"/>
  <c r="K67" i="3"/>
  <c r="B68" i="3"/>
  <c r="A68" i="3"/>
  <c r="C68" i="3"/>
  <c r="E68" i="3"/>
  <c r="I68" i="3"/>
  <c r="K68" i="3"/>
  <c r="B69" i="3"/>
  <c r="C69" i="3"/>
  <c r="I69" i="3"/>
  <c r="K69" i="3"/>
  <c r="I70" i="3"/>
  <c r="K70" i="3"/>
  <c r="B71" i="3"/>
  <c r="A71" i="3"/>
  <c r="C71" i="3"/>
  <c r="I71" i="3"/>
  <c r="K71" i="3"/>
  <c r="B72" i="3"/>
  <c r="C72" i="3"/>
  <c r="I72" i="3"/>
  <c r="K72" i="3"/>
  <c r="I73" i="3"/>
  <c r="K73" i="3"/>
  <c r="B74" i="3"/>
  <c r="A74" i="3"/>
  <c r="C74" i="3"/>
  <c r="I74" i="3"/>
  <c r="K74" i="3"/>
  <c r="B75" i="3"/>
  <c r="C75" i="3"/>
  <c r="I75" i="3"/>
  <c r="K75" i="3"/>
  <c r="I76" i="3"/>
  <c r="K76" i="3"/>
  <c r="B77" i="3"/>
  <c r="A77" i="3"/>
  <c r="C77" i="3"/>
  <c r="I77" i="3"/>
  <c r="K77" i="3"/>
  <c r="B78" i="3"/>
  <c r="C78" i="3"/>
  <c r="I78" i="3"/>
  <c r="K78" i="3"/>
  <c r="I79" i="3"/>
  <c r="K79" i="3"/>
  <c r="B80" i="3"/>
  <c r="A80" i="3"/>
  <c r="C80" i="3"/>
  <c r="I80" i="3"/>
  <c r="K80" i="3"/>
  <c r="L80" i="3"/>
  <c r="B81" i="3"/>
  <c r="C81" i="3"/>
  <c r="I81" i="3"/>
  <c r="K81" i="3"/>
  <c r="L81" i="3"/>
  <c r="I82" i="3"/>
  <c r="K82" i="3"/>
  <c r="B83" i="3"/>
  <c r="A83" i="3"/>
  <c r="C83" i="3"/>
  <c r="I83" i="3"/>
  <c r="K83" i="3"/>
  <c r="B84" i="3"/>
  <c r="C84" i="3"/>
  <c r="I84" i="3"/>
  <c r="K84" i="3"/>
  <c r="I85" i="3"/>
  <c r="K85" i="3"/>
  <c r="B86" i="3"/>
  <c r="A86" i="3"/>
  <c r="C86" i="3"/>
  <c r="I86" i="3"/>
  <c r="K86" i="3"/>
  <c r="L86" i="3"/>
  <c r="B87" i="3"/>
  <c r="C87" i="3"/>
  <c r="I87" i="3"/>
  <c r="K87" i="3"/>
  <c r="L87" i="3"/>
  <c r="I88" i="3"/>
  <c r="K88" i="3"/>
  <c r="B89" i="3"/>
  <c r="A89" i="3"/>
  <c r="C89" i="3"/>
  <c r="I89" i="3"/>
  <c r="K89" i="3"/>
  <c r="B90" i="3"/>
  <c r="C90" i="3"/>
  <c r="I90" i="3"/>
  <c r="K90" i="3"/>
  <c r="I91" i="3"/>
  <c r="K91" i="3"/>
  <c r="B92" i="3"/>
  <c r="A92" i="3"/>
  <c r="C92" i="3"/>
  <c r="I92" i="3"/>
  <c r="K92" i="3"/>
  <c r="B93" i="3"/>
  <c r="C93" i="3"/>
  <c r="I93" i="3"/>
  <c r="K93" i="3"/>
  <c r="I94" i="3"/>
  <c r="K94" i="3"/>
  <c r="B95" i="3"/>
  <c r="A95" i="3"/>
  <c r="C95" i="3"/>
  <c r="I95" i="3"/>
  <c r="K95" i="3"/>
  <c r="L95" i="3"/>
  <c r="B96" i="3"/>
  <c r="C96" i="3"/>
  <c r="B98" i="3"/>
  <c r="A98" i="3"/>
  <c r="C98" i="3"/>
  <c r="B99" i="3"/>
  <c r="C99" i="3"/>
  <c r="B101" i="3"/>
  <c r="A101" i="3"/>
  <c r="C101" i="3"/>
  <c r="B102" i="3"/>
  <c r="C102" i="3"/>
  <c r="B104" i="3"/>
  <c r="A104" i="3"/>
  <c r="C104" i="3"/>
  <c r="B105" i="3"/>
  <c r="C105" i="3"/>
  <c r="B107" i="3"/>
  <c r="A107" i="3"/>
  <c r="C107" i="3"/>
  <c r="B108" i="3"/>
  <c r="C108" i="3"/>
  <c r="B110" i="3"/>
  <c r="A110" i="3"/>
  <c r="C110" i="3"/>
  <c r="B111" i="3"/>
  <c r="C111" i="3"/>
  <c r="B113" i="3"/>
  <c r="A113" i="3"/>
  <c r="C113" i="3"/>
  <c r="B114" i="3"/>
  <c r="C114" i="3"/>
  <c r="B116" i="3"/>
  <c r="A116" i="3"/>
  <c r="C116" i="3"/>
  <c r="B117" i="3"/>
  <c r="C117" i="3"/>
  <c r="E117" i="3"/>
  <c r="B119" i="3"/>
  <c r="A119" i="3"/>
  <c r="C119" i="3"/>
  <c r="B120" i="3"/>
  <c r="C120" i="3"/>
  <c r="B122" i="3"/>
  <c r="A122" i="3"/>
  <c r="C122" i="3"/>
  <c r="B123" i="3"/>
  <c r="C123" i="3"/>
  <c r="E123" i="3"/>
  <c r="B125" i="3"/>
  <c r="A125" i="3"/>
  <c r="C125" i="3"/>
  <c r="B126" i="3"/>
  <c r="C126" i="3"/>
  <c r="B128" i="3"/>
  <c r="A128" i="3"/>
  <c r="C128" i="3"/>
  <c r="E128" i="3"/>
  <c r="B129" i="3"/>
  <c r="C129" i="3"/>
  <c r="B131" i="3"/>
  <c r="A131" i="3"/>
  <c r="C131" i="3"/>
  <c r="B132" i="3"/>
  <c r="C132" i="3"/>
  <c r="E132" i="3"/>
  <c r="B134" i="3"/>
  <c r="A134" i="3"/>
  <c r="C134" i="3"/>
  <c r="B135" i="3"/>
  <c r="C135" i="3"/>
  <c r="B137" i="3"/>
  <c r="A137" i="3"/>
  <c r="C137" i="3"/>
  <c r="B138" i="3"/>
  <c r="C138" i="3"/>
  <c r="E138" i="3"/>
  <c r="B140" i="3"/>
  <c r="A140" i="3"/>
  <c r="C140" i="3"/>
  <c r="B141" i="3"/>
  <c r="C141" i="3"/>
  <c r="B143" i="3"/>
  <c r="A143" i="3"/>
  <c r="C143" i="3"/>
  <c r="B144" i="3"/>
  <c r="C144" i="3"/>
  <c r="B146" i="3"/>
  <c r="A146" i="3"/>
  <c r="C146" i="3"/>
  <c r="B147" i="3"/>
  <c r="C147" i="3"/>
  <c r="B149" i="3"/>
  <c r="A149" i="3"/>
  <c r="C149" i="3"/>
  <c r="B150" i="3"/>
  <c r="C150" i="3"/>
  <c r="G116" i="3"/>
  <c r="E36" i="3"/>
  <c r="D36" i="3"/>
  <c r="A36" i="3"/>
  <c r="E30" i="3"/>
  <c r="E111" i="3"/>
  <c r="D111" i="3"/>
  <c r="A111" i="3"/>
  <c r="E42" i="3"/>
  <c r="D42" i="3"/>
  <c r="A42" i="3"/>
  <c r="E126" i="3"/>
  <c r="D126" i="3"/>
  <c r="A126" i="3"/>
  <c r="E120" i="3"/>
  <c r="E114" i="3"/>
  <c r="D114" i="3"/>
  <c r="A114" i="3"/>
  <c r="E108" i="3"/>
  <c r="D108" i="3"/>
  <c r="A108" i="3"/>
  <c r="E87" i="3"/>
  <c r="E75" i="3"/>
  <c r="E39" i="3"/>
  <c r="D39" i="3"/>
  <c r="A39" i="3"/>
  <c r="E141" i="3"/>
  <c r="D141" i="3"/>
  <c r="A141" i="3"/>
  <c r="E135" i="3"/>
  <c r="D135" i="3"/>
  <c r="A135" i="3"/>
  <c r="E129" i="3"/>
  <c r="E96" i="3"/>
  <c r="E84" i="3"/>
  <c r="E72" i="3"/>
  <c r="D72" i="3"/>
  <c r="A72" i="3"/>
  <c r="E60" i="3"/>
  <c r="E51" i="3"/>
  <c r="E33" i="3"/>
  <c r="E27" i="3"/>
  <c r="D27" i="3"/>
  <c r="A27" i="3"/>
  <c r="E95" i="3"/>
  <c r="D95" i="3"/>
  <c r="E86" i="3"/>
  <c r="E140" i="3"/>
  <c r="E89" i="3"/>
  <c r="L67" i="3"/>
  <c r="L93" i="3"/>
  <c r="D75" i="3"/>
  <c r="A75" i="3"/>
  <c r="L61" i="3"/>
  <c r="S83" i="3"/>
  <c r="S97" i="3"/>
  <c r="S100" i="3"/>
  <c r="L122" i="3"/>
  <c r="S133" i="3"/>
  <c r="S130" i="3"/>
  <c r="S112" i="3"/>
  <c r="S108" i="3"/>
  <c r="L153" i="3"/>
  <c r="L183" i="3"/>
  <c r="S187" i="3"/>
  <c r="L73" i="3"/>
  <c r="L54" i="3"/>
  <c r="D33" i="3"/>
  <c r="A33" i="3"/>
  <c r="U7" i="3"/>
  <c r="L132" i="3"/>
  <c r="S109" i="3"/>
  <c r="L196" i="3"/>
  <c r="L160" i="3"/>
  <c r="L144" i="3"/>
  <c r="S175" i="3"/>
  <c r="S159" i="3"/>
  <c r="E116" i="3"/>
  <c r="E62" i="3"/>
  <c r="D62" i="3"/>
  <c r="S117" i="3"/>
  <c r="L90" i="3"/>
  <c r="L77" i="3"/>
  <c r="L70" i="3"/>
  <c r="L59" i="3"/>
  <c r="S59" i="3"/>
  <c r="S78" i="3"/>
  <c r="D117" i="3"/>
  <c r="A117" i="3"/>
  <c r="L84" i="3"/>
  <c r="L83" i="3"/>
  <c r="L78" i="3"/>
  <c r="L99" i="3"/>
  <c r="S76" i="3"/>
  <c r="S102" i="3"/>
  <c r="L104" i="3"/>
  <c r="U6" i="3"/>
  <c r="L128" i="3"/>
  <c r="S129" i="3"/>
  <c r="S126" i="3"/>
  <c r="L191" i="3"/>
  <c r="S183" i="3"/>
  <c r="S176" i="3"/>
  <c r="S168" i="3"/>
  <c r="S160" i="3"/>
  <c r="S142" i="3"/>
  <c r="S152" i="3"/>
  <c r="S138" i="3"/>
  <c r="L76" i="3"/>
  <c r="S62" i="3"/>
  <c r="S81" i="3"/>
  <c r="S84" i="3"/>
  <c r="S89" i="3"/>
  <c r="S92" i="3"/>
  <c r="Y53" i="3"/>
  <c r="L112" i="3"/>
  <c r="L109" i="3"/>
  <c r="S121" i="3"/>
  <c r="S118" i="3"/>
  <c r="S104" i="3"/>
  <c r="L136" i="3"/>
  <c r="L197" i="3"/>
  <c r="L173" i="3"/>
  <c r="L165" i="3"/>
  <c r="L149" i="3"/>
  <c r="L141" i="3"/>
  <c r="S192" i="3"/>
  <c r="E149" i="3"/>
  <c r="D149" i="3"/>
  <c r="E143" i="3"/>
  <c r="E131" i="3"/>
  <c r="D131" i="3"/>
  <c r="E119" i="3"/>
  <c r="D119" i="3"/>
  <c r="D116" i="3"/>
  <c r="E107" i="3"/>
  <c r="E101" i="3"/>
  <c r="D101" i="3"/>
  <c r="D86" i="3"/>
  <c r="E71" i="3"/>
  <c r="D71" i="3"/>
  <c r="E47" i="3"/>
  <c r="E38" i="3"/>
  <c r="D38" i="3"/>
  <c r="E26" i="3"/>
  <c r="D26" i="3"/>
  <c r="E20" i="3"/>
  <c r="D20" i="3"/>
  <c r="E14" i="3"/>
  <c r="D11" i="3"/>
  <c r="E134" i="3"/>
  <c r="E122" i="3"/>
  <c r="D122" i="3"/>
  <c r="E110" i="3"/>
  <c r="D110" i="3"/>
  <c r="D107" i="3"/>
  <c r="E80" i="3"/>
  <c r="D80" i="3"/>
  <c r="E74" i="3"/>
  <c r="D74" i="3"/>
  <c r="E65" i="3"/>
  <c r="D65" i="3"/>
  <c r="E56" i="3"/>
  <c r="D56" i="3"/>
  <c r="E50" i="3"/>
  <c r="D50" i="3"/>
  <c r="E41" i="3"/>
  <c r="D41" i="3"/>
  <c r="E29" i="3"/>
  <c r="D29" i="3"/>
  <c r="D14" i="3"/>
  <c r="E146" i="3"/>
  <c r="D146" i="3"/>
  <c r="E137" i="3"/>
  <c r="D137" i="3"/>
  <c r="D134" i="3"/>
  <c r="E125" i="3"/>
  <c r="D125" i="3"/>
  <c r="E113" i="3"/>
  <c r="D113" i="3"/>
  <c r="E104" i="3"/>
  <c r="E98" i="3"/>
  <c r="D98" i="3"/>
  <c r="E92" i="3"/>
  <c r="D92" i="3"/>
  <c r="E83" i="3"/>
  <c r="E77" i="3"/>
  <c r="E59" i="3"/>
  <c r="D59" i="3"/>
  <c r="E53" i="3"/>
  <c r="D53" i="3"/>
  <c r="E44" i="3"/>
  <c r="D44" i="3"/>
  <c r="E32" i="3"/>
  <c r="D32" i="3"/>
  <c r="E23" i="3"/>
  <c r="D23" i="3"/>
  <c r="E17" i="3"/>
  <c r="X3" i="3"/>
  <c r="Y3" i="3"/>
  <c r="Z3" i="3"/>
  <c r="X7" i="3"/>
  <c r="Y7" i="3"/>
  <c r="Z7" i="3"/>
  <c r="X4" i="3"/>
  <c r="Y4" i="3"/>
  <c r="Z4" i="3"/>
  <c r="X2" i="3"/>
  <c r="Y2" i="3"/>
  <c r="Z2" i="3"/>
  <c r="X5" i="3"/>
  <c r="Y5" i="3"/>
  <c r="Z5" i="3"/>
  <c r="M5" i="3"/>
  <c r="N5" i="3"/>
  <c r="O5" i="3"/>
  <c r="X6" i="3"/>
  <c r="Y6" i="3"/>
  <c r="Z6" i="3"/>
  <c r="D45" i="3"/>
  <c r="A45" i="3"/>
  <c r="S139" i="3"/>
  <c r="D143" i="3"/>
  <c r="L82" i="3"/>
  <c r="L74" i="3"/>
  <c r="L62" i="3"/>
  <c r="L60" i="3"/>
  <c r="D48" i="3"/>
  <c r="A48" i="3"/>
  <c r="O3" i="3"/>
  <c r="S56" i="3"/>
  <c r="S61" i="3"/>
  <c r="S65" i="3"/>
  <c r="S68" i="3"/>
  <c r="S73" i="3"/>
  <c r="S80" i="3"/>
  <c r="S82" i="3"/>
  <c r="S85" i="3"/>
  <c r="S88" i="3"/>
  <c r="S91" i="3"/>
  <c r="S94" i="3"/>
  <c r="Y56" i="3"/>
  <c r="S103" i="3"/>
  <c r="L119" i="3"/>
  <c r="L115" i="3"/>
  <c r="L113" i="3"/>
  <c r="L107" i="3"/>
  <c r="S124" i="3"/>
  <c r="S105" i="3"/>
  <c r="L199" i="3"/>
  <c r="L194" i="3"/>
  <c r="L162" i="3"/>
  <c r="L138" i="3"/>
  <c r="L179" i="3"/>
  <c r="L147" i="3"/>
  <c r="L135" i="3"/>
  <c r="S196" i="3"/>
  <c r="S186" i="3"/>
  <c r="S174" i="3"/>
  <c r="S167" i="3"/>
  <c r="S162" i="3"/>
  <c r="S143" i="3"/>
  <c r="S136" i="3"/>
  <c r="D138" i="3"/>
  <c r="A138" i="3"/>
  <c r="D128" i="3"/>
  <c r="L94" i="3"/>
  <c r="D87" i="3"/>
  <c r="A87" i="3"/>
  <c r="D77" i="3"/>
  <c r="L75" i="3"/>
  <c r="L72" i="3"/>
  <c r="L58" i="3"/>
  <c r="L56" i="3"/>
  <c r="D47" i="3"/>
  <c r="D17" i="3"/>
  <c r="O4" i="3"/>
  <c r="L97" i="3"/>
  <c r="S70" i="3"/>
  <c r="S72" i="3"/>
  <c r="S77" i="3"/>
  <c r="S79" i="3"/>
  <c r="S90" i="3"/>
  <c r="S93" i="3"/>
  <c r="S98" i="3"/>
  <c r="S101" i="3"/>
  <c r="L133" i="3"/>
  <c r="L131" i="3"/>
  <c r="L127" i="3"/>
  <c r="L125" i="3"/>
  <c r="S127" i="3"/>
  <c r="S120" i="3"/>
  <c r="L200" i="3"/>
  <c r="L189" i="3"/>
  <c r="L185" i="3"/>
  <c r="L176" i="3"/>
  <c r="L168" i="3"/>
  <c r="L159" i="3"/>
  <c r="L154" i="3"/>
  <c r="L143" i="3"/>
  <c r="L184" i="3"/>
  <c r="L180" i="3"/>
  <c r="L148" i="3"/>
  <c r="S199" i="3"/>
  <c r="S194" i="3"/>
  <c r="S191" i="3"/>
  <c r="S170" i="3"/>
  <c r="S155" i="3"/>
  <c r="S148" i="3"/>
  <c r="S146" i="3"/>
  <c r="D120" i="3"/>
  <c r="A120" i="3"/>
  <c r="D123" i="3"/>
  <c r="A123" i="3"/>
  <c r="D84" i="3"/>
  <c r="A84" i="3"/>
  <c r="U3" i="3"/>
  <c r="S135" i="3"/>
  <c r="D83" i="3"/>
  <c r="D35" i="3"/>
  <c r="D68" i="3"/>
  <c r="E105" i="3"/>
  <c r="D105" i="3"/>
  <c r="A105" i="3"/>
  <c r="E102" i="3"/>
  <c r="D102" i="3"/>
  <c r="A102" i="3"/>
  <c r="E99" i="3"/>
  <c r="D99" i="3"/>
  <c r="A99" i="3"/>
  <c r="E78" i="3"/>
  <c r="D78" i="3"/>
  <c r="A78" i="3"/>
  <c r="E66" i="3"/>
  <c r="D66" i="3"/>
  <c r="A66" i="3"/>
  <c r="E21" i="3"/>
  <c r="D21" i="3"/>
  <c r="A21" i="3"/>
  <c r="E18" i="3"/>
  <c r="D18" i="3"/>
  <c r="A18" i="3"/>
  <c r="E15" i="3"/>
  <c r="D15" i="3"/>
  <c r="A15" i="3"/>
  <c r="E12" i="3"/>
  <c r="D57" i="3"/>
  <c r="A57" i="3"/>
  <c r="E81" i="3"/>
  <c r="D81" i="3"/>
  <c r="A81" i="3"/>
  <c r="E63" i="3"/>
  <c r="D63" i="3"/>
  <c r="A63" i="3"/>
  <c r="D60" i="3"/>
  <c r="A60" i="3"/>
  <c r="D30" i="3"/>
  <c r="A30" i="3"/>
  <c r="E24" i="3"/>
  <c r="D24" i="3"/>
  <c r="A24" i="3"/>
  <c r="E150" i="3"/>
  <c r="D150" i="3"/>
  <c r="A150" i="3"/>
  <c r="E147" i="3"/>
  <c r="D147" i="3"/>
  <c r="A147" i="3"/>
  <c r="E144" i="3"/>
  <c r="D144" i="3"/>
  <c r="A144" i="3"/>
  <c r="E69" i="3"/>
  <c r="D12" i="3"/>
  <c r="A12" i="3"/>
  <c r="O6" i="3"/>
  <c r="U5" i="3"/>
  <c r="D69" i="3"/>
  <c r="A69" i="3"/>
  <c r="D129" i="3"/>
  <c r="A129" i="3"/>
  <c r="E93" i="3"/>
  <c r="D93" i="3"/>
  <c r="A93" i="3"/>
  <c r="E90" i="3"/>
  <c r="D90" i="3"/>
  <c r="A90" i="3"/>
  <c r="D54" i="3"/>
  <c r="A54" i="3"/>
  <c r="D51" i="3"/>
  <c r="A51" i="3"/>
  <c r="S137" i="3"/>
  <c r="S145" i="3"/>
  <c r="S153" i="3"/>
  <c r="S161" i="3"/>
  <c r="S169" i="3"/>
  <c r="S177" i="3"/>
  <c r="S185" i="3"/>
  <c r="S193" i="3"/>
  <c r="S141" i="3"/>
  <c r="S149" i="3"/>
  <c r="S157" i="3"/>
  <c r="S165" i="3"/>
  <c r="S173" i="3"/>
  <c r="S181" i="3"/>
  <c r="S189" i="3"/>
  <c r="S197" i="3"/>
  <c r="S107" i="3"/>
  <c r="S115" i="3"/>
  <c r="S123" i="3"/>
  <c r="S131" i="3"/>
  <c r="L110" i="3"/>
  <c r="L118" i="3"/>
  <c r="L126" i="3"/>
  <c r="L134" i="3"/>
  <c r="L102" i="3"/>
  <c r="S53" i="3"/>
  <c r="S95" i="3"/>
  <c r="S87" i="3"/>
  <c r="S140" i="3"/>
  <c r="S156" i="3"/>
  <c r="S172" i="3"/>
  <c r="S188" i="3"/>
  <c r="L139" i="3"/>
  <c r="L155" i="3"/>
  <c r="L171" i="3"/>
  <c r="L129" i="3"/>
  <c r="S99" i="3"/>
  <c r="S75" i="3"/>
  <c r="D89" i="3"/>
  <c r="S147" i="3"/>
  <c r="S163" i="3"/>
  <c r="S179" i="3"/>
  <c r="S195" i="3"/>
  <c r="L145" i="3"/>
  <c r="L161" i="3"/>
  <c r="L177" i="3"/>
  <c r="L193" i="3"/>
  <c r="S125" i="3"/>
  <c r="S134" i="3"/>
  <c r="L108" i="3"/>
  <c r="L114" i="3"/>
  <c r="L117" i="3"/>
  <c r="L105" i="3"/>
  <c r="U4" i="3"/>
  <c r="S63" i="3"/>
  <c r="S60" i="3"/>
  <c r="S57" i="3"/>
  <c r="D96" i="3"/>
  <c r="A96" i="3"/>
  <c r="L91" i="3"/>
  <c r="L88" i="3"/>
  <c r="L71" i="3"/>
  <c r="L66" i="3"/>
  <c r="L65" i="3"/>
  <c r="L64" i="3"/>
  <c r="L101" i="3"/>
  <c r="S55" i="3"/>
  <c r="S58" i="3"/>
  <c r="S71" i="3"/>
  <c r="S74" i="3"/>
  <c r="L53" i="3"/>
  <c r="L103" i="3"/>
  <c r="U2" i="3"/>
  <c r="L120" i="3"/>
  <c r="L116" i="3"/>
  <c r="L106" i="3"/>
  <c r="S132" i="3"/>
  <c r="S122" i="3"/>
  <c r="S119" i="3"/>
  <c r="S113" i="3"/>
  <c r="S110" i="3"/>
  <c r="L187" i="3"/>
  <c r="L181" i="3"/>
  <c r="L175" i="3"/>
  <c r="L169" i="3"/>
  <c r="L164" i="3"/>
  <c r="L158" i="3"/>
  <c r="L152" i="3"/>
  <c r="S178" i="3"/>
  <c r="S171" i="3"/>
  <c r="S158" i="3"/>
  <c r="S151" i="3"/>
  <c r="S144" i="3"/>
  <c r="D140" i="3"/>
  <c r="D132" i="3"/>
  <c r="A132" i="3"/>
  <c r="D104" i="3"/>
  <c r="L92" i="3"/>
  <c r="L89" i="3"/>
  <c r="L85" i="3"/>
  <c r="L79" i="3"/>
  <c r="L69" i="3"/>
  <c r="O7" i="3"/>
  <c r="L100" i="3"/>
  <c r="S96" i="3"/>
  <c r="L192" i="3"/>
  <c r="L186" i="3"/>
  <c r="L163" i="3"/>
  <c r="L157" i="3"/>
  <c r="L151" i="3"/>
  <c r="L146" i="3"/>
  <c r="S184" i="3"/>
  <c r="S164" i="3"/>
  <c r="S154" i="3"/>
  <c r="S54" i="3"/>
  <c r="S86" i="3"/>
  <c r="Y55" i="3"/>
  <c r="S128" i="3"/>
  <c r="S116" i="3"/>
  <c r="L188" i="3"/>
  <c r="L172" i="3"/>
  <c r="L156" i="3"/>
  <c r="L140" i="3"/>
  <c r="L68" i="3"/>
  <c r="L57" i="3"/>
  <c r="L96" i="3"/>
  <c r="S66" i="3"/>
  <c r="L123" i="3"/>
  <c r="L111" i="3"/>
  <c r="L198" i="3"/>
  <c r="L182" i="3"/>
  <c r="L166" i="3"/>
  <c r="L150" i="3"/>
  <c r="S198" i="3"/>
  <c r="S182" i="3"/>
  <c r="S166" i="3"/>
  <c r="S150" i="3"/>
</calcChain>
</file>

<file path=xl/sharedStrings.xml><?xml version="1.0" encoding="utf-8"?>
<sst xmlns="http://schemas.openxmlformats.org/spreadsheetml/2006/main" count="34" uniqueCount="30">
  <si>
    <t>MTOW</t>
  </si>
  <si>
    <t>MZFW</t>
  </si>
  <si>
    <t>MAC</t>
  </si>
  <si>
    <t>(lb)</t>
  </si>
  <si>
    <t>Moment</t>
  </si>
  <si>
    <t>CG(in)</t>
  </si>
  <si>
    <t>% MAC</t>
  </si>
  <si>
    <t>Label</t>
  </si>
  <si>
    <t>Y1</t>
  </si>
  <si>
    <t>X</t>
  </si>
  <si>
    <t xml:space="preserve">Equivalent </t>
  </si>
  <si>
    <t xml:space="preserve">% MAX interval </t>
  </si>
  <si>
    <t>in</t>
  </si>
  <si>
    <t>% MAC Starting point</t>
  </si>
  <si>
    <t>Vertical Line</t>
  </si>
  <si>
    <t>lb Lower Chart Limit</t>
  </si>
  <si>
    <t>LEMAC (in)</t>
  </si>
  <si>
    <t>lb Upper Chart Limit</t>
  </si>
  <si>
    <t>MAC (in)</t>
  </si>
  <si>
    <t>Moment (in-lb)</t>
  </si>
  <si>
    <t>CG (in)</t>
  </si>
  <si>
    <t>%MAC</t>
  </si>
  <si>
    <t>Weight (lb)</t>
  </si>
  <si>
    <t xml:space="preserve">FAN Data </t>
  </si>
  <si>
    <t>Simple Example</t>
  </si>
  <si>
    <t>Cmalpha</t>
  </si>
  <si>
    <t>OWE</t>
  </si>
  <si>
    <t>MWE</t>
  </si>
  <si>
    <t>MRW</t>
  </si>
  <si>
    <t>MLW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</si>
</sst>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54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9" fontId="0" fillId="0" borderId="4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9" fontId="0" fillId="0" borderId="8" xfId="1" applyFont="1" applyBorder="1"/>
    <xf numFmtId="0" fontId="0" fillId="0" borderId="9" xfId="0" applyBorder="1"/>
    <xf numFmtId="0" fontId="0" fillId="0" borderId="10" xfId="0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9" fontId="4" fillId="0" borderId="13" xfId="1" applyFont="1" applyBorder="1"/>
    <xf numFmtId="0" fontId="0" fillId="4" borderId="0" xfId="0" applyFill="1"/>
    <xf numFmtId="2" fontId="0" fillId="4" borderId="0" xfId="0" applyNumberFormat="1" applyFill="1"/>
    <xf numFmtId="0" fontId="0" fillId="0" borderId="14" xfId="0" applyBorder="1"/>
    <xf numFmtId="164" fontId="0" fillId="0" borderId="0" xfId="0" applyNumberFormat="1" applyBorder="1"/>
    <xf numFmtId="9" fontId="0" fillId="0" borderId="0" xfId="1" applyFont="1" applyBorder="1"/>
    <xf numFmtId="0" fontId="0" fillId="0" borderId="15" xfId="0" applyBorder="1"/>
    <xf numFmtId="0" fontId="3" fillId="3" borderId="16" xfId="0" applyFont="1" applyFill="1" applyBorder="1"/>
    <xf numFmtId="0" fontId="3" fillId="3" borderId="0" xfId="0" applyFont="1" applyFill="1" applyBorder="1"/>
    <xf numFmtId="0" fontId="3" fillId="3" borderId="17" xfId="0" applyFont="1" applyFill="1" applyBorder="1"/>
    <xf numFmtId="9" fontId="4" fillId="0" borderId="17" xfId="1" applyFont="1" applyBorder="1"/>
    <xf numFmtId="9" fontId="5" fillId="4" borderId="0" xfId="1" applyFont="1" applyFill="1"/>
    <xf numFmtId="0" fontId="4" fillId="0" borderId="17" xfId="0" applyFont="1" applyBorder="1"/>
    <xf numFmtId="0" fontId="3" fillId="3" borderId="0" xfId="0" applyFont="1" applyFill="1"/>
    <xf numFmtId="0" fontId="3" fillId="3" borderId="18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0" fontId="4" fillId="0" borderId="20" xfId="0" applyFont="1" applyBorder="1"/>
    <xf numFmtId="164" fontId="0" fillId="0" borderId="21" xfId="0" applyNumberFormat="1" applyBorder="1"/>
    <xf numFmtId="9" fontId="0" fillId="0" borderId="21" xfId="1" applyFont="1" applyBorder="1"/>
    <xf numFmtId="0" fontId="0" fillId="0" borderId="22" xfId="0" applyBorder="1"/>
    <xf numFmtId="0" fontId="3" fillId="5" borderId="0" xfId="0" applyFont="1" applyFill="1" applyBorder="1" applyAlignment="1">
      <alignment horizontal="center"/>
    </xf>
    <xf numFmtId="0" fontId="6" fillId="0" borderId="0" xfId="0" applyFo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4" xfId="0" applyFill="1" applyBorder="1"/>
    <xf numFmtId="9" fontId="0" fillId="0" borderId="0" xfId="0" applyNumberFormat="1"/>
    <xf numFmtId="0" fontId="2" fillId="2" borderId="2" xfId="0" applyFont="1" applyFill="1" applyBorder="1" applyAlignment="1">
      <alignment horizontal="center"/>
    </xf>
  </cellXfs>
  <cellStyles count="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588559738979301E-2"/>
          <c:y val="7.3397937681693406E-2"/>
          <c:w val="0.79390278063614195"/>
          <c:h val="0.81176222149898702"/>
        </c:manualLayout>
      </c:layout>
      <c:scatterChart>
        <c:scatterStyle val="lineMarker"/>
        <c:varyColors val="0"/>
        <c:ser>
          <c:idx val="1"/>
          <c:order val="0"/>
          <c:tx>
            <c:v>REF</c:v>
          </c:tx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10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10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12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12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14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14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16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16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18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18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28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30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30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32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32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34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34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36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36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38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38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48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50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50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52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52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54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54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56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56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58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58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68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70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70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72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72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74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74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76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76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78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78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84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86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88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90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90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8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92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9"/>
              <c:tx>
                <c:rich>
                  <a:bodyPr/>
                  <a:lstStyle/>
                  <a:p>
                    <a:pPr>
                      <a:defRPr sz="400" b="1"/>
                    </a:pPr>
                    <a:r>
                      <a:rPr lang="en-US"/>
                      <a:t>92</a:t>
                    </a:r>
                  </a:p>
                </c:rich>
              </c:tx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Sheet1!$D$11:$D$150</c:f>
              <c:numCache>
                <c:formatCode>General</c:formatCode>
                <c:ptCount val="140"/>
                <c:pt idx="0">
                  <c:v>-1829829.7847414999</c:v>
                </c:pt>
                <c:pt idx="1">
                  <c:v>-3450809.5483482997</c:v>
                </c:pt>
                <c:pt idx="3">
                  <c:v>-1707841.1324253976</c:v>
                </c:pt>
                <c:pt idx="4">
                  <c:v>-3220755.5784584088</c:v>
                </c:pt>
                <c:pt idx="6">
                  <c:v>-1585852.4801093002</c:v>
                </c:pt>
                <c:pt idx="7">
                  <c:v>-2990701.6085685273</c:v>
                </c:pt>
                <c:pt idx="9">
                  <c:v>-1463863.8277931979</c:v>
                </c:pt>
                <c:pt idx="10">
                  <c:v>-2760647.6386786359</c:v>
                </c:pt>
                <c:pt idx="12">
                  <c:v>-1341875.1754771005</c:v>
                </c:pt>
                <c:pt idx="13">
                  <c:v>-2530593.6687887544</c:v>
                </c:pt>
                <c:pt idx="15">
                  <c:v>-1219886.5231609982</c:v>
                </c:pt>
                <c:pt idx="16">
                  <c:v>-2300539.6988988635</c:v>
                </c:pt>
                <c:pt idx="18">
                  <c:v>-1097897.8708449008</c:v>
                </c:pt>
                <c:pt idx="19">
                  <c:v>-2070485.7290089817</c:v>
                </c:pt>
                <c:pt idx="21">
                  <c:v>-975909.21852879866</c:v>
                </c:pt>
                <c:pt idx="22">
                  <c:v>-1840431.7591190909</c:v>
                </c:pt>
                <c:pt idx="24">
                  <c:v>-853920.56621270126</c:v>
                </c:pt>
                <c:pt idx="25">
                  <c:v>-1610377.7892292091</c:v>
                </c:pt>
                <c:pt idx="27">
                  <c:v>-731931.91389659897</c:v>
                </c:pt>
                <c:pt idx="28">
                  <c:v>-1380323.819339318</c:v>
                </c:pt>
                <c:pt idx="30">
                  <c:v>-609943.26158050157</c:v>
                </c:pt>
                <c:pt idx="31">
                  <c:v>-1150269.8494494364</c:v>
                </c:pt>
                <c:pt idx="33">
                  <c:v>-487954.60926439933</c:v>
                </c:pt>
                <c:pt idx="34">
                  <c:v>-920215.87955954543</c:v>
                </c:pt>
                <c:pt idx="36">
                  <c:v>-365965.95694830193</c:v>
                </c:pt>
                <c:pt idx="37">
                  <c:v>-690161.90966966364</c:v>
                </c:pt>
                <c:pt idx="39">
                  <c:v>-243977.30463219967</c:v>
                </c:pt>
                <c:pt idx="40">
                  <c:v>-460107.93977977271</c:v>
                </c:pt>
                <c:pt idx="42">
                  <c:v>-121988.65231610228</c:v>
                </c:pt>
                <c:pt idx="43">
                  <c:v>-230053.96988989096</c:v>
                </c:pt>
                <c:pt idx="45">
                  <c:v>0</c:v>
                </c:pt>
                <c:pt idx="46">
                  <c:v>0</c:v>
                </c:pt>
                <c:pt idx="48">
                  <c:v>121988.65231610228</c:v>
                </c:pt>
                <c:pt idx="49">
                  <c:v>230053.96988989096</c:v>
                </c:pt>
                <c:pt idx="51">
                  <c:v>243977.30463219967</c:v>
                </c:pt>
                <c:pt idx="52">
                  <c:v>460107.93977977271</c:v>
                </c:pt>
                <c:pt idx="54">
                  <c:v>365965.95694830193</c:v>
                </c:pt>
                <c:pt idx="55">
                  <c:v>690161.90966966364</c:v>
                </c:pt>
                <c:pt idx="57">
                  <c:v>487954.60926439933</c:v>
                </c:pt>
                <c:pt idx="58">
                  <c:v>920215.87955954543</c:v>
                </c:pt>
                <c:pt idx="60">
                  <c:v>609943.26158050157</c:v>
                </c:pt>
                <c:pt idx="61">
                  <c:v>1150269.8494494364</c:v>
                </c:pt>
                <c:pt idx="63">
                  <c:v>731931.91389659897</c:v>
                </c:pt>
                <c:pt idx="64">
                  <c:v>1380323.819339318</c:v>
                </c:pt>
                <c:pt idx="66">
                  <c:v>853920.56621270126</c:v>
                </c:pt>
                <c:pt idx="67">
                  <c:v>1610377.7892292091</c:v>
                </c:pt>
                <c:pt idx="69">
                  <c:v>975909.21852880355</c:v>
                </c:pt>
                <c:pt idx="70">
                  <c:v>1840431.7591190999</c:v>
                </c:pt>
                <c:pt idx="72">
                  <c:v>1097897.8708449008</c:v>
                </c:pt>
                <c:pt idx="73">
                  <c:v>2070485.7290089817</c:v>
                </c:pt>
                <c:pt idx="75">
                  <c:v>1219886.5231609982</c:v>
                </c:pt>
                <c:pt idx="76">
                  <c:v>2300539.6988988635</c:v>
                </c:pt>
                <c:pt idx="78">
                  <c:v>1341875.1754771005</c:v>
                </c:pt>
                <c:pt idx="79">
                  <c:v>2530593.6687887544</c:v>
                </c:pt>
                <c:pt idx="81">
                  <c:v>1463863.8277932028</c:v>
                </c:pt>
                <c:pt idx="82">
                  <c:v>2760647.6386786452</c:v>
                </c:pt>
                <c:pt idx="84">
                  <c:v>1585852.4801093002</c:v>
                </c:pt>
                <c:pt idx="85">
                  <c:v>2990701.6085685273</c:v>
                </c:pt>
                <c:pt idx="87">
                  <c:v>1707841.1324254025</c:v>
                </c:pt>
                <c:pt idx="88">
                  <c:v>3220755.5784584181</c:v>
                </c:pt>
                <c:pt idx="90">
                  <c:v>1829829.7847414999</c:v>
                </c:pt>
                <c:pt idx="91">
                  <c:v>3450809.5483482997</c:v>
                </c:pt>
                <c:pt idx="93">
                  <c:v>1951818.4370576022</c:v>
                </c:pt>
                <c:pt idx="94">
                  <c:v>3680863.5182381906</c:v>
                </c:pt>
                <c:pt idx="96">
                  <c:v>2073807.0893736996</c:v>
                </c:pt>
                <c:pt idx="97">
                  <c:v>3910917.4881280726</c:v>
                </c:pt>
                <c:pt idx="99">
                  <c:v>2195795.7416898017</c:v>
                </c:pt>
                <c:pt idx="100">
                  <c:v>4140971.4580179635</c:v>
                </c:pt>
                <c:pt idx="102">
                  <c:v>2317784.394005904</c:v>
                </c:pt>
                <c:pt idx="103">
                  <c:v>4371025.4279078543</c:v>
                </c:pt>
                <c:pt idx="105">
                  <c:v>2439773.0463220016</c:v>
                </c:pt>
                <c:pt idx="106">
                  <c:v>4601079.3977977363</c:v>
                </c:pt>
                <c:pt idx="108">
                  <c:v>2561761.6986381039</c:v>
                </c:pt>
                <c:pt idx="109">
                  <c:v>4831133.3676876267</c:v>
                </c:pt>
                <c:pt idx="111">
                  <c:v>2683750.3509542011</c:v>
                </c:pt>
                <c:pt idx="112">
                  <c:v>5061187.3375775088</c:v>
                </c:pt>
                <c:pt idx="114">
                  <c:v>2805739.0032703034</c:v>
                </c:pt>
                <c:pt idx="115">
                  <c:v>5291241.3074674001</c:v>
                </c:pt>
                <c:pt idx="117">
                  <c:v>2927727.655586401</c:v>
                </c:pt>
                <c:pt idx="118">
                  <c:v>5521295.2773572812</c:v>
                </c:pt>
                <c:pt idx="120">
                  <c:v>3049716.3079025033</c:v>
                </c:pt>
                <c:pt idx="121">
                  <c:v>5751349.2472471725</c:v>
                </c:pt>
                <c:pt idx="123">
                  <c:v>3171704.9602186005</c:v>
                </c:pt>
                <c:pt idx="124">
                  <c:v>5981403.2171370545</c:v>
                </c:pt>
                <c:pt idx="126">
                  <c:v>3293693.6125347028</c:v>
                </c:pt>
                <c:pt idx="127">
                  <c:v>6211457.1870269449</c:v>
                </c:pt>
                <c:pt idx="129">
                  <c:v>3415682.2648507999</c:v>
                </c:pt>
                <c:pt idx="130">
                  <c:v>6441511.156916827</c:v>
                </c:pt>
                <c:pt idx="132">
                  <c:v>3537670.9171669022</c:v>
                </c:pt>
                <c:pt idx="133">
                  <c:v>6671565.1268067174</c:v>
                </c:pt>
                <c:pt idx="135">
                  <c:v>3659659.5694830045</c:v>
                </c:pt>
                <c:pt idx="136">
                  <c:v>6901619.0966966087</c:v>
                </c:pt>
                <c:pt idx="138">
                  <c:v>3781648.2217991021</c:v>
                </c:pt>
                <c:pt idx="139">
                  <c:v>7131673.0665864907</c:v>
                </c:pt>
              </c:numCache>
            </c:numRef>
          </c:xVal>
          <c:yVal>
            <c:numRef>
              <c:f>Sheet1!$B$11:$B$150</c:f>
              <c:numCache>
                <c:formatCode>0%</c:formatCode>
                <c:ptCount val="140"/>
                <c:pt idx="0">
                  <c:v>0</c:v>
                </c:pt>
                <c:pt idx="1">
                  <c:v>0</c:v>
                </c:pt>
                <c:pt idx="3">
                  <c:v>0.02</c:v>
                </c:pt>
                <c:pt idx="4">
                  <c:v>0.02</c:v>
                </c:pt>
                <c:pt idx="6">
                  <c:v>0.04</c:v>
                </c:pt>
                <c:pt idx="7">
                  <c:v>0.04</c:v>
                </c:pt>
                <c:pt idx="9">
                  <c:v>0.06</c:v>
                </c:pt>
                <c:pt idx="10">
                  <c:v>0.06</c:v>
                </c:pt>
                <c:pt idx="12">
                  <c:v>0.08</c:v>
                </c:pt>
                <c:pt idx="13">
                  <c:v>0.08</c:v>
                </c:pt>
                <c:pt idx="15">
                  <c:v>0.1</c:v>
                </c:pt>
                <c:pt idx="16">
                  <c:v>0.1</c:v>
                </c:pt>
                <c:pt idx="18">
                  <c:v>0.12000000000000001</c:v>
                </c:pt>
                <c:pt idx="19">
                  <c:v>0.12000000000000001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4">
                  <c:v>0.16</c:v>
                </c:pt>
                <c:pt idx="25">
                  <c:v>0.16</c:v>
                </c:pt>
                <c:pt idx="27">
                  <c:v>0.18</c:v>
                </c:pt>
                <c:pt idx="28">
                  <c:v>0.18</c:v>
                </c:pt>
                <c:pt idx="30">
                  <c:v>0.19999999999999998</c:v>
                </c:pt>
                <c:pt idx="31">
                  <c:v>0.19999999999999998</c:v>
                </c:pt>
                <c:pt idx="33">
                  <c:v>0.21999999999999997</c:v>
                </c:pt>
                <c:pt idx="34">
                  <c:v>0.21999999999999997</c:v>
                </c:pt>
                <c:pt idx="36">
                  <c:v>0.23999999999999996</c:v>
                </c:pt>
                <c:pt idx="37">
                  <c:v>0.23999999999999996</c:v>
                </c:pt>
                <c:pt idx="39">
                  <c:v>0.25999999999999995</c:v>
                </c:pt>
                <c:pt idx="40">
                  <c:v>0.25999999999999995</c:v>
                </c:pt>
                <c:pt idx="42">
                  <c:v>0.27999999999999997</c:v>
                </c:pt>
                <c:pt idx="43">
                  <c:v>0.27999999999999997</c:v>
                </c:pt>
                <c:pt idx="45">
                  <c:v>0.3</c:v>
                </c:pt>
                <c:pt idx="46">
                  <c:v>0.3</c:v>
                </c:pt>
                <c:pt idx="48">
                  <c:v>0.32</c:v>
                </c:pt>
                <c:pt idx="49">
                  <c:v>0.32</c:v>
                </c:pt>
                <c:pt idx="51">
                  <c:v>0.34</c:v>
                </c:pt>
                <c:pt idx="52">
                  <c:v>0.34</c:v>
                </c:pt>
                <c:pt idx="54">
                  <c:v>0.36000000000000004</c:v>
                </c:pt>
                <c:pt idx="55">
                  <c:v>0.36000000000000004</c:v>
                </c:pt>
                <c:pt idx="57">
                  <c:v>0.38000000000000006</c:v>
                </c:pt>
                <c:pt idx="58">
                  <c:v>0.38000000000000006</c:v>
                </c:pt>
                <c:pt idx="60">
                  <c:v>0.40000000000000008</c:v>
                </c:pt>
                <c:pt idx="61">
                  <c:v>0.40000000000000008</c:v>
                </c:pt>
                <c:pt idx="63">
                  <c:v>0.4200000000000001</c:v>
                </c:pt>
                <c:pt idx="64">
                  <c:v>0.4200000000000001</c:v>
                </c:pt>
                <c:pt idx="66">
                  <c:v>0.44000000000000011</c:v>
                </c:pt>
                <c:pt idx="67">
                  <c:v>0.44000000000000011</c:v>
                </c:pt>
                <c:pt idx="69">
                  <c:v>0.46000000000000013</c:v>
                </c:pt>
                <c:pt idx="70">
                  <c:v>0.46000000000000013</c:v>
                </c:pt>
                <c:pt idx="72">
                  <c:v>0.48000000000000015</c:v>
                </c:pt>
                <c:pt idx="73">
                  <c:v>0.48000000000000015</c:v>
                </c:pt>
                <c:pt idx="75">
                  <c:v>0.50000000000000011</c:v>
                </c:pt>
                <c:pt idx="76">
                  <c:v>0.50000000000000011</c:v>
                </c:pt>
                <c:pt idx="78">
                  <c:v>0.52000000000000013</c:v>
                </c:pt>
                <c:pt idx="79">
                  <c:v>0.52000000000000013</c:v>
                </c:pt>
                <c:pt idx="81">
                  <c:v>0.54000000000000015</c:v>
                </c:pt>
                <c:pt idx="82">
                  <c:v>0.54000000000000015</c:v>
                </c:pt>
                <c:pt idx="84">
                  <c:v>0.56000000000000016</c:v>
                </c:pt>
                <c:pt idx="85">
                  <c:v>0.56000000000000016</c:v>
                </c:pt>
                <c:pt idx="87">
                  <c:v>0.58000000000000018</c:v>
                </c:pt>
                <c:pt idx="88">
                  <c:v>0.58000000000000018</c:v>
                </c:pt>
                <c:pt idx="90">
                  <c:v>0.6000000000000002</c:v>
                </c:pt>
                <c:pt idx="91">
                  <c:v>0.6000000000000002</c:v>
                </c:pt>
                <c:pt idx="93">
                  <c:v>0.62000000000000022</c:v>
                </c:pt>
                <c:pt idx="94">
                  <c:v>0.62000000000000022</c:v>
                </c:pt>
                <c:pt idx="96">
                  <c:v>0.64000000000000024</c:v>
                </c:pt>
                <c:pt idx="97">
                  <c:v>0.64000000000000024</c:v>
                </c:pt>
                <c:pt idx="99">
                  <c:v>0.66000000000000025</c:v>
                </c:pt>
                <c:pt idx="100">
                  <c:v>0.66000000000000025</c:v>
                </c:pt>
                <c:pt idx="102">
                  <c:v>0.68000000000000027</c:v>
                </c:pt>
                <c:pt idx="103">
                  <c:v>0.68000000000000027</c:v>
                </c:pt>
                <c:pt idx="105">
                  <c:v>0.70000000000000029</c:v>
                </c:pt>
                <c:pt idx="106">
                  <c:v>0.70000000000000029</c:v>
                </c:pt>
                <c:pt idx="108">
                  <c:v>0.72000000000000031</c:v>
                </c:pt>
                <c:pt idx="109">
                  <c:v>0.72000000000000031</c:v>
                </c:pt>
                <c:pt idx="111">
                  <c:v>0.74000000000000032</c:v>
                </c:pt>
                <c:pt idx="112">
                  <c:v>0.74000000000000032</c:v>
                </c:pt>
                <c:pt idx="114">
                  <c:v>0.76000000000000034</c:v>
                </c:pt>
                <c:pt idx="115">
                  <c:v>0.76000000000000034</c:v>
                </c:pt>
                <c:pt idx="117">
                  <c:v>0.78000000000000036</c:v>
                </c:pt>
                <c:pt idx="118">
                  <c:v>0.78000000000000036</c:v>
                </c:pt>
                <c:pt idx="120">
                  <c:v>0.80000000000000038</c:v>
                </c:pt>
                <c:pt idx="121">
                  <c:v>0.80000000000000038</c:v>
                </c:pt>
                <c:pt idx="123">
                  <c:v>0.8200000000000004</c:v>
                </c:pt>
                <c:pt idx="124">
                  <c:v>0.8200000000000004</c:v>
                </c:pt>
                <c:pt idx="126">
                  <c:v>0.84000000000000041</c:v>
                </c:pt>
                <c:pt idx="127">
                  <c:v>0.84000000000000041</c:v>
                </c:pt>
                <c:pt idx="129">
                  <c:v>0.86000000000000043</c:v>
                </c:pt>
                <c:pt idx="130">
                  <c:v>0.86000000000000043</c:v>
                </c:pt>
                <c:pt idx="132">
                  <c:v>0.88000000000000045</c:v>
                </c:pt>
                <c:pt idx="133">
                  <c:v>0.88000000000000045</c:v>
                </c:pt>
                <c:pt idx="135">
                  <c:v>0.90000000000000047</c:v>
                </c:pt>
                <c:pt idx="136">
                  <c:v>0.90000000000000047</c:v>
                </c:pt>
                <c:pt idx="138">
                  <c:v>0.92000000000000048</c:v>
                </c:pt>
                <c:pt idx="139">
                  <c:v>0.92000000000000048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Sheet1!$B$10</c:f>
              <c:strCache>
                <c:ptCount val="1"/>
                <c:pt idx="0">
                  <c:v>% MAC</c:v>
                </c:pt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6.3709816181431404E-3"/>
                  <c:y val="2.6257518023615201E-2"/>
                </c:manualLayout>
              </c:layout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pPr algn="ctr" rtl="0">
                      <a:defRPr sz="1100" b="1"/>
                    </a:pPr>
                    <a:r>
                      <a:rPr lang="en-US" sz="1100"/>
                      <a:t>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pPr algn="ctr" rtl="0">
                      <a:defRPr sz="1100" b="1"/>
                    </a:pPr>
                    <a:r>
                      <a:rPr lang="en-US" sz="1100"/>
                      <a:t>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10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10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12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pPr algn="ctr" rtl="0">
                      <a:defRPr sz="1100" b="1"/>
                    </a:pPr>
                    <a:r>
                      <a:rPr lang="en-US" sz="1100"/>
                      <a:t>12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14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pPr algn="ctr" rtl="0">
                      <a:defRPr sz="1100" b="1"/>
                    </a:pPr>
                    <a:r>
                      <a:rPr lang="en-US" sz="1100"/>
                      <a:t>14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16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/>
              <c:tx>
                <c:strRef>
                  <c:f>Sheet1!$A$36</c:f>
                  <c:strCache>
                    <c:ptCount val="1"/>
                    <c:pt idx="0">
                      <c:v>-1.6E+6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{CF26925D-9646-4D0A-9752-8567CC848080}</c15:txfldGUID>
                      <c15:f>Sheet1!$A$36</c15:f>
                      <c15:dlblFieldTableCache>
                        <c:ptCount val="1"/>
                        <c:pt idx="0">
                          <c:v>-1.6E+6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18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"/>
              <c:layout/>
              <c:tx>
                <c:strRef>
                  <c:f>Sheet1!$A$39</c:f>
                  <c:strCache>
                    <c:ptCount val="1"/>
                    <c:pt idx="0">
                      <c:v>-1.4E+6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{1D053FC6-2F9A-4DF9-B1A0-EB13A9D04253}</c15:txfldGUID>
                      <c15:f>Sheet1!$A$39</c15:f>
                      <c15:dlblFieldTableCache>
                        <c:ptCount val="1"/>
                        <c:pt idx="0">
                          <c:v>-1.4E+6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20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"/>
              <c:layout/>
              <c:tx>
                <c:strRef>
                  <c:f>Sheet1!$A$42</c:f>
                  <c:strCache>
                    <c:ptCount val="1"/>
                    <c:pt idx="0">
                      <c:v>-1.2E+6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{B258A970-9B32-4EB4-8DA9-F0936DEBEA6B}</c15:txfldGUID>
                      <c15:f>Sheet1!$A$42</c15:f>
                      <c15:dlblFieldTableCache>
                        <c:ptCount val="1"/>
                        <c:pt idx="0">
                          <c:v>-1.2E+6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22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/>
              <c:tx>
                <c:strRef>
                  <c:f>Sheet1!$A$45</c:f>
                  <c:strCache>
                    <c:ptCount val="1"/>
                    <c:pt idx="0">
                      <c:v>-9.2E+5</c:v>
                    </c:pt>
                  </c:strCache>
                </c:strRef>
              </c:tx>
              <c:numFmt formatCode="General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{5292D566-C808-4702-89DF-B63A2206DB8D}</c15:txfldGUID>
                      <c15:f>Sheet1!$A$45</c15:f>
                      <c15:dlblFieldTableCache>
                        <c:ptCount val="1"/>
                        <c:pt idx="0">
                          <c:v>-9.2E+5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6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24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"/>
              <c:layout>
                <c:manualLayout>
                  <c:x val="-2.5854398732811399E-2"/>
                  <c:y val="-2.6576619258115899E-2"/>
                </c:manualLayout>
              </c:layout>
              <c:tx>
                <c:strRef>
                  <c:f>Sheet1!$A$48</c:f>
                  <c:strCache>
                    <c:ptCount val="1"/>
                    <c:pt idx="0">
                      <c:v>-6.9E+5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{68AED7D1-1B2D-4C70-87EB-EF4E7D2A19F7}</c15:txfldGUID>
                      <c15:f>Sheet1!$A$48</c15:f>
                      <c15:dlblFieldTableCache>
                        <c:ptCount val="1"/>
                        <c:pt idx="0">
                          <c:v>-6.9E+5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9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26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0"/>
              <c:layout/>
              <c:tx>
                <c:strRef>
                  <c:f>Sheet1!$A$51</c:f>
                  <c:strCache>
                    <c:ptCount val="1"/>
                    <c:pt idx="0">
                      <c:v>-4.6E+5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{359B1C31-EED1-4BE9-A093-61D2BAAFEEEF}</c15:txfldGUID>
                      <c15:f>Sheet1!$A$51</c15:f>
                      <c15:dlblFieldTableCache>
                        <c:ptCount val="1"/>
                        <c:pt idx="0">
                          <c:v>-4.6E+5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2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28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3"/>
              <c:layout/>
              <c:tx>
                <c:strRef>
                  <c:f>Sheet1!$A$54</c:f>
                  <c:strCache>
                    <c:ptCount val="1"/>
                    <c:pt idx="0">
                      <c:v>-2.3E+5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{46F8BAC4-D3A5-4DE8-BD3B-5B6E21CE9094}</c15:txfldGUID>
                      <c15:f>Sheet1!$A$54</c15:f>
                      <c15:dlblFieldTableCache>
                        <c:ptCount val="1"/>
                        <c:pt idx="0">
                          <c:v>-2.3E+5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5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30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/>
              <c:tx>
                <c:strRef>
                  <c:f>Sheet1!$A$57</c:f>
                  <c:strCache>
                    <c:ptCount val="1"/>
                    <c:pt idx="0">
                      <c:v>0.0E+0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{A63F9D68-8ECE-449C-B71D-D0788AAA74A9}</c15:txfldGUID>
                      <c15:f>Sheet1!$A$57</c15:f>
                      <c15:dlblFieldTableCache>
                        <c:ptCount val="1"/>
                        <c:pt idx="0">
                          <c:v>0.0E+0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8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32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9"/>
              <c:layout/>
              <c:tx>
                <c:strRef>
                  <c:f>Sheet1!$A$60</c:f>
                  <c:strCache>
                    <c:ptCount val="1"/>
                    <c:pt idx="0">
                      <c:v>2.3E+5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{7330FE61-AE02-44FE-9585-CB9AC163A4FC}</c15:txfldGUID>
                      <c15:f>Sheet1!$A$60</c15:f>
                      <c15:dlblFieldTableCache>
                        <c:ptCount val="1"/>
                        <c:pt idx="0">
                          <c:v>2.3E+5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1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34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2"/>
              <c:layout/>
              <c:tx>
                <c:strRef>
                  <c:f>Sheet1!$A$63</c:f>
                  <c:strCache>
                    <c:ptCount val="1"/>
                    <c:pt idx="0">
                      <c:v>4.6E+5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{85D6173F-141E-443F-AD1F-D2A3D62ED464}</c15:txfldGUID>
                      <c15:f>Sheet1!$A$63</c15:f>
                      <c15:dlblFieldTableCache>
                        <c:ptCount val="1"/>
                        <c:pt idx="0">
                          <c:v>4.6E+5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4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36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/>
              <c:tx>
                <c:strRef>
                  <c:f>Sheet1!$A$66</c:f>
                  <c:strCache>
                    <c:ptCount val="1"/>
                    <c:pt idx="0">
                      <c:v>6.9E+5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{49109796-5A17-42A1-963F-9EDD1AF211B7}</c15:txfldGUID>
                      <c15:f>Sheet1!$A$66</c15:f>
                      <c15:dlblFieldTableCache>
                        <c:ptCount val="1"/>
                        <c:pt idx="0">
                          <c:v>6.9E+5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7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38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/>
              <c:tx>
                <c:strRef>
                  <c:f>Sheet1!$A$69</c:f>
                  <c:strCache>
                    <c:ptCount val="1"/>
                    <c:pt idx="0">
                      <c:v>9.2E+5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{5247607E-575B-4237-863D-73364BC25B81}</c15:txfldGUID>
                      <c15:f>Sheet1!$A$69</c15:f>
                      <c15:dlblFieldTableCache>
                        <c:ptCount val="1"/>
                        <c:pt idx="0">
                          <c:v>9.2E+5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0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40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1"/>
              <c:layout/>
              <c:tx>
                <c:strRef>
                  <c:f>Sheet1!$A$72</c:f>
                  <c:strCache>
                    <c:ptCount val="1"/>
                    <c:pt idx="0">
                      <c:v>1.2E+6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 algn="ctr" rtl="0"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{D0D8F3A0-6A6C-48A2-B978-5CEF3F7670E4}</c15:txfldGUID>
                      <c15:f>Sheet1!$A$72</c15:f>
                      <c15:dlblFieldTableCache>
                        <c:ptCount val="1"/>
                        <c:pt idx="0">
                          <c:v>1.2E+6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3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42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4"/>
              <c:layout/>
              <c:tx>
                <c:strRef>
                  <c:f>Sheet1!$A$75</c:f>
                  <c:strCache>
                    <c:ptCount val="1"/>
                    <c:pt idx="0">
                      <c:v>1.4E+6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{FCFAE344-3C28-4DCF-875F-5202988D2881}</c15:txfldGUID>
                      <c15:f>Sheet1!$A$75</c15:f>
                      <c15:dlblFieldTableCache>
                        <c:ptCount val="1"/>
                        <c:pt idx="0">
                          <c:v>1.4E+6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6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44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7"/>
              <c:layout/>
              <c:tx>
                <c:strRef>
                  <c:f>Sheet1!$A$78</c:f>
                  <c:strCache>
                    <c:ptCount val="1"/>
                    <c:pt idx="0">
                      <c:v>1.6E+6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{4DD5D5F7-7A6E-4EBF-BFF2-CFE41413994F}</c15:txfldGUID>
                      <c15:f>Sheet1!$A$78</c15:f>
                      <c15:dlblFieldTableCache>
                        <c:ptCount val="1"/>
                        <c:pt idx="0">
                          <c:v>1.6E+6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9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46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layout/>
              <c:tx>
                <c:strRef>
                  <c:f>Sheet1!$A$81</c:f>
                  <c:strCache>
                    <c:ptCount val="1"/>
                    <c:pt idx="0">
                      <c:v>1.8E+6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{58C0D275-12EE-4236-AF25-A871B9547F33}</c15:txfldGUID>
                      <c15:f>Sheet1!$A$81</c15:f>
                      <c15:dlblFieldTableCache>
                        <c:ptCount val="1"/>
                        <c:pt idx="0">
                          <c:v>1.8E+6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2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48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3"/>
              <c:layout/>
              <c:tx>
                <c:strRef>
                  <c:f>Sheet1!$A$84</c:f>
                  <c:strCache>
                    <c:ptCount val="1"/>
                    <c:pt idx="0">
                      <c:v>2.1E+6</c:v>
                    </c:pt>
                  </c:strCache>
                </c:strRef>
              </c:tx>
              <c:numFmt formatCode="[$-F400]h:mm:ss\ AM/PM" sourceLinked="0"/>
              <c:spPr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{76801573-00D8-4721-9A20-8737A0565964}</c15:txfldGUID>
                      <c15:f>Sheet1!$A$84</c15:f>
                      <c15:dlblFieldTableCache>
                        <c:ptCount val="1"/>
                        <c:pt idx="0">
                          <c:v>2.1E+6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5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50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6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50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8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52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9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52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1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54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2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54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4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56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56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58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pPr algn="ctr" rtl="0"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58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60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pPr algn="ctr" rtl="0"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60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62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62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64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64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66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66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68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68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70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70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72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72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74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74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"/>
              <c:layout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76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76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78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78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84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86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88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90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90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8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92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9"/>
              <c:tx>
                <c:rich>
                  <a:bodyPr/>
                  <a:lstStyle/>
                  <a:p>
                    <a:pPr>
                      <a:defRPr sz="1100" b="1"/>
                    </a:pPr>
                    <a:r>
                      <a:rPr lang="en-US" sz="1100"/>
                      <a:t>92</a:t>
                    </a:r>
                    <a:endParaRPr lang="en-US"/>
                  </a:p>
                </c:rich>
              </c:tx>
              <c:numFmt formatCode="[$-F400]h:mm:ss\ AM/PM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[$-F400]h:mm:ss\ AM/PM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Sheet1!$D$11:$D$150</c:f>
              <c:numCache>
                <c:formatCode>General</c:formatCode>
                <c:ptCount val="140"/>
                <c:pt idx="0">
                  <c:v>-1829829.7847414999</c:v>
                </c:pt>
                <c:pt idx="1">
                  <c:v>-3450809.5483482997</c:v>
                </c:pt>
                <c:pt idx="3">
                  <c:v>-1707841.1324253976</c:v>
                </c:pt>
                <c:pt idx="4">
                  <c:v>-3220755.5784584088</c:v>
                </c:pt>
                <c:pt idx="6">
                  <c:v>-1585852.4801093002</c:v>
                </c:pt>
                <c:pt idx="7">
                  <c:v>-2990701.6085685273</c:v>
                </c:pt>
                <c:pt idx="9">
                  <c:v>-1463863.8277931979</c:v>
                </c:pt>
                <c:pt idx="10">
                  <c:v>-2760647.6386786359</c:v>
                </c:pt>
                <c:pt idx="12">
                  <c:v>-1341875.1754771005</c:v>
                </c:pt>
                <c:pt idx="13">
                  <c:v>-2530593.6687887544</c:v>
                </c:pt>
                <c:pt idx="15">
                  <c:v>-1219886.5231609982</c:v>
                </c:pt>
                <c:pt idx="16">
                  <c:v>-2300539.6988988635</c:v>
                </c:pt>
                <c:pt idx="18">
                  <c:v>-1097897.8708449008</c:v>
                </c:pt>
                <c:pt idx="19">
                  <c:v>-2070485.7290089817</c:v>
                </c:pt>
                <c:pt idx="21">
                  <c:v>-975909.21852879866</c:v>
                </c:pt>
                <c:pt idx="22">
                  <c:v>-1840431.7591190909</c:v>
                </c:pt>
                <c:pt idx="24">
                  <c:v>-853920.56621270126</c:v>
                </c:pt>
                <c:pt idx="25">
                  <c:v>-1610377.7892292091</c:v>
                </c:pt>
                <c:pt idx="27">
                  <c:v>-731931.91389659897</c:v>
                </c:pt>
                <c:pt idx="28">
                  <c:v>-1380323.819339318</c:v>
                </c:pt>
                <c:pt idx="30">
                  <c:v>-609943.26158050157</c:v>
                </c:pt>
                <c:pt idx="31">
                  <c:v>-1150269.8494494364</c:v>
                </c:pt>
                <c:pt idx="33">
                  <c:v>-487954.60926439933</c:v>
                </c:pt>
                <c:pt idx="34">
                  <c:v>-920215.87955954543</c:v>
                </c:pt>
                <c:pt idx="36">
                  <c:v>-365965.95694830193</c:v>
                </c:pt>
                <c:pt idx="37">
                  <c:v>-690161.90966966364</c:v>
                </c:pt>
                <c:pt idx="39">
                  <c:v>-243977.30463219967</c:v>
                </c:pt>
                <c:pt idx="40">
                  <c:v>-460107.93977977271</c:v>
                </c:pt>
                <c:pt idx="42">
                  <c:v>-121988.65231610228</c:v>
                </c:pt>
                <c:pt idx="43">
                  <c:v>-230053.96988989096</c:v>
                </c:pt>
                <c:pt idx="45">
                  <c:v>0</c:v>
                </c:pt>
                <c:pt idx="46">
                  <c:v>0</c:v>
                </c:pt>
                <c:pt idx="48">
                  <c:v>121988.65231610228</c:v>
                </c:pt>
                <c:pt idx="49">
                  <c:v>230053.96988989096</c:v>
                </c:pt>
                <c:pt idx="51">
                  <c:v>243977.30463219967</c:v>
                </c:pt>
                <c:pt idx="52">
                  <c:v>460107.93977977271</c:v>
                </c:pt>
                <c:pt idx="54">
                  <c:v>365965.95694830193</c:v>
                </c:pt>
                <c:pt idx="55">
                  <c:v>690161.90966966364</c:v>
                </c:pt>
                <c:pt idx="57">
                  <c:v>487954.60926439933</c:v>
                </c:pt>
                <c:pt idx="58">
                  <c:v>920215.87955954543</c:v>
                </c:pt>
                <c:pt idx="60">
                  <c:v>609943.26158050157</c:v>
                </c:pt>
                <c:pt idx="61">
                  <c:v>1150269.8494494364</c:v>
                </c:pt>
                <c:pt idx="63">
                  <c:v>731931.91389659897</c:v>
                </c:pt>
                <c:pt idx="64">
                  <c:v>1380323.819339318</c:v>
                </c:pt>
                <c:pt idx="66">
                  <c:v>853920.56621270126</c:v>
                </c:pt>
                <c:pt idx="67">
                  <c:v>1610377.7892292091</c:v>
                </c:pt>
                <c:pt idx="69">
                  <c:v>975909.21852880355</c:v>
                </c:pt>
                <c:pt idx="70">
                  <c:v>1840431.7591190999</c:v>
                </c:pt>
                <c:pt idx="72">
                  <c:v>1097897.8708449008</c:v>
                </c:pt>
                <c:pt idx="73">
                  <c:v>2070485.7290089817</c:v>
                </c:pt>
                <c:pt idx="75">
                  <c:v>1219886.5231609982</c:v>
                </c:pt>
                <c:pt idx="76">
                  <c:v>2300539.6988988635</c:v>
                </c:pt>
                <c:pt idx="78">
                  <c:v>1341875.1754771005</c:v>
                </c:pt>
                <c:pt idx="79">
                  <c:v>2530593.6687887544</c:v>
                </c:pt>
                <c:pt idx="81">
                  <c:v>1463863.8277932028</c:v>
                </c:pt>
                <c:pt idx="82">
                  <c:v>2760647.6386786452</c:v>
                </c:pt>
                <c:pt idx="84">
                  <c:v>1585852.4801093002</c:v>
                </c:pt>
                <c:pt idx="85">
                  <c:v>2990701.6085685273</c:v>
                </c:pt>
                <c:pt idx="87">
                  <c:v>1707841.1324254025</c:v>
                </c:pt>
                <c:pt idx="88">
                  <c:v>3220755.5784584181</c:v>
                </c:pt>
                <c:pt idx="90">
                  <c:v>1829829.7847414999</c:v>
                </c:pt>
                <c:pt idx="91">
                  <c:v>3450809.5483482997</c:v>
                </c:pt>
                <c:pt idx="93">
                  <c:v>1951818.4370576022</c:v>
                </c:pt>
                <c:pt idx="94">
                  <c:v>3680863.5182381906</c:v>
                </c:pt>
                <c:pt idx="96">
                  <c:v>2073807.0893736996</c:v>
                </c:pt>
                <c:pt idx="97">
                  <c:v>3910917.4881280726</c:v>
                </c:pt>
                <c:pt idx="99">
                  <c:v>2195795.7416898017</c:v>
                </c:pt>
                <c:pt idx="100">
                  <c:v>4140971.4580179635</c:v>
                </c:pt>
                <c:pt idx="102">
                  <c:v>2317784.394005904</c:v>
                </c:pt>
                <c:pt idx="103">
                  <c:v>4371025.4279078543</c:v>
                </c:pt>
                <c:pt idx="105">
                  <c:v>2439773.0463220016</c:v>
                </c:pt>
                <c:pt idx="106">
                  <c:v>4601079.3977977363</c:v>
                </c:pt>
                <c:pt idx="108">
                  <c:v>2561761.6986381039</c:v>
                </c:pt>
                <c:pt idx="109">
                  <c:v>4831133.3676876267</c:v>
                </c:pt>
                <c:pt idx="111">
                  <c:v>2683750.3509542011</c:v>
                </c:pt>
                <c:pt idx="112">
                  <c:v>5061187.3375775088</c:v>
                </c:pt>
                <c:pt idx="114">
                  <c:v>2805739.0032703034</c:v>
                </c:pt>
                <c:pt idx="115">
                  <c:v>5291241.3074674001</c:v>
                </c:pt>
                <c:pt idx="117">
                  <c:v>2927727.655586401</c:v>
                </c:pt>
                <c:pt idx="118">
                  <c:v>5521295.2773572812</c:v>
                </c:pt>
                <c:pt idx="120">
                  <c:v>3049716.3079025033</c:v>
                </c:pt>
                <c:pt idx="121">
                  <c:v>5751349.2472471725</c:v>
                </c:pt>
                <c:pt idx="123">
                  <c:v>3171704.9602186005</c:v>
                </c:pt>
                <c:pt idx="124">
                  <c:v>5981403.2171370545</c:v>
                </c:pt>
                <c:pt idx="126">
                  <c:v>3293693.6125347028</c:v>
                </c:pt>
                <c:pt idx="127">
                  <c:v>6211457.1870269449</c:v>
                </c:pt>
                <c:pt idx="129">
                  <c:v>3415682.2648507999</c:v>
                </c:pt>
                <c:pt idx="130">
                  <c:v>6441511.156916827</c:v>
                </c:pt>
                <c:pt idx="132">
                  <c:v>3537670.9171669022</c:v>
                </c:pt>
                <c:pt idx="133">
                  <c:v>6671565.1268067174</c:v>
                </c:pt>
                <c:pt idx="135">
                  <c:v>3659659.5694830045</c:v>
                </c:pt>
                <c:pt idx="136">
                  <c:v>6901619.0966966087</c:v>
                </c:pt>
                <c:pt idx="138">
                  <c:v>3781648.2217991021</c:v>
                </c:pt>
                <c:pt idx="139">
                  <c:v>7131673.0665864907</c:v>
                </c:pt>
              </c:numCache>
            </c:numRef>
          </c:xVal>
          <c:yVal>
            <c:numRef>
              <c:f>Sheet1!$E$11:$E$150</c:f>
              <c:numCache>
                <c:formatCode>General</c:formatCode>
                <c:ptCount val="140"/>
                <c:pt idx="0">
                  <c:v>43000</c:v>
                </c:pt>
                <c:pt idx="1">
                  <c:v>81092.138632959904</c:v>
                </c:pt>
                <c:pt idx="3">
                  <c:v>43000</c:v>
                </c:pt>
                <c:pt idx="4">
                  <c:v>81092.138632959904</c:v>
                </c:pt>
                <c:pt idx="6">
                  <c:v>43000</c:v>
                </c:pt>
                <c:pt idx="7">
                  <c:v>81092.138632959904</c:v>
                </c:pt>
                <c:pt idx="9">
                  <c:v>43000</c:v>
                </c:pt>
                <c:pt idx="10">
                  <c:v>81092.138632959904</c:v>
                </c:pt>
                <c:pt idx="12">
                  <c:v>43000</c:v>
                </c:pt>
                <c:pt idx="13">
                  <c:v>81092.138632959904</c:v>
                </c:pt>
                <c:pt idx="15">
                  <c:v>43000</c:v>
                </c:pt>
                <c:pt idx="16">
                  <c:v>81092.138632959904</c:v>
                </c:pt>
                <c:pt idx="18">
                  <c:v>43000</c:v>
                </c:pt>
                <c:pt idx="19">
                  <c:v>81092.138632959904</c:v>
                </c:pt>
                <c:pt idx="21">
                  <c:v>43000</c:v>
                </c:pt>
                <c:pt idx="22">
                  <c:v>81092.138632959904</c:v>
                </c:pt>
                <c:pt idx="24">
                  <c:v>43000</c:v>
                </c:pt>
                <c:pt idx="25">
                  <c:v>81092.138632959904</c:v>
                </c:pt>
                <c:pt idx="27">
                  <c:v>43000</c:v>
                </c:pt>
                <c:pt idx="28">
                  <c:v>81092.138632959904</c:v>
                </c:pt>
                <c:pt idx="30">
                  <c:v>43000</c:v>
                </c:pt>
                <c:pt idx="31">
                  <c:v>81092.138632959904</c:v>
                </c:pt>
                <c:pt idx="33">
                  <c:v>43000</c:v>
                </c:pt>
                <c:pt idx="34">
                  <c:v>81092.138632959904</c:v>
                </c:pt>
                <c:pt idx="36">
                  <c:v>43000</c:v>
                </c:pt>
                <c:pt idx="37">
                  <c:v>81092.138632959904</c:v>
                </c:pt>
                <c:pt idx="39">
                  <c:v>43000</c:v>
                </c:pt>
                <c:pt idx="40">
                  <c:v>81092.138632959904</c:v>
                </c:pt>
                <c:pt idx="42">
                  <c:v>43000</c:v>
                </c:pt>
                <c:pt idx="43">
                  <c:v>81092.138632959904</c:v>
                </c:pt>
                <c:pt idx="45">
                  <c:v>43000</c:v>
                </c:pt>
                <c:pt idx="46">
                  <c:v>81092.138632959904</c:v>
                </c:pt>
                <c:pt idx="48">
                  <c:v>43000</c:v>
                </c:pt>
                <c:pt idx="49">
                  <c:v>81092.138632959904</c:v>
                </c:pt>
                <c:pt idx="51">
                  <c:v>43000</c:v>
                </c:pt>
                <c:pt idx="52">
                  <c:v>81092.138632959904</c:v>
                </c:pt>
                <c:pt idx="54">
                  <c:v>43000</c:v>
                </c:pt>
                <c:pt idx="55">
                  <c:v>81092.138632959904</c:v>
                </c:pt>
                <c:pt idx="57">
                  <c:v>43000</c:v>
                </c:pt>
                <c:pt idx="58">
                  <c:v>81092.138632959904</c:v>
                </c:pt>
                <c:pt idx="60">
                  <c:v>43000</c:v>
                </c:pt>
                <c:pt idx="61">
                  <c:v>81092.138632959904</c:v>
                </c:pt>
                <c:pt idx="63">
                  <c:v>43000</c:v>
                </c:pt>
                <c:pt idx="64">
                  <c:v>81092.138632959904</c:v>
                </c:pt>
                <c:pt idx="66">
                  <c:v>43000</c:v>
                </c:pt>
                <c:pt idx="67">
                  <c:v>81092.138632959904</c:v>
                </c:pt>
                <c:pt idx="69">
                  <c:v>43000</c:v>
                </c:pt>
                <c:pt idx="70">
                  <c:v>81092.138632959904</c:v>
                </c:pt>
                <c:pt idx="72">
                  <c:v>43000</c:v>
                </c:pt>
                <c:pt idx="73">
                  <c:v>81092.138632959904</c:v>
                </c:pt>
                <c:pt idx="75">
                  <c:v>43000</c:v>
                </c:pt>
                <c:pt idx="76">
                  <c:v>81092.138632959904</c:v>
                </c:pt>
                <c:pt idx="78">
                  <c:v>43000</c:v>
                </c:pt>
                <c:pt idx="79">
                  <c:v>81092.138632959904</c:v>
                </c:pt>
                <c:pt idx="81">
                  <c:v>43000</c:v>
                </c:pt>
                <c:pt idx="82">
                  <c:v>81092.138632959904</c:v>
                </c:pt>
                <c:pt idx="84">
                  <c:v>43000</c:v>
                </c:pt>
                <c:pt idx="85">
                  <c:v>81092.138632959904</c:v>
                </c:pt>
                <c:pt idx="87">
                  <c:v>43000</c:v>
                </c:pt>
                <c:pt idx="88">
                  <c:v>81092.138632959904</c:v>
                </c:pt>
                <c:pt idx="90">
                  <c:v>43000</c:v>
                </c:pt>
                <c:pt idx="91">
                  <c:v>81092.138632959904</c:v>
                </c:pt>
                <c:pt idx="93">
                  <c:v>43000</c:v>
                </c:pt>
                <c:pt idx="94">
                  <c:v>81092.138632959904</c:v>
                </c:pt>
                <c:pt idx="96">
                  <c:v>43000</c:v>
                </c:pt>
                <c:pt idx="97">
                  <c:v>81092.138632959904</c:v>
                </c:pt>
                <c:pt idx="99">
                  <c:v>43000</c:v>
                </c:pt>
                <c:pt idx="100">
                  <c:v>81092.138632959904</c:v>
                </c:pt>
                <c:pt idx="102">
                  <c:v>43000</c:v>
                </c:pt>
                <c:pt idx="103">
                  <c:v>81092.138632959904</c:v>
                </c:pt>
                <c:pt idx="105">
                  <c:v>43000</c:v>
                </c:pt>
                <c:pt idx="106">
                  <c:v>81092.138632959904</c:v>
                </c:pt>
                <c:pt idx="108">
                  <c:v>43000</c:v>
                </c:pt>
                <c:pt idx="109">
                  <c:v>81092.138632959904</c:v>
                </c:pt>
                <c:pt idx="111">
                  <c:v>43000</c:v>
                </c:pt>
                <c:pt idx="112">
                  <c:v>81092.138632959904</c:v>
                </c:pt>
                <c:pt idx="114">
                  <c:v>43000</c:v>
                </c:pt>
                <c:pt idx="115">
                  <c:v>81092.138632959904</c:v>
                </c:pt>
                <c:pt idx="117">
                  <c:v>43000</c:v>
                </c:pt>
                <c:pt idx="118">
                  <c:v>81092.138632959904</c:v>
                </c:pt>
                <c:pt idx="120">
                  <c:v>43000</c:v>
                </c:pt>
                <c:pt idx="121">
                  <c:v>81092.138632959904</c:v>
                </c:pt>
                <c:pt idx="123">
                  <c:v>43000</c:v>
                </c:pt>
                <c:pt idx="124">
                  <c:v>81092.138632959904</c:v>
                </c:pt>
                <c:pt idx="126">
                  <c:v>43000</c:v>
                </c:pt>
                <c:pt idx="127">
                  <c:v>81092.138632959904</c:v>
                </c:pt>
                <c:pt idx="129">
                  <c:v>43000</c:v>
                </c:pt>
                <c:pt idx="130">
                  <c:v>81092.138632959904</c:v>
                </c:pt>
                <c:pt idx="132">
                  <c:v>43000</c:v>
                </c:pt>
                <c:pt idx="133">
                  <c:v>81092.138632959904</c:v>
                </c:pt>
                <c:pt idx="135">
                  <c:v>43000</c:v>
                </c:pt>
                <c:pt idx="136">
                  <c:v>81092.138632959904</c:v>
                </c:pt>
                <c:pt idx="138">
                  <c:v>43000</c:v>
                </c:pt>
                <c:pt idx="139">
                  <c:v>81092.138632959904</c:v>
                </c:pt>
              </c:numCache>
            </c:numRef>
          </c:yVal>
          <c:smooth val="0"/>
        </c:ser>
        <c:ser>
          <c:idx val="2"/>
          <c:order val="2"/>
          <c:tx>
            <c:v>Simple Envelope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Sheet1!$O$3:$O$7</c:f>
              <c:numCache>
                <c:formatCode>General</c:formatCode>
                <c:ptCount val="5"/>
                <c:pt idx="0">
                  <c:v>-949471.92350072612</c:v>
                </c:pt>
                <c:pt idx="1">
                  <c:v>583514.93868912559</c:v>
                </c:pt>
                <c:pt idx="2">
                  <c:v>994997.25771869835</c:v>
                </c:pt>
                <c:pt idx="3">
                  <c:v>-1619019.3215728998</c:v>
                </c:pt>
                <c:pt idx="4">
                  <c:v>-949471.92350072612</c:v>
                </c:pt>
              </c:numCache>
            </c:numRef>
          </c:xVal>
          <c:yVal>
            <c:numRef>
              <c:f>Sheet1!$L$3:$L$7</c:f>
              <c:numCache>
                <c:formatCode>General</c:formatCode>
                <c:ptCount val="5"/>
                <c:pt idx="0">
                  <c:v>44624.142694560956</c:v>
                </c:pt>
                <c:pt idx="1">
                  <c:v>44624.142694560956</c:v>
                </c:pt>
                <c:pt idx="2">
                  <c:v>76092.138632959904</c:v>
                </c:pt>
                <c:pt idx="3">
                  <c:v>76092.138632959904</c:v>
                </c:pt>
                <c:pt idx="4">
                  <c:v>44624.142694560956</c:v>
                </c:pt>
              </c:numCache>
            </c:numRef>
          </c:yVal>
          <c:smooth val="0"/>
        </c:ser>
        <c:ser>
          <c:idx val="3"/>
          <c:order val="3"/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51"/>
            <c:marker>
              <c:symbol val="square"/>
              <c:size val="10"/>
              <c:spPr>
                <a:noFill/>
                <a:ln>
                  <a:noFill/>
                </a:ln>
              </c:spPr>
            </c:marker>
            <c:bubble3D val="0"/>
            <c:spPr>
              <a:ln>
                <a:noFill/>
              </a:ln>
            </c:spPr>
          </c:dPt>
          <c:xVal>
            <c:numRef>
              <c:f>Sheet1!$L$53:$L$200</c:f>
              <c:numCache>
                <c:formatCode>General</c:formatCode>
                <c:ptCount val="148"/>
                <c:pt idx="0">
                  <c:v>855211.67553977738</c:v>
                </c:pt>
                <c:pt idx="1">
                  <c:v>742478.6908954262</c:v>
                </c:pt>
                <c:pt idx="2">
                  <c:v>482593.27258771</c:v>
                </c:pt>
                <c:pt idx="3">
                  <c:v>521593.66105881019</c:v>
                </c:pt>
                <c:pt idx="4">
                  <c:v>562460.20987130632</c:v>
                </c:pt>
                <c:pt idx="5">
                  <c:v>603326.75868380466</c:v>
                </c:pt>
                <c:pt idx="6">
                  <c:v>637953.30749629589</c:v>
                </c:pt>
                <c:pt idx="7">
                  <c:v>672579.8563087798</c:v>
                </c:pt>
                <c:pt idx="8">
                  <c:v>700966.40512127324</c:v>
                </c:pt>
                <c:pt idx="9">
                  <c:v>729352.95393376518</c:v>
                </c:pt>
                <c:pt idx="10">
                  <c:v>751499.50274624513</c:v>
                </c:pt>
                <c:pt idx="11">
                  <c:v>773646.05155873601</c:v>
                </c:pt>
                <c:pt idx="12">
                  <c:v>789552.6003712141</c:v>
                </c:pt>
                <c:pt idx="13">
                  <c:v>805459.14918370044</c:v>
                </c:pt>
                <c:pt idx="14">
                  <c:v>815125.69799620926</c:v>
                </c:pt>
                <c:pt idx="15">
                  <c:v>824792.24680867745</c:v>
                </c:pt>
                <c:pt idx="16">
                  <c:v>828218.79562117683</c:v>
                </c:pt>
                <c:pt idx="17">
                  <c:v>831645.34443366295</c:v>
                </c:pt>
                <c:pt idx="18">
                  <c:v>828831.8932461777</c:v>
                </c:pt>
                <c:pt idx="19">
                  <c:v>826018.44205865264</c:v>
                </c:pt>
                <c:pt idx="20">
                  <c:v>816964.99087113095</c:v>
                </c:pt>
                <c:pt idx="21">
                  <c:v>807911.53968362382</c:v>
                </c:pt>
                <c:pt idx="22">
                  <c:v>792618.08849609469</c:v>
                </c:pt>
                <c:pt idx="23">
                  <c:v>777324.63730858581</c:v>
                </c:pt>
                <c:pt idx="24">
                  <c:v>755791.18612107832</c:v>
                </c:pt>
                <c:pt idx="25">
                  <c:v>734257.73493358039</c:v>
                </c:pt>
                <c:pt idx="26">
                  <c:v>706484.28374607908</c:v>
                </c:pt>
                <c:pt idx="27">
                  <c:v>678710.83255855634</c:v>
                </c:pt>
                <c:pt idx="28">
                  <c:v>644697.38137105422</c:v>
                </c:pt>
                <c:pt idx="29">
                  <c:v>610683.93018351973</c:v>
                </c:pt>
                <c:pt idx="30">
                  <c:v>564385.47899603588</c:v>
                </c:pt>
                <c:pt idx="31">
                  <c:v>517892.02780852007</c:v>
                </c:pt>
                <c:pt idx="32">
                  <c:v>464963.57662099198</c:v>
                </c:pt>
                <c:pt idx="33">
                  <c:v>411840.12543349975</c:v>
                </c:pt>
                <c:pt idx="34">
                  <c:v>352281.67424596049</c:v>
                </c:pt>
                <c:pt idx="35">
                  <c:v>292528.22305847134</c:v>
                </c:pt>
                <c:pt idx="36">
                  <c:v>333394.77187094965</c:v>
                </c:pt>
                <c:pt idx="37">
                  <c:v>374261.32068344072</c:v>
                </c:pt>
                <c:pt idx="38">
                  <c:v>408887.86949593906</c:v>
                </c:pt>
                <c:pt idx="39">
                  <c:v>443514.41830840195</c:v>
                </c:pt>
                <c:pt idx="40">
                  <c:v>471900.96712090704</c:v>
                </c:pt>
                <c:pt idx="41">
                  <c:v>500287.51593336643</c:v>
                </c:pt>
                <c:pt idx="42">
                  <c:v>522434.06474588992</c:v>
                </c:pt>
                <c:pt idx="43">
                  <c:v>544580.61355836026</c:v>
                </c:pt>
                <c:pt idx="44">
                  <c:v>560487.16237085056</c:v>
                </c:pt>
                <c:pt idx="45">
                  <c:v>576393.71118336357</c:v>
                </c:pt>
                <c:pt idx="46">
                  <c:v>586060.25999584643</c:v>
                </c:pt>
                <c:pt idx="47">
                  <c:v>595726.80880834034</c:v>
                </c:pt>
                <c:pt idx="48">
                  <c:v>599153.35762080725</c:v>
                </c:pt>
                <c:pt idx="49">
                  <c:v>602579.90643331036</c:v>
                </c:pt>
                <c:pt idx="50">
                  <c:v>599766.45524580672</c:v>
                </c:pt>
                <c:pt idx="51">
                  <c:v>596953.00405828119</c:v>
                </c:pt>
                <c:pt idx="52">
                  <c:v>587899.55287079979</c:v>
                </c:pt>
                <c:pt idx="53">
                  <c:v>578846.10168325633</c:v>
                </c:pt>
                <c:pt idx="54">
                  <c:v>563552.65049573837</c:v>
                </c:pt>
                <c:pt idx="55">
                  <c:v>548259.19930825615</c:v>
                </c:pt>
                <c:pt idx="56">
                  <c:v>526725.74812071724</c:v>
                </c:pt>
                <c:pt idx="57">
                  <c:v>505192.29693320708</c:v>
                </c:pt>
                <c:pt idx="58">
                  <c:v>477418.84574569651</c:v>
                </c:pt>
                <c:pt idx="59">
                  <c:v>449645.39455820713</c:v>
                </c:pt>
                <c:pt idx="60">
                  <c:v>415631.94337068271</c:v>
                </c:pt>
                <c:pt idx="61">
                  <c:v>381618.49218314042</c:v>
                </c:pt>
                <c:pt idx="62">
                  <c:v>335320.04099565896</c:v>
                </c:pt>
                <c:pt idx="63">
                  <c:v>289021.58980816236</c:v>
                </c:pt>
                <c:pt idx="64">
                  <c:v>236093.13862063372</c:v>
                </c:pt>
                <c:pt idx="65">
                  <c:v>183164.68743315633</c:v>
                </c:pt>
                <c:pt idx="66">
                  <c:v>123606.23624560899</c:v>
                </c:pt>
                <c:pt idx="67">
                  <c:v>64047.785058142312</c:v>
                </c:pt>
                <c:pt idx="68">
                  <c:v>104914.33387057512</c:v>
                </c:pt>
                <c:pt idx="69">
                  <c:v>139540.88268305807</c:v>
                </c:pt>
                <c:pt idx="70">
                  <c:v>167927.43149556313</c:v>
                </c:pt>
                <c:pt idx="71">
                  <c:v>190073.9803080447</c:v>
                </c:pt>
                <c:pt idx="72">
                  <c:v>205980.52912054825</c:v>
                </c:pt>
                <c:pt idx="73">
                  <c:v>215647.07793306955</c:v>
                </c:pt>
                <c:pt idx="74">
                  <c:v>219073.62674553564</c:v>
                </c:pt>
                <c:pt idx="75">
                  <c:v>216260.17555802345</c:v>
                </c:pt>
                <c:pt idx="76">
                  <c:v>207206.72437048861</c:v>
                </c:pt>
                <c:pt idx="77">
                  <c:v>191913.27318296654</c:v>
                </c:pt>
                <c:pt idx="78">
                  <c:v>170379.82199547812</c:v>
                </c:pt>
                <c:pt idx="79">
                  <c:v>142606.37080796686</c:v>
                </c:pt>
                <c:pt idx="80">
                  <c:v>108592.91962043739</c:v>
                </c:pt>
                <c:pt idx="81">
                  <c:v>-412798.86913736432</c:v>
                </c:pt>
                <c:pt idx="82">
                  <c:v>-105985.39497590177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Sheet1!$J$53:$J$200</c:f>
              <c:numCache>
                <c:formatCode>General</c:formatCode>
                <c:ptCount val="148"/>
                <c:pt idx="0">
                  <c:v>44624.142694560956</c:v>
                </c:pt>
                <c:pt idx="1">
                  <c:v>46734.142694560956</c:v>
                </c:pt>
                <c:pt idx="2">
                  <c:v>47214.142694560956</c:v>
                </c:pt>
                <c:pt idx="3">
                  <c:v>47844.142694560956</c:v>
                </c:pt>
                <c:pt idx="4">
                  <c:v>48039.142694560956</c:v>
                </c:pt>
                <c:pt idx="5">
                  <c:v>48234.142694560956</c:v>
                </c:pt>
                <c:pt idx="6">
                  <c:v>48429.142694560956</c:v>
                </c:pt>
                <c:pt idx="7">
                  <c:v>48624.142694560956</c:v>
                </c:pt>
                <c:pt idx="8">
                  <c:v>48819.142694560956</c:v>
                </c:pt>
                <c:pt idx="9">
                  <c:v>49014.142694560956</c:v>
                </c:pt>
                <c:pt idx="10">
                  <c:v>49209.142694560956</c:v>
                </c:pt>
                <c:pt idx="11">
                  <c:v>49404.142694560956</c:v>
                </c:pt>
                <c:pt idx="12">
                  <c:v>49599.142694560956</c:v>
                </c:pt>
                <c:pt idx="13">
                  <c:v>49794.142694560956</c:v>
                </c:pt>
                <c:pt idx="14">
                  <c:v>49989.142694560956</c:v>
                </c:pt>
                <c:pt idx="15">
                  <c:v>50184.142694560956</c:v>
                </c:pt>
                <c:pt idx="16">
                  <c:v>50379.142694560956</c:v>
                </c:pt>
                <c:pt idx="17">
                  <c:v>50574.142694560956</c:v>
                </c:pt>
                <c:pt idx="18">
                  <c:v>50769.142694560956</c:v>
                </c:pt>
                <c:pt idx="19">
                  <c:v>50964.142694560956</c:v>
                </c:pt>
                <c:pt idx="20">
                  <c:v>51159.142694560956</c:v>
                </c:pt>
                <c:pt idx="21">
                  <c:v>51354.142694560956</c:v>
                </c:pt>
                <c:pt idx="22">
                  <c:v>51549.142694560956</c:v>
                </c:pt>
                <c:pt idx="23">
                  <c:v>51744.142694560956</c:v>
                </c:pt>
                <c:pt idx="24">
                  <c:v>51939.142694560956</c:v>
                </c:pt>
                <c:pt idx="25">
                  <c:v>52134.142694560956</c:v>
                </c:pt>
                <c:pt idx="26">
                  <c:v>52329.142694560956</c:v>
                </c:pt>
                <c:pt idx="27">
                  <c:v>52524.142694560956</c:v>
                </c:pt>
                <c:pt idx="28">
                  <c:v>52719.142694560956</c:v>
                </c:pt>
                <c:pt idx="29">
                  <c:v>52914.142694560956</c:v>
                </c:pt>
                <c:pt idx="30">
                  <c:v>53109.142694560956</c:v>
                </c:pt>
                <c:pt idx="31">
                  <c:v>53304.142694560956</c:v>
                </c:pt>
                <c:pt idx="32">
                  <c:v>53499.142694560956</c:v>
                </c:pt>
                <c:pt idx="33">
                  <c:v>53694.142694560956</c:v>
                </c:pt>
                <c:pt idx="34">
                  <c:v>53889.142694560956</c:v>
                </c:pt>
                <c:pt idx="35">
                  <c:v>54084.142694560956</c:v>
                </c:pt>
                <c:pt idx="36">
                  <c:v>54279.142694560956</c:v>
                </c:pt>
                <c:pt idx="37">
                  <c:v>54474.142694560956</c:v>
                </c:pt>
                <c:pt idx="38">
                  <c:v>54669.142694560956</c:v>
                </c:pt>
                <c:pt idx="39">
                  <c:v>54864.142694560956</c:v>
                </c:pt>
                <c:pt idx="40">
                  <c:v>55059.142694560956</c:v>
                </c:pt>
                <c:pt idx="41">
                  <c:v>55254.142694560956</c:v>
                </c:pt>
                <c:pt idx="42">
                  <c:v>55449.142694560956</c:v>
                </c:pt>
                <c:pt idx="43">
                  <c:v>55644.142694560956</c:v>
                </c:pt>
                <c:pt idx="44">
                  <c:v>55839.142694560956</c:v>
                </c:pt>
                <c:pt idx="45">
                  <c:v>56034.142694560956</c:v>
                </c:pt>
                <c:pt idx="46">
                  <c:v>56229.142694560956</c:v>
                </c:pt>
                <c:pt idx="47">
                  <c:v>56424.142694560956</c:v>
                </c:pt>
                <c:pt idx="48">
                  <c:v>56619.142694560956</c:v>
                </c:pt>
                <c:pt idx="49">
                  <c:v>56814.142694560956</c:v>
                </c:pt>
                <c:pt idx="50">
                  <c:v>57009.142694560956</c:v>
                </c:pt>
                <c:pt idx="51">
                  <c:v>57204.142694560956</c:v>
                </c:pt>
                <c:pt idx="52">
                  <c:v>57399.142694560956</c:v>
                </c:pt>
                <c:pt idx="53">
                  <c:v>57594.142694560956</c:v>
                </c:pt>
                <c:pt idx="54">
                  <c:v>57789.142694560956</c:v>
                </c:pt>
                <c:pt idx="55">
                  <c:v>57984.142694560956</c:v>
                </c:pt>
                <c:pt idx="56">
                  <c:v>58179.142694560956</c:v>
                </c:pt>
                <c:pt idx="57">
                  <c:v>58374.142694560956</c:v>
                </c:pt>
                <c:pt idx="58">
                  <c:v>58569.142694560956</c:v>
                </c:pt>
                <c:pt idx="59">
                  <c:v>58764.142694560956</c:v>
                </c:pt>
                <c:pt idx="60">
                  <c:v>58959.142694560956</c:v>
                </c:pt>
                <c:pt idx="61">
                  <c:v>59154.142694560956</c:v>
                </c:pt>
                <c:pt idx="62">
                  <c:v>59349.142694560956</c:v>
                </c:pt>
                <c:pt idx="63">
                  <c:v>59544.142694560956</c:v>
                </c:pt>
                <c:pt idx="64">
                  <c:v>59739.142694560956</c:v>
                </c:pt>
                <c:pt idx="65">
                  <c:v>59934.142694560956</c:v>
                </c:pt>
                <c:pt idx="66">
                  <c:v>60129.142694560956</c:v>
                </c:pt>
                <c:pt idx="67">
                  <c:v>60324.142694560956</c:v>
                </c:pt>
                <c:pt idx="68">
                  <c:v>60519.142694560956</c:v>
                </c:pt>
                <c:pt idx="69">
                  <c:v>60714.142694560956</c:v>
                </c:pt>
                <c:pt idx="70">
                  <c:v>60909.142694560956</c:v>
                </c:pt>
                <c:pt idx="71">
                  <c:v>61104.142694560956</c:v>
                </c:pt>
                <c:pt idx="72">
                  <c:v>61299.142694560956</c:v>
                </c:pt>
                <c:pt idx="73">
                  <c:v>61494.142694560956</c:v>
                </c:pt>
                <c:pt idx="74">
                  <c:v>61689.142694560956</c:v>
                </c:pt>
                <c:pt idx="75">
                  <c:v>61884.142694560956</c:v>
                </c:pt>
                <c:pt idx="76">
                  <c:v>62079.142694560956</c:v>
                </c:pt>
                <c:pt idx="77">
                  <c:v>62274.142694560956</c:v>
                </c:pt>
                <c:pt idx="78">
                  <c:v>62469.142694560956</c:v>
                </c:pt>
                <c:pt idx="79">
                  <c:v>62664.142694560956</c:v>
                </c:pt>
                <c:pt idx="80">
                  <c:v>62859.142694560956</c:v>
                </c:pt>
                <c:pt idx="81">
                  <c:v>65055.142694560956</c:v>
                </c:pt>
                <c:pt idx="82">
                  <c:v>66519.142694560956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yVal>
          <c:smooth val="0"/>
        </c:ser>
        <c:ser>
          <c:idx val="4"/>
          <c:order val="4"/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0"/>
            <c:marker>
              <c:symbol val="square"/>
              <c:size val="10"/>
              <c:spPr>
                <a:solidFill>
                  <a:srgbClr val="FF0000"/>
                </a:solidFill>
              </c:spPr>
            </c:marker>
            <c:bubble3D val="0"/>
          </c:dPt>
          <c:dPt>
            <c:idx val="48"/>
            <c:marker>
              <c:symbol val="square"/>
              <c:size val="10"/>
              <c:spPr>
                <a:noFill/>
                <a:ln>
                  <a:noFill/>
                </a:ln>
              </c:spPr>
            </c:marker>
            <c:bubble3D val="0"/>
            <c:spPr>
              <a:ln>
                <a:noFill/>
              </a:ln>
            </c:spPr>
          </c:dPt>
          <c:dPt>
            <c:idx val="50"/>
            <c:marker>
              <c:symbol val="square"/>
              <c:size val="10"/>
              <c:spPr>
                <a:noFill/>
                <a:ln>
                  <a:noFill/>
                </a:ln>
              </c:spPr>
            </c:marker>
            <c:bubble3D val="0"/>
            <c:spPr>
              <a:ln>
                <a:noFill/>
              </a:ln>
            </c:spPr>
          </c:dPt>
          <c:xVal>
            <c:numRef>
              <c:f>Sheet1!$S$53:$S$200</c:f>
              <c:numCache>
                <c:formatCode>General</c:formatCode>
                <c:ptCount val="148"/>
                <c:pt idx="0">
                  <c:v>855211.67553977738</c:v>
                </c:pt>
                <c:pt idx="1">
                  <c:v>742478.6908954262</c:v>
                </c:pt>
                <c:pt idx="2">
                  <c:v>482593.27258771</c:v>
                </c:pt>
                <c:pt idx="3">
                  <c:v>521593.66105881019</c:v>
                </c:pt>
                <c:pt idx="4">
                  <c:v>462035.20987130702</c:v>
                </c:pt>
                <c:pt idx="5">
                  <c:v>402281.75868380675</c:v>
                </c:pt>
                <c:pt idx="6">
                  <c:v>349353.30749629694</c:v>
                </c:pt>
                <c:pt idx="7">
                  <c:v>296229.85630878049</c:v>
                </c:pt>
                <c:pt idx="8">
                  <c:v>249931.40512126285</c:v>
                </c:pt>
                <c:pt idx="9">
                  <c:v>203437.95393375464</c:v>
                </c:pt>
                <c:pt idx="10">
                  <c:v>169424.50274624996</c:v>
                </c:pt>
                <c:pt idx="11">
                  <c:v>135411.05155873168</c:v>
                </c:pt>
                <c:pt idx="12">
                  <c:v>107637.60037121332</c:v>
                </c:pt>
                <c:pt idx="13">
                  <c:v>79864.149183698159</c:v>
                </c:pt>
                <c:pt idx="14">
                  <c:v>58330.69799621142</c:v>
                </c:pt>
                <c:pt idx="15">
                  <c:v>36797.246808681506</c:v>
                </c:pt>
                <c:pt idx="16">
                  <c:v>21503.795621183144</c:v>
                </c:pt>
                <c:pt idx="17">
                  <c:v>6210.344433653172</c:v>
                </c:pt>
                <c:pt idx="18">
                  <c:v>-2843.1067538460366</c:v>
                </c:pt>
                <c:pt idx="19">
                  <c:v>-11896.557941359422</c:v>
                </c:pt>
                <c:pt idx="20">
                  <c:v>-14710.009128866419</c:v>
                </c:pt>
                <c:pt idx="21">
                  <c:v>-17523.46031637341</c:v>
                </c:pt>
                <c:pt idx="22">
                  <c:v>-14096.911503893811</c:v>
                </c:pt>
                <c:pt idx="23">
                  <c:v>-10670.36269140446</c:v>
                </c:pt>
                <c:pt idx="24">
                  <c:v>-1003.8138789193114</c:v>
                </c:pt>
                <c:pt idx="25">
                  <c:v>8662.7349335714607</c:v>
                </c:pt>
                <c:pt idx="26">
                  <c:v>24569.283746082292</c:v>
                </c:pt>
                <c:pt idx="27">
                  <c:v>40475.832558557711</c:v>
                </c:pt>
                <c:pt idx="28">
                  <c:v>62622.381371047341</c:v>
                </c:pt>
                <c:pt idx="29">
                  <c:v>84768.930183522854</c:v>
                </c:pt>
                <c:pt idx="30">
                  <c:v>113155.47899602517</c:v>
                </c:pt>
                <c:pt idx="31">
                  <c:v>141542.02780851925</c:v>
                </c:pt>
                <c:pt idx="32">
                  <c:v>176168.57662100263</c:v>
                </c:pt>
                <c:pt idx="33">
                  <c:v>210795.12543349582</c:v>
                </c:pt>
                <c:pt idx="34">
                  <c:v>251661.67424595499</c:v>
                </c:pt>
                <c:pt idx="35">
                  <c:v>292528.22305847134</c:v>
                </c:pt>
                <c:pt idx="36">
                  <c:v>232969.77187094561</c:v>
                </c:pt>
                <c:pt idx="37">
                  <c:v>173411.32068344436</c:v>
                </c:pt>
                <c:pt idx="38">
                  <c:v>120482.86949593545</c:v>
                </c:pt>
                <c:pt idx="39">
                  <c:v>67554.418308405904</c:v>
                </c:pt>
                <c:pt idx="40">
                  <c:v>21255.967120904326</c:v>
                </c:pt>
                <c:pt idx="41">
                  <c:v>-25042.484066636422</c:v>
                </c:pt>
                <c:pt idx="42">
                  <c:v>-59055.935254110074</c:v>
                </c:pt>
                <c:pt idx="43">
                  <c:v>-93069.386441626542</c:v>
                </c:pt>
                <c:pt idx="44">
                  <c:v>-120842.83762913977</c:v>
                </c:pt>
                <c:pt idx="45">
                  <c:v>-148616.28881663122</c:v>
                </c:pt>
                <c:pt idx="46">
                  <c:v>-170149.74000416041</c:v>
                </c:pt>
                <c:pt idx="47">
                  <c:v>-191683.19119167022</c:v>
                </c:pt>
                <c:pt idx="48">
                  <c:v>-206976.64237918745</c:v>
                </c:pt>
                <c:pt idx="49">
                  <c:v>-222270.09356668644</c:v>
                </c:pt>
                <c:pt idx="50">
                  <c:v>-231323.5447541881</c:v>
                </c:pt>
                <c:pt idx="51">
                  <c:v>-240376.99594170964</c:v>
                </c:pt>
                <c:pt idx="52">
                  <c:v>-243190.44712919084</c:v>
                </c:pt>
                <c:pt idx="53">
                  <c:v>-246003.89831674047</c:v>
                </c:pt>
                <c:pt idx="54">
                  <c:v>-242577.34950426081</c:v>
                </c:pt>
                <c:pt idx="55">
                  <c:v>-239150.80069172793</c:v>
                </c:pt>
                <c:pt idx="56">
                  <c:v>-229484.25187930252</c:v>
                </c:pt>
                <c:pt idx="57">
                  <c:v>-219817.70306678137</c:v>
                </c:pt>
                <c:pt idx="58">
                  <c:v>-203911.15425429933</c:v>
                </c:pt>
                <c:pt idx="59">
                  <c:v>-188004.60544180201</c:v>
                </c:pt>
                <c:pt idx="60">
                  <c:v>-165858.05662932046</c:v>
                </c:pt>
                <c:pt idx="61">
                  <c:v>-143711.5078168507</c:v>
                </c:pt>
                <c:pt idx="62">
                  <c:v>-115324.9590043425</c:v>
                </c:pt>
                <c:pt idx="63">
                  <c:v>-86938.410191839474</c:v>
                </c:pt>
                <c:pt idx="64">
                  <c:v>-52311.86137937499</c:v>
                </c:pt>
                <c:pt idx="65">
                  <c:v>-17685.312566833814</c:v>
                </c:pt>
                <c:pt idx="66">
                  <c:v>23181.236245609776</c:v>
                </c:pt>
                <c:pt idx="67">
                  <c:v>64047.785058142312</c:v>
                </c:pt>
                <c:pt idx="68">
                  <c:v>30034.3338705731</c:v>
                </c:pt>
                <c:pt idx="69">
                  <c:v>2260.8826830617018</c:v>
                </c:pt>
                <c:pt idx="70">
                  <c:v>-19272.568504444531</c:v>
                </c:pt>
                <c:pt idx="71">
                  <c:v>-34566.019691955538</c:v>
                </c:pt>
                <c:pt idx="72">
                  <c:v>-43619.470879449233</c:v>
                </c:pt>
                <c:pt idx="73">
                  <c:v>-46432.922066945401</c:v>
                </c:pt>
                <c:pt idx="74">
                  <c:v>-43006.373254466016</c:v>
                </c:pt>
                <c:pt idx="75">
                  <c:v>-33339.824441977689</c:v>
                </c:pt>
                <c:pt idx="76">
                  <c:v>-17433.275629504929</c:v>
                </c:pt>
                <c:pt idx="77">
                  <c:v>4713.2731829708719</c:v>
                </c:pt>
                <c:pt idx="78">
                  <c:v>33099.821995470294</c:v>
                </c:pt>
                <c:pt idx="79">
                  <c:v>67726.370807970889</c:v>
                </c:pt>
                <c:pt idx="80">
                  <c:v>108592.91962043739</c:v>
                </c:pt>
                <c:pt idx="81">
                  <c:v>415406.39378191484</c:v>
                </c:pt>
                <c:pt idx="82">
                  <c:v>-105985.39497590177</c:v>
                </c:pt>
                <c:pt idx="83">
                  <c:v>-109210.46798039858</c:v>
                </c:pt>
                <c:pt idx="84">
                  <c:v>-111914.14280073084</c:v>
                </c:pt>
                <c:pt idx="85">
                  <c:v>-114105.14087957381</c:v>
                </c:pt>
                <c:pt idx="86">
                  <c:v>-115792.12731515337</c:v>
                </c:pt>
                <c:pt idx="87">
                  <c:v>-116983.7108613599</c:v>
                </c:pt>
                <c:pt idx="88">
                  <c:v>-117688.44392795546</c:v>
                </c:pt>
                <c:pt idx="89">
                  <c:v>-117914.82258015071</c:v>
                </c:pt>
                <c:pt idx="90">
                  <c:v>-117671.28653951026</c:v>
                </c:pt>
                <c:pt idx="91">
                  <c:v>-116966.21918250315</c:v>
                </c:pt>
                <c:pt idx="92">
                  <c:v>-115807.94754187336</c:v>
                </c:pt>
                <c:pt idx="93">
                  <c:v>-114204.74230586586</c:v>
                </c:pt>
                <c:pt idx="94">
                  <c:v>-112164.81781849214</c:v>
                </c:pt>
                <c:pt idx="95">
                  <c:v>-109696.332079535</c:v>
                </c:pt>
                <c:pt idx="96">
                  <c:v>-106807.38674444985</c:v>
                </c:pt>
                <c:pt idx="97">
                  <c:v>-103506.02712441795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Sheet1!$Q$53:$Q$200</c:f>
              <c:numCache>
                <c:formatCode>General</c:formatCode>
                <c:ptCount val="148"/>
                <c:pt idx="0">
                  <c:v>44624.142694560956</c:v>
                </c:pt>
                <c:pt idx="1">
                  <c:v>46734.142694560956</c:v>
                </c:pt>
                <c:pt idx="2">
                  <c:v>47214.142694560956</c:v>
                </c:pt>
                <c:pt idx="3">
                  <c:v>47844.142694560956</c:v>
                </c:pt>
                <c:pt idx="4">
                  <c:v>48039.142694560956</c:v>
                </c:pt>
                <c:pt idx="5">
                  <c:v>48234.142694560956</c:v>
                </c:pt>
                <c:pt idx="6">
                  <c:v>48429.142694560956</c:v>
                </c:pt>
                <c:pt idx="7">
                  <c:v>48624.142694560956</c:v>
                </c:pt>
                <c:pt idx="8">
                  <c:v>48819.142694560956</c:v>
                </c:pt>
                <c:pt idx="9">
                  <c:v>49014.142694560956</c:v>
                </c:pt>
                <c:pt idx="10">
                  <c:v>49209.142694560956</c:v>
                </c:pt>
                <c:pt idx="11">
                  <c:v>49404.142694560956</c:v>
                </c:pt>
                <c:pt idx="12">
                  <c:v>49599.142694560956</c:v>
                </c:pt>
                <c:pt idx="13">
                  <c:v>49794.142694560956</c:v>
                </c:pt>
                <c:pt idx="14">
                  <c:v>49989.142694560956</c:v>
                </c:pt>
                <c:pt idx="15">
                  <c:v>50184.142694560956</c:v>
                </c:pt>
                <c:pt idx="16">
                  <c:v>50379.142694560956</c:v>
                </c:pt>
                <c:pt idx="17">
                  <c:v>50574.142694560956</c:v>
                </c:pt>
                <c:pt idx="18">
                  <c:v>50769.142694560956</c:v>
                </c:pt>
                <c:pt idx="19">
                  <c:v>50964.142694560956</c:v>
                </c:pt>
                <c:pt idx="20">
                  <c:v>51159.142694560956</c:v>
                </c:pt>
                <c:pt idx="21">
                  <c:v>51354.142694560956</c:v>
                </c:pt>
                <c:pt idx="22">
                  <c:v>51549.142694560956</c:v>
                </c:pt>
                <c:pt idx="23">
                  <c:v>51744.142694560956</c:v>
                </c:pt>
                <c:pt idx="24">
                  <c:v>51939.142694560956</c:v>
                </c:pt>
                <c:pt idx="25">
                  <c:v>52134.142694560956</c:v>
                </c:pt>
                <c:pt idx="26">
                  <c:v>52329.142694560956</c:v>
                </c:pt>
                <c:pt idx="27">
                  <c:v>52524.142694560956</c:v>
                </c:pt>
                <c:pt idx="28">
                  <c:v>52719.142694560956</c:v>
                </c:pt>
                <c:pt idx="29">
                  <c:v>52914.142694560956</c:v>
                </c:pt>
                <c:pt idx="30">
                  <c:v>53109.142694560956</c:v>
                </c:pt>
                <c:pt idx="31">
                  <c:v>53304.142694560956</c:v>
                </c:pt>
                <c:pt idx="32">
                  <c:v>53499.142694560956</c:v>
                </c:pt>
                <c:pt idx="33">
                  <c:v>53694.142694560956</c:v>
                </c:pt>
                <c:pt idx="34">
                  <c:v>53889.142694560956</c:v>
                </c:pt>
                <c:pt idx="35">
                  <c:v>54084.142694560956</c:v>
                </c:pt>
                <c:pt idx="36">
                  <c:v>54279.142694560956</c:v>
                </c:pt>
                <c:pt idx="37">
                  <c:v>54474.142694560956</c:v>
                </c:pt>
                <c:pt idx="38">
                  <c:v>54669.142694560956</c:v>
                </c:pt>
                <c:pt idx="39">
                  <c:v>54864.142694560956</c:v>
                </c:pt>
                <c:pt idx="40">
                  <c:v>55059.142694560956</c:v>
                </c:pt>
                <c:pt idx="41">
                  <c:v>55254.142694560956</c:v>
                </c:pt>
                <c:pt idx="42">
                  <c:v>55449.142694560956</c:v>
                </c:pt>
                <c:pt idx="43">
                  <c:v>55644.142694560956</c:v>
                </c:pt>
                <c:pt idx="44">
                  <c:v>55839.142694560956</c:v>
                </c:pt>
                <c:pt idx="45">
                  <c:v>56034.142694560956</c:v>
                </c:pt>
                <c:pt idx="46">
                  <c:v>56229.142694560956</c:v>
                </c:pt>
                <c:pt idx="47">
                  <c:v>56424.142694560956</c:v>
                </c:pt>
                <c:pt idx="48">
                  <c:v>56619.142694560956</c:v>
                </c:pt>
                <c:pt idx="49">
                  <c:v>56814.142694560956</c:v>
                </c:pt>
                <c:pt idx="50">
                  <c:v>57009.142694560956</c:v>
                </c:pt>
                <c:pt idx="51">
                  <c:v>57204.142694560956</c:v>
                </c:pt>
                <c:pt idx="52">
                  <c:v>57399.142694560956</c:v>
                </c:pt>
                <c:pt idx="53">
                  <c:v>57594.142694560956</c:v>
                </c:pt>
                <c:pt idx="54">
                  <c:v>57789.142694560956</c:v>
                </c:pt>
                <c:pt idx="55">
                  <c:v>57984.142694560956</c:v>
                </c:pt>
                <c:pt idx="56">
                  <c:v>58179.142694560956</c:v>
                </c:pt>
                <c:pt idx="57">
                  <c:v>58374.142694560956</c:v>
                </c:pt>
                <c:pt idx="58">
                  <c:v>58569.142694560956</c:v>
                </c:pt>
                <c:pt idx="59">
                  <c:v>58764.142694560956</c:v>
                </c:pt>
                <c:pt idx="60">
                  <c:v>58959.142694560956</c:v>
                </c:pt>
                <c:pt idx="61">
                  <c:v>59154.142694560956</c:v>
                </c:pt>
                <c:pt idx="62">
                  <c:v>59349.142694560956</c:v>
                </c:pt>
                <c:pt idx="63">
                  <c:v>59544.142694560956</c:v>
                </c:pt>
                <c:pt idx="64">
                  <c:v>59739.142694560956</c:v>
                </c:pt>
                <c:pt idx="65">
                  <c:v>59934.142694560956</c:v>
                </c:pt>
                <c:pt idx="66">
                  <c:v>60129.142694560956</c:v>
                </c:pt>
                <c:pt idx="67">
                  <c:v>60324.142694560956</c:v>
                </c:pt>
                <c:pt idx="68">
                  <c:v>60519.142694560956</c:v>
                </c:pt>
                <c:pt idx="69">
                  <c:v>60714.142694560956</c:v>
                </c:pt>
                <c:pt idx="70">
                  <c:v>60909.142694560956</c:v>
                </c:pt>
                <c:pt idx="71">
                  <c:v>61104.142694560956</c:v>
                </c:pt>
                <c:pt idx="72">
                  <c:v>61299.142694560956</c:v>
                </c:pt>
                <c:pt idx="73">
                  <c:v>61494.142694560956</c:v>
                </c:pt>
                <c:pt idx="74">
                  <c:v>61689.142694560956</c:v>
                </c:pt>
                <c:pt idx="75">
                  <c:v>61884.142694560956</c:v>
                </c:pt>
                <c:pt idx="76">
                  <c:v>62079.142694560956</c:v>
                </c:pt>
                <c:pt idx="77">
                  <c:v>62274.142694560956</c:v>
                </c:pt>
                <c:pt idx="78">
                  <c:v>62469.142694560956</c:v>
                </c:pt>
                <c:pt idx="79">
                  <c:v>62664.142694560956</c:v>
                </c:pt>
                <c:pt idx="80">
                  <c:v>62859.142694560956</c:v>
                </c:pt>
                <c:pt idx="81">
                  <c:v>64323.142694560956</c:v>
                </c:pt>
                <c:pt idx="82">
                  <c:v>66519.142694560956</c:v>
                </c:pt>
                <c:pt idx="83">
                  <c:v>67197.783896416164</c:v>
                </c:pt>
                <c:pt idx="84">
                  <c:v>67870.536778123089</c:v>
                </c:pt>
                <c:pt idx="85">
                  <c:v>68537.426947431508</c:v>
                </c:pt>
                <c:pt idx="86">
                  <c:v>69198.480012091168</c:v>
                </c:pt>
                <c:pt idx="87">
                  <c:v>69853.72157985183</c:v>
                </c:pt>
                <c:pt idx="88">
                  <c:v>70503.177258463242</c:v>
                </c:pt>
                <c:pt idx="89">
                  <c:v>71146.872655675164</c:v>
                </c:pt>
                <c:pt idx="90">
                  <c:v>71784.83337923736</c:v>
                </c:pt>
                <c:pt idx="91">
                  <c:v>72417.085036899589</c:v>
                </c:pt>
                <c:pt idx="92">
                  <c:v>73043.653236411599</c:v>
                </c:pt>
                <c:pt idx="93">
                  <c:v>73664.563585523152</c:v>
                </c:pt>
                <c:pt idx="94">
                  <c:v>74279.841691983995</c:v>
                </c:pt>
                <c:pt idx="95">
                  <c:v>74889.513163543903</c:v>
                </c:pt>
                <c:pt idx="96">
                  <c:v>75493.603607952624</c:v>
                </c:pt>
                <c:pt idx="97">
                  <c:v>76092.138632959904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yVal>
          <c:smooth val="0"/>
        </c:ser>
        <c:ser>
          <c:idx val="5"/>
          <c:order val="5"/>
          <c:tx>
            <c:v>TIP OVER</c:v>
          </c:tx>
          <c:marker>
            <c:symbol val="none"/>
          </c:marker>
          <c:dPt>
            <c:idx val="1"/>
            <c:bubble3D val="0"/>
            <c:spPr>
              <a:ln>
                <a:solidFill>
                  <a:srgbClr val="FF0000"/>
                </a:solidFill>
              </a:ln>
            </c:spPr>
          </c:dPt>
          <c:dLbls>
            <c:dLbl>
              <c:idx val="0"/>
              <c:layout>
                <c:manualLayout>
                  <c:x val="0.13143421097139099"/>
                  <c:y val="-0.61040042439099096"/>
                </c:manualLayout>
              </c:layout>
              <c:spPr/>
              <c:txPr>
                <a:bodyPr/>
                <a:lstStyle/>
                <a:p>
                  <a:pPr>
                    <a:defRPr sz="1600"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Sheet1!$Y$53:$Y$54</c:f>
              <c:numCache>
                <c:formatCode>General</c:formatCode>
                <c:ptCount val="2"/>
                <c:pt idx="0">
                  <c:v>983318.07705883938</c:v>
                </c:pt>
                <c:pt idx="1">
                  <c:v>1829428.9805745848</c:v>
                </c:pt>
              </c:numCache>
            </c:numRef>
          </c:xVal>
          <c:yVal>
            <c:numRef>
              <c:f>Sheet1!$W$53:$W$54</c:f>
              <c:numCache>
                <c:formatCode>General</c:formatCode>
                <c:ptCount val="2"/>
                <c:pt idx="0">
                  <c:v>43000</c:v>
                </c:pt>
                <c:pt idx="1">
                  <c:v>80000</c:v>
                </c:pt>
              </c:numCache>
            </c:numRef>
          </c:yVal>
          <c:smooth val="0"/>
        </c:ser>
        <c:ser>
          <c:idx val="6"/>
          <c:order val="6"/>
          <c:tx>
            <c:v>NEUTRAL POINT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7.4376357761656601E-3"/>
                  <c:y val="-0.66652919904763397"/>
                </c:manualLayout>
              </c:layout>
              <c:spPr/>
              <c:txPr>
                <a:bodyPr/>
                <a:lstStyle/>
                <a:p>
                  <a:pPr>
                    <a:defRPr sz="1600"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Sheet1!$Y$55:$Y$56</c:f>
              <c:numCache>
                <c:formatCode>General</c:formatCode>
                <c:ptCount val="2"/>
                <c:pt idx="0">
                  <c:v>867248.92842650902</c:v>
                </c:pt>
                <c:pt idx="1">
                  <c:v>1613486.3784679237</c:v>
                </c:pt>
              </c:numCache>
            </c:numRef>
          </c:xVal>
          <c:yVal>
            <c:numRef>
              <c:f>Sheet1!$W$55:$W$56</c:f>
              <c:numCache>
                <c:formatCode>General</c:formatCode>
                <c:ptCount val="2"/>
                <c:pt idx="0">
                  <c:v>43000</c:v>
                </c:pt>
                <c:pt idx="1">
                  <c:v>80000</c:v>
                </c:pt>
              </c:numCache>
            </c:numRef>
          </c:yVal>
          <c:smooth val="0"/>
        </c:ser>
        <c:ser>
          <c:idx val="7"/>
          <c:order val="7"/>
          <c:tx>
            <c:v>OWE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>
                    <a:solidFill>
                      <a:srgbClr val="0000FF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(Sheet1!$U$3,Sheet1!$Z$3)</c:f>
              <c:numCache>
                <c:formatCode>General</c:formatCode>
                <c:ptCount val="2"/>
                <c:pt idx="0">
                  <c:v>-1017984.1549759312</c:v>
                </c:pt>
                <c:pt idx="1">
                  <c:v>625620.35493072425</c:v>
                </c:pt>
              </c:numCache>
            </c:numRef>
          </c:xVal>
          <c:yVal>
            <c:numRef>
              <c:f>(Sheet1!$R$3,Sheet1!$W$3)</c:f>
              <c:numCache>
                <c:formatCode>General</c:formatCode>
                <c:ptCount val="2"/>
                <c:pt idx="0">
                  <c:v>47844.142694560956</c:v>
                </c:pt>
                <c:pt idx="1">
                  <c:v>47844.142694560956</c:v>
                </c:pt>
              </c:numCache>
            </c:numRef>
          </c:yVal>
          <c:smooth val="0"/>
        </c:ser>
        <c:ser>
          <c:idx val="8"/>
          <c:order val="8"/>
          <c:tx>
            <c:v>MWE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>
                    <a:solidFill>
                      <a:srgbClr val="0000FF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(Sheet1!$U$4,Sheet1!$Z$4)</c:f>
              <c:numCache>
                <c:formatCode>General</c:formatCode>
                <c:ptCount val="2"/>
                <c:pt idx="0">
                  <c:v>-949471.92350072612</c:v>
                </c:pt>
                <c:pt idx="1">
                  <c:v>583514.93868912559</c:v>
                </c:pt>
              </c:numCache>
            </c:numRef>
          </c:xVal>
          <c:yVal>
            <c:numRef>
              <c:f>(Sheet1!$R$4,Sheet1!$W$4)</c:f>
              <c:numCache>
                <c:formatCode>General</c:formatCode>
                <c:ptCount val="2"/>
                <c:pt idx="0">
                  <c:v>44624.142694560956</c:v>
                </c:pt>
                <c:pt idx="1">
                  <c:v>44624.142694560956</c:v>
                </c:pt>
              </c:numCache>
            </c:numRef>
          </c:yVal>
          <c:smooth val="0"/>
        </c:ser>
        <c:ser>
          <c:idx val="9"/>
          <c:order val="9"/>
          <c:tx>
            <c:v>MRW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7642175969314301E-3"/>
                  <c:y val="-1.578621787218080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>
                    <a:solidFill>
                      <a:srgbClr val="0000FF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(Sheet1!$U$5,Sheet1!$Z$5)</c:f>
              <c:numCache>
                <c:formatCode>General</c:formatCode>
                <c:ptCount val="2"/>
                <c:pt idx="0">
                  <c:v>-1619019.3215728998</c:v>
                </c:pt>
                <c:pt idx="1">
                  <c:v>994997.25771869835</c:v>
                </c:pt>
              </c:numCache>
            </c:numRef>
          </c:xVal>
          <c:yVal>
            <c:numRef>
              <c:f>(Sheet1!$R$5,Sheet1!$W$5)</c:f>
              <c:numCache>
                <c:formatCode>General</c:formatCode>
                <c:ptCount val="2"/>
                <c:pt idx="0">
                  <c:v>76092.138632959904</c:v>
                </c:pt>
                <c:pt idx="1">
                  <c:v>76092.138632959904</c:v>
                </c:pt>
              </c:numCache>
            </c:numRef>
          </c:yVal>
          <c:smooth val="0"/>
        </c:ser>
        <c:ser>
          <c:idx val="10"/>
          <c:order val="10"/>
          <c:tx>
            <c:v>MTOW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4.4105439923285703E-3"/>
                  <c:y val="2.280231470426110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>
                    <a:solidFill>
                      <a:srgbClr val="0000FF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(Sheet1!$U$2,Sheet1!$Z$2)</c:f>
              <c:numCache>
                <c:formatCode>General</c:formatCode>
                <c:ptCount val="2"/>
                <c:pt idx="0">
                  <c:v>-1608380.776312775</c:v>
                </c:pt>
                <c:pt idx="1">
                  <c:v>988459.14960664895</c:v>
                </c:pt>
              </c:numCache>
            </c:numRef>
          </c:xVal>
          <c:yVal>
            <c:numRef>
              <c:f>(Sheet1!$R$2,Sheet1!$W$2)</c:f>
              <c:numCache>
                <c:formatCode>General</c:formatCode>
                <c:ptCount val="2"/>
                <c:pt idx="0">
                  <c:v>75592.138632959904</c:v>
                </c:pt>
                <c:pt idx="1">
                  <c:v>75592.138632959904</c:v>
                </c:pt>
              </c:numCache>
            </c:numRef>
          </c:yVal>
          <c:smooth val="0"/>
        </c:ser>
        <c:ser>
          <c:idx val="11"/>
          <c:order val="11"/>
          <c:tx>
            <c:v>MZFW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>
                    <a:solidFill>
                      <a:srgbClr val="0000FF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(Sheet1!$U$6,Sheet1!$Z$6)</c:f>
              <c:numCache>
                <c:formatCode>General</c:formatCode>
                <c:ptCount val="2"/>
                <c:pt idx="0">
                  <c:v>-1594593.3080747062</c:v>
                </c:pt>
                <c:pt idx="1">
                  <c:v>979985.81460380636</c:v>
                </c:pt>
              </c:numCache>
            </c:numRef>
          </c:xVal>
          <c:yVal>
            <c:numRef>
              <c:f>(Sheet1!$R$6,Sheet1!$W$6)</c:f>
              <c:numCache>
                <c:formatCode>General</c:formatCode>
                <c:ptCount val="2"/>
                <c:pt idx="0">
                  <c:v>74944.142694560956</c:v>
                </c:pt>
                <c:pt idx="1">
                  <c:v>74944.142694560956</c:v>
                </c:pt>
              </c:numCache>
            </c:numRef>
          </c:yVal>
          <c:smooth val="0"/>
        </c:ser>
        <c:ser>
          <c:idx val="12"/>
          <c:order val="12"/>
          <c:tx>
            <c:v>MLW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>
                    <a:solidFill>
                      <a:srgbClr val="0000FF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(Sheet1!$U$7,Sheet1!$Z$7)</c:f>
              <c:numCache>
                <c:formatCode>General</c:formatCode>
                <c:ptCount val="2"/>
                <c:pt idx="0">
                  <c:v>-1367123.6598658585</c:v>
                </c:pt>
                <c:pt idx="1">
                  <c:v>840190.27716565155</c:v>
                </c:pt>
              </c:numCache>
            </c:numRef>
          </c:xVal>
          <c:yVal>
            <c:numRef>
              <c:f>(Sheet1!$R$7,Sheet1!$W$7)</c:f>
              <c:numCache>
                <c:formatCode>General</c:formatCode>
                <c:ptCount val="2"/>
                <c:pt idx="0">
                  <c:v>64253.317838015915</c:v>
                </c:pt>
                <c:pt idx="1">
                  <c:v>64253.317838015915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25136"/>
        <c:axId val="137025696"/>
      </c:scatterChart>
      <c:valAx>
        <c:axId val="137025136"/>
        <c:scaling>
          <c:orientation val="minMax"/>
          <c:max val="2900000"/>
          <c:min val="-2400000"/>
        </c:scaling>
        <c:delete val="1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Aircraft CG (%MAC)</a:t>
                </a:r>
              </a:p>
            </c:rich>
          </c:tx>
          <c:layout>
            <c:manualLayout>
              <c:xMode val="edge"/>
              <c:yMode val="edge"/>
              <c:x val="0.433452303137351"/>
              <c:y val="0.9424794953594489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7025696"/>
        <c:crosses val="autoZero"/>
        <c:crossBetween val="midCat"/>
      </c:valAx>
      <c:valAx>
        <c:axId val="137025696"/>
        <c:scaling>
          <c:orientation val="minMax"/>
          <c:max val="87000"/>
          <c:min val="430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Aircraft Weight (lb)</a:t>
                </a:r>
              </a:p>
            </c:rich>
          </c:tx>
          <c:layout>
            <c:manualLayout>
              <c:xMode val="edge"/>
              <c:yMode val="edge"/>
              <c:x val="1.4607533479834499E-2"/>
              <c:y val="0.35713083591234002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137025136"/>
        <c:crossesAt val="-5000000"/>
        <c:crossBetween val="midCat"/>
        <c:majorUnit val="5000"/>
      </c:valAx>
    </c:plotArea>
    <c:plotVisOnly val="1"/>
    <c:dispBlanksAs val="gap"/>
    <c:showDLblsOverMax val="0"/>
  </c:chart>
  <c:txPr>
    <a:bodyPr/>
    <a:lstStyle/>
    <a:p>
      <a:pPr algn="ctr" rtl="0">
        <a:defRPr lang="en-US" sz="1000" b="1" i="0" u="none" strike="noStrike" kern="1200" baseline="0"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588683</xdr:colOff>
      <xdr:row>8</xdr:row>
      <xdr:rowOff>150907</xdr:rowOff>
    </xdr:from>
    <xdr:to>
      <xdr:col>26</xdr:col>
      <xdr:colOff>317500</xdr:colOff>
      <xdr:row>49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7"/>
  <sheetViews>
    <sheetView showGridLines="0" tabSelected="1" workbookViewId="0">
      <selection activeCell="R7" sqref="R7"/>
    </sheetView>
  </sheetViews>
  <sheetFormatPr defaultColWidth="8.85546875" defaultRowHeight="15" x14ac:dyDescent="0.25"/>
  <cols>
    <col min="2" max="2" width="11.42578125" customWidth="1"/>
    <col min="3" max="3" width="10.7109375" customWidth="1"/>
    <col min="4" max="4" width="11" customWidth="1"/>
    <col min="9" max="9" width="11" bestFit="1" customWidth="1"/>
    <col min="10" max="10" width="9.42578125" customWidth="1"/>
    <col min="11" max="11" width="12.140625" customWidth="1"/>
    <col min="12" max="12" width="16" bestFit="1" customWidth="1"/>
    <col min="13" max="13" width="6.7109375" bestFit="1" customWidth="1"/>
    <col min="14" max="14" width="7.140625" bestFit="1" customWidth="1"/>
    <col min="15" max="15" width="15.140625" bestFit="1" customWidth="1"/>
  </cols>
  <sheetData>
    <row r="1" spans="1:26" x14ac:dyDescent="0.25">
      <c r="K1" s="46"/>
      <c r="L1" s="45" t="s">
        <v>24</v>
      </c>
      <c r="M1" s="45"/>
      <c r="N1" s="45"/>
      <c r="O1" s="45"/>
      <c r="P1" s="44"/>
    </row>
    <row r="2" spans="1:26" ht="21" x14ac:dyDescent="0.35">
      <c r="B2" s="43" t="s">
        <v>23</v>
      </c>
      <c r="K2" s="17"/>
      <c r="L2" s="42" t="s">
        <v>22</v>
      </c>
      <c r="M2" s="42" t="s">
        <v>21</v>
      </c>
      <c r="N2" s="42" t="s">
        <v>20</v>
      </c>
      <c r="O2" s="42" t="s">
        <v>19</v>
      </c>
      <c r="P2" s="12"/>
      <c r="Q2" t="s">
        <v>0</v>
      </c>
      <c r="R2">
        <v>75592.138632959904</v>
      </c>
      <c r="S2">
        <v>0.15</v>
      </c>
      <c r="T2">
        <f t="shared" ref="T2:T7" si="0">(S2*$C$4)+$C$5</f>
        <v>628.1508642875001</v>
      </c>
      <c r="U2" s="6">
        <f t="shared" ref="U2:U7" si="1">(T2-$C$7)*R2</f>
        <v>-1608380.776312775</v>
      </c>
      <c r="W2">
        <f t="shared" ref="W2:W7" si="2">R2</f>
        <v>75592.138632959904</v>
      </c>
      <c r="X2" s="48">
        <f>M$4</f>
        <v>0.39218518066406227</v>
      </c>
      <c r="Y2">
        <f>(X2*$C$4)+$C$5</f>
        <v>662.50417103184907</v>
      </c>
      <c r="Z2" s="6">
        <f>(Y2-$C$7)*W2</f>
        <v>988459.14960664895</v>
      </c>
    </row>
    <row r="3" spans="1:26" ht="15.75" thickBot="1" x14ac:dyDescent="0.3">
      <c r="K3" s="17"/>
      <c r="L3" s="41">
        <f>J53</f>
        <v>44624.142694560956</v>
      </c>
      <c r="M3" s="40">
        <v>0.15</v>
      </c>
      <c r="N3" s="39">
        <f>(M3*$C$4)+$C$5</f>
        <v>628.1508642875001</v>
      </c>
      <c r="O3" s="6">
        <f>(N3-$C$7)*L3</f>
        <v>-949471.92350072612</v>
      </c>
      <c r="P3" s="12"/>
      <c r="Q3" t="s">
        <v>26</v>
      </c>
      <c r="R3">
        <f>Q56</f>
        <v>47844.142694560956</v>
      </c>
      <c r="S3">
        <v>0.15</v>
      </c>
      <c r="T3">
        <f t="shared" si="0"/>
        <v>628.1508642875001</v>
      </c>
      <c r="U3" s="6">
        <f t="shared" si="1"/>
        <v>-1017984.1549759312</v>
      </c>
      <c r="W3">
        <f t="shared" si="2"/>
        <v>47844.142694560956</v>
      </c>
      <c r="X3" s="48">
        <f t="shared" ref="X3:X7" si="3">M$4</f>
        <v>0.39218518066406227</v>
      </c>
      <c r="Y3">
        <f t="shared" ref="Y3:Y7" si="4">(X3*$C$4)+$C$5</f>
        <v>662.50417103184907</v>
      </c>
      <c r="Z3" s="6">
        <f t="shared" ref="Z3:Z5" si="5">(Y3-$C$7)*W3</f>
        <v>625620.35493072425</v>
      </c>
    </row>
    <row r="4" spans="1:26" x14ac:dyDescent="0.25">
      <c r="C4">
        <v>141.847270135</v>
      </c>
      <c r="D4" s="34" t="s">
        <v>18</v>
      </c>
      <c r="F4" s="38">
        <f>L5+5000</f>
        <v>81092.138632959904</v>
      </c>
      <c r="G4" s="37" t="s">
        <v>17</v>
      </c>
      <c r="H4" s="36"/>
      <c r="I4" s="35"/>
      <c r="K4" s="17"/>
      <c r="L4" s="27">
        <f>L3</f>
        <v>44624.142694560956</v>
      </c>
      <c r="M4" s="26">
        <f>V55-0.05</f>
        <v>0.39218518066406227</v>
      </c>
      <c r="N4" s="25">
        <f>(M4*$C$4)+$C$5</f>
        <v>662.50417103184907</v>
      </c>
      <c r="O4" s="24">
        <f>(N4-$C$7)*L4</f>
        <v>583514.93868912559</v>
      </c>
      <c r="P4" s="12"/>
      <c r="Q4" t="s">
        <v>27</v>
      </c>
      <c r="R4">
        <f>Q53</f>
        <v>44624.142694560956</v>
      </c>
      <c r="S4">
        <v>0.15</v>
      </c>
      <c r="T4">
        <f t="shared" si="0"/>
        <v>628.1508642875001</v>
      </c>
      <c r="U4" s="6">
        <f t="shared" si="1"/>
        <v>-949471.92350072612</v>
      </c>
      <c r="W4">
        <f t="shared" si="2"/>
        <v>44624.142694560956</v>
      </c>
      <c r="X4" s="48">
        <f t="shared" si="3"/>
        <v>0.39218518066406227</v>
      </c>
      <c r="Y4">
        <f t="shared" si="4"/>
        <v>662.50417103184907</v>
      </c>
      <c r="Z4" s="6">
        <f t="shared" si="5"/>
        <v>583514.93868912559</v>
      </c>
    </row>
    <row r="5" spans="1:26" x14ac:dyDescent="0.25">
      <c r="C5">
        <v>606.8737737672501</v>
      </c>
      <c r="D5" s="34" t="s">
        <v>16</v>
      </c>
      <c r="F5" s="33">
        <v>43000</v>
      </c>
      <c r="G5" s="30" t="s">
        <v>15</v>
      </c>
      <c r="H5" s="29"/>
      <c r="I5" s="28"/>
      <c r="K5" s="17"/>
      <c r="L5">
        <f>R2+500</f>
        <v>76092.138632959904</v>
      </c>
      <c r="M5" s="26">
        <f>M4</f>
        <v>0.39218518066406227</v>
      </c>
      <c r="N5" s="25">
        <f>(M5*$C$4)+$C$5</f>
        <v>662.50417103184907</v>
      </c>
      <c r="O5" s="24">
        <f>(N5-$C$7)*L5</f>
        <v>994997.25771869835</v>
      </c>
      <c r="P5" s="12"/>
      <c r="Q5" t="s">
        <v>28</v>
      </c>
      <c r="R5">
        <v>76092.138632959904</v>
      </c>
      <c r="S5">
        <v>0.15</v>
      </c>
      <c r="T5">
        <f t="shared" si="0"/>
        <v>628.1508642875001</v>
      </c>
      <c r="U5" s="6">
        <f t="shared" si="1"/>
        <v>-1619019.3215728998</v>
      </c>
      <c r="W5">
        <f t="shared" si="2"/>
        <v>76092.138632959904</v>
      </c>
      <c r="X5" s="48">
        <f t="shared" si="3"/>
        <v>0.39218518066406227</v>
      </c>
      <c r="Y5">
        <f t="shared" si="4"/>
        <v>662.50417103184907</v>
      </c>
      <c r="Z5" s="6">
        <f t="shared" si="5"/>
        <v>994997.25771869835</v>
      </c>
    </row>
    <row r="6" spans="1:26" x14ac:dyDescent="0.25">
      <c r="B6" s="22" t="s">
        <v>14</v>
      </c>
      <c r="C6" s="32">
        <v>0.3</v>
      </c>
      <c r="D6" s="22" t="s">
        <v>2</v>
      </c>
      <c r="F6" s="31">
        <v>0</v>
      </c>
      <c r="G6" s="30" t="s">
        <v>13</v>
      </c>
      <c r="H6" s="29"/>
      <c r="I6" s="28"/>
      <c r="K6" s="17"/>
      <c r="L6" s="27">
        <f>L5</f>
        <v>76092.138632959904</v>
      </c>
      <c r="M6" s="26">
        <v>0.15</v>
      </c>
      <c r="N6" s="25">
        <f>(M6*$C$4)+$C$5</f>
        <v>628.1508642875001</v>
      </c>
      <c r="O6" s="24">
        <f>(N6-$C$7)*L6</f>
        <v>-1619019.3215728998</v>
      </c>
      <c r="P6" s="12"/>
      <c r="Q6" t="s">
        <v>1</v>
      </c>
      <c r="R6">
        <v>74944.142694560956</v>
      </c>
      <c r="S6">
        <v>0.15</v>
      </c>
      <c r="T6">
        <f t="shared" si="0"/>
        <v>628.1508642875001</v>
      </c>
      <c r="U6" s="6">
        <f t="shared" si="1"/>
        <v>-1594593.3080747062</v>
      </c>
      <c r="W6">
        <f t="shared" si="2"/>
        <v>74944.142694560956</v>
      </c>
      <c r="X6" s="48">
        <f t="shared" si="3"/>
        <v>0.39218518066406227</v>
      </c>
      <c r="Y6">
        <f t="shared" si="4"/>
        <v>662.50417103184907</v>
      </c>
      <c r="Z6" s="6">
        <f t="shared" ref="Z6" si="6">(Y6-$C$7)*W6</f>
        <v>979985.81460380636</v>
      </c>
    </row>
    <row r="7" spans="1:26" ht="15.75" thickBot="1" x14ac:dyDescent="0.3">
      <c r="B7" s="22"/>
      <c r="C7" s="23">
        <f>C6*C4+C5</f>
        <v>649.4279548077501</v>
      </c>
      <c r="D7" s="22" t="s">
        <v>12</v>
      </c>
      <c r="F7" s="21">
        <v>0.02</v>
      </c>
      <c r="G7" s="20" t="s">
        <v>11</v>
      </c>
      <c r="H7" s="19"/>
      <c r="I7" s="18"/>
      <c r="K7" s="17"/>
      <c r="L7" s="16">
        <f>L3</f>
        <v>44624.142694560956</v>
      </c>
      <c r="M7" s="15">
        <v>0.15</v>
      </c>
      <c r="N7" s="14">
        <f>(M7*$C$4)+$C$5</f>
        <v>628.1508642875001</v>
      </c>
      <c r="O7" s="13">
        <f>(N7-$C$7)*L7</f>
        <v>-949471.92350072612</v>
      </c>
      <c r="P7" s="12"/>
      <c r="Q7" t="s">
        <v>29</v>
      </c>
      <c r="R7">
        <v>64253.317838015915</v>
      </c>
      <c r="S7">
        <v>0.15</v>
      </c>
      <c r="T7">
        <f t="shared" si="0"/>
        <v>628.1508642875001</v>
      </c>
      <c r="U7" s="6">
        <f t="shared" si="1"/>
        <v>-1367123.6598658585</v>
      </c>
      <c r="W7">
        <f t="shared" si="2"/>
        <v>64253.317838015915</v>
      </c>
      <c r="X7" s="48">
        <f t="shared" si="3"/>
        <v>0.39218518066406227</v>
      </c>
      <c r="Y7">
        <f t="shared" si="4"/>
        <v>662.50417103184907</v>
      </c>
      <c r="Z7" s="6">
        <f t="shared" ref="Z7" si="7">(Y7-$C$7)*W7</f>
        <v>840190.27716565155</v>
      </c>
    </row>
    <row r="8" spans="1:26" ht="15.75" thickBot="1" x14ac:dyDescent="0.3">
      <c r="K8" s="11"/>
      <c r="L8" s="9"/>
      <c r="M8" s="10"/>
      <c r="N8" s="9"/>
      <c r="O8" s="9"/>
      <c r="P8" s="8"/>
    </row>
    <row r="9" spans="1:26" x14ac:dyDescent="0.25">
      <c r="B9" s="49" t="s">
        <v>10</v>
      </c>
      <c r="C9" s="49"/>
      <c r="D9" s="7" t="s">
        <v>9</v>
      </c>
      <c r="E9" s="7" t="s">
        <v>8</v>
      </c>
    </row>
    <row r="10" spans="1:26" x14ac:dyDescent="0.25">
      <c r="A10" s="7" t="s">
        <v>7</v>
      </c>
      <c r="B10" s="7" t="s">
        <v>6</v>
      </c>
      <c r="C10" s="7" t="s">
        <v>5</v>
      </c>
      <c r="D10" s="7" t="s">
        <v>4</v>
      </c>
      <c r="E10" s="7" t="s">
        <v>3</v>
      </c>
    </row>
    <row r="11" spans="1:26" x14ac:dyDescent="0.25">
      <c r="A11" s="2">
        <f>B11*100</f>
        <v>0</v>
      </c>
      <c r="B11" s="4">
        <f>F6</f>
        <v>0</v>
      </c>
      <c r="C11" s="3">
        <f>(B11*$C$4)+$C$5</f>
        <v>606.8737737672501</v>
      </c>
      <c r="D11" s="2">
        <f>(C11-$C$7)*E11</f>
        <v>-1829829.7847414999</v>
      </c>
      <c r="E11" s="2">
        <f>$F$5</f>
        <v>43000</v>
      </c>
    </row>
    <row r="12" spans="1:26" x14ac:dyDescent="0.25">
      <c r="A12" s="5">
        <f>D12</f>
        <v>-3450809.5483482997</v>
      </c>
      <c r="B12" s="4">
        <f>F6</f>
        <v>0</v>
      </c>
      <c r="C12" s="3">
        <f>(B12*$C$4)+$C$5</f>
        <v>606.8737737672501</v>
      </c>
      <c r="D12" s="2">
        <f>(C12-$C$7)*E12</f>
        <v>-3450809.5483482997</v>
      </c>
      <c r="E12" s="2">
        <f>$F$4</f>
        <v>81092.138632959904</v>
      </c>
    </row>
    <row r="13" spans="1:26" x14ac:dyDescent="0.25">
      <c r="A13" s="2"/>
      <c r="B13" s="4"/>
      <c r="C13" s="3"/>
      <c r="D13" s="2"/>
      <c r="E13" s="2"/>
    </row>
    <row r="14" spans="1:26" x14ac:dyDescent="0.25">
      <c r="A14" s="2">
        <f>B14*100</f>
        <v>2</v>
      </c>
      <c r="B14" s="4">
        <f>B11+$F$7</f>
        <v>0.02</v>
      </c>
      <c r="C14" s="3">
        <f>(B14*$C$4)+$C$5</f>
        <v>609.71071916995015</v>
      </c>
      <c r="D14" s="2">
        <f>(C14-$C$7)*E14</f>
        <v>-1707841.1324253976</v>
      </c>
      <c r="E14" s="2">
        <f>$F$5</f>
        <v>43000</v>
      </c>
    </row>
    <row r="15" spans="1:26" x14ac:dyDescent="0.25">
      <c r="A15" s="5">
        <f>D15</f>
        <v>-3220755.5784584088</v>
      </c>
      <c r="B15" s="4">
        <f>B12+$F$7</f>
        <v>0.02</v>
      </c>
      <c r="C15" s="3">
        <f>(B15*$C$4)+$C$5</f>
        <v>609.71071916995015</v>
      </c>
      <c r="D15" s="2">
        <f>(C15-$C$7)*E15</f>
        <v>-3220755.5784584088</v>
      </c>
      <c r="E15" s="2">
        <f>$F$4</f>
        <v>81092.138632959904</v>
      </c>
    </row>
    <row r="16" spans="1:26" x14ac:dyDescent="0.25">
      <c r="A16" s="2"/>
      <c r="B16" s="4"/>
      <c r="C16" s="3"/>
      <c r="D16" s="2"/>
      <c r="E16" s="2"/>
    </row>
    <row r="17" spans="1:10" x14ac:dyDescent="0.25">
      <c r="A17" s="2">
        <f>B17*100</f>
        <v>4</v>
      </c>
      <c r="B17" s="4">
        <f>B14+$F$7</f>
        <v>0.04</v>
      </c>
      <c r="C17" s="3">
        <f>(B17*$C$4)+$C$5</f>
        <v>612.54766457265009</v>
      </c>
      <c r="D17" s="2">
        <f>(C17-$C$7)*E17</f>
        <v>-1585852.4801093002</v>
      </c>
      <c r="E17" s="2">
        <f>$F$5</f>
        <v>43000</v>
      </c>
      <c r="J17" s="1"/>
    </row>
    <row r="18" spans="1:10" x14ac:dyDescent="0.25">
      <c r="A18" s="5">
        <f>D18</f>
        <v>-2990701.6085685273</v>
      </c>
      <c r="B18" s="4">
        <f>B15+$F$7</f>
        <v>0.04</v>
      </c>
      <c r="C18" s="3">
        <f>(B18*$C$4)+$C$5</f>
        <v>612.54766457265009</v>
      </c>
      <c r="D18" s="2">
        <f>(C18-$C$7)*E18</f>
        <v>-2990701.6085685273</v>
      </c>
      <c r="E18" s="2">
        <f>$F$4</f>
        <v>81092.138632959904</v>
      </c>
      <c r="J18" s="1"/>
    </row>
    <row r="19" spans="1:10" x14ac:dyDescent="0.25">
      <c r="A19" s="2"/>
      <c r="B19" s="4"/>
      <c r="C19" s="3"/>
      <c r="D19" s="2"/>
      <c r="E19" s="2"/>
      <c r="J19" s="1"/>
    </row>
    <row r="20" spans="1:10" x14ac:dyDescent="0.25">
      <c r="A20" s="2">
        <f>B20*100</f>
        <v>6</v>
      </c>
      <c r="B20" s="4">
        <f>B17+$F$7</f>
        <v>0.06</v>
      </c>
      <c r="C20" s="3">
        <f>(B20*$C$4)+$C$5</f>
        <v>615.38460997535014</v>
      </c>
      <c r="D20" s="2">
        <f>(C20-$C$7)*E20</f>
        <v>-1463863.8277931979</v>
      </c>
      <c r="E20" s="2">
        <f>$F$5</f>
        <v>43000</v>
      </c>
    </row>
    <row r="21" spans="1:10" x14ac:dyDescent="0.25">
      <c r="A21" s="5">
        <f>D21</f>
        <v>-2760647.6386786359</v>
      </c>
      <c r="B21" s="4">
        <f>B18+$F$7</f>
        <v>0.06</v>
      </c>
      <c r="C21" s="3">
        <f>(B21*$C$4)+$C$5</f>
        <v>615.38460997535014</v>
      </c>
      <c r="D21" s="2">
        <f>(C21-$C$7)*E21</f>
        <v>-2760647.6386786359</v>
      </c>
      <c r="E21" s="2">
        <f>$F$4</f>
        <v>81092.138632959904</v>
      </c>
    </row>
    <row r="22" spans="1:10" x14ac:dyDescent="0.25">
      <c r="A22" s="2"/>
      <c r="B22" s="4"/>
      <c r="C22" s="3"/>
      <c r="D22" s="2"/>
      <c r="E22" s="2"/>
    </row>
    <row r="23" spans="1:10" x14ac:dyDescent="0.25">
      <c r="A23" s="2">
        <f>B23*100</f>
        <v>8</v>
      </c>
      <c r="B23" s="4">
        <f>B20+$F$7</f>
        <v>0.08</v>
      </c>
      <c r="C23" s="3">
        <f>(B23*$C$4)+$C$5</f>
        <v>618.22155537805008</v>
      </c>
      <c r="D23" s="2">
        <f>(C23-$C$7)*E23</f>
        <v>-1341875.1754771005</v>
      </c>
      <c r="E23" s="2">
        <f>$F$5</f>
        <v>43000</v>
      </c>
    </row>
    <row r="24" spans="1:10" x14ac:dyDescent="0.25">
      <c r="A24" s="5">
        <f>D24</f>
        <v>-2530593.6687887544</v>
      </c>
      <c r="B24" s="4">
        <f>B21+$F$7</f>
        <v>0.08</v>
      </c>
      <c r="C24" s="3">
        <f>(B24*$C$4)+$C$5</f>
        <v>618.22155537805008</v>
      </c>
      <c r="D24" s="2">
        <f>(C24-$C$7)*E24</f>
        <v>-2530593.6687887544</v>
      </c>
      <c r="E24" s="2">
        <f>$F$4</f>
        <v>81092.138632959904</v>
      </c>
    </row>
    <row r="25" spans="1:10" x14ac:dyDescent="0.25">
      <c r="A25" s="2"/>
      <c r="B25" s="4"/>
      <c r="C25" s="3"/>
      <c r="D25" s="2"/>
      <c r="E25" s="2"/>
    </row>
    <row r="26" spans="1:10" x14ac:dyDescent="0.25">
      <c r="A26" s="2">
        <f>B26*100</f>
        <v>10</v>
      </c>
      <c r="B26" s="4">
        <f>B23+$F$7</f>
        <v>0.1</v>
      </c>
      <c r="C26" s="3">
        <f>(B26*$C$4)+$C$5</f>
        <v>621.05850078075014</v>
      </c>
      <c r="D26" s="2">
        <f>(C26-$C$7)*E26</f>
        <v>-1219886.5231609982</v>
      </c>
      <c r="E26" s="2">
        <f>$F$5</f>
        <v>43000</v>
      </c>
    </row>
    <row r="27" spans="1:10" x14ac:dyDescent="0.25">
      <c r="A27" s="5">
        <f>D27</f>
        <v>-2300539.6988988635</v>
      </c>
      <c r="B27" s="4">
        <f>B24+$F$7</f>
        <v>0.1</v>
      </c>
      <c r="C27" s="3">
        <f>(B27*$C$4)+$C$5</f>
        <v>621.05850078075014</v>
      </c>
      <c r="D27" s="2">
        <f>(C27-$C$7)*E27</f>
        <v>-2300539.6988988635</v>
      </c>
      <c r="E27" s="2">
        <f>$F$4</f>
        <v>81092.138632959904</v>
      </c>
    </row>
    <row r="28" spans="1:10" x14ac:dyDescent="0.25">
      <c r="A28" s="2"/>
      <c r="B28" s="4"/>
      <c r="C28" s="3"/>
      <c r="D28" s="2"/>
      <c r="E28" s="2"/>
    </row>
    <row r="29" spans="1:10" x14ac:dyDescent="0.25">
      <c r="A29" s="2">
        <f>B29*100</f>
        <v>12.000000000000002</v>
      </c>
      <c r="B29" s="4">
        <f>B26+$F$7</f>
        <v>0.12000000000000001</v>
      </c>
      <c r="C29" s="3">
        <f>(B29*$C$4)+$C$5</f>
        <v>623.89544618345008</v>
      </c>
      <c r="D29" s="2">
        <f>(C29-$C$7)*E29</f>
        <v>-1097897.8708449008</v>
      </c>
      <c r="E29" s="2">
        <f>$F$5</f>
        <v>43000</v>
      </c>
    </row>
    <row r="30" spans="1:10" x14ac:dyDescent="0.25">
      <c r="A30" s="5">
        <f>D30</f>
        <v>-2070485.7290089817</v>
      </c>
      <c r="B30" s="4">
        <f>B27+$F$7</f>
        <v>0.12000000000000001</v>
      </c>
      <c r="C30" s="3">
        <f>(B30*$C$4)+$C$5</f>
        <v>623.89544618345008</v>
      </c>
      <c r="D30" s="2">
        <f>(C30-$C$7)*E30</f>
        <v>-2070485.7290089817</v>
      </c>
      <c r="E30" s="2">
        <f>$F$4</f>
        <v>81092.138632959904</v>
      </c>
    </row>
    <row r="31" spans="1:10" x14ac:dyDescent="0.25">
      <c r="A31" s="2"/>
      <c r="B31" s="4"/>
      <c r="C31" s="3"/>
      <c r="D31" s="2"/>
      <c r="E31" s="2"/>
    </row>
    <row r="32" spans="1:10" x14ac:dyDescent="0.25">
      <c r="A32" s="2">
        <f>B32*100</f>
        <v>14.000000000000002</v>
      </c>
      <c r="B32" s="4">
        <f>B29+$F$7</f>
        <v>0.14000000000000001</v>
      </c>
      <c r="C32" s="3">
        <f>(B32*$C$4)+$C$5</f>
        <v>626.73239158615013</v>
      </c>
      <c r="D32" s="2">
        <f>(C32-$C$7)*E32</f>
        <v>-975909.21852879866</v>
      </c>
      <c r="E32" s="2">
        <f>$F$5</f>
        <v>43000</v>
      </c>
    </row>
    <row r="33" spans="1:5" x14ac:dyDescent="0.25">
      <c r="A33" s="5">
        <f>D33</f>
        <v>-1840431.7591190909</v>
      </c>
      <c r="B33" s="4">
        <f>B30+$F$7</f>
        <v>0.14000000000000001</v>
      </c>
      <c r="C33" s="3">
        <f>(B33*$C$4)+$C$5</f>
        <v>626.73239158615013</v>
      </c>
      <c r="D33" s="2">
        <f>(C33-$C$7)*E33</f>
        <v>-1840431.7591190909</v>
      </c>
      <c r="E33" s="2">
        <f>$F$4</f>
        <v>81092.138632959904</v>
      </c>
    </row>
    <row r="34" spans="1:5" x14ac:dyDescent="0.25">
      <c r="A34" s="2"/>
      <c r="B34" s="4"/>
      <c r="C34" s="3"/>
      <c r="D34" s="2"/>
      <c r="E34" s="2"/>
    </row>
    <row r="35" spans="1:5" x14ac:dyDescent="0.25">
      <c r="A35" s="2">
        <f>B35*100</f>
        <v>16</v>
      </c>
      <c r="B35" s="4">
        <f>B32+$F$7</f>
        <v>0.16</v>
      </c>
      <c r="C35" s="3">
        <f>(B35*$C$4)+$C$5</f>
        <v>629.56933698885007</v>
      </c>
      <c r="D35" s="2">
        <f>(C35-$C$7)*E35</f>
        <v>-853920.56621270126</v>
      </c>
      <c r="E35" s="2">
        <f>$F$5</f>
        <v>43000</v>
      </c>
    </row>
    <row r="36" spans="1:5" x14ac:dyDescent="0.25">
      <c r="A36" s="5">
        <f>D36</f>
        <v>-1610377.7892292091</v>
      </c>
      <c r="B36" s="4">
        <f>B33+$F$7</f>
        <v>0.16</v>
      </c>
      <c r="C36" s="3">
        <f>(B36*$C$4)+$C$5</f>
        <v>629.56933698885007</v>
      </c>
      <c r="D36" s="2">
        <f>(C36-$C$7)*E36</f>
        <v>-1610377.7892292091</v>
      </c>
      <c r="E36" s="2">
        <f>$F$4</f>
        <v>81092.138632959904</v>
      </c>
    </row>
    <row r="37" spans="1:5" x14ac:dyDescent="0.25">
      <c r="A37" s="2"/>
      <c r="B37" s="4"/>
      <c r="C37" s="3"/>
      <c r="D37" s="2"/>
      <c r="E37" s="2"/>
    </row>
    <row r="38" spans="1:5" x14ac:dyDescent="0.25">
      <c r="A38" s="2">
        <f>B38*100</f>
        <v>18</v>
      </c>
      <c r="B38" s="4">
        <f>B35+$F$7</f>
        <v>0.18</v>
      </c>
      <c r="C38" s="3">
        <f>(B38*$C$4)+$C$5</f>
        <v>632.40628239155012</v>
      </c>
      <c r="D38" s="2">
        <f>(C38-$C$7)*E38</f>
        <v>-731931.91389659897</v>
      </c>
      <c r="E38" s="2">
        <f>$F$5</f>
        <v>43000</v>
      </c>
    </row>
    <row r="39" spans="1:5" x14ac:dyDescent="0.25">
      <c r="A39" s="5">
        <f>D39</f>
        <v>-1380323.819339318</v>
      </c>
      <c r="B39" s="4">
        <f>B36+$F$7</f>
        <v>0.18</v>
      </c>
      <c r="C39" s="3">
        <f>(B39*$C$4)+$C$5</f>
        <v>632.40628239155012</v>
      </c>
      <c r="D39" s="2">
        <f>(C39-$C$7)*E39</f>
        <v>-1380323.819339318</v>
      </c>
      <c r="E39" s="2">
        <f>$F$4</f>
        <v>81092.138632959904</v>
      </c>
    </row>
    <row r="40" spans="1:5" x14ac:dyDescent="0.25">
      <c r="A40" s="2"/>
      <c r="B40" s="4"/>
      <c r="C40" s="3"/>
      <c r="D40" s="2"/>
      <c r="E40" s="2"/>
    </row>
    <row r="41" spans="1:5" x14ac:dyDescent="0.25">
      <c r="A41" s="2">
        <f>B41*100</f>
        <v>20</v>
      </c>
      <c r="B41" s="4">
        <f>B38+$F$7</f>
        <v>0.19999999999999998</v>
      </c>
      <c r="C41" s="3">
        <f>(B41*$C$4)+$C$5</f>
        <v>635.24322779425006</v>
      </c>
      <c r="D41" s="2">
        <f>(C41-$C$7)*E41</f>
        <v>-609943.26158050157</v>
      </c>
      <c r="E41" s="2">
        <f>$F$5</f>
        <v>43000</v>
      </c>
    </row>
    <row r="42" spans="1:5" x14ac:dyDescent="0.25">
      <c r="A42" s="5">
        <f>D42</f>
        <v>-1150269.8494494364</v>
      </c>
      <c r="B42" s="4">
        <f>B39+$F$7</f>
        <v>0.19999999999999998</v>
      </c>
      <c r="C42" s="3">
        <f>(B42*$C$4)+$C$5</f>
        <v>635.24322779425006</v>
      </c>
      <c r="D42" s="2">
        <f>(C42-$C$7)*E42</f>
        <v>-1150269.8494494364</v>
      </c>
      <c r="E42" s="2">
        <f>$F$4</f>
        <v>81092.138632959904</v>
      </c>
    </row>
    <row r="43" spans="1:5" x14ac:dyDescent="0.25">
      <c r="A43" s="2"/>
      <c r="B43" s="4"/>
      <c r="C43" s="3"/>
      <c r="D43" s="2"/>
      <c r="E43" s="2"/>
    </row>
    <row r="44" spans="1:5" x14ac:dyDescent="0.25">
      <c r="A44" s="2">
        <f>B44*100</f>
        <v>21.999999999999996</v>
      </c>
      <c r="B44" s="4">
        <f>B41+$F$7</f>
        <v>0.21999999999999997</v>
      </c>
      <c r="C44" s="3">
        <f>(B44*$C$4)+$C$5</f>
        <v>638.08017319695011</v>
      </c>
      <c r="D44" s="2">
        <f>(C44-$C$7)*E44</f>
        <v>-487954.60926439933</v>
      </c>
      <c r="E44" s="2">
        <f>$F$5</f>
        <v>43000</v>
      </c>
    </row>
    <row r="45" spans="1:5" x14ac:dyDescent="0.25">
      <c r="A45" s="5">
        <f>D45</f>
        <v>-920215.87955954543</v>
      </c>
      <c r="B45" s="4">
        <f>B42+$F$7</f>
        <v>0.21999999999999997</v>
      </c>
      <c r="C45" s="3">
        <f>(B45*$C$4)+$C$5</f>
        <v>638.08017319695011</v>
      </c>
      <c r="D45" s="2">
        <f>(C45-$C$7)*E45</f>
        <v>-920215.87955954543</v>
      </c>
      <c r="E45" s="2">
        <f>$F$4</f>
        <v>81092.138632959904</v>
      </c>
    </row>
    <row r="46" spans="1:5" x14ac:dyDescent="0.25">
      <c r="A46" s="2"/>
      <c r="B46" s="4"/>
      <c r="C46" s="3"/>
      <c r="D46" s="2"/>
      <c r="E46" s="2"/>
    </row>
    <row r="47" spans="1:5" x14ac:dyDescent="0.25">
      <c r="A47" s="2">
        <f>B47*100</f>
        <v>23.999999999999996</v>
      </c>
      <c r="B47" s="4">
        <f>B44+$F$7</f>
        <v>0.23999999999999996</v>
      </c>
      <c r="C47" s="3">
        <f>(B47*$C$4)+$C$5</f>
        <v>640.91711859965005</v>
      </c>
      <c r="D47" s="2">
        <f>(C47-$C$7)*E47</f>
        <v>-365965.95694830193</v>
      </c>
      <c r="E47" s="2">
        <f>$F$5</f>
        <v>43000</v>
      </c>
    </row>
    <row r="48" spans="1:5" x14ac:dyDescent="0.25">
      <c r="A48" s="5">
        <f>D48</f>
        <v>-690161.90966966364</v>
      </c>
      <c r="B48" s="4">
        <f>B45+$F$7</f>
        <v>0.23999999999999996</v>
      </c>
      <c r="C48" s="3">
        <f>(B48*$C$4)+$C$5</f>
        <v>640.91711859965005</v>
      </c>
      <c r="D48" s="2">
        <f>(C48-$C$7)*E48</f>
        <v>-690161.90966966364</v>
      </c>
      <c r="E48" s="2">
        <f>$F$4</f>
        <v>81092.138632959904</v>
      </c>
    </row>
    <row r="49" spans="1:25" x14ac:dyDescent="0.25">
      <c r="A49" s="2"/>
      <c r="B49" s="4"/>
      <c r="C49" s="3"/>
      <c r="D49" s="2"/>
      <c r="E49" s="2"/>
    </row>
    <row r="50" spans="1:25" x14ac:dyDescent="0.25">
      <c r="A50" s="2">
        <f>B50*100</f>
        <v>25.999999999999996</v>
      </c>
      <c r="B50" s="4">
        <f>B47+$F$7</f>
        <v>0.25999999999999995</v>
      </c>
      <c r="C50" s="3">
        <f>(B50*$C$4)+$C$5</f>
        <v>643.75406400235011</v>
      </c>
      <c r="D50" s="2">
        <f>(C50-$C$7)*E50</f>
        <v>-243977.30463219967</v>
      </c>
      <c r="E50" s="2">
        <f>$F$5</f>
        <v>43000</v>
      </c>
    </row>
    <row r="51" spans="1:25" x14ac:dyDescent="0.25">
      <c r="A51" s="5">
        <f>D51</f>
        <v>-460107.93977977271</v>
      </c>
      <c r="B51" s="4">
        <f>B48+$F$7</f>
        <v>0.25999999999999995</v>
      </c>
      <c r="C51" s="3">
        <f>(B51*$C$4)+$C$5</f>
        <v>643.75406400235011</v>
      </c>
      <c r="D51" s="2">
        <f>(C51-$C$7)*E51</f>
        <v>-460107.93977977271</v>
      </c>
      <c r="E51" s="2">
        <f>$F$4</f>
        <v>81092.138632959904</v>
      </c>
    </row>
    <row r="52" spans="1:25" x14ac:dyDescent="0.25">
      <c r="A52" s="2"/>
      <c r="B52" s="4"/>
      <c r="C52" s="3"/>
      <c r="D52" s="2"/>
      <c r="E52" s="2"/>
    </row>
    <row r="53" spans="1:25" x14ac:dyDescent="0.25">
      <c r="A53" s="2">
        <f>B53*100</f>
        <v>27.999999999999996</v>
      </c>
      <c r="B53" s="4">
        <f>B50+$F$7</f>
        <v>0.27999999999999997</v>
      </c>
      <c r="C53" s="3">
        <f>(B53*$C$4)+$C$5</f>
        <v>646.59100940505004</v>
      </c>
      <c r="D53" s="2">
        <f>(C53-$C$7)*E53</f>
        <v>-121988.65231610228</v>
      </c>
      <c r="E53" s="2">
        <f>$F$5</f>
        <v>43000</v>
      </c>
      <c r="H53">
        <v>43.510852522946507</v>
      </c>
      <c r="I53">
        <f t="shared" ref="I53:I116" si="8">H53/100</f>
        <v>0.43510852522946508</v>
      </c>
      <c r="J53">
        <v>44624.142694560956</v>
      </c>
      <c r="K53">
        <f t="shared" ref="K53" si="9">(I53*$C$4)+$C$5</f>
        <v>668.59273028351549</v>
      </c>
      <c r="L53" s="6">
        <f t="shared" ref="L53" si="10">(K53-$C$7)*J53</f>
        <v>855211.67553977738</v>
      </c>
      <c r="O53">
        <v>43.510852522946507</v>
      </c>
      <c r="P53">
        <f t="shared" ref="P53" si="11">O53/100</f>
        <v>0.43510852522946508</v>
      </c>
      <c r="Q53">
        <v>44624.142694560956</v>
      </c>
      <c r="R53">
        <f t="shared" ref="R53" si="12">(P53*$C$4)+$C$5</f>
        <v>668.59273028351549</v>
      </c>
      <c r="S53" s="6">
        <f t="shared" ref="S53" si="13">(R53-$C$7)*Q53</f>
        <v>855211.67553977738</v>
      </c>
      <c r="U53">
        <v>46.12146799541393</v>
      </c>
      <c r="V53">
        <f t="shared" ref="V53:V56" si="14">U53/100</f>
        <v>0.46121467995413928</v>
      </c>
      <c r="W53">
        <v>43000</v>
      </c>
      <c r="X53">
        <f t="shared" ref="X53" si="15">(V53*$C$4)+$C$5</f>
        <v>672.29581706493241</v>
      </c>
      <c r="Y53" s="6">
        <f t="shared" ref="Y53" si="16">(X53-$C$7)*W53</f>
        <v>983318.07705883938</v>
      </c>
    </row>
    <row r="54" spans="1:25" x14ac:dyDescent="0.25">
      <c r="A54" s="5">
        <f>D54</f>
        <v>-230053.96988989096</v>
      </c>
      <c r="B54" s="4">
        <f>B51+$F$7</f>
        <v>0.27999999999999997</v>
      </c>
      <c r="C54" s="3">
        <f>(B54*$C$4)+$C$5</f>
        <v>646.59100940505004</v>
      </c>
      <c r="D54" s="2">
        <f>(C54-$C$7)*E54</f>
        <v>-230053.96988989096</v>
      </c>
      <c r="E54" s="2">
        <f>$F$4</f>
        <v>81092.138632959904</v>
      </c>
      <c r="H54">
        <v>41.200276172845093</v>
      </c>
      <c r="I54">
        <f t="shared" si="8"/>
        <v>0.41200276172845096</v>
      </c>
      <c r="J54">
        <v>46734.142694560956</v>
      </c>
      <c r="K54">
        <f t="shared" ref="K54:K95" si="17">(I54*$C$4)+$C$5</f>
        <v>665.31524080651172</v>
      </c>
      <c r="L54" s="6">
        <f t="shared" ref="L54:L95" si="18">(K54-$C$7)*J54</f>
        <v>742478.6908954262</v>
      </c>
      <c r="O54">
        <v>41.200276172845093</v>
      </c>
      <c r="P54">
        <f t="shared" ref="P54:P117" si="19">O54/100</f>
        <v>0.41200276172845096</v>
      </c>
      <c r="Q54">
        <v>46734.142694560956</v>
      </c>
      <c r="R54">
        <f t="shared" ref="R54:R103" si="20">(P54*$C$4)+$C$5</f>
        <v>665.31524080651172</v>
      </c>
      <c r="S54" s="6">
        <f t="shared" ref="S54:S103" si="21">(R54-$C$7)*Q54</f>
        <v>742478.6908954262</v>
      </c>
      <c r="U54">
        <v>46.12146799541393</v>
      </c>
      <c r="V54">
        <f t="shared" si="14"/>
        <v>0.46121467995413928</v>
      </c>
      <c r="W54">
        <v>80000</v>
      </c>
      <c r="X54">
        <f t="shared" ref="X54:X56" si="22">(V54*$C$4)+$C$5</f>
        <v>672.29581706493241</v>
      </c>
      <c r="Y54" s="6">
        <f t="shared" ref="Y54:Y56" si="23">(X54-$C$7)*W54</f>
        <v>1829428.9805745848</v>
      </c>
    </row>
    <row r="55" spans="1:25" x14ac:dyDescent="0.25">
      <c r="A55" s="2"/>
      <c r="B55" s="4"/>
      <c r="C55" s="3"/>
      <c r="D55" s="2"/>
      <c r="E55" s="2"/>
      <c r="H55">
        <v>37.20589904041443</v>
      </c>
      <c r="I55">
        <f t="shared" si="8"/>
        <v>0.37205899040414431</v>
      </c>
      <c r="J55">
        <v>47214.142694560956</v>
      </c>
      <c r="K55">
        <f t="shared" si="17"/>
        <v>659.6493258852621</v>
      </c>
      <c r="L55" s="6">
        <f t="shared" si="18"/>
        <v>482593.27258771</v>
      </c>
      <c r="O55">
        <v>37.20589904041443</v>
      </c>
      <c r="P55">
        <f t="shared" si="19"/>
        <v>0.37205899040414431</v>
      </c>
      <c r="Q55">
        <v>47214.142694560956</v>
      </c>
      <c r="R55">
        <f t="shared" si="20"/>
        <v>659.6493258852621</v>
      </c>
      <c r="S55" s="6">
        <f t="shared" si="21"/>
        <v>482593.27258771</v>
      </c>
      <c r="U55">
        <v>44.218518066406226</v>
      </c>
      <c r="V55">
        <f t="shared" si="14"/>
        <v>0.44218518066406226</v>
      </c>
      <c r="W55">
        <v>43000</v>
      </c>
      <c r="X55">
        <f t="shared" si="22"/>
        <v>669.59653453859914</v>
      </c>
      <c r="Y55" s="6">
        <f t="shared" si="23"/>
        <v>867248.92842650902</v>
      </c>
    </row>
    <row r="56" spans="1:25" x14ac:dyDescent="0.25">
      <c r="A56" s="2">
        <f>B56*100</f>
        <v>30</v>
      </c>
      <c r="B56" s="4">
        <f>B53+$F$7</f>
        <v>0.3</v>
      </c>
      <c r="C56" s="3">
        <f>(B56*$C$4)+$C$5</f>
        <v>649.4279548077501</v>
      </c>
      <c r="D56" s="2">
        <f>(C56-$C$7)*E56</f>
        <v>0</v>
      </c>
      <c r="E56" s="2">
        <f>$F$5</f>
        <v>43000</v>
      </c>
      <c r="H56">
        <v>37.685684376951009</v>
      </c>
      <c r="I56">
        <f t="shared" si="8"/>
        <v>0.37685684376951012</v>
      </c>
      <c r="J56">
        <v>47844.142694560956</v>
      </c>
      <c r="K56">
        <f t="shared" si="17"/>
        <v>660.32988828764724</v>
      </c>
      <c r="L56" s="6">
        <f t="shared" si="18"/>
        <v>521593.66105881019</v>
      </c>
      <c r="O56">
        <v>37.685684376951009</v>
      </c>
      <c r="P56">
        <f t="shared" si="19"/>
        <v>0.37685684376951012</v>
      </c>
      <c r="Q56">
        <v>47844.142694560956</v>
      </c>
      <c r="R56">
        <f t="shared" si="20"/>
        <v>660.32988828764724</v>
      </c>
      <c r="S56" s="6">
        <f t="shared" si="21"/>
        <v>521593.66105881019</v>
      </c>
      <c r="U56">
        <v>44.218518066406226</v>
      </c>
      <c r="V56">
        <f t="shared" si="14"/>
        <v>0.44218518066406226</v>
      </c>
      <c r="W56">
        <v>80000</v>
      </c>
      <c r="X56">
        <f t="shared" si="22"/>
        <v>669.59653453859914</v>
      </c>
      <c r="Y56" s="6">
        <f t="shared" si="23"/>
        <v>1613486.3784679237</v>
      </c>
    </row>
    <row r="57" spans="1:25" x14ac:dyDescent="0.25">
      <c r="A57" s="5">
        <f>D57</f>
        <v>0</v>
      </c>
      <c r="B57" s="4">
        <f>B54+$F$7</f>
        <v>0.3</v>
      </c>
      <c r="C57" s="3">
        <f>(B57*$C$4)+$C$5</f>
        <v>649.4279548077501</v>
      </c>
      <c r="D57" s="2">
        <f>(C57-$C$7)*E57</f>
        <v>0</v>
      </c>
      <c r="E57" s="2">
        <f>$F$4</f>
        <v>81092.138632959904</v>
      </c>
      <c r="H57">
        <v>38.254211144101191</v>
      </c>
      <c r="I57">
        <f t="shared" si="8"/>
        <v>0.38254211144101191</v>
      </c>
      <c r="J57">
        <v>48039.142694560956</v>
      </c>
      <c r="K57">
        <f t="shared" si="17"/>
        <v>661.13632798683659</v>
      </c>
      <c r="L57" s="6">
        <f t="shared" si="18"/>
        <v>562460.20987130632</v>
      </c>
      <c r="O57">
        <v>36.780455063940408</v>
      </c>
      <c r="P57">
        <f t="shared" si="19"/>
        <v>0.36780455063940409</v>
      </c>
      <c r="Q57">
        <v>48039.142694560956</v>
      </c>
      <c r="R57">
        <f t="shared" si="20"/>
        <v>659.04584521867991</v>
      </c>
      <c r="S57" s="6">
        <f t="shared" si="21"/>
        <v>462035.20987130702</v>
      </c>
    </row>
    <row r="58" spans="1:25" x14ac:dyDescent="0.25">
      <c r="A58" s="2"/>
      <c r="B58" s="4"/>
      <c r="C58" s="3"/>
      <c r="D58" s="2"/>
      <c r="E58" s="2"/>
      <c r="H58">
        <v>38.818141054610045</v>
      </c>
      <c r="I58">
        <f t="shared" si="8"/>
        <v>0.38818141054610045</v>
      </c>
      <c r="J58">
        <v>48234.142694560956</v>
      </c>
      <c r="K58">
        <f t="shared" si="17"/>
        <v>661.93624717036812</v>
      </c>
      <c r="L58" s="6">
        <f t="shared" si="18"/>
        <v>603326.75868380466</v>
      </c>
      <c r="O58">
        <v>35.879694942603244</v>
      </c>
      <c r="P58">
        <f t="shared" si="19"/>
        <v>0.35879694942603246</v>
      </c>
      <c r="Q58">
        <v>48234.142694560956</v>
      </c>
      <c r="R58">
        <f t="shared" si="20"/>
        <v>657.76814157609851</v>
      </c>
      <c r="S58" s="6">
        <f t="shared" si="21"/>
        <v>402281.75868380675</v>
      </c>
      <c r="U58" t="s">
        <v>25</v>
      </c>
      <c r="V58">
        <v>-1.6</v>
      </c>
    </row>
    <row r="59" spans="1:25" x14ac:dyDescent="0.25">
      <c r="A59" s="2">
        <f>B59*100</f>
        <v>32</v>
      </c>
      <c r="B59" s="4">
        <f>B56+$F$7</f>
        <v>0.32</v>
      </c>
      <c r="C59" s="3">
        <f>(B59*$C$4)+$C$5</f>
        <v>652.26490021045015</v>
      </c>
      <c r="D59" s="2">
        <f>(C59-$C$7)*E59</f>
        <v>121988.65231610228</v>
      </c>
      <c r="E59" s="2">
        <f>$F$5</f>
        <v>43000</v>
      </c>
      <c r="H59">
        <v>39.286693882034172</v>
      </c>
      <c r="I59">
        <f t="shared" si="8"/>
        <v>0.39286693882034174</v>
      </c>
      <c r="J59">
        <v>48429.142694560956</v>
      </c>
      <c r="K59">
        <f t="shared" si="17"/>
        <v>662.60087656520966</v>
      </c>
      <c r="L59" s="6">
        <f t="shared" si="18"/>
        <v>637953.30749629589</v>
      </c>
      <c r="O59">
        <v>35.085540250785684</v>
      </c>
      <c r="P59">
        <f t="shared" si="19"/>
        <v>0.35085540250785685</v>
      </c>
      <c r="Q59">
        <v>48429.142694560956</v>
      </c>
      <c r="R59">
        <f t="shared" si="20"/>
        <v>656.64165482510623</v>
      </c>
      <c r="S59" s="6">
        <f t="shared" si="21"/>
        <v>349353.30749629694</v>
      </c>
    </row>
    <row r="60" spans="1:25" x14ac:dyDescent="0.25">
      <c r="A60" s="5">
        <f>D60</f>
        <v>230053.96988989096</v>
      </c>
      <c r="B60" s="4">
        <f>B57+$F$7</f>
        <v>0.32</v>
      </c>
      <c r="C60" s="3">
        <f>(B60*$C$4)+$C$5</f>
        <v>652.26490021045015</v>
      </c>
      <c r="D60" s="2">
        <f>(C60-$C$7)*E60</f>
        <v>230053.96988989096</v>
      </c>
      <c r="E60" s="2">
        <f>$F$4</f>
        <v>81092.138632959904</v>
      </c>
      <c r="H60">
        <v>39.751488584531621</v>
      </c>
      <c r="I60">
        <f t="shared" si="8"/>
        <v>0.39751488584531619</v>
      </c>
      <c r="J60">
        <v>48624.142694560956</v>
      </c>
      <c r="K60">
        <f t="shared" si="17"/>
        <v>663.26017516243439</v>
      </c>
      <c r="L60" s="6">
        <f t="shared" si="18"/>
        <v>672579.8563087798</v>
      </c>
      <c r="O60">
        <v>34.294928007576722</v>
      </c>
      <c r="P60">
        <f t="shared" si="19"/>
        <v>0.34294928007576719</v>
      </c>
      <c r="Q60">
        <v>48624.142694560956</v>
      </c>
      <c r="R60">
        <f t="shared" si="20"/>
        <v>655.52019294076126</v>
      </c>
      <c r="S60" s="6">
        <f t="shared" si="21"/>
        <v>296229.85630878049</v>
      </c>
      <c r="U60" t="s">
        <v>0</v>
      </c>
      <c r="V60">
        <f>J104</f>
        <v>57204.142694560956</v>
      </c>
    </row>
    <row r="61" spans="1:25" x14ac:dyDescent="0.25">
      <c r="A61" s="2"/>
      <c r="B61" s="4"/>
      <c r="C61" s="3"/>
      <c r="D61" s="2"/>
      <c r="E61" s="2"/>
      <c r="H61">
        <v>40.122460098366794</v>
      </c>
      <c r="I61">
        <f t="shared" si="8"/>
        <v>0.40122460098366797</v>
      </c>
      <c r="J61">
        <v>48819.142694560956</v>
      </c>
      <c r="K61">
        <f t="shared" si="17"/>
        <v>663.78638812778809</v>
      </c>
      <c r="L61" s="6">
        <f t="shared" si="18"/>
        <v>700966.40512127324</v>
      </c>
      <c r="O61">
        <v>33.609189623333002</v>
      </c>
      <c r="P61">
        <f t="shared" si="19"/>
        <v>0.33609189623333002</v>
      </c>
      <c r="Q61">
        <v>48819.142694560956</v>
      </c>
      <c r="R61">
        <f t="shared" si="20"/>
        <v>654.54749176244366</v>
      </c>
      <c r="S61" s="6">
        <f t="shared" si="21"/>
        <v>249931.40512126285</v>
      </c>
      <c r="U61" t="s">
        <v>26</v>
      </c>
      <c r="V61">
        <f>Q53</f>
        <v>44624.142694560956</v>
      </c>
    </row>
    <row r="62" spans="1:25" x14ac:dyDescent="0.25">
      <c r="A62" s="2">
        <f>B62*100</f>
        <v>34</v>
      </c>
      <c r="B62" s="4">
        <f>B59+$F$7</f>
        <v>0.34</v>
      </c>
      <c r="C62" s="3">
        <f>(B62*$C$4)+$C$5</f>
        <v>655.10184561315009</v>
      </c>
      <c r="D62" s="2">
        <f>(C62-$C$7)*E62</f>
        <v>243977.30463219967</v>
      </c>
      <c r="E62" s="2">
        <f>$F$5</f>
        <v>43000</v>
      </c>
      <c r="H62">
        <v>40.49047983374696</v>
      </c>
      <c r="I62">
        <f t="shared" si="8"/>
        <v>0.40490479833746962</v>
      </c>
      <c r="J62">
        <v>49014.142694560956</v>
      </c>
      <c r="K62">
        <f t="shared" si="17"/>
        <v>664.30841407598291</v>
      </c>
      <c r="L62" s="6">
        <f t="shared" si="18"/>
        <v>729352.95393376518</v>
      </c>
      <c r="O62">
        <v>32.926102844514723</v>
      </c>
      <c r="P62">
        <f t="shared" si="19"/>
        <v>0.32926102844514721</v>
      </c>
      <c r="Q62">
        <v>49014.142694560956</v>
      </c>
      <c r="R62">
        <f t="shared" si="20"/>
        <v>653.57855181403681</v>
      </c>
      <c r="S62" s="6">
        <f t="shared" si="21"/>
        <v>203437.95393375464</v>
      </c>
      <c r="U62" t="s">
        <v>27</v>
      </c>
      <c r="V62">
        <f>V61-2110</f>
        <v>42514.142694560956</v>
      </c>
    </row>
    <row r="63" spans="1:25" x14ac:dyDescent="0.25">
      <c r="A63" s="5">
        <f>D63</f>
        <v>460107.93977977271</v>
      </c>
      <c r="B63" s="4">
        <f>B60+$F$7</f>
        <v>0.34</v>
      </c>
      <c r="C63" s="3">
        <f>(B63*$C$4)+$C$5</f>
        <v>655.10184561315009</v>
      </c>
      <c r="D63" s="2">
        <f>(C63-$C$7)*E63</f>
        <v>460107.93977977271</v>
      </c>
      <c r="E63" s="2">
        <f>$F$4</f>
        <v>81092.138632959904</v>
      </c>
      <c r="H63">
        <v>40.766186938801582</v>
      </c>
      <c r="I63">
        <f t="shared" si="8"/>
        <v>0.4076618693880158</v>
      </c>
      <c r="J63">
        <v>49209.142694560956</v>
      </c>
      <c r="K63">
        <f t="shared" si="17"/>
        <v>664.69949707807109</v>
      </c>
      <c r="L63" s="6">
        <f t="shared" si="18"/>
        <v>751499.50274624513</v>
      </c>
      <c r="O63">
        <v>32.427221657384834</v>
      </c>
      <c r="P63">
        <f t="shared" si="19"/>
        <v>0.32427221657384836</v>
      </c>
      <c r="Q63">
        <v>49209.142694560956</v>
      </c>
      <c r="R63">
        <f t="shared" si="20"/>
        <v>652.87090246887601</v>
      </c>
      <c r="S63" s="6">
        <f t="shared" si="21"/>
        <v>169424.50274624996</v>
      </c>
      <c r="U63" t="s">
        <v>28</v>
      </c>
      <c r="V63">
        <f>V60+500</f>
        <v>57704.142694560956</v>
      </c>
    </row>
    <row r="64" spans="1:25" x14ac:dyDescent="0.25">
      <c r="A64" s="2"/>
      <c r="B64" s="4"/>
      <c r="C64" s="3"/>
      <c r="D64" s="2"/>
      <c r="E64" s="2"/>
      <c r="H64">
        <v>41.039717591334195</v>
      </c>
      <c r="I64">
        <f t="shared" si="8"/>
        <v>0.41039717591334196</v>
      </c>
      <c r="J64">
        <v>49404.142694560956</v>
      </c>
      <c r="K64">
        <f t="shared" si="17"/>
        <v>665.08749284167106</v>
      </c>
      <c r="L64" s="6">
        <f t="shared" si="18"/>
        <v>773646.05155873601</v>
      </c>
      <c r="O64">
        <v>31.932278675683882</v>
      </c>
      <c r="P64">
        <f t="shared" si="19"/>
        <v>0.31932278675683884</v>
      </c>
      <c r="Q64">
        <v>49404.142694560956</v>
      </c>
      <c r="R64">
        <f t="shared" si="20"/>
        <v>652.16883936060844</v>
      </c>
      <c r="S64" s="6">
        <f t="shared" si="21"/>
        <v>135411.05155873168</v>
      </c>
    </row>
    <row r="65" spans="1:19" x14ac:dyDescent="0.25">
      <c r="A65" s="2">
        <f>B65*100</f>
        <v>36.000000000000007</v>
      </c>
      <c r="B65" s="4">
        <f>B62+$F$7</f>
        <v>0.36000000000000004</v>
      </c>
      <c r="C65" s="3">
        <f>(B65*$C$4)+$C$5</f>
        <v>657.93879101585014</v>
      </c>
      <c r="D65" s="2">
        <f>(C65-$C$7)*E65</f>
        <v>365965.95694830193</v>
      </c>
      <c r="E65" s="2">
        <f>$F$5</f>
        <v>43000</v>
      </c>
      <c r="H65">
        <v>41.222404442722194</v>
      </c>
      <c r="I65">
        <f t="shared" si="8"/>
        <v>0.41222404442722194</v>
      </c>
      <c r="J65">
        <v>49599.142694560956</v>
      </c>
      <c r="K65">
        <f t="shared" si="17"/>
        <v>665.34662915326044</v>
      </c>
      <c r="L65" s="6">
        <f t="shared" si="18"/>
        <v>789552.6003712141</v>
      </c>
      <c r="O65">
        <v>31.529920468936407</v>
      </c>
      <c r="P65">
        <f t="shared" si="19"/>
        <v>0.31529920468936407</v>
      </c>
      <c r="Q65">
        <v>49599.142694560956</v>
      </c>
      <c r="R65">
        <f t="shared" si="20"/>
        <v>651.59810522817293</v>
      </c>
      <c r="S65" s="6">
        <f t="shared" si="21"/>
        <v>107637.60037121332</v>
      </c>
    </row>
    <row r="66" spans="1:19" x14ac:dyDescent="0.25">
      <c r="A66" s="5">
        <f>D66</f>
        <v>690161.90966966364</v>
      </c>
      <c r="B66" s="4">
        <f>B63+$F$7</f>
        <v>0.36000000000000004</v>
      </c>
      <c r="C66" s="3">
        <f>(B66*$C$4)+$C$5</f>
        <v>657.93879101585014</v>
      </c>
      <c r="D66" s="2">
        <f>(C66-$C$7)*E66</f>
        <v>690161.90966966364</v>
      </c>
      <c r="E66" s="2">
        <f>$F$4</f>
        <v>81092.138632959904</v>
      </c>
      <c r="H66">
        <v>41.403660445657266</v>
      </c>
      <c r="I66">
        <f t="shared" si="8"/>
        <v>0.41403660445657264</v>
      </c>
      <c r="J66">
        <v>49794.142694560956</v>
      </c>
      <c r="K66">
        <f t="shared" si="17"/>
        <v>665.60373584537967</v>
      </c>
      <c r="L66" s="6">
        <f t="shared" si="18"/>
        <v>805459.14918370044</v>
      </c>
      <c r="O66">
        <v>31.130713630846735</v>
      </c>
      <c r="P66">
        <f t="shared" si="19"/>
        <v>0.31130713630846735</v>
      </c>
      <c r="Q66">
        <v>49794.142694560956</v>
      </c>
      <c r="R66">
        <f t="shared" si="20"/>
        <v>651.0318412261505</v>
      </c>
      <c r="S66" s="6">
        <f t="shared" si="21"/>
        <v>79864.149183698159</v>
      </c>
    </row>
    <row r="67" spans="1:19" x14ac:dyDescent="0.25">
      <c r="A67" s="2"/>
      <c r="B67" s="4"/>
      <c r="C67" s="3"/>
      <c r="D67" s="2"/>
      <c r="E67" s="2"/>
      <c r="H67">
        <v>41.495501281586293</v>
      </c>
      <c r="I67">
        <f t="shared" si="8"/>
        <v>0.41495501281586294</v>
      </c>
      <c r="J67">
        <v>49989.142694560956</v>
      </c>
      <c r="K67">
        <f t="shared" si="17"/>
        <v>665.73400956401417</v>
      </c>
      <c r="L67" s="6">
        <f t="shared" si="18"/>
        <v>815125.69799620926</v>
      </c>
      <c r="O67">
        <v>30.822622345510204</v>
      </c>
      <c r="P67">
        <f t="shared" si="19"/>
        <v>0.30822622345510203</v>
      </c>
      <c r="Q67">
        <v>49989.142694560956</v>
      </c>
      <c r="R67">
        <f t="shared" si="20"/>
        <v>650.59482214837681</v>
      </c>
      <c r="S67" s="6">
        <f t="shared" si="21"/>
        <v>58330.69799621142</v>
      </c>
    </row>
    <row r="68" spans="1:19" x14ac:dyDescent="0.25">
      <c r="A68" s="2">
        <f>B68*100</f>
        <v>38.000000000000007</v>
      </c>
      <c r="B68" s="4">
        <f>B65+$F$7</f>
        <v>0.38000000000000006</v>
      </c>
      <c r="C68" s="3">
        <f>(B68*$C$4)+$C$5</f>
        <v>660.77573641855008</v>
      </c>
      <c r="D68" s="2">
        <f>(C68-$C$7)*E68</f>
        <v>487954.60926439933</v>
      </c>
      <c r="E68" s="2">
        <f>$F$5</f>
        <v>43000</v>
      </c>
      <c r="H68">
        <v>41.58662838755766</v>
      </c>
      <c r="I68">
        <f t="shared" si="8"/>
        <v>0.41586628387557661</v>
      </c>
      <c r="J68">
        <v>50184.142694560956</v>
      </c>
      <c r="K68">
        <f t="shared" si="17"/>
        <v>665.86327087618758</v>
      </c>
      <c r="L68" s="6">
        <f t="shared" si="18"/>
        <v>824792.24680867745</v>
      </c>
      <c r="O68">
        <v>30.516925354363021</v>
      </c>
      <c r="P68">
        <f t="shared" si="19"/>
        <v>0.30516925354363023</v>
      </c>
      <c r="Q68">
        <v>50184.142694560956</v>
      </c>
      <c r="R68">
        <f t="shared" si="20"/>
        <v>650.16119931154969</v>
      </c>
      <c r="S68" s="6">
        <f t="shared" si="21"/>
        <v>36797.246808681506</v>
      </c>
    </row>
    <row r="69" spans="1:19" x14ac:dyDescent="0.25">
      <c r="A69" s="5">
        <f>D69</f>
        <v>920215.87955954543</v>
      </c>
      <c r="B69" s="4">
        <f>B66+$F$7</f>
        <v>0.38000000000000006</v>
      </c>
      <c r="C69" s="3">
        <f>(B69*$C$4)+$C$5</f>
        <v>660.77573641855008</v>
      </c>
      <c r="D69" s="2">
        <f>(C69-$C$7)*E69</f>
        <v>920215.87955954543</v>
      </c>
      <c r="E69" s="2">
        <f>$F$4</f>
        <v>81092.138632959904</v>
      </c>
      <c r="H69">
        <v>41.589730230781129</v>
      </c>
      <c r="I69">
        <f t="shared" si="8"/>
        <v>0.4158973023078113</v>
      </c>
      <c r="J69">
        <v>50379.142694560956</v>
      </c>
      <c r="K69">
        <f t="shared" si="17"/>
        <v>665.86767075612397</v>
      </c>
      <c r="L69" s="6">
        <f t="shared" si="18"/>
        <v>828218.79562117683</v>
      </c>
      <c r="O69">
        <v>30.300914675572482</v>
      </c>
      <c r="P69">
        <f t="shared" si="19"/>
        <v>0.30300914675572482</v>
      </c>
      <c r="Q69">
        <v>50379.142694560956</v>
      </c>
      <c r="R69">
        <f t="shared" si="20"/>
        <v>649.85479406048523</v>
      </c>
      <c r="S69" s="6">
        <f t="shared" si="21"/>
        <v>21503.795621183144</v>
      </c>
    </row>
    <row r="70" spans="1:19" x14ac:dyDescent="0.25">
      <c r="A70" s="2"/>
      <c r="B70" s="4"/>
      <c r="C70" s="3"/>
      <c r="D70" s="2"/>
      <c r="E70" s="2"/>
      <c r="H70">
        <v>41.592808154293834</v>
      </c>
      <c r="I70">
        <f t="shared" si="8"/>
        <v>0.41592808154293837</v>
      </c>
      <c r="J70">
        <v>50574.142694560956</v>
      </c>
      <c r="K70">
        <f t="shared" si="17"/>
        <v>665.87203670660358</v>
      </c>
      <c r="L70" s="6">
        <f t="shared" si="18"/>
        <v>831645.34443366295</v>
      </c>
      <c r="O70">
        <v>30.086569752447147</v>
      </c>
      <c r="P70">
        <f t="shared" si="19"/>
        <v>0.30086569752447145</v>
      </c>
      <c r="Q70">
        <v>50574.142694560956</v>
      </c>
      <c r="R70">
        <f t="shared" si="20"/>
        <v>649.55075163835897</v>
      </c>
      <c r="S70" s="6">
        <f t="shared" si="21"/>
        <v>6210.344433653172</v>
      </c>
    </row>
    <row r="71" spans="1:19" x14ac:dyDescent="0.25">
      <c r="A71" s="2">
        <f>B71*100</f>
        <v>40.000000000000007</v>
      </c>
      <c r="B71" s="4">
        <f>B68+$F$7</f>
        <v>0.40000000000000008</v>
      </c>
      <c r="C71" s="3">
        <f>(B71*$C$4)+$C$5</f>
        <v>663.61268182125013</v>
      </c>
      <c r="D71" s="2">
        <f>(C71-$C$7)*E71</f>
        <v>609943.26158050157</v>
      </c>
      <c r="E71" s="2">
        <f>$F$5</f>
        <v>43000</v>
      </c>
      <c r="H71">
        <v>41.509213389279594</v>
      </c>
      <c r="I71">
        <f t="shared" si="8"/>
        <v>0.41509213389279592</v>
      </c>
      <c r="J71">
        <v>50769.142694560956</v>
      </c>
      <c r="K71">
        <f t="shared" si="17"/>
        <v>665.75345981445514</v>
      </c>
      <c r="L71" s="6">
        <f t="shared" si="18"/>
        <v>828831.8932461777</v>
      </c>
      <c r="O71">
        <v>29.960520435343795</v>
      </c>
      <c r="P71">
        <f t="shared" si="19"/>
        <v>0.29960520435343796</v>
      </c>
      <c r="Q71">
        <v>50769.142694560956</v>
      </c>
      <c r="R71">
        <f t="shared" si="20"/>
        <v>649.37195412302412</v>
      </c>
      <c r="S71" s="6">
        <f t="shared" si="21"/>
        <v>-2843.1067538460366</v>
      </c>
    </row>
    <row r="72" spans="1:19" x14ac:dyDescent="0.25">
      <c r="A72" s="5">
        <f>D72</f>
        <v>1150269.8494494364</v>
      </c>
      <c r="B72" s="4">
        <f>B69+$F$7</f>
        <v>0.40000000000000008</v>
      </c>
      <c r="C72" s="3">
        <f>(B72*$C$4)+$C$5</f>
        <v>663.61268182125013</v>
      </c>
      <c r="D72" s="2">
        <f>(C72-$C$7)*E72</f>
        <v>1150269.8494494364</v>
      </c>
      <c r="E72" s="2">
        <f>$F$4</f>
        <v>81092.138632959904</v>
      </c>
      <c r="H72">
        <v>41.42625832811602</v>
      </c>
      <c r="I72">
        <f t="shared" si="8"/>
        <v>0.41426258328116022</v>
      </c>
      <c r="J72">
        <v>50964.142694560956</v>
      </c>
      <c r="K72">
        <f t="shared" si="17"/>
        <v>665.63579032475582</v>
      </c>
      <c r="L72" s="6">
        <f t="shared" si="18"/>
        <v>826018.44205865264</v>
      </c>
      <c r="O72">
        <v>29.835435702967366</v>
      </c>
      <c r="P72">
        <f t="shared" si="19"/>
        <v>0.29835435702967367</v>
      </c>
      <c r="Q72">
        <v>50964.142694560956</v>
      </c>
      <c r="R72">
        <f t="shared" si="20"/>
        <v>649.19452484479245</v>
      </c>
      <c r="S72" s="6">
        <f t="shared" si="21"/>
        <v>-11896.557941359422</v>
      </c>
    </row>
    <row r="73" spans="1:19" x14ac:dyDescent="0.25">
      <c r="A73" s="2"/>
      <c r="B73" s="4"/>
      <c r="C73" s="3"/>
      <c r="D73" s="2"/>
      <c r="E73" s="2"/>
      <c r="H73">
        <v>41.257947160545271</v>
      </c>
      <c r="I73">
        <f t="shared" si="8"/>
        <v>0.41257947160545272</v>
      </c>
      <c r="J73">
        <v>51159.142694560956</v>
      </c>
      <c r="K73">
        <f t="shared" si="17"/>
        <v>665.39704552822434</v>
      </c>
      <c r="L73" s="6">
        <f t="shared" si="18"/>
        <v>816964.99087113095</v>
      </c>
      <c r="O73">
        <v>29.797293020687071</v>
      </c>
      <c r="P73">
        <f t="shared" si="19"/>
        <v>0.29797293020687071</v>
      </c>
      <c r="Q73">
        <v>51159.142694560956</v>
      </c>
      <c r="R73">
        <f t="shared" si="20"/>
        <v>649.14042049122156</v>
      </c>
      <c r="S73" s="6">
        <f t="shared" si="21"/>
        <v>-14710.009128866419</v>
      </c>
    </row>
    <row r="74" spans="1:19" x14ac:dyDescent="0.25">
      <c r="A74" s="2">
        <f>B74*100</f>
        <v>42.000000000000007</v>
      </c>
      <c r="B74" s="4">
        <f>B71+$F$7</f>
        <v>0.4200000000000001</v>
      </c>
      <c r="C74" s="3">
        <f>(B74*$C$4)+$C$5</f>
        <v>666.44962722395007</v>
      </c>
      <c r="D74" s="2">
        <f>(C74-$C$7)*E74</f>
        <v>731931.91389659897</v>
      </c>
      <c r="E74" s="2">
        <f>$F$5</f>
        <v>43000</v>
      </c>
      <c r="H74">
        <v>41.090914202519471</v>
      </c>
      <c r="I74">
        <f t="shared" si="8"/>
        <v>0.41090914202519468</v>
      </c>
      <c r="J74">
        <v>51354.142694560956</v>
      </c>
      <c r="K74">
        <f t="shared" si="17"/>
        <v>665.16011383703892</v>
      </c>
      <c r="L74" s="6">
        <f t="shared" si="18"/>
        <v>807911.53968362382</v>
      </c>
      <c r="O74">
        <v>29.759440006295417</v>
      </c>
      <c r="P74">
        <f t="shared" si="19"/>
        <v>0.29759440006295418</v>
      </c>
      <c r="Q74">
        <v>51354.142694560956</v>
      </c>
      <c r="R74">
        <f t="shared" si="20"/>
        <v>649.08672702364322</v>
      </c>
      <c r="S74" s="6">
        <f t="shared" si="21"/>
        <v>-17523.46031637341</v>
      </c>
    </row>
    <row r="75" spans="1:19" x14ac:dyDescent="0.25">
      <c r="A75" s="5">
        <f>D75</f>
        <v>1380323.819339318</v>
      </c>
      <c r="B75" s="4">
        <f>B72+$F$7</f>
        <v>0.4200000000000001</v>
      </c>
      <c r="C75" s="3">
        <f>(B75*$C$4)+$C$5</f>
        <v>666.44962722395007</v>
      </c>
      <c r="D75" s="2">
        <f>(C75-$C$7)*E75</f>
        <v>1380323.819339318</v>
      </c>
      <c r="E75" s="2">
        <f>$F$4</f>
        <v>81092.138632959904</v>
      </c>
      <c r="H75">
        <v>40.839807007343644</v>
      </c>
      <c r="I75">
        <f t="shared" si="8"/>
        <v>0.40839807007343643</v>
      </c>
      <c r="J75">
        <v>51549.142694560956</v>
      </c>
      <c r="K75">
        <f t="shared" si="17"/>
        <v>664.80392513556944</v>
      </c>
      <c r="L75" s="6">
        <f t="shared" si="18"/>
        <v>792618.08849609469</v>
      </c>
      <c r="O75">
        <v>29.807211313595221</v>
      </c>
      <c r="P75">
        <f t="shared" si="19"/>
        <v>0.29807211313595222</v>
      </c>
      <c r="Q75">
        <v>51549.142694560956</v>
      </c>
      <c r="R75">
        <f t="shared" si="20"/>
        <v>649.15448931895583</v>
      </c>
      <c r="S75" s="6">
        <f t="shared" si="21"/>
        <v>-14096.911503893811</v>
      </c>
    </row>
    <row r="76" spans="1:19" x14ac:dyDescent="0.25">
      <c r="A76" s="2"/>
      <c r="B76" s="4"/>
      <c r="C76" s="3"/>
      <c r="D76" s="2"/>
      <c r="E76" s="2"/>
      <c r="H76">
        <v>40.590592428433794</v>
      </c>
      <c r="I76">
        <f t="shared" si="8"/>
        <v>0.40590592428433792</v>
      </c>
      <c r="J76">
        <v>51744.142694560956</v>
      </c>
      <c r="K76">
        <f t="shared" si="17"/>
        <v>664.45042105860739</v>
      </c>
      <c r="L76" s="6">
        <f t="shared" si="18"/>
        <v>777324.63730858581</v>
      </c>
      <c r="O76">
        <v>29.854622564493127</v>
      </c>
      <c r="P76">
        <f t="shared" si="19"/>
        <v>0.29854622564493127</v>
      </c>
      <c r="Q76">
        <v>51744.142694560956</v>
      </c>
      <c r="R76">
        <f t="shared" si="20"/>
        <v>649.22174088409133</v>
      </c>
      <c r="S76" s="6">
        <f t="shared" si="21"/>
        <v>-10670.36269140446</v>
      </c>
    </row>
    <row r="77" spans="1:19" x14ac:dyDescent="0.25">
      <c r="A77" s="2">
        <f>B77*100</f>
        <v>44.000000000000014</v>
      </c>
      <c r="B77" s="4">
        <f>B74+$F$7</f>
        <v>0.44000000000000011</v>
      </c>
      <c r="C77" s="3">
        <f>(B77*$C$4)+$C$5</f>
        <v>669.28657262665013</v>
      </c>
      <c r="D77" s="2">
        <f>(C77-$C$7)*E77</f>
        <v>853920.56621270126</v>
      </c>
      <c r="E77" s="2">
        <f>$F$5</f>
        <v>43000</v>
      </c>
      <c r="H77">
        <v>40.258551992329558</v>
      </c>
      <c r="I77">
        <f t="shared" si="8"/>
        <v>0.40258551992329555</v>
      </c>
      <c r="J77">
        <v>51939.142694560956</v>
      </c>
      <c r="K77">
        <f t="shared" si="17"/>
        <v>663.97943076424917</v>
      </c>
      <c r="L77" s="6">
        <f t="shared" si="18"/>
        <v>755791.18612107832</v>
      </c>
      <c r="O77">
        <v>29.986374970948809</v>
      </c>
      <c r="P77">
        <f t="shared" si="19"/>
        <v>0.29986374970948809</v>
      </c>
      <c r="Q77">
        <v>51939.142694560956</v>
      </c>
      <c r="R77">
        <f t="shared" si="20"/>
        <v>649.40862807598592</v>
      </c>
      <c r="S77" s="6">
        <f t="shared" si="21"/>
        <v>-1003.8138789193114</v>
      </c>
    </row>
    <row r="78" spans="1:19" x14ac:dyDescent="0.25">
      <c r="A78" s="5">
        <f>D78</f>
        <v>1610377.7892292091</v>
      </c>
      <c r="B78" s="4">
        <f>B75+$F$7</f>
        <v>0.44000000000000011</v>
      </c>
      <c r="C78" s="3">
        <f>(B78*$C$4)+$C$5</f>
        <v>669.28657262665013</v>
      </c>
      <c r="D78" s="2">
        <f>(C78-$C$7)*E78</f>
        <v>1610377.7892292091</v>
      </c>
      <c r="E78" s="2">
        <f>$F$4</f>
        <v>81092.138632959904</v>
      </c>
      <c r="H78">
        <v>39.928995451872026</v>
      </c>
      <c r="I78">
        <f t="shared" si="8"/>
        <v>0.39928995451872029</v>
      </c>
      <c r="J78">
        <v>52134.142694560956</v>
      </c>
      <c r="K78">
        <f t="shared" si="17"/>
        <v>663.51196380805891</v>
      </c>
      <c r="L78" s="6">
        <f t="shared" si="18"/>
        <v>734257.73493358039</v>
      </c>
      <c r="O78">
        <v>30.117141776877549</v>
      </c>
      <c r="P78">
        <f t="shared" si="19"/>
        <v>0.30117141776877548</v>
      </c>
      <c r="Q78">
        <v>52134.142694560956</v>
      </c>
      <c r="R78">
        <f t="shared" si="20"/>
        <v>649.59411722043853</v>
      </c>
      <c r="S78" s="6">
        <f t="shared" si="21"/>
        <v>8662.7349335714607</v>
      </c>
    </row>
    <row r="79" spans="1:19" x14ac:dyDescent="0.25">
      <c r="A79" s="2"/>
      <c r="B79" s="4"/>
      <c r="C79" s="3"/>
      <c r="D79" s="2"/>
      <c r="E79" s="2"/>
      <c r="H79">
        <v>39.517829115596896</v>
      </c>
      <c r="I79">
        <f t="shared" si="8"/>
        <v>0.39517829115596897</v>
      </c>
      <c r="J79">
        <v>52329.142694560956</v>
      </c>
      <c r="K79">
        <f t="shared" si="17"/>
        <v>662.92873558433848</v>
      </c>
      <c r="L79" s="6">
        <f t="shared" si="18"/>
        <v>706484.28374607908</v>
      </c>
      <c r="O79">
        <v>30.330999923944319</v>
      </c>
      <c r="P79">
        <f t="shared" si="19"/>
        <v>0.30330999923944318</v>
      </c>
      <c r="Q79">
        <v>52329.142694560956</v>
      </c>
      <c r="R79">
        <f t="shared" si="20"/>
        <v>649.89746916401407</v>
      </c>
      <c r="S79" s="6">
        <f t="shared" si="21"/>
        <v>24569.283746082292</v>
      </c>
    </row>
    <row r="80" spans="1:19" x14ac:dyDescent="0.25">
      <c r="A80" s="2">
        <f>B80*100</f>
        <v>46.000000000000014</v>
      </c>
      <c r="B80" s="4">
        <f>B77+$F$7</f>
        <v>0.46000000000000013</v>
      </c>
      <c r="C80" s="3">
        <f>(B80*$C$4)+$C$5</f>
        <v>672.12351802935018</v>
      </c>
      <c r="D80" s="2">
        <f>(C80-$C$7)*E80</f>
        <v>975909.21852880355</v>
      </c>
      <c r="E80" s="2">
        <f>$F$5</f>
        <v>43000</v>
      </c>
      <c r="H80">
        <v>39.109715753875953</v>
      </c>
      <c r="I80">
        <f t="shared" si="8"/>
        <v>0.39109715753875951</v>
      </c>
      <c r="J80">
        <v>52524.142694560956</v>
      </c>
      <c r="K80">
        <f t="shared" si="17"/>
        <v>662.34983792168123</v>
      </c>
      <c r="L80" s="6">
        <f t="shared" si="18"/>
        <v>678710.83255855634</v>
      </c>
      <c r="O80">
        <v>30.543270140716576</v>
      </c>
      <c r="P80">
        <f t="shared" si="19"/>
        <v>0.30543270140716577</v>
      </c>
      <c r="Q80">
        <v>52524.142694560956</v>
      </c>
      <c r="R80">
        <f t="shared" si="20"/>
        <v>650.19856867181511</v>
      </c>
      <c r="S80" s="6">
        <f t="shared" si="21"/>
        <v>40475.832558557711</v>
      </c>
    </row>
    <row r="81" spans="1:19" x14ac:dyDescent="0.25">
      <c r="A81" s="5">
        <f>D81</f>
        <v>1840431.7591190999</v>
      </c>
      <c r="B81" s="4">
        <f>B78+$F$7</f>
        <v>0.46000000000000013</v>
      </c>
      <c r="C81" s="3">
        <f>(B81*$C$4)+$C$5</f>
        <v>672.12351802935018</v>
      </c>
      <c r="D81" s="2">
        <f>(C81-$C$7)*E81</f>
        <v>1840431.7591190999</v>
      </c>
      <c r="E81" s="2">
        <f>$F$4</f>
        <v>81092.138632959904</v>
      </c>
      <c r="H81">
        <v>38.621177459699808</v>
      </c>
      <c r="I81">
        <f t="shared" si="8"/>
        <v>0.38621177459699807</v>
      </c>
      <c r="J81">
        <v>52719.142694560956</v>
      </c>
      <c r="K81">
        <f t="shared" si="17"/>
        <v>661.65685968782827</v>
      </c>
      <c r="L81" s="6">
        <f t="shared" si="18"/>
        <v>644697.38137105422</v>
      </c>
      <c r="O81">
        <v>30.83741407728483</v>
      </c>
      <c r="P81">
        <f t="shared" si="19"/>
        <v>0.3083741407728483</v>
      </c>
      <c r="Q81">
        <v>52719.142694560956</v>
      </c>
      <c r="R81">
        <f t="shared" si="20"/>
        <v>650.61580381610486</v>
      </c>
      <c r="S81" s="6">
        <f t="shared" si="21"/>
        <v>62622.381371047341</v>
      </c>
    </row>
    <row r="82" spans="1:19" x14ac:dyDescent="0.25">
      <c r="A82" s="2"/>
      <c r="B82" s="4"/>
      <c r="C82" s="3"/>
      <c r="D82" s="2"/>
      <c r="E82" s="2"/>
      <c r="H82">
        <v>38.136239902963723</v>
      </c>
      <c r="I82">
        <f t="shared" si="8"/>
        <v>0.38136239902963726</v>
      </c>
      <c r="J82">
        <v>52914.142694560956</v>
      </c>
      <c r="K82">
        <f t="shared" si="17"/>
        <v>660.96898900173869</v>
      </c>
      <c r="L82" s="6">
        <f t="shared" si="18"/>
        <v>610683.93018351973</v>
      </c>
      <c r="O82">
        <v>31.129390046473688</v>
      </c>
      <c r="P82">
        <f t="shared" si="19"/>
        <v>0.31129390046473687</v>
      </c>
      <c r="Q82">
        <v>52914.142694560956</v>
      </c>
      <c r="R82">
        <f t="shared" si="20"/>
        <v>651.02996375784949</v>
      </c>
      <c r="S82" s="6">
        <f t="shared" si="21"/>
        <v>84768.930183522854</v>
      </c>
    </row>
    <row r="83" spans="1:19" x14ac:dyDescent="0.25">
      <c r="A83" s="2">
        <f>B83*100</f>
        <v>48.000000000000014</v>
      </c>
      <c r="B83" s="4">
        <f>B80+$F$7</f>
        <v>0.48000000000000015</v>
      </c>
      <c r="C83" s="3">
        <f>(B83*$C$4)+$C$5</f>
        <v>674.96046343205012</v>
      </c>
      <c r="D83" s="2">
        <f>(C83-$C$7)*E83</f>
        <v>1097897.8708449008</v>
      </c>
      <c r="E83" s="2">
        <f>$F$5</f>
        <v>43000</v>
      </c>
      <c r="H83">
        <v>37.491789359900871</v>
      </c>
      <c r="I83">
        <f t="shared" si="8"/>
        <v>0.37491789359900873</v>
      </c>
      <c r="J83">
        <v>53109.142694560956</v>
      </c>
      <c r="K83">
        <f t="shared" si="17"/>
        <v>660.05485349903392</v>
      </c>
      <c r="L83" s="6">
        <f t="shared" si="18"/>
        <v>564385.47899603588</v>
      </c>
      <c r="O83">
        <v>31.502053197869134</v>
      </c>
      <c r="P83">
        <f t="shared" si="19"/>
        <v>0.31502053197869134</v>
      </c>
      <c r="Q83">
        <v>53109.142694560956</v>
      </c>
      <c r="R83">
        <f t="shared" si="20"/>
        <v>651.55857626490297</v>
      </c>
      <c r="S83" s="6">
        <f t="shared" si="21"/>
        <v>113155.47899602517</v>
      </c>
    </row>
    <row r="84" spans="1:19" x14ac:dyDescent="0.25">
      <c r="A84" s="5">
        <f>D84</f>
        <v>2070485.7290089817</v>
      </c>
      <c r="B84" s="4">
        <f>B81+$F$7</f>
        <v>0.48000000000000015</v>
      </c>
      <c r="C84" s="3">
        <f>(B84*$C$4)+$C$5</f>
        <v>674.96046343205012</v>
      </c>
      <c r="D84" s="2">
        <f>(C84-$C$7)*E84</f>
        <v>2070485.7290089817</v>
      </c>
      <c r="E84" s="2">
        <f>$F$4</f>
        <v>81092.138632959904</v>
      </c>
      <c r="H84">
        <v>36.849474934273793</v>
      </c>
      <c r="I84">
        <f t="shared" si="8"/>
        <v>0.36849474934273796</v>
      </c>
      <c r="J84">
        <v>53304.142694560956</v>
      </c>
      <c r="K84">
        <f t="shared" si="17"/>
        <v>659.14374802059854</v>
      </c>
      <c r="L84" s="6">
        <f t="shared" si="18"/>
        <v>517892.02780852007</v>
      </c>
      <c r="O84">
        <v>31.871989757639561</v>
      </c>
      <c r="P84">
        <f t="shared" si="19"/>
        <v>0.31871989757639563</v>
      </c>
      <c r="Q84">
        <v>53304.142694560956</v>
      </c>
      <c r="R84">
        <f t="shared" si="20"/>
        <v>652.08332117616862</v>
      </c>
      <c r="S84" s="6">
        <f t="shared" si="21"/>
        <v>141542.02780851925</v>
      </c>
    </row>
    <row r="85" spans="1:19" x14ac:dyDescent="0.25">
      <c r="A85" s="2"/>
      <c r="B85" s="4"/>
      <c r="C85" s="3"/>
      <c r="D85" s="2"/>
      <c r="E85" s="2"/>
      <c r="H85">
        <v>36.127045825257298</v>
      </c>
      <c r="I85">
        <f t="shared" si="8"/>
        <v>0.36127045825257298</v>
      </c>
      <c r="J85">
        <v>53499.142694560956</v>
      </c>
      <c r="K85">
        <f t="shared" si="17"/>
        <v>658.11900205079803</v>
      </c>
      <c r="L85" s="6">
        <f t="shared" si="18"/>
        <v>464963.57662099198</v>
      </c>
      <c r="O85">
        <v>32.321456983300592</v>
      </c>
      <c r="P85">
        <f t="shared" si="19"/>
        <v>0.32321456983300595</v>
      </c>
      <c r="Q85">
        <v>53499.142694560956</v>
      </c>
      <c r="R85">
        <f t="shared" si="20"/>
        <v>652.72087816592034</v>
      </c>
      <c r="S85" s="6">
        <f t="shared" si="21"/>
        <v>176168.57662100263</v>
      </c>
    </row>
    <row r="86" spans="1:19" x14ac:dyDescent="0.25">
      <c r="A86" s="2">
        <f>B86*100</f>
        <v>50.000000000000014</v>
      </c>
      <c r="B86" s="4">
        <f>B83+$F$7</f>
        <v>0.50000000000000011</v>
      </c>
      <c r="C86" s="3">
        <f>(B86*$C$4)+$C$5</f>
        <v>677.79740883475006</v>
      </c>
      <c r="D86" s="2">
        <f>(C86-$C$7)*E86</f>
        <v>1219886.5231609982</v>
      </c>
      <c r="E86" s="2">
        <f>$F$5</f>
        <v>43000</v>
      </c>
      <c r="H86">
        <v>35.407303704841993</v>
      </c>
      <c r="I86">
        <f t="shared" si="8"/>
        <v>0.35407303704841991</v>
      </c>
      <c r="J86">
        <v>53694.142694560956</v>
      </c>
      <c r="K86">
        <f t="shared" si="17"/>
        <v>657.09806750097721</v>
      </c>
      <c r="L86" s="6">
        <f t="shared" si="18"/>
        <v>411840.12543349975</v>
      </c>
      <c r="O86">
        <v>32.767659565758436</v>
      </c>
      <c r="P86">
        <f t="shared" si="19"/>
        <v>0.32767659565758434</v>
      </c>
      <c r="Q86">
        <v>53694.142694560956</v>
      </c>
      <c r="R86">
        <f t="shared" si="20"/>
        <v>653.35380434840863</v>
      </c>
      <c r="S86" s="6">
        <f t="shared" si="21"/>
        <v>210795.12543349582</v>
      </c>
    </row>
    <row r="87" spans="1:19" x14ac:dyDescent="0.25">
      <c r="A87" s="5">
        <f>D87</f>
        <v>2300539.6988988635</v>
      </c>
      <c r="B87" s="4">
        <f>B84+$F$7</f>
        <v>0.50000000000000011</v>
      </c>
      <c r="C87" s="3">
        <f>(B87*$C$4)+$C$5</f>
        <v>677.79740883475006</v>
      </c>
      <c r="D87" s="2">
        <f>(C87-$C$7)*E87</f>
        <v>2300539.6988988635</v>
      </c>
      <c r="E87" s="2">
        <f>$F$4</f>
        <v>81092.138632959904</v>
      </c>
      <c r="H87">
        <v>34.608587047723596</v>
      </c>
      <c r="I87">
        <f t="shared" si="8"/>
        <v>0.34608587047723594</v>
      </c>
      <c r="J87">
        <v>53889.142694560956</v>
      </c>
      <c r="K87">
        <f t="shared" si="17"/>
        <v>655.96510972674116</v>
      </c>
      <c r="L87" s="6">
        <f t="shared" si="18"/>
        <v>352281.67424596049</v>
      </c>
      <c r="O87">
        <v>33.292265301114057</v>
      </c>
      <c r="P87">
        <f t="shared" si="19"/>
        <v>0.33292265301114055</v>
      </c>
      <c r="Q87">
        <v>53889.142694560956</v>
      </c>
      <c r="R87">
        <f t="shared" si="20"/>
        <v>654.0979432629822</v>
      </c>
      <c r="S87" s="6">
        <f t="shared" si="21"/>
        <v>251661.67424595499</v>
      </c>
    </row>
    <row r="88" spans="1:19" x14ac:dyDescent="0.25">
      <c r="A88" s="2"/>
      <c r="B88" s="4"/>
      <c r="C88" s="3"/>
      <c r="D88" s="2"/>
      <c r="E88" s="2"/>
      <c r="H88">
        <v>33.813088111816363</v>
      </c>
      <c r="I88">
        <f t="shared" si="8"/>
        <v>0.33813088111816364</v>
      </c>
      <c r="J88">
        <v>54084.142694560956</v>
      </c>
      <c r="K88">
        <f t="shared" si="17"/>
        <v>654.83671620220389</v>
      </c>
      <c r="L88" s="6">
        <f t="shared" si="18"/>
        <v>292528.22305847134</v>
      </c>
      <c r="O88">
        <v>33.813088111816363</v>
      </c>
      <c r="P88">
        <f t="shared" si="19"/>
        <v>0.33813088111816364</v>
      </c>
      <c r="Q88">
        <v>54084.142694560956</v>
      </c>
      <c r="R88">
        <f t="shared" si="20"/>
        <v>654.83671620220389</v>
      </c>
      <c r="S88" s="6">
        <f t="shared" si="21"/>
        <v>292528.22305847134</v>
      </c>
    </row>
    <row r="89" spans="1:19" x14ac:dyDescent="0.25">
      <c r="A89" s="2">
        <f>B89*100</f>
        <v>52.000000000000014</v>
      </c>
      <c r="B89" s="4">
        <f>B86+$F$7</f>
        <v>0.52000000000000013</v>
      </c>
      <c r="C89" s="3">
        <f>(B89*$C$4)+$C$5</f>
        <v>680.63435423745011</v>
      </c>
      <c r="D89" s="2">
        <f>(C89-$C$7)*E89</f>
        <v>1341875.1754771005</v>
      </c>
      <c r="E89" s="2">
        <f>$F$5</f>
        <v>43000</v>
      </c>
      <c r="H89">
        <v>34.3301687687905</v>
      </c>
      <c r="I89">
        <f t="shared" si="8"/>
        <v>0.34330168768790498</v>
      </c>
      <c r="J89">
        <v>54279.142694560956</v>
      </c>
      <c r="K89">
        <f t="shared" si="17"/>
        <v>655.5701809985178</v>
      </c>
      <c r="L89" s="6">
        <f t="shared" si="18"/>
        <v>333394.77187094965</v>
      </c>
      <c r="O89">
        <v>33.02583758157521</v>
      </c>
      <c r="P89">
        <f t="shared" si="19"/>
        <v>0.33025837581575213</v>
      </c>
      <c r="Q89">
        <v>54279.142694560956</v>
      </c>
      <c r="R89">
        <f t="shared" si="20"/>
        <v>653.72002281593348</v>
      </c>
      <c r="S89" s="6">
        <f t="shared" si="21"/>
        <v>232969.77187094561</v>
      </c>
    </row>
    <row r="90" spans="1:19" x14ac:dyDescent="0.25">
      <c r="A90" s="5">
        <f>D90</f>
        <v>2530593.6687887544</v>
      </c>
      <c r="B90" s="4">
        <f>B87+$F$7</f>
        <v>0.52000000000000013</v>
      </c>
      <c r="C90" s="3">
        <f>(B90*$C$4)+$C$5</f>
        <v>680.63435423745011</v>
      </c>
      <c r="D90" s="2">
        <f>(C90-$C$7)*E90</f>
        <v>2530593.6687887544</v>
      </c>
      <c r="E90" s="2">
        <f>$F$4</f>
        <v>81092.138632959904</v>
      </c>
      <c r="H90">
        <v>34.843547459175781</v>
      </c>
      <c r="I90">
        <f t="shared" si="8"/>
        <v>0.34843547459175783</v>
      </c>
      <c r="J90">
        <v>54474.142694560956</v>
      </c>
      <c r="K90">
        <f t="shared" si="17"/>
        <v>656.29839465628413</v>
      </c>
      <c r="L90" s="6">
        <f t="shared" si="18"/>
        <v>374261.32068344072</v>
      </c>
      <c r="O90">
        <v>32.244223261316002</v>
      </c>
      <c r="P90">
        <f t="shared" si="19"/>
        <v>0.32244223261316002</v>
      </c>
      <c r="Q90">
        <v>54474.142694560956</v>
      </c>
      <c r="R90">
        <f t="shared" si="20"/>
        <v>652.61132423966149</v>
      </c>
      <c r="S90" s="6">
        <f t="shared" si="21"/>
        <v>173411.32068344436</v>
      </c>
    </row>
    <row r="91" spans="1:19" x14ac:dyDescent="0.25">
      <c r="A91" s="2"/>
      <c r="B91" s="4"/>
      <c r="C91" s="3"/>
      <c r="D91" s="2"/>
      <c r="E91" s="2"/>
      <c r="H91">
        <v>35.272796141956348</v>
      </c>
      <c r="I91">
        <f t="shared" si="8"/>
        <v>0.35272796141956347</v>
      </c>
      <c r="J91">
        <v>54669.142694560956</v>
      </c>
      <c r="K91">
        <f t="shared" si="17"/>
        <v>656.90727219489872</v>
      </c>
      <c r="L91" s="6">
        <f t="shared" si="18"/>
        <v>408887.86949593906</v>
      </c>
      <c r="O91">
        <v>31.553681722652072</v>
      </c>
      <c r="P91">
        <f t="shared" si="19"/>
        <v>0.31553681722652072</v>
      </c>
      <c r="Q91">
        <v>54669.142694560956</v>
      </c>
      <c r="R91">
        <f t="shared" si="20"/>
        <v>651.63180991791853</v>
      </c>
      <c r="S91" s="6">
        <f t="shared" si="21"/>
        <v>120482.86949593545</v>
      </c>
    </row>
    <row r="92" spans="1:19" x14ac:dyDescent="0.25">
      <c r="A92" s="2">
        <f>B92*100</f>
        <v>54.000000000000014</v>
      </c>
      <c r="B92" s="4">
        <f>B89+$F$7</f>
        <v>0.54000000000000015</v>
      </c>
      <c r="C92" s="3">
        <f>(B92*$C$4)+$C$5</f>
        <v>683.47129964015016</v>
      </c>
      <c r="D92" s="2">
        <f>(C92-$C$7)*E92</f>
        <v>1463863.8277932028</v>
      </c>
      <c r="E92" s="2">
        <f>$F$5</f>
        <v>43000</v>
      </c>
      <c r="H92">
        <v>35.698993524231852</v>
      </c>
      <c r="I92">
        <f t="shared" si="8"/>
        <v>0.35698993524231853</v>
      </c>
      <c r="J92">
        <v>54864.142694560956</v>
      </c>
      <c r="K92">
        <f t="shared" si="17"/>
        <v>657.51182154704338</v>
      </c>
      <c r="L92" s="6">
        <f t="shared" si="18"/>
        <v>443514.41830840195</v>
      </c>
      <c r="O92">
        <v>30.868048876384297</v>
      </c>
      <c r="P92">
        <f t="shared" si="19"/>
        <v>0.30868048876384296</v>
      </c>
      <c r="Q92">
        <v>54864.142694560956</v>
      </c>
      <c r="R92">
        <f t="shared" si="20"/>
        <v>650.6592584423388</v>
      </c>
      <c r="S92" s="6">
        <f t="shared" si="21"/>
        <v>67554.418308405904</v>
      </c>
    </row>
    <row r="93" spans="1:19" x14ac:dyDescent="0.25">
      <c r="A93" s="5">
        <f>D93</f>
        <v>2760647.6386786452</v>
      </c>
      <c r="B93" s="4">
        <f>B90+$F$7</f>
        <v>0.54000000000000015</v>
      </c>
      <c r="C93" s="3">
        <f>(B93*$C$4)+$C$5</f>
        <v>683.47129964015016</v>
      </c>
      <c r="D93" s="2">
        <f>(C93-$C$7)*E93</f>
        <v>2760647.6386786452</v>
      </c>
      <c r="E93" s="2">
        <f>$F$4</f>
        <v>81092.138632959904</v>
      </c>
      <c r="H93">
        <v>36.042274347021866</v>
      </c>
      <c r="I93">
        <f t="shared" si="8"/>
        <v>0.36042274347021869</v>
      </c>
      <c r="J93">
        <v>55059.142694560956</v>
      </c>
      <c r="K93">
        <f t="shared" si="17"/>
        <v>657.99875602306804</v>
      </c>
      <c r="L93" s="6">
        <f t="shared" si="18"/>
        <v>471900.96712090704</v>
      </c>
      <c r="O93">
        <v>30.272163851749177</v>
      </c>
      <c r="P93">
        <f t="shared" si="19"/>
        <v>0.30272163851749179</v>
      </c>
      <c r="Q93">
        <v>55059.142694560956</v>
      </c>
      <c r="R93">
        <f t="shared" si="20"/>
        <v>649.81401180175055</v>
      </c>
      <c r="S93" s="6">
        <f t="shared" si="21"/>
        <v>21255.967120904326</v>
      </c>
    </row>
    <row r="94" spans="1:19" x14ac:dyDescent="0.25">
      <c r="A94" s="2"/>
      <c r="B94" s="4"/>
      <c r="C94" s="3"/>
      <c r="D94" s="2"/>
      <c r="E94" s="2"/>
      <c r="H94">
        <v>36.383132192739268</v>
      </c>
      <c r="I94">
        <f t="shared" si="8"/>
        <v>0.3638313219273927</v>
      </c>
      <c r="J94">
        <v>55254.142694560956</v>
      </c>
      <c r="K94">
        <f t="shared" si="17"/>
        <v>658.48225357225908</v>
      </c>
      <c r="L94" s="6">
        <f t="shared" si="18"/>
        <v>500287.51593336643</v>
      </c>
      <c r="O94">
        <v>29.680484758981695</v>
      </c>
      <c r="P94">
        <f t="shared" si="19"/>
        <v>0.29680484758981696</v>
      </c>
      <c r="Q94">
        <v>55254.142694560956</v>
      </c>
      <c r="R94">
        <f t="shared" si="20"/>
        <v>648.97473116070034</v>
      </c>
      <c r="S94" s="6">
        <f t="shared" si="21"/>
        <v>-25042.484066636422</v>
      </c>
    </row>
    <row r="95" spans="1:19" x14ac:dyDescent="0.25">
      <c r="A95" s="2">
        <f>B95*100</f>
        <v>56.000000000000014</v>
      </c>
      <c r="B95" s="4">
        <f>B92+$F$7</f>
        <v>0.56000000000000016</v>
      </c>
      <c r="C95" s="3">
        <f>(B95*$C$4)+$C$5</f>
        <v>686.3082450428501</v>
      </c>
      <c r="D95" s="2">
        <f>(C95-$C$7)*E95</f>
        <v>1585852.4801093002</v>
      </c>
      <c r="E95" s="2">
        <f>$F$5</f>
        <v>43000</v>
      </c>
      <c r="H95">
        <v>36.642256903534296</v>
      </c>
      <c r="I95">
        <f t="shared" si="8"/>
        <v>0.36642256903534298</v>
      </c>
      <c r="J95">
        <v>55449.142694560956</v>
      </c>
      <c r="K95">
        <f t="shared" si="17"/>
        <v>658.84981490076711</v>
      </c>
      <c r="L95" s="6">
        <f t="shared" si="18"/>
        <v>522434.06474588992</v>
      </c>
      <c r="O95">
        <v>29.249159424879622</v>
      </c>
      <c r="P95">
        <f t="shared" si="19"/>
        <v>0.29249159424879623</v>
      </c>
      <c r="Q95">
        <v>55449.142694560956</v>
      </c>
      <c r="R95">
        <f t="shared" si="20"/>
        <v>648.36290794887589</v>
      </c>
      <c r="S95" s="6">
        <f t="shared" si="21"/>
        <v>-59055.935254110074</v>
      </c>
    </row>
    <row r="96" spans="1:19" x14ac:dyDescent="0.25">
      <c r="A96" s="5">
        <f>D96</f>
        <v>2990701.6085685273</v>
      </c>
      <c r="B96" s="4">
        <f>B93+$F$7</f>
        <v>0.56000000000000016</v>
      </c>
      <c r="C96" s="3">
        <f>(B96*$C$4)+$C$5</f>
        <v>686.3082450428501</v>
      </c>
      <c r="D96" s="2">
        <f>(C96-$C$7)*E96</f>
        <v>2990701.6085685273</v>
      </c>
      <c r="E96" s="2">
        <f>$F$4</f>
        <v>81092.138632959904</v>
      </c>
      <c r="H96">
        <v>36.899565454849679</v>
      </c>
      <c r="I96">
        <f t="shared" si="8"/>
        <v>0.36899565454849681</v>
      </c>
      <c r="J96">
        <v>55644.142694560956</v>
      </c>
      <c r="K96">
        <f t="shared" ref="K96:K134" si="24">(I96*$C$4)+$C$5</f>
        <v>659.21480005663182</v>
      </c>
      <c r="L96" s="6">
        <f t="shared" ref="L96:L134" si="25">(K96-$C$7)*J96</f>
        <v>544580.61355836026</v>
      </c>
      <c r="O96">
        <v>28.820857174108887</v>
      </c>
      <c r="P96">
        <f t="shared" si="19"/>
        <v>0.28820857174108888</v>
      </c>
      <c r="Q96">
        <v>55644.142694560956</v>
      </c>
      <c r="R96">
        <f t="shared" si="20"/>
        <v>647.75537289823092</v>
      </c>
      <c r="S96" s="6">
        <f t="shared" si="21"/>
        <v>-93069.386441626542</v>
      </c>
    </row>
    <row r="97" spans="1:19" x14ac:dyDescent="0.25">
      <c r="A97" s="2"/>
      <c r="B97" s="4"/>
      <c r="C97" s="3"/>
      <c r="D97" s="2"/>
      <c r="E97" s="2"/>
      <c r="H97">
        <v>37.076295261233241</v>
      </c>
      <c r="I97">
        <f t="shared" si="8"/>
        <v>0.37076295261233239</v>
      </c>
      <c r="J97">
        <v>55839.142694560956</v>
      </c>
      <c r="K97">
        <f t="shared" si="24"/>
        <v>659.46548646250176</v>
      </c>
      <c r="L97" s="6">
        <f t="shared" si="25"/>
        <v>560487.16237085056</v>
      </c>
      <c r="O97">
        <v>28.474327947759043</v>
      </c>
      <c r="P97">
        <f t="shared" si="19"/>
        <v>0.28474327947759043</v>
      </c>
      <c r="Q97">
        <v>55839.142694560956</v>
      </c>
      <c r="R97">
        <f t="shared" si="20"/>
        <v>647.26383065043365</v>
      </c>
      <c r="S97" s="6">
        <f t="shared" si="21"/>
        <v>-120842.83762913977</v>
      </c>
    </row>
    <row r="98" spans="1:19" x14ac:dyDescent="0.25">
      <c r="A98" s="2">
        <f>B98*100</f>
        <v>58.000000000000021</v>
      </c>
      <c r="B98" s="4">
        <f>B95+$F$7</f>
        <v>0.58000000000000018</v>
      </c>
      <c r="C98" s="3">
        <f>(B98*$C$4)+$C$5</f>
        <v>689.14519044555016</v>
      </c>
      <c r="D98" s="2">
        <f>(C98-$C$7)*E98</f>
        <v>1707841.1324254025</v>
      </c>
      <c r="E98" s="2">
        <f>$F$5</f>
        <v>43000</v>
      </c>
      <c r="H98">
        <v>37.251795020699696</v>
      </c>
      <c r="I98">
        <f t="shared" si="8"/>
        <v>0.37251795020699696</v>
      </c>
      <c r="J98">
        <v>56034.142694560956</v>
      </c>
      <c r="K98">
        <f t="shared" si="24"/>
        <v>659.71442808039842</v>
      </c>
      <c r="L98" s="6">
        <f t="shared" si="25"/>
        <v>576393.71118336357</v>
      </c>
      <c r="O98">
        <v>28.130210579462005</v>
      </c>
      <c r="P98">
        <f t="shared" si="19"/>
        <v>0.28130210579462006</v>
      </c>
      <c r="Q98">
        <v>56034.142694560956</v>
      </c>
      <c r="R98">
        <f t="shared" si="20"/>
        <v>646.77570955744386</v>
      </c>
      <c r="S98" s="6">
        <f t="shared" si="21"/>
        <v>-148616.28881663122</v>
      </c>
    </row>
    <row r="99" spans="1:19" x14ac:dyDescent="0.25">
      <c r="A99" s="5">
        <f>D99</f>
        <v>3220755.5784584181</v>
      </c>
      <c r="B99" s="4">
        <f>B96+$F$7</f>
        <v>0.58000000000000018</v>
      </c>
      <c r="C99" s="3">
        <f>(B99*$C$4)+$C$5</f>
        <v>689.14519044555016</v>
      </c>
      <c r="D99" s="2">
        <f>(C99-$C$7)*E99</f>
        <v>3220755.5784584181</v>
      </c>
      <c r="E99" s="2">
        <f>$F$4</f>
        <v>81092.138632959904</v>
      </c>
      <c r="H99">
        <v>37.347842339785245</v>
      </c>
      <c r="I99">
        <f t="shared" si="8"/>
        <v>0.37347842339785248</v>
      </c>
      <c r="J99">
        <v>56229.142694560956</v>
      </c>
      <c r="K99">
        <f t="shared" si="24"/>
        <v>659.85066858055916</v>
      </c>
      <c r="L99" s="6">
        <f t="shared" si="25"/>
        <v>586060.25999584643</v>
      </c>
      <c r="O99">
        <v>27.866715167285221</v>
      </c>
      <c r="P99">
        <f t="shared" si="19"/>
        <v>0.27866715167285222</v>
      </c>
      <c r="Q99">
        <v>56229.142694560956</v>
      </c>
      <c r="R99">
        <f t="shared" si="20"/>
        <v>646.40194850834018</v>
      </c>
      <c r="S99" s="6">
        <f t="shared" si="21"/>
        <v>-170149.74000416041</v>
      </c>
    </row>
    <row r="100" spans="1:19" x14ac:dyDescent="0.25">
      <c r="A100" s="2"/>
      <c r="B100" s="4"/>
      <c r="C100" s="3"/>
      <c r="D100" s="2"/>
      <c r="E100" s="2"/>
      <c r="H100">
        <v>37.443225786055997</v>
      </c>
      <c r="I100">
        <f t="shared" si="8"/>
        <v>0.37443225786055995</v>
      </c>
      <c r="J100">
        <v>56424.142694560956</v>
      </c>
      <c r="K100">
        <f t="shared" si="24"/>
        <v>659.98596739525487</v>
      </c>
      <c r="L100" s="6">
        <f t="shared" si="25"/>
        <v>595726.80880834034</v>
      </c>
      <c r="O100">
        <v>27.605041018239067</v>
      </c>
      <c r="P100">
        <f t="shared" si="19"/>
        <v>0.27605041018239068</v>
      </c>
      <c r="Q100">
        <v>56424.142694560956</v>
      </c>
      <c r="R100">
        <f t="shared" si="20"/>
        <v>646.03077087126917</v>
      </c>
      <c r="S100" s="6">
        <f t="shared" si="21"/>
        <v>-191683.19119167022</v>
      </c>
    </row>
    <row r="101" spans="1:19" x14ac:dyDescent="0.25">
      <c r="A101" s="2">
        <f>B101*100</f>
        <v>60.000000000000021</v>
      </c>
      <c r="B101" s="4">
        <f>B98+$F$7</f>
        <v>0.6000000000000002</v>
      </c>
      <c r="C101" s="3">
        <f>(B101*$C$4)+$C$5</f>
        <v>691.9821358482501</v>
      </c>
      <c r="D101" s="2">
        <f>(C101-$C$7)*E101</f>
        <v>1829829.7847414999</v>
      </c>
      <c r="E101" s="2">
        <f>$F$5</f>
        <v>43000</v>
      </c>
      <c r="H101">
        <v>37.460255922221101</v>
      </c>
      <c r="I101">
        <f t="shared" si="8"/>
        <v>0.37460255922221103</v>
      </c>
      <c r="J101">
        <v>56619.142694560956</v>
      </c>
      <c r="K101">
        <f t="shared" si="24"/>
        <v>660.01012417850541</v>
      </c>
      <c r="L101" s="6">
        <f t="shared" si="25"/>
        <v>599153.35762080725</v>
      </c>
      <c r="O101">
        <v>27.422865611231384</v>
      </c>
      <c r="P101">
        <f t="shared" si="19"/>
        <v>0.27422865611231384</v>
      </c>
      <c r="Q101">
        <v>56619.142694560956</v>
      </c>
      <c r="R101">
        <f t="shared" si="20"/>
        <v>645.77236002957147</v>
      </c>
      <c r="S101" s="6">
        <f t="shared" si="21"/>
        <v>-206976.64237918745</v>
      </c>
    </row>
    <row r="102" spans="1:19" x14ac:dyDescent="0.25">
      <c r="A102" s="5">
        <f>D102</f>
        <v>3450809.5483482997</v>
      </c>
      <c r="B102" s="4">
        <f>B99+$F$7</f>
        <v>0.6000000000000002</v>
      </c>
      <c r="C102" s="3">
        <f>(B102*$C$4)+$C$5</f>
        <v>691.9821358482501</v>
      </c>
      <c r="D102" s="2">
        <f>(C102-$C$7)*E102</f>
        <v>3450809.5483482997</v>
      </c>
      <c r="E102" s="2">
        <f>$F$4</f>
        <v>81092.138632959904</v>
      </c>
      <c r="H102">
        <v>37.477169155221581</v>
      </c>
      <c r="I102">
        <f t="shared" si="8"/>
        <v>0.37477169155221579</v>
      </c>
      <c r="J102">
        <v>56814.142694560956</v>
      </c>
      <c r="K102">
        <f t="shared" si="24"/>
        <v>660.03411513780816</v>
      </c>
      <c r="L102" s="47">
        <f t="shared" si="25"/>
        <v>602579.90643331036</v>
      </c>
      <c r="O102">
        <v>27.2419407451168</v>
      </c>
      <c r="P102">
        <f t="shared" si="19"/>
        <v>0.27241940745116799</v>
      </c>
      <c r="Q102">
        <v>56814.142694560956</v>
      </c>
      <c r="R102">
        <f t="shared" si="20"/>
        <v>645.51572304599256</v>
      </c>
      <c r="S102" s="47">
        <f t="shared" si="21"/>
        <v>-222270.09356668644</v>
      </c>
    </row>
    <row r="103" spans="1:19" x14ac:dyDescent="0.25">
      <c r="A103" s="2"/>
      <c r="B103" s="4"/>
      <c r="C103" s="3"/>
      <c r="D103" s="2"/>
      <c r="E103" s="2"/>
      <c r="H103">
        <v>37.416801909091319</v>
      </c>
      <c r="I103">
        <f t="shared" si="8"/>
        <v>0.37416801909091318</v>
      </c>
      <c r="J103">
        <v>57009.142694560956</v>
      </c>
      <c r="K103">
        <f t="shared" si="24"/>
        <v>659.94848584711667</v>
      </c>
      <c r="L103" s="47">
        <f t="shared" si="25"/>
        <v>599766.45524580672</v>
      </c>
      <c r="O103">
        <v>27.13941836302352</v>
      </c>
      <c r="P103">
        <f t="shared" si="19"/>
        <v>0.27139418363023521</v>
      </c>
      <c r="Q103">
        <v>57009.142694560956</v>
      </c>
      <c r="R103">
        <f t="shared" si="20"/>
        <v>645.37029784571587</v>
      </c>
      <c r="S103" s="47">
        <f t="shared" si="21"/>
        <v>-231323.5447541881</v>
      </c>
    </row>
    <row r="104" spans="1:19" x14ac:dyDescent="0.25">
      <c r="A104" s="2">
        <f>B104*100</f>
        <v>62.000000000000021</v>
      </c>
      <c r="B104" s="4">
        <f>B101+$F$7</f>
        <v>0.62000000000000022</v>
      </c>
      <c r="C104" s="3">
        <f>(B104*$C$4)+$C$5</f>
        <v>694.81908125095015</v>
      </c>
      <c r="D104" s="2">
        <f>(C104-$C$7)*E104</f>
        <v>1951818.4370576022</v>
      </c>
      <c r="E104" s="2">
        <f>$F$5</f>
        <v>43000</v>
      </c>
      <c r="H104">
        <v>37.356846228013261</v>
      </c>
      <c r="I104">
        <f t="shared" si="8"/>
        <v>0.37356846228013263</v>
      </c>
      <c r="J104">
        <v>57204.142694560956</v>
      </c>
      <c r="K104">
        <f t="shared" si="24"/>
        <v>659.86344035021659</v>
      </c>
      <c r="L104" s="47">
        <f t="shared" si="25"/>
        <v>596953.00405828119</v>
      </c>
      <c r="O104">
        <v>27.037594946549127</v>
      </c>
      <c r="P104">
        <f t="shared" si="19"/>
        <v>0.27037594946549126</v>
      </c>
      <c r="Q104">
        <v>57204.142694560956</v>
      </c>
      <c r="R104">
        <f t="shared" ref="R104:R134" si="26">(P104*$C$4)+$C$5</f>
        <v>645.22586410908877</v>
      </c>
      <c r="S104" s="47">
        <f t="shared" ref="S104:S134" si="27">(R104-$C$7)*Q104</f>
        <v>-240376.99594170964</v>
      </c>
    </row>
    <row r="105" spans="1:19" x14ac:dyDescent="0.25">
      <c r="A105" s="5">
        <f>D105</f>
        <v>3680863.5182381906</v>
      </c>
      <c r="B105" s="4">
        <f>B102+$F$7</f>
        <v>0.62000000000000022</v>
      </c>
      <c r="C105" s="3">
        <f>(B105*$C$4)+$C$5</f>
        <v>694.81908125095015</v>
      </c>
      <c r="D105" s="2">
        <f>(C105-$C$7)*E105</f>
        <v>3680863.5182381906</v>
      </c>
      <c r="E105" s="2">
        <f>$F$4</f>
        <v>81092.138632959904</v>
      </c>
      <c r="H105">
        <v>37.220657439952603</v>
      </c>
      <c r="I105">
        <f t="shared" si="8"/>
        <v>0.37220657439952604</v>
      </c>
      <c r="J105">
        <v>57399.142694560956</v>
      </c>
      <c r="K105">
        <f t="shared" si="24"/>
        <v>659.67026027212262</v>
      </c>
      <c r="L105" s="47">
        <f t="shared" si="25"/>
        <v>587899.55287079979</v>
      </c>
      <c r="O105">
        <v>27.013103849434767</v>
      </c>
      <c r="P105">
        <f t="shared" si="19"/>
        <v>0.27013103849434766</v>
      </c>
      <c r="Q105">
        <v>57399.142694560956</v>
      </c>
      <c r="R105">
        <f t="shared" si="26"/>
        <v>645.19112415640598</v>
      </c>
      <c r="S105" s="47">
        <f t="shared" si="27"/>
        <v>-243190.44712919084</v>
      </c>
    </row>
    <row r="106" spans="1:19" x14ac:dyDescent="0.25">
      <c r="A106" s="2"/>
      <c r="B106" s="4"/>
      <c r="C106" s="3"/>
      <c r="D106" s="2"/>
      <c r="E106" s="2"/>
      <c r="H106">
        <v>37.085390857255469</v>
      </c>
      <c r="I106">
        <f t="shared" si="8"/>
        <v>0.37085390857255468</v>
      </c>
      <c r="J106">
        <v>57594.142694560956</v>
      </c>
      <c r="K106">
        <f t="shared" si="24"/>
        <v>659.47838831716183</v>
      </c>
      <c r="L106" s="47">
        <f t="shared" si="25"/>
        <v>578846.10168325633</v>
      </c>
      <c r="O106">
        <v>26.988778594320728</v>
      </c>
      <c r="P106">
        <f t="shared" si="19"/>
        <v>0.26988778594320728</v>
      </c>
      <c r="Q106">
        <v>57594.142694560956</v>
      </c>
      <c r="R106">
        <f t="shared" si="26"/>
        <v>645.15661944607325</v>
      </c>
      <c r="S106" s="47">
        <f t="shared" si="27"/>
        <v>-246003.89831674047</v>
      </c>
    </row>
    <row r="107" spans="1:19" x14ac:dyDescent="0.25">
      <c r="A107" s="2">
        <f>B107*100</f>
        <v>64.000000000000028</v>
      </c>
      <c r="B107" s="4">
        <f>B104+$F$7</f>
        <v>0.64000000000000024</v>
      </c>
      <c r="C107" s="3">
        <f>(B107*$C$4)+$C$5</f>
        <v>697.65602665365009</v>
      </c>
      <c r="D107" s="2">
        <f>(C107-$C$7)*E107</f>
        <v>2073807.0893736996</v>
      </c>
      <c r="E107" s="2">
        <f>$F$5</f>
        <v>43000</v>
      </c>
      <c r="H107">
        <v>36.874913888463865</v>
      </c>
      <c r="I107">
        <f t="shared" si="8"/>
        <v>0.36874913888463867</v>
      </c>
      <c r="J107">
        <v>57789.142694560956</v>
      </c>
      <c r="K107">
        <f t="shared" si="24"/>
        <v>659.17983248266808</v>
      </c>
      <c r="L107" s="47">
        <f t="shared" si="25"/>
        <v>563552.65049573837</v>
      </c>
      <c r="O107">
        <v>27.040740758354026</v>
      </c>
      <c r="P107">
        <f t="shared" si="19"/>
        <v>0.27040740758354026</v>
      </c>
      <c r="Q107">
        <v>57789.142694560956</v>
      </c>
      <c r="R107">
        <f t="shared" si="26"/>
        <v>645.23032635725758</v>
      </c>
      <c r="S107" s="47">
        <f t="shared" si="27"/>
        <v>-242577.34950426081</v>
      </c>
    </row>
    <row r="108" spans="1:19" x14ac:dyDescent="0.25">
      <c r="A108" s="5">
        <f>D108</f>
        <v>3910917.4881280726</v>
      </c>
      <c r="B108" s="4">
        <f>B105+$F$7</f>
        <v>0.64000000000000024</v>
      </c>
      <c r="C108" s="3">
        <f>(B108*$C$4)+$C$5</f>
        <v>697.65602665365009</v>
      </c>
      <c r="D108" s="2">
        <f>(C108-$C$7)*E108</f>
        <v>3910917.4881280726</v>
      </c>
      <c r="E108" s="2">
        <f>$F$4</f>
        <v>81092.138632959904</v>
      </c>
      <c r="H108">
        <v>36.665852582887041</v>
      </c>
      <c r="I108">
        <f t="shared" si="8"/>
        <v>0.36665852582887043</v>
      </c>
      <c r="J108">
        <v>57984.142694560956</v>
      </c>
      <c r="K108">
        <f t="shared" si="24"/>
        <v>658.88328472779881</v>
      </c>
      <c r="L108" s="47">
        <f t="shared" si="25"/>
        <v>548259.19930825615</v>
      </c>
      <c r="O108">
        <v>27.092353426076908</v>
      </c>
      <c r="P108">
        <f t="shared" si="19"/>
        <v>0.27092353426076909</v>
      </c>
      <c r="Q108">
        <v>57984.142694560956</v>
      </c>
      <c r="R108">
        <f t="shared" si="26"/>
        <v>645.30353751746634</v>
      </c>
      <c r="S108" s="47">
        <f t="shared" si="27"/>
        <v>-239150.80069172793</v>
      </c>
    </row>
    <row r="109" spans="1:19" x14ac:dyDescent="0.25">
      <c r="A109" s="2"/>
      <c r="B109" s="4"/>
      <c r="C109" s="3"/>
      <c r="D109" s="2"/>
      <c r="E109" s="2"/>
      <c r="H109">
        <v>36.382579737017821</v>
      </c>
      <c r="I109">
        <f t="shared" si="8"/>
        <v>0.36382579737017823</v>
      </c>
      <c r="J109">
        <v>58179.142694560956</v>
      </c>
      <c r="K109">
        <f t="shared" si="24"/>
        <v>658.48146992889951</v>
      </c>
      <c r="L109" s="47">
        <f t="shared" si="25"/>
        <v>526725.74812071724</v>
      </c>
      <c r="O109">
        <v>27.219233080525502</v>
      </c>
      <c r="P109">
        <f t="shared" si="19"/>
        <v>0.27219233080525501</v>
      </c>
      <c r="Q109">
        <v>58179.142694560956</v>
      </c>
      <c r="R109">
        <f t="shared" si="26"/>
        <v>645.48351284365845</v>
      </c>
      <c r="S109" s="47">
        <f t="shared" si="27"/>
        <v>-229484.25187930252</v>
      </c>
    </row>
    <row r="110" spans="1:19" x14ac:dyDescent="0.25">
      <c r="A110" s="2">
        <f>B110*100</f>
        <v>66.000000000000028</v>
      </c>
      <c r="B110" s="4">
        <f>B107+$F$7</f>
        <v>0.66000000000000025</v>
      </c>
      <c r="C110" s="3">
        <f>(B110*$C$4)+$C$5</f>
        <v>700.49297205635014</v>
      </c>
      <c r="D110" s="2">
        <f>(C110-$C$7)*E110</f>
        <v>2195795.7416898017</v>
      </c>
      <c r="E110" s="2">
        <f>$F$5</f>
        <v>43000</v>
      </c>
      <c r="H110">
        <v>36.101199448448874</v>
      </c>
      <c r="I110">
        <f t="shared" si="8"/>
        <v>0.36101199448448873</v>
      </c>
      <c r="J110">
        <v>58374.142694560956</v>
      </c>
      <c r="K110">
        <f t="shared" si="24"/>
        <v>658.08233967086653</v>
      </c>
      <c r="L110" s="47">
        <f t="shared" si="25"/>
        <v>505192.29693320708</v>
      </c>
      <c r="O110">
        <v>27.345265046890297</v>
      </c>
      <c r="P110">
        <f t="shared" si="19"/>
        <v>0.27345265046890299</v>
      </c>
      <c r="Q110">
        <v>58374.142694560956</v>
      </c>
      <c r="R110">
        <f t="shared" si="26"/>
        <v>645.66228574744434</v>
      </c>
      <c r="S110" s="47">
        <f t="shared" si="27"/>
        <v>-219817.70306678137</v>
      </c>
    </row>
    <row r="111" spans="1:19" x14ac:dyDescent="0.25">
      <c r="A111" s="5">
        <f>D111</f>
        <v>4140971.4580179635</v>
      </c>
      <c r="B111" s="4">
        <f>B108+$F$7</f>
        <v>0.66000000000000025</v>
      </c>
      <c r="C111" s="3">
        <f>(B111*$C$4)+$C$5</f>
        <v>700.49297205635014</v>
      </c>
      <c r="D111" s="2">
        <f>(C111-$C$7)*E111</f>
        <v>4140971.4580179635</v>
      </c>
      <c r="E111" s="2">
        <f>$F$4</f>
        <v>81092.138632959904</v>
      </c>
      <c r="H111">
        <v>35.746583336517823</v>
      </c>
      <c r="I111">
        <f t="shared" si="8"/>
        <v>0.35746583336517823</v>
      </c>
      <c r="J111">
        <v>58569.142694560956</v>
      </c>
      <c r="K111">
        <f t="shared" si="24"/>
        <v>657.57932639663341</v>
      </c>
      <c r="L111" s="47">
        <f t="shared" si="25"/>
        <v>477418.84574569651</v>
      </c>
      <c r="O111">
        <v>27.545567269474692</v>
      </c>
      <c r="P111">
        <f t="shared" si="19"/>
        <v>0.27545567269474691</v>
      </c>
      <c r="Q111">
        <v>58569.142694560956</v>
      </c>
      <c r="R111">
        <f t="shared" si="26"/>
        <v>645.94640898219996</v>
      </c>
      <c r="S111" s="47">
        <f t="shared" si="27"/>
        <v>-203911.15425429933</v>
      </c>
    </row>
    <row r="112" spans="1:19" x14ac:dyDescent="0.25">
      <c r="A112" s="2"/>
      <c r="B112" s="4"/>
      <c r="C112" s="3"/>
      <c r="D112" s="2"/>
      <c r="E112" s="2"/>
      <c r="H112">
        <v>35.394320705422565</v>
      </c>
      <c r="I112">
        <f t="shared" si="8"/>
        <v>0.35394320705422566</v>
      </c>
      <c r="J112">
        <v>58764.142694560956</v>
      </c>
      <c r="K112">
        <f t="shared" si="24"/>
        <v>657.07965147071911</v>
      </c>
      <c r="L112" s="47">
        <f t="shared" si="25"/>
        <v>449645.39455820713</v>
      </c>
      <c r="O112">
        <v>27.744540146250234</v>
      </c>
      <c r="P112">
        <f t="shared" si="19"/>
        <v>0.27744540146250235</v>
      </c>
      <c r="Q112">
        <v>58764.142694560956</v>
      </c>
      <c r="R112">
        <f t="shared" si="26"/>
        <v>646.22864657621517</v>
      </c>
      <c r="S112" s="47">
        <f t="shared" si="27"/>
        <v>-188004.60544180201</v>
      </c>
    </row>
    <row r="113" spans="1:19" x14ac:dyDescent="0.25">
      <c r="A113" s="2">
        <f>B113*100</f>
        <v>68.000000000000028</v>
      </c>
      <c r="B113" s="4">
        <f>B110+$F$7</f>
        <v>0.68000000000000027</v>
      </c>
      <c r="C113" s="3">
        <f>(B113*$C$4)+$C$5</f>
        <v>703.32991745905019</v>
      </c>
      <c r="D113" s="2">
        <f>(C113-$C$7)*E113</f>
        <v>2317784.394005904</v>
      </c>
      <c r="E113" s="2">
        <f>$F$5</f>
        <v>43000</v>
      </c>
      <c r="H113">
        <v>34.969775556629138</v>
      </c>
      <c r="I113">
        <f t="shared" si="8"/>
        <v>0.3496977555662914</v>
      </c>
      <c r="J113">
        <v>58959.142694560956</v>
      </c>
      <c r="K113">
        <f t="shared" si="24"/>
        <v>656.47744576666503</v>
      </c>
      <c r="L113" s="47">
        <f t="shared" si="25"/>
        <v>415631.94337068271</v>
      </c>
      <c r="O113">
        <v>28.01680951415403</v>
      </c>
      <c r="P113">
        <f t="shared" si="19"/>
        <v>0.28016809514154029</v>
      </c>
      <c r="Q113">
        <v>58959.142694560956</v>
      </c>
      <c r="R113">
        <f t="shared" si="26"/>
        <v>646.61485324200055</v>
      </c>
      <c r="S113" s="47">
        <f t="shared" si="27"/>
        <v>-165858.05662932046</v>
      </c>
    </row>
    <row r="114" spans="1:19" x14ac:dyDescent="0.25">
      <c r="A114" s="5">
        <f>D114</f>
        <v>4371025.4279078543</v>
      </c>
      <c r="B114" s="4">
        <f>B111+$F$7</f>
        <v>0.68000000000000027</v>
      </c>
      <c r="C114" s="3">
        <f>(B114*$C$4)+$C$5</f>
        <v>703.32991745905019</v>
      </c>
      <c r="D114" s="2">
        <f>(C114-$C$7)*E114</f>
        <v>4371025.4279078543</v>
      </c>
      <c r="E114" s="2">
        <f>$F$4</f>
        <v>81092.138632959904</v>
      </c>
      <c r="H114">
        <v>34.548029410584704</v>
      </c>
      <c r="I114">
        <f t="shared" si="8"/>
        <v>0.34548029410584702</v>
      </c>
      <c r="J114">
        <v>59154.142694560956</v>
      </c>
      <c r="K114">
        <f t="shared" si="24"/>
        <v>655.8792103716014</v>
      </c>
      <c r="L114" s="47">
        <f t="shared" si="25"/>
        <v>381618.49218314042</v>
      </c>
      <c r="O114">
        <v>28.287283825132768</v>
      </c>
      <c r="P114">
        <f t="shared" si="19"/>
        <v>0.2828728382513277</v>
      </c>
      <c r="Q114">
        <v>59154.142694560956</v>
      </c>
      <c r="R114">
        <f t="shared" si="26"/>
        <v>646.99851366854034</v>
      </c>
      <c r="S114" s="47">
        <f t="shared" si="27"/>
        <v>-143711.5078168507</v>
      </c>
    </row>
    <row r="115" spans="1:19" x14ac:dyDescent="0.25">
      <c r="A115" s="2"/>
      <c r="B115" s="4"/>
      <c r="C115" s="3"/>
      <c r="D115" s="2"/>
      <c r="E115" s="2"/>
      <c r="H115">
        <v>33.983126308653851</v>
      </c>
      <c r="I115">
        <f t="shared" si="8"/>
        <v>0.33983126308653849</v>
      </c>
      <c r="J115">
        <v>59349.142694560956</v>
      </c>
      <c r="K115">
        <f t="shared" si="24"/>
        <v>655.07791074260456</v>
      </c>
      <c r="L115" s="47">
        <f t="shared" si="25"/>
        <v>335320.04099565896</v>
      </c>
      <c r="O115">
        <v>28.630103119125621</v>
      </c>
      <c r="P115">
        <f t="shared" si="19"/>
        <v>0.28630103119125622</v>
      </c>
      <c r="Q115">
        <v>59349.142694560956</v>
      </c>
      <c r="R115">
        <f t="shared" si="26"/>
        <v>647.48479347856528</v>
      </c>
      <c r="S115" s="47">
        <f t="shared" si="27"/>
        <v>-115324.9590043425</v>
      </c>
    </row>
    <row r="116" spans="1:19" x14ac:dyDescent="0.25">
      <c r="A116" s="2">
        <f>B116*100</f>
        <v>70.000000000000028</v>
      </c>
      <c r="B116" s="4">
        <f>B113+$F$7</f>
        <v>0.70000000000000029</v>
      </c>
      <c r="C116" s="3">
        <f>(B116*$C$4)+$C$5</f>
        <v>706.16686286175013</v>
      </c>
      <c r="D116" s="2">
        <f>(C116-$C$7)*E116</f>
        <v>2439773.0463220016</v>
      </c>
      <c r="E116" s="2">
        <f>$F$5</f>
        <v>43000</v>
      </c>
      <c r="G116" t="e">
        <f>#REF!-#REF!</f>
        <v>#REF!</v>
      </c>
      <c r="H116">
        <v>33.421923187943158</v>
      </c>
      <c r="I116">
        <f t="shared" si="8"/>
        <v>0.33421923187943159</v>
      </c>
      <c r="J116">
        <v>59544.142694560956</v>
      </c>
      <c r="K116">
        <f t="shared" si="24"/>
        <v>654.28185943596407</v>
      </c>
      <c r="L116" s="47">
        <f t="shared" si="25"/>
        <v>289021.58980816236</v>
      </c>
      <c r="O116">
        <v>28.970677028121532</v>
      </c>
      <c r="P116">
        <f t="shared" si="19"/>
        <v>0.28970677028121533</v>
      </c>
      <c r="Q116">
        <v>59544.142694560956</v>
      </c>
      <c r="R116">
        <f t="shared" si="26"/>
        <v>647.96788827126807</v>
      </c>
      <c r="S116" s="47">
        <f t="shared" si="27"/>
        <v>-86938.410191839474</v>
      </c>
    </row>
    <row r="117" spans="1:19" x14ac:dyDescent="0.25">
      <c r="A117" s="5">
        <f>D117</f>
        <v>4601079.3977977363</v>
      </c>
      <c r="B117" s="4">
        <f>B114+$F$7</f>
        <v>0.70000000000000029</v>
      </c>
      <c r="C117" s="3">
        <f>(B117*$C$4)+$C$5</f>
        <v>706.16686286175013</v>
      </c>
      <c r="D117" s="2">
        <f>(C117-$C$7)*E117</f>
        <v>4601079.3977977363</v>
      </c>
      <c r="E117" s="2">
        <f>$F$4</f>
        <v>81092.138632959904</v>
      </c>
      <c r="G117" t="e">
        <f>#REF!+9.8</f>
        <v>#REF!</v>
      </c>
      <c r="H117">
        <v>32.786142966026752</v>
      </c>
      <c r="I117">
        <f t="shared" ref="I117:I180" si="28">H117/100</f>
        <v>0.32786142966026754</v>
      </c>
      <c r="J117">
        <v>59739.142694560956</v>
      </c>
      <c r="K117">
        <f t="shared" si="24"/>
        <v>653.38002254711739</v>
      </c>
      <c r="L117" s="47">
        <f t="shared" si="25"/>
        <v>236093.13862063372</v>
      </c>
      <c r="O117">
        <v>29.382665987358063</v>
      </c>
      <c r="P117">
        <f t="shared" si="19"/>
        <v>0.29382665987358064</v>
      </c>
      <c r="Q117">
        <v>59739.142694560956</v>
      </c>
      <c r="R117">
        <f t="shared" si="26"/>
        <v>648.5522833632026</v>
      </c>
      <c r="S117" s="47">
        <f t="shared" si="27"/>
        <v>-52311.86137937499</v>
      </c>
    </row>
    <row r="118" spans="1:19" x14ac:dyDescent="0.25">
      <c r="A118" s="2"/>
      <c r="B118" s="4"/>
      <c r="C118" s="3"/>
      <c r="D118" s="2"/>
      <c r="E118" s="2"/>
      <c r="G118">
        <v>18.915722221039601</v>
      </c>
      <c r="H118">
        <v>32.154499856538024</v>
      </c>
      <c r="I118">
        <f t="shared" si="28"/>
        <v>0.32154499856538021</v>
      </c>
      <c r="J118">
        <v>59934.142694560956</v>
      </c>
      <c r="K118">
        <f t="shared" si="24"/>
        <v>652.48405403931179</v>
      </c>
      <c r="L118" s="47">
        <f t="shared" si="25"/>
        <v>183164.68743315633</v>
      </c>
      <c r="O118">
        <v>29.791974075778189</v>
      </c>
      <c r="P118">
        <f t="shared" ref="P118:P181" si="29">O118/100</f>
        <v>0.29791974075778188</v>
      </c>
      <c r="Q118">
        <v>59934.142694560956</v>
      </c>
      <c r="R118">
        <f t="shared" si="26"/>
        <v>649.13287571306842</v>
      </c>
      <c r="S118" s="47">
        <f t="shared" si="27"/>
        <v>-17685.312566833814</v>
      </c>
    </row>
    <row r="119" spans="1:19" x14ac:dyDescent="0.25">
      <c r="A119" s="2">
        <f>B119*100</f>
        <v>72.000000000000028</v>
      </c>
      <c r="B119" s="4">
        <f>B116+$F$7</f>
        <v>0.72000000000000031</v>
      </c>
      <c r="C119" s="3">
        <f>(B119*$C$4)+$C$5</f>
        <v>709.00380826445019</v>
      </c>
      <c r="D119" s="2">
        <f>(C119-$C$7)*E119</f>
        <v>2561761.6986381039</v>
      </c>
      <c r="E119" s="2">
        <f>$F$5</f>
        <v>43000</v>
      </c>
      <c r="G119">
        <v>27.24</v>
      </c>
      <c r="H119">
        <v>31.44922023242988</v>
      </c>
      <c r="I119">
        <f t="shared" si="28"/>
        <v>0.31449220232429881</v>
      </c>
      <c r="J119">
        <v>60129.142694560956</v>
      </c>
      <c r="K119">
        <f t="shared" si="24"/>
        <v>651.48363414569599</v>
      </c>
      <c r="L119" s="47">
        <f t="shared" si="25"/>
        <v>123606.23624560899</v>
      </c>
      <c r="O119">
        <v>30.271788200986236</v>
      </c>
      <c r="P119">
        <f t="shared" si="29"/>
        <v>0.30271788200986238</v>
      </c>
      <c r="Q119">
        <v>60129.142694560956</v>
      </c>
      <c r="R119">
        <f t="shared" si="26"/>
        <v>649.81347895139811</v>
      </c>
      <c r="S119" s="47">
        <f t="shared" si="27"/>
        <v>23181.236245609776</v>
      </c>
    </row>
    <row r="120" spans="1:19" x14ac:dyDescent="0.25">
      <c r="A120" s="5">
        <f>D120</f>
        <v>4831133.3676876267</v>
      </c>
      <c r="B120" s="4">
        <f>B117+$F$7</f>
        <v>0.72000000000000031</v>
      </c>
      <c r="C120" s="3">
        <f>(B120*$C$4)+$C$5</f>
        <v>709.00380826445019</v>
      </c>
      <c r="D120" s="2">
        <f>(C120-$C$7)*E120</f>
        <v>4831133.3676876267</v>
      </c>
      <c r="E120" s="2">
        <f>$F$4</f>
        <v>81092.138632959904</v>
      </c>
      <c r="H120">
        <v>30.748500292739489</v>
      </c>
      <c r="I120">
        <f t="shared" si="28"/>
        <v>0.30748500292739489</v>
      </c>
      <c r="J120">
        <v>60324.142694560956</v>
      </c>
      <c r="K120">
        <f t="shared" si="24"/>
        <v>650.48968203995355</v>
      </c>
      <c r="L120" s="47">
        <f t="shared" si="25"/>
        <v>64047.785058142312</v>
      </c>
      <c r="O120">
        <v>30.748500292739489</v>
      </c>
      <c r="P120">
        <f t="shared" si="29"/>
        <v>0.30748500292739489</v>
      </c>
      <c r="Q120">
        <v>60324.142694560956</v>
      </c>
      <c r="R120">
        <f t="shared" si="26"/>
        <v>650.48968203995355</v>
      </c>
      <c r="S120" s="47">
        <f t="shared" si="27"/>
        <v>64047.785058142312</v>
      </c>
    </row>
    <row r="121" spans="1:19" x14ac:dyDescent="0.25">
      <c r="A121" s="2"/>
      <c r="B121" s="4"/>
      <c r="C121" s="3"/>
      <c r="D121" s="2"/>
      <c r="E121" s="2"/>
      <c r="H121">
        <v>31.222140336417059</v>
      </c>
      <c r="I121">
        <f t="shared" si="28"/>
        <v>0.31222140336417059</v>
      </c>
      <c r="J121">
        <v>60519.142694560956</v>
      </c>
      <c r="K121">
        <f t="shared" si="24"/>
        <v>651.16152751217646</v>
      </c>
      <c r="L121" s="47">
        <f t="shared" si="25"/>
        <v>104914.33387057512</v>
      </c>
      <c r="O121">
        <v>30.349868026097649</v>
      </c>
      <c r="P121">
        <f t="shared" si="29"/>
        <v>0.30349868026097648</v>
      </c>
      <c r="Q121">
        <v>60519.142694560956</v>
      </c>
      <c r="R121">
        <f t="shared" si="26"/>
        <v>649.92423305184479</v>
      </c>
      <c r="S121" s="47">
        <f t="shared" si="27"/>
        <v>30034.3338705731</v>
      </c>
    </row>
    <row r="122" spans="1:19" x14ac:dyDescent="0.25">
      <c r="A122" s="2">
        <f>B122*100</f>
        <v>74.000000000000028</v>
      </c>
      <c r="B122" s="4">
        <f>B119+$F$7</f>
        <v>0.74000000000000032</v>
      </c>
      <c r="C122" s="3">
        <f>(B122*$C$4)+$C$5</f>
        <v>711.84075366715012</v>
      </c>
      <c r="D122" s="2">
        <f>(C122-$C$7)*E122</f>
        <v>2683750.3509542011</v>
      </c>
      <c r="E122" s="2">
        <f>$F$5</f>
        <v>43000</v>
      </c>
      <c r="H122">
        <v>31.620282034652302</v>
      </c>
      <c r="I122">
        <f t="shared" si="28"/>
        <v>0.31620282034652303</v>
      </c>
      <c r="J122">
        <v>60714.142694560956</v>
      </c>
      <c r="K122">
        <f t="shared" si="24"/>
        <v>651.72628064239223</v>
      </c>
      <c r="L122" s="47">
        <f t="shared" si="25"/>
        <v>139540.88268305807</v>
      </c>
      <c r="O122">
        <v>30.026252289102551</v>
      </c>
      <c r="P122">
        <f t="shared" si="29"/>
        <v>0.30026252289102551</v>
      </c>
      <c r="Q122">
        <v>60714.142694560956</v>
      </c>
      <c r="R122">
        <f t="shared" si="26"/>
        <v>649.46519296319002</v>
      </c>
      <c r="S122" s="47">
        <f t="shared" si="27"/>
        <v>2260.8826830617018</v>
      </c>
    </row>
    <row r="123" spans="1:19" x14ac:dyDescent="0.25">
      <c r="A123" s="5">
        <f>D123</f>
        <v>5061187.3375775088</v>
      </c>
      <c r="B123" s="4">
        <f>B120+$F$7</f>
        <v>0.74000000000000032</v>
      </c>
      <c r="C123" s="3">
        <f>(B123*$C$4)+$C$5</f>
        <v>711.84075366715012</v>
      </c>
      <c r="D123" s="2">
        <f>(C123-$C$7)*E123</f>
        <v>5061187.3375775088</v>
      </c>
      <c r="E123" s="2">
        <f>$F$4</f>
        <v>81092.138632959904</v>
      </c>
      <c r="H123">
        <v>31.943650508996786</v>
      </c>
      <c r="I123">
        <f t="shared" si="28"/>
        <v>0.31943650508996785</v>
      </c>
      <c r="J123">
        <v>60909.142694560956</v>
      </c>
      <c r="K123">
        <f t="shared" si="24"/>
        <v>652.1849699957271</v>
      </c>
      <c r="L123" s="47">
        <f t="shared" si="25"/>
        <v>167927.43149556313</v>
      </c>
      <c r="O123">
        <v>29.776932587786732</v>
      </c>
      <c r="P123">
        <f t="shared" si="29"/>
        <v>0.29776932587786731</v>
      </c>
      <c r="Q123">
        <v>60909.142694560956</v>
      </c>
      <c r="R123">
        <f t="shared" si="26"/>
        <v>649.11153977296476</v>
      </c>
      <c r="S123" s="47">
        <f t="shared" si="27"/>
        <v>-19272.568504444531</v>
      </c>
    </row>
    <row r="124" spans="1:19" x14ac:dyDescent="0.25">
      <c r="A124" s="2"/>
      <c r="B124" s="4"/>
      <c r="C124" s="3"/>
      <c r="D124" s="2"/>
      <c r="E124" s="2"/>
      <c r="H124">
        <v>32.192961624758873</v>
      </c>
      <c r="I124">
        <f t="shared" si="28"/>
        <v>0.3219296162475887</v>
      </c>
      <c r="J124">
        <v>61104.142694560956</v>
      </c>
      <c r="K124">
        <f t="shared" si="24"/>
        <v>652.53861100757865</v>
      </c>
      <c r="L124" s="47">
        <f t="shared" si="25"/>
        <v>190073.9803080447</v>
      </c>
      <c r="O124">
        <v>29.601197625354818</v>
      </c>
      <c r="P124">
        <f t="shared" si="29"/>
        <v>0.29601197625354819</v>
      </c>
      <c r="Q124">
        <v>61104.142694560956</v>
      </c>
      <c r="R124">
        <f t="shared" si="26"/>
        <v>648.8622645260823</v>
      </c>
      <c r="S124" s="47">
        <f t="shared" si="27"/>
        <v>-34566.019691955538</v>
      </c>
    </row>
    <row r="125" spans="1:19" x14ac:dyDescent="0.25">
      <c r="A125" s="2">
        <f>B125*100</f>
        <v>76.000000000000028</v>
      </c>
      <c r="B125" s="4">
        <f>B122+$F$7</f>
        <v>0.76000000000000034</v>
      </c>
      <c r="C125" s="3">
        <f>(B125*$C$4)+$C$5</f>
        <v>714.67769906985018</v>
      </c>
      <c r="D125" s="2">
        <f>(C125-$C$7)*E125</f>
        <v>2805739.0032703034</v>
      </c>
      <c r="E125" s="2">
        <f>$F$5</f>
        <v>43000</v>
      </c>
      <c r="H125">
        <v>32.368922138230502</v>
      </c>
      <c r="I125">
        <f t="shared" si="28"/>
        <v>0.32368922138230505</v>
      </c>
      <c r="J125">
        <v>61299.142694560956</v>
      </c>
      <c r="K125">
        <f t="shared" si="24"/>
        <v>652.7882061924538</v>
      </c>
      <c r="L125" s="47">
        <f t="shared" si="25"/>
        <v>205980.52912054825</v>
      </c>
      <c r="O125">
        <v>29.498345155896939</v>
      </c>
      <c r="P125">
        <f t="shared" si="29"/>
        <v>0.29498345155896938</v>
      </c>
      <c r="Q125">
        <v>61299.142694560956</v>
      </c>
      <c r="R125">
        <f t="shared" si="26"/>
        <v>648.71637110588995</v>
      </c>
      <c r="S125" s="47">
        <f t="shared" si="27"/>
        <v>-43619.470879449233</v>
      </c>
    </row>
    <row r="126" spans="1:19" x14ac:dyDescent="0.25">
      <c r="A126" s="5">
        <f>D126</f>
        <v>5291241.3074674001</v>
      </c>
      <c r="B126" s="4">
        <f>B123+$F$7</f>
        <v>0.76000000000000034</v>
      </c>
      <c r="C126" s="3">
        <f>(B126*$C$4)+$C$5</f>
        <v>714.67769906985018</v>
      </c>
      <c r="D126" s="2">
        <f>(C126-$C$7)*E126</f>
        <v>5291241.3074674001</v>
      </c>
      <c r="E126" s="2">
        <f>$F$4</f>
        <v>81092.138632959904</v>
      </c>
      <c r="H126">
        <v>32.4722298411114</v>
      </c>
      <c r="I126">
        <f t="shared" si="28"/>
        <v>0.324722298411114</v>
      </c>
      <c r="J126">
        <v>61494.142694560956</v>
      </c>
      <c r="K126">
        <f t="shared" si="24"/>
        <v>652.93474534882944</v>
      </c>
      <c r="L126" s="47">
        <f t="shared" si="25"/>
        <v>215647.07793306955</v>
      </c>
      <c r="O126">
        <v>29.467681840884808</v>
      </c>
      <c r="P126">
        <f t="shared" si="29"/>
        <v>0.29467681840884807</v>
      </c>
      <c r="Q126">
        <v>61494.142694560956</v>
      </c>
      <c r="R126">
        <f t="shared" si="26"/>
        <v>648.67287603061231</v>
      </c>
      <c r="S126" s="47">
        <f t="shared" si="27"/>
        <v>-46432.922066945401</v>
      </c>
    </row>
    <row r="127" spans="1:19" x14ac:dyDescent="0.25">
      <c r="A127" s="2"/>
      <c r="B127" s="4"/>
      <c r="C127" s="3"/>
      <c r="D127" s="2"/>
      <c r="E127" s="2"/>
      <c r="H127">
        <v>32.503573702193663</v>
      </c>
      <c r="I127">
        <f t="shared" si="28"/>
        <v>0.32503573702193661</v>
      </c>
      <c r="J127">
        <v>61689.142694560956</v>
      </c>
      <c r="K127">
        <f t="shared" si="24"/>
        <v>652.97920576012962</v>
      </c>
      <c r="L127" s="47">
        <f t="shared" si="25"/>
        <v>219073.62674553564</v>
      </c>
      <c r="O127">
        <v>29.508523108390079</v>
      </c>
      <c r="P127">
        <f t="shared" si="29"/>
        <v>0.29508523108390078</v>
      </c>
      <c r="Q127">
        <v>61689.142694560956</v>
      </c>
      <c r="R127">
        <f t="shared" si="26"/>
        <v>648.73080825365707</v>
      </c>
      <c r="S127" s="47">
        <f t="shared" si="27"/>
        <v>-43006.373254466016</v>
      </c>
    </row>
    <row r="128" spans="1:19" x14ac:dyDescent="0.25">
      <c r="A128" s="2">
        <f>B128*100</f>
        <v>78.000000000000043</v>
      </c>
      <c r="B128" s="4">
        <f>B125+$F$7</f>
        <v>0.78000000000000036</v>
      </c>
      <c r="C128" s="3">
        <f>(B128*$C$4)+$C$5</f>
        <v>717.51464447255012</v>
      </c>
      <c r="D128" s="2">
        <f>(C128-$C$7)*E128</f>
        <v>2927727.655586401</v>
      </c>
      <c r="E128" s="2">
        <f>$F$5</f>
        <v>43000</v>
      </c>
      <c r="H128">
        <v>32.463634006372388</v>
      </c>
      <c r="I128">
        <f t="shared" si="28"/>
        <v>0.32463634006372388</v>
      </c>
      <c r="J128">
        <v>61884.142694560956</v>
      </c>
      <c r="K128">
        <f t="shared" si="24"/>
        <v>652.92255239190683</v>
      </c>
      <c r="L128" s="47">
        <f t="shared" si="25"/>
        <v>216260.17555802345</v>
      </c>
      <c r="O128">
        <v>29.620193014965462</v>
      </c>
      <c r="P128">
        <f t="shared" si="29"/>
        <v>0.29620193014965462</v>
      </c>
      <c r="Q128">
        <v>61884.142694560956</v>
      </c>
      <c r="R128">
        <f t="shared" si="26"/>
        <v>648.8892089676965</v>
      </c>
      <c r="S128" s="47">
        <f t="shared" si="27"/>
        <v>-33339.824441977689</v>
      </c>
    </row>
    <row r="129" spans="1:19" x14ac:dyDescent="0.25">
      <c r="A129" s="5">
        <f>D129</f>
        <v>5521295.2773572812</v>
      </c>
      <c r="B129" s="4">
        <f>B126+$F$7</f>
        <v>0.78000000000000036</v>
      </c>
      <c r="C129" s="3">
        <f>(B129*$C$4)+$C$5</f>
        <v>717.51464447255012</v>
      </c>
      <c r="D129" s="2">
        <f>(C129-$C$7)*E129</f>
        <v>5521295.2773572812</v>
      </c>
      <c r="E129" s="2">
        <f>$F$4</f>
        <v>81092.138632959904</v>
      </c>
      <c r="H129">
        <v>32.353082491028864</v>
      </c>
      <c r="I129">
        <f t="shared" si="28"/>
        <v>0.32353082491028862</v>
      </c>
      <c r="J129">
        <v>62079.142694560956</v>
      </c>
      <c r="K129">
        <f t="shared" si="24"/>
        <v>652.76573808529918</v>
      </c>
      <c r="L129" s="47">
        <f t="shared" si="25"/>
        <v>207206.72437048861</v>
      </c>
      <c r="O129">
        <v>29.802024110126229</v>
      </c>
      <c r="P129">
        <f t="shared" si="29"/>
        <v>0.2980202411012623</v>
      </c>
      <c r="Q129">
        <v>62079.142694560956</v>
      </c>
      <c r="R129">
        <f t="shared" si="26"/>
        <v>649.14713141243874</v>
      </c>
      <c r="S129" s="47">
        <f t="shared" si="27"/>
        <v>-17433.275629504929</v>
      </c>
    </row>
    <row r="130" spans="1:19" x14ac:dyDescent="0.25">
      <c r="A130" s="2"/>
      <c r="B130" s="4"/>
      <c r="C130" s="3"/>
      <c r="D130" s="2"/>
      <c r="E130" s="2"/>
      <c r="H130">
        <v>32.172582479858349</v>
      </c>
      <c r="I130">
        <f t="shared" si="28"/>
        <v>0.32172582479858347</v>
      </c>
      <c r="J130">
        <v>62274.142694560956</v>
      </c>
      <c r="K130">
        <f t="shared" si="24"/>
        <v>652.5097037468604</v>
      </c>
      <c r="L130" s="47">
        <f t="shared" si="25"/>
        <v>191913.27318296654</v>
      </c>
      <c r="O130">
        <v>30.05335730338123</v>
      </c>
      <c r="P130">
        <f t="shared" si="29"/>
        <v>0.30053357303381228</v>
      </c>
      <c r="Q130">
        <v>62274.142694560956</v>
      </c>
      <c r="R130">
        <f t="shared" si="26"/>
        <v>649.50364068601402</v>
      </c>
      <c r="S130" s="47">
        <f t="shared" si="27"/>
        <v>4713.2731829708719</v>
      </c>
    </row>
    <row r="131" spans="1:19" x14ac:dyDescent="0.25">
      <c r="A131" s="2">
        <f>B131*100</f>
        <v>80.000000000000043</v>
      </c>
      <c r="B131" s="4">
        <f>B128+$F$7</f>
        <v>0.80000000000000038</v>
      </c>
      <c r="C131" s="3">
        <f>(B131*$C$4)+$C$5</f>
        <v>720.35158987525017</v>
      </c>
      <c r="D131" s="2">
        <f>(C131-$C$7)*E131</f>
        <v>3049716.3079025033</v>
      </c>
      <c r="E131" s="2">
        <f>$F$5</f>
        <v>43000</v>
      </c>
      <c r="H131">
        <v>31.922789014186868</v>
      </c>
      <c r="I131">
        <f t="shared" si="28"/>
        <v>0.3192278901418687</v>
      </c>
      <c r="J131">
        <v>62469.142694560956</v>
      </c>
      <c r="K131">
        <f t="shared" si="24"/>
        <v>652.15537853482988</v>
      </c>
      <c r="L131" s="47">
        <f t="shared" si="25"/>
        <v>170379.82199547812</v>
      </c>
      <c r="O131">
        <v>30.37354173375136</v>
      </c>
      <c r="P131">
        <f t="shared" si="29"/>
        <v>0.30373541733751358</v>
      </c>
      <c r="Q131">
        <v>62469.142694560956</v>
      </c>
      <c r="R131">
        <f t="shared" si="26"/>
        <v>649.95781355989129</v>
      </c>
      <c r="S131" s="47">
        <f t="shared" si="27"/>
        <v>33099.821995470294</v>
      </c>
    </row>
    <row r="132" spans="1:19" x14ac:dyDescent="0.25">
      <c r="A132" s="5">
        <f>D132</f>
        <v>5751349.2472471725</v>
      </c>
      <c r="B132" s="4">
        <f>B129+$F$7</f>
        <v>0.80000000000000038</v>
      </c>
      <c r="C132" s="3">
        <f>(B132*$C$4)+$C$5</f>
        <v>720.35158987525017</v>
      </c>
      <c r="D132" s="2">
        <f>(C132-$C$7)*E132</f>
        <v>5751349.2472471725</v>
      </c>
      <c r="E132" s="2">
        <f>$F$4</f>
        <v>81092.138632959904</v>
      </c>
      <c r="H132">
        <v>31.604348981837514</v>
      </c>
      <c r="I132">
        <f t="shared" si="28"/>
        <v>0.31604348981837516</v>
      </c>
      <c r="J132">
        <v>62664.142694560956</v>
      </c>
      <c r="K132">
        <f t="shared" si="24"/>
        <v>651.70368004192528</v>
      </c>
      <c r="L132" s="47">
        <f t="shared" si="25"/>
        <v>142606.37080796686</v>
      </c>
      <c r="O132">
        <v>30.761934641725308</v>
      </c>
      <c r="P132">
        <f t="shared" si="29"/>
        <v>0.30761934641725308</v>
      </c>
      <c r="Q132">
        <v>62664.142694560956</v>
      </c>
      <c r="R132">
        <f t="shared" si="26"/>
        <v>650.50873829725037</v>
      </c>
      <c r="S132" s="47">
        <f t="shared" si="27"/>
        <v>67726.370807970889</v>
      </c>
    </row>
    <row r="133" spans="1:19" x14ac:dyDescent="0.25">
      <c r="A133" s="2"/>
      <c r="B133" s="4"/>
      <c r="C133" s="3"/>
      <c r="D133" s="2"/>
      <c r="E133" s="2"/>
      <c r="H133">
        <v>31.2179012435994</v>
      </c>
      <c r="I133">
        <f t="shared" si="28"/>
        <v>0.312179012435994</v>
      </c>
      <c r="J133">
        <v>62859.142694560956</v>
      </c>
      <c r="K133">
        <f t="shared" si="24"/>
        <v>651.15551447473604</v>
      </c>
      <c r="L133" s="47">
        <f t="shared" si="25"/>
        <v>108592.91962043739</v>
      </c>
      <c r="O133">
        <v>31.2179012435994</v>
      </c>
      <c r="P133">
        <f t="shared" si="29"/>
        <v>0.312179012435994</v>
      </c>
      <c r="Q133">
        <v>62859.142694560956</v>
      </c>
      <c r="R133">
        <f t="shared" si="26"/>
        <v>651.15551447473604</v>
      </c>
      <c r="S133" s="47">
        <f t="shared" si="27"/>
        <v>108592.91962043739</v>
      </c>
    </row>
    <row r="134" spans="1:19" x14ac:dyDescent="0.25">
      <c r="A134" s="2">
        <f>B134*100</f>
        <v>82.000000000000043</v>
      </c>
      <c r="B134" s="4">
        <f>B131+$F$7</f>
        <v>0.8200000000000004</v>
      </c>
      <c r="C134" s="3">
        <f>(B134*$C$4)+$C$5</f>
        <v>723.18853527795011</v>
      </c>
      <c r="D134" s="2">
        <f>(C134-$C$7)*E134</f>
        <v>3171704.9602186005</v>
      </c>
      <c r="E134" s="2">
        <f>$F$5</f>
        <v>43000</v>
      </c>
      <c r="H134">
        <v>25.526619060993628</v>
      </c>
      <c r="I134">
        <f t="shared" si="28"/>
        <v>0.25526619060993627</v>
      </c>
      <c r="J134">
        <v>65055.142694560956</v>
      </c>
      <c r="K134">
        <f t="shared" si="24"/>
        <v>643.08258606303013</v>
      </c>
      <c r="L134" s="47">
        <f t="shared" si="25"/>
        <v>-412798.86913736432</v>
      </c>
      <c r="O134">
        <v>34.552866747065579</v>
      </c>
      <c r="P134">
        <f t="shared" si="29"/>
        <v>0.3455286674706558</v>
      </c>
      <c r="Q134">
        <v>64323.142694560956</v>
      </c>
      <c r="R134">
        <f t="shared" si="26"/>
        <v>655.88607200134675</v>
      </c>
      <c r="S134" s="47">
        <f t="shared" si="27"/>
        <v>415406.39378191484</v>
      </c>
    </row>
    <row r="135" spans="1:19" x14ac:dyDescent="0.25">
      <c r="A135" s="5">
        <f>D135</f>
        <v>5981403.2171370545</v>
      </c>
      <c r="B135" s="4">
        <f>B132+$F$7</f>
        <v>0.8200000000000004</v>
      </c>
      <c r="C135" s="3">
        <f>(B135*$C$4)+$C$5</f>
        <v>723.18853527795011</v>
      </c>
      <c r="D135" s="2">
        <f>(C135-$C$7)*E135</f>
        <v>5981403.2171370545</v>
      </c>
      <c r="E135" s="2">
        <f>$F$4</f>
        <v>81092.138632959904</v>
      </c>
      <c r="H135">
        <v>28.876744905210732</v>
      </c>
      <c r="I135">
        <f t="shared" si="28"/>
        <v>0.28876744905210733</v>
      </c>
      <c r="J135">
        <v>66519.142694560956</v>
      </c>
      <c r="K135">
        <f t="shared" ref="K135:K198" si="30">(I135*$C$4)+$C$5</f>
        <v>647.83464811913927</v>
      </c>
      <c r="L135" s="47">
        <f t="shared" ref="L135:L198" si="31">(K135-$C$7)*J135</f>
        <v>-105985.39497590177</v>
      </c>
      <c r="O135">
        <v>28.876744905210732</v>
      </c>
      <c r="P135">
        <f t="shared" si="29"/>
        <v>0.28876744905210733</v>
      </c>
      <c r="Q135">
        <v>66519.142694560956</v>
      </c>
      <c r="R135">
        <f t="shared" ref="R135:R198" si="32">(P135*$C$4)+$C$5</f>
        <v>647.83464811913927</v>
      </c>
      <c r="S135" s="47">
        <f t="shared" ref="S135:S198" si="33">(R135-$C$7)*Q135</f>
        <v>-105985.39497590177</v>
      </c>
    </row>
    <row r="136" spans="1:19" x14ac:dyDescent="0.25">
      <c r="A136" s="2"/>
      <c r="B136" s="4"/>
      <c r="C136" s="3"/>
      <c r="D136" s="2"/>
      <c r="E136" s="2"/>
      <c r="H136" t="e">
        <v>#N/A</v>
      </c>
      <c r="I136" t="e">
        <f t="shared" si="28"/>
        <v>#N/A</v>
      </c>
      <c r="J136" t="e">
        <v>#N/A</v>
      </c>
      <c r="K136" t="e">
        <f t="shared" si="30"/>
        <v>#N/A</v>
      </c>
      <c r="L136" s="47" t="e">
        <f t="shared" si="31"/>
        <v>#N/A</v>
      </c>
      <c r="O136">
        <v>28.854254038382287</v>
      </c>
      <c r="P136">
        <f t="shared" si="29"/>
        <v>0.28854254038382288</v>
      </c>
      <c r="Q136">
        <v>67197.783896416164</v>
      </c>
      <c r="R136">
        <f t="shared" si="32"/>
        <v>647.8027454385134</v>
      </c>
      <c r="S136" s="47">
        <f t="shared" si="33"/>
        <v>-109210.46798039858</v>
      </c>
    </row>
    <row r="137" spans="1:19" x14ac:dyDescent="0.25">
      <c r="A137" s="2">
        <f>B137*100</f>
        <v>84.000000000000043</v>
      </c>
      <c r="B137" s="4">
        <f>B134+$F$7</f>
        <v>0.84000000000000041</v>
      </c>
      <c r="C137" s="3">
        <f>(B137*$C$4)+$C$5</f>
        <v>726.02548068065016</v>
      </c>
      <c r="D137" s="2">
        <f>(C137-$C$7)*E137</f>
        <v>3293693.6125347028</v>
      </c>
      <c r="E137" s="2">
        <f>$F$5</f>
        <v>43000</v>
      </c>
      <c r="H137" t="e">
        <v>#N/A</v>
      </c>
      <c r="I137" t="e">
        <f t="shared" si="28"/>
        <v>#N/A</v>
      </c>
      <c r="J137" t="e">
        <v>#N/A</v>
      </c>
      <c r="K137" t="e">
        <f t="shared" si="30"/>
        <v>#N/A</v>
      </c>
      <c r="L137" s="47" t="e">
        <f t="shared" si="31"/>
        <v>#N/A</v>
      </c>
      <c r="O137">
        <v>28.837527450074983</v>
      </c>
      <c r="P137">
        <f t="shared" si="29"/>
        <v>0.28837527450074985</v>
      </c>
      <c r="Q137">
        <v>67870.536778123089</v>
      </c>
      <c r="R137">
        <f t="shared" si="32"/>
        <v>647.77901922961269</v>
      </c>
      <c r="S137" s="47">
        <f t="shared" si="33"/>
        <v>-111914.14280073084</v>
      </c>
    </row>
    <row r="138" spans="1:19" x14ac:dyDescent="0.25">
      <c r="A138" s="5">
        <f>D138</f>
        <v>6211457.1870269449</v>
      </c>
      <c r="B138" s="4">
        <f>B135+$F$7</f>
        <v>0.84000000000000041</v>
      </c>
      <c r="C138" s="3">
        <f>(B138*$C$4)+$C$5</f>
        <v>726.02548068065016</v>
      </c>
      <c r="D138" s="2">
        <f>(C138-$C$7)*E138</f>
        <v>6211457.1870269449</v>
      </c>
      <c r="E138" s="2">
        <f>$F$4</f>
        <v>81092.138632959904</v>
      </c>
      <c r="H138" t="e">
        <v>#N/A</v>
      </c>
      <c r="I138" t="e">
        <f t="shared" si="28"/>
        <v>#N/A</v>
      </c>
      <c r="J138" t="e">
        <v>#N/A</v>
      </c>
      <c r="K138" t="e">
        <f t="shared" si="30"/>
        <v>#N/A</v>
      </c>
      <c r="L138" s="47" t="e">
        <f t="shared" si="31"/>
        <v>#N/A</v>
      </c>
      <c r="O138">
        <v>28.826301814025022</v>
      </c>
      <c r="P138">
        <f t="shared" si="29"/>
        <v>0.28826301814025024</v>
      </c>
      <c r="Q138">
        <v>68537.426947431508</v>
      </c>
      <c r="R138">
        <f t="shared" si="32"/>
        <v>647.76309597132058</v>
      </c>
      <c r="S138" s="47">
        <f t="shared" si="33"/>
        <v>-114105.14087957381</v>
      </c>
    </row>
    <row r="139" spans="1:19" x14ac:dyDescent="0.25">
      <c r="A139" s="2"/>
      <c r="B139" s="4"/>
      <c r="C139" s="3"/>
      <c r="D139" s="2"/>
      <c r="E139" s="2"/>
      <c r="H139" t="e">
        <v>#N/A</v>
      </c>
      <c r="I139" t="e">
        <f t="shared" si="28"/>
        <v>#N/A</v>
      </c>
      <c r="J139" t="e">
        <v>#N/A</v>
      </c>
      <c r="K139" t="e">
        <f t="shared" si="30"/>
        <v>#N/A</v>
      </c>
      <c r="L139" s="47" t="e">
        <f t="shared" si="31"/>
        <v>#N/A</v>
      </c>
      <c r="O139">
        <v>28.820327390920387</v>
      </c>
      <c r="P139">
        <f t="shared" si="29"/>
        <v>0.28820327390920386</v>
      </c>
      <c r="Q139">
        <v>69198.480012091168</v>
      </c>
      <c r="R139">
        <f t="shared" si="32"/>
        <v>647.75462141524031</v>
      </c>
      <c r="S139" s="47">
        <f t="shared" si="33"/>
        <v>-115792.12731515337</v>
      </c>
    </row>
    <row r="140" spans="1:19" x14ac:dyDescent="0.25">
      <c r="A140" s="2">
        <f>B140*100</f>
        <v>86.000000000000043</v>
      </c>
      <c r="B140" s="4">
        <f>B137+$F$7</f>
        <v>0.86000000000000043</v>
      </c>
      <c r="C140" s="3">
        <f>(B140*$C$4)+$C$5</f>
        <v>728.8624260833501</v>
      </c>
      <c r="D140" s="2">
        <f>(C140-$C$7)*E140</f>
        <v>3415682.2648507999</v>
      </c>
      <c r="E140" s="2">
        <f>$F$5</f>
        <v>43000</v>
      </c>
      <c r="H140" t="e">
        <v>#N/A</v>
      </c>
      <c r="I140" t="e">
        <f t="shared" si="28"/>
        <v>#N/A</v>
      </c>
      <c r="J140" t="e">
        <v>#N/A</v>
      </c>
      <c r="K140" t="e">
        <f t="shared" si="30"/>
        <v>#N/A</v>
      </c>
      <c r="L140" s="47" t="e">
        <f t="shared" si="31"/>
        <v>#N/A</v>
      </c>
      <c r="O140">
        <v>28.819367150951571</v>
      </c>
      <c r="P140">
        <f t="shared" si="29"/>
        <v>0.28819367150951569</v>
      </c>
      <c r="Q140">
        <v>69853.72157985183</v>
      </c>
      <c r="R140">
        <f t="shared" si="32"/>
        <v>647.75325934105786</v>
      </c>
      <c r="S140" s="47">
        <f t="shared" si="33"/>
        <v>-116983.7108613599</v>
      </c>
    </row>
    <row r="141" spans="1:19" x14ac:dyDescent="0.25">
      <c r="A141" s="5">
        <f>D141</f>
        <v>6441511.156916827</v>
      </c>
      <c r="B141" s="4">
        <f>B138+$F$7</f>
        <v>0.86000000000000043</v>
      </c>
      <c r="C141" s="3">
        <f>(B141*$C$4)+$C$5</f>
        <v>728.8624260833501</v>
      </c>
      <c r="D141" s="2">
        <f>(C141-$C$7)*E141</f>
        <v>6441511.156916827</v>
      </c>
      <c r="E141" s="2">
        <f>$F$4</f>
        <v>81092.138632959904</v>
      </c>
      <c r="H141" t="e">
        <v>#N/A</v>
      </c>
      <c r="I141" t="e">
        <f t="shared" si="28"/>
        <v>#N/A</v>
      </c>
      <c r="J141" t="e">
        <v>#N/A</v>
      </c>
      <c r="K141" t="e">
        <f t="shared" si="30"/>
        <v>#N/A</v>
      </c>
      <c r="L141" s="47" t="e">
        <f t="shared" si="31"/>
        <v>#N/A</v>
      </c>
      <c r="O141">
        <v>28.823195963497593</v>
      </c>
      <c r="P141">
        <f t="shared" si="29"/>
        <v>0.28823195963497594</v>
      </c>
      <c r="Q141">
        <v>70503.177258463242</v>
      </c>
      <c r="R141">
        <f t="shared" si="32"/>
        <v>647.75869040713292</v>
      </c>
      <c r="S141" s="47">
        <f t="shared" si="33"/>
        <v>-117688.44392795546</v>
      </c>
    </row>
    <row r="142" spans="1:19" x14ac:dyDescent="0.25">
      <c r="A142" s="2"/>
      <c r="B142" s="4"/>
      <c r="C142" s="3"/>
      <c r="D142" s="2"/>
      <c r="E142" s="2"/>
      <c r="H142" t="e">
        <v>#N/A</v>
      </c>
      <c r="I142" t="e">
        <f t="shared" si="28"/>
        <v>#N/A</v>
      </c>
      <c r="J142" t="e">
        <v>#N/A</v>
      </c>
      <c r="K142" t="e">
        <f t="shared" si="30"/>
        <v>#N/A</v>
      </c>
      <c r="L142" s="47" t="e">
        <f t="shared" si="31"/>
        <v>#N/A</v>
      </c>
      <c r="O142">
        <v>28.831599848037481</v>
      </c>
      <c r="P142">
        <f t="shared" si="29"/>
        <v>0.28831599848037481</v>
      </c>
      <c r="Q142">
        <v>71146.872655675164</v>
      </c>
      <c r="R142">
        <f t="shared" si="32"/>
        <v>647.77061108793805</v>
      </c>
      <c r="S142" s="47">
        <f t="shared" si="33"/>
        <v>-117914.82258015071</v>
      </c>
    </row>
    <row r="143" spans="1:19" x14ac:dyDescent="0.25">
      <c r="A143" s="2">
        <f>B143*100</f>
        <v>88.000000000000043</v>
      </c>
      <c r="B143" s="4">
        <f>B140+$F$7</f>
        <v>0.88000000000000045</v>
      </c>
      <c r="C143" s="3">
        <f>(B143*$C$4)+$C$5</f>
        <v>731.69937148605015</v>
      </c>
      <c r="D143" s="2">
        <f>(C143-$C$7)*E143</f>
        <v>3537670.9171669022</v>
      </c>
      <c r="E143" s="2">
        <f>$F$5</f>
        <v>43000</v>
      </c>
      <c r="H143" t="e">
        <v>#N/A</v>
      </c>
      <c r="I143" t="e">
        <f t="shared" si="28"/>
        <v>#N/A</v>
      </c>
      <c r="J143" t="e">
        <v>#N/A</v>
      </c>
      <c r="K143" t="e">
        <f t="shared" si="30"/>
        <v>#N/A</v>
      </c>
      <c r="L143" s="47" t="e">
        <f t="shared" si="31"/>
        <v>#N/A</v>
      </c>
      <c r="O143">
        <v>28.844375280943062</v>
      </c>
      <c r="P143">
        <f t="shared" si="29"/>
        <v>0.28844375280943063</v>
      </c>
      <c r="Q143">
        <v>71784.83337923736</v>
      </c>
      <c r="R143">
        <f t="shared" si="32"/>
        <v>647.78873269076257</v>
      </c>
      <c r="S143" s="47">
        <f t="shared" si="33"/>
        <v>-117671.28653951026</v>
      </c>
    </row>
    <row r="144" spans="1:19" x14ac:dyDescent="0.25">
      <c r="A144" s="5">
        <f>D144</f>
        <v>6671565.1268067174</v>
      </c>
      <c r="B144" s="4">
        <f>B141+$F$7</f>
        <v>0.88000000000000045</v>
      </c>
      <c r="C144" s="3">
        <f>(B144*$C$4)+$C$5</f>
        <v>731.69937148605015</v>
      </c>
      <c r="D144" s="2">
        <f>(C144-$C$7)*E144</f>
        <v>6671565.1268067174</v>
      </c>
      <c r="E144" s="2">
        <f>$F$4</f>
        <v>81092.138632959904</v>
      </c>
      <c r="H144" t="e">
        <v>#N/A</v>
      </c>
      <c r="I144" t="e">
        <f t="shared" si="28"/>
        <v>#N/A</v>
      </c>
      <c r="J144" t="e">
        <v>#N/A</v>
      </c>
      <c r="K144" t="e">
        <f t="shared" si="30"/>
        <v>#N/A</v>
      </c>
      <c r="L144" s="47" t="e">
        <f t="shared" si="31"/>
        <v>#N/A</v>
      </c>
      <c r="O144">
        <v>28.86132855338488</v>
      </c>
      <c r="P144">
        <f t="shared" si="29"/>
        <v>0.2886132855338488</v>
      </c>
      <c r="Q144">
        <v>72417.085036899589</v>
      </c>
      <c r="R144">
        <f t="shared" si="32"/>
        <v>647.81278044491978</v>
      </c>
      <c r="S144" s="47">
        <f t="shared" si="33"/>
        <v>-116966.21918250315</v>
      </c>
    </row>
    <row r="145" spans="1:19" x14ac:dyDescent="0.25">
      <c r="A145" s="2"/>
      <c r="B145" s="4"/>
      <c r="C145" s="3"/>
      <c r="D145" s="2"/>
      <c r="E145" s="2"/>
      <c r="H145" t="e">
        <v>#N/A</v>
      </c>
      <c r="I145" t="e">
        <f t="shared" si="28"/>
        <v>#N/A</v>
      </c>
      <c r="J145" t="e">
        <v>#N/A</v>
      </c>
      <c r="K145" t="e">
        <f t="shared" si="30"/>
        <v>#N/A</v>
      </c>
      <c r="L145" s="47" t="e">
        <f t="shared" si="31"/>
        <v>#N/A</v>
      </c>
      <c r="O145">
        <v>28.882275175962963</v>
      </c>
      <c r="P145">
        <f t="shared" si="29"/>
        <v>0.28882275175962963</v>
      </c>
      <c r="Q145">
        <v>73043.653236411599</v>
      </c>
      <c r="R145">
        <f t="shared" si="32"/>
        <v>647.84249265723236</v>
      </c>
      <c r="S145" s="47">
        <f t="shared" si="33"/>
        <v>-115807.94754187336</v>
      </c>
    </row>
    <row r="146" spans="1:19" x14ac:dyDescent="0.25">
      <c r="A146" s="2">
        <f>B146*100</f>
        <v>90.000000000000043</v>
      </c>
      <c r="B146" s="4">
        <f>B143+$F$7</f>
        <v>0.90000000000000047</v>
      </c>
      <c r="C146" s="3">
        <f>(B146*$C$4)+$C$5</f>
        <v>734.53631688875021</v>
      </c>
      <c r="D146" s="2">
        <f>(C146-$C$7)*E146</f>
        <v>3659659.5694830045</v>
      </c>
      <c r="E146" s="2">
        <f>$F$5</f>
        <v>43000</v>
      </c>
      <c r="H146" t="e">
        <v>#N/A</v>
      </c>
      <c r="I146" t="e">
        <f t="shared" si="28"/>
        <v>#N/A</v>
      </c>
      <c r="J146" t="e">
        <v>#N/A</v>
      </c>
      <c r="K146" t="e">
        <f t="shared" si="30"/>
        <v>#N/A</v>
      </c>
      <c r="L146" s="47" t="e">
        <f t="shared" si="31"/>
        <v>#N/A</v>
      </c>
      <c r="O146">
        <v>28.907039326191253</v>
      </c>
      <c r="P146">
        <f t="shared" si="29"/>
        <v>0.28907039326191253</v>
      </c>
      <c r="Q146">
        <v>73664.563585523152</v>
      </c>
      <c r="R146">
        <f t="shared" si="32"/>
        <v>647.87761992830326</v>
      </c>
      <c r="S146" s="47">
        <f t="shared" si="33"/>
        <v>-114204.74230586586</v>
      </c>
    </row>
    <row r="147" spans="1:19" x14ac:dyDescent="0.25">
      <c r="A147" s="5">
        <f>D147</f>
        <v>6901619.0966966087</v>
      </c>
      <c r="B147" s="4">
        <f>B144+$F$7</f>
        <v>0.90000000000000047</v>
      </c>
      <c r="C147" s="3">
        <f>(B147*$C$4)+$C$5</f>
        <v>734.53631688875021</v>
      </c>
      <c r="D147" s="2">
        <f>(C147-$C$7)*E147</f>
        <v>6901619.0966966087</v>
      </c>
      <c r="E147" s="2">
        <f>$F$4</f>
        <v>81092.138632959904</v>
      </c>
      <c r="H147" t="e">
        <v>#N/A</v>
      </c>
      <c r="I147" t="e">
        <f t="shared" si="28"/>
        <v>#N/A</v>
      </c>
      <c r="J147" t="e">
        <v>#N/A</v>
      </c>
      <c r="K147" t="e">
        <f t="shared" si="30"/>
        <v>#N/A</v>
      </c>
      <c r="L147" s="47" t="e">
        <f t="shared" si="31"/>
        <v>#N/A</v>
      </c>
      <c r="O147">
        <v>28.935453335252141</v>
      </c>
      <c r="P147">
        <f t="shared" si="29"/>
        <v>0.28935453335252143</v>
      </c>
      <c r="Q147">
        <v>74279.841691983995</v>
      </c>
      <c r="R147">
        <f t="shared" si="32"/>
        <v>647.91792442449207</v>
      </c>
      <c r="S147" s="47">
        <f t="shared" si="33"/>
        <v>-112164.81781849214</v>
      </c>
    </row>
    <row r="148" spans="1:19" x14ac:dyDescent="0.25">
      <c r="A148" s="2"/>
      <c r="B148" s="4"/>
      <c r="C148" s="3"/>
      <c r="D148" s="2"/>
      <c r="E148" s="2"/>
      <c r="H148" t="e">
        <v>#N/A</v>
      </c>
      <c r="I148" t="e">
        <f t="shared" si="28"/>
        <v>#N/A</v>
      </c>
      <c r="J148" t="e">
        <v>#N/A</v>
      </c>
      <c r="K148" t="e">
        <f t="shared" si="30"/>
        <v>#N/A</v>
      </c>
      <c r="L148" s="47" t="e">
        <f t="shared" si="31"/>
        <v>#N/A</v>
      </c>
      <c r="O148">
        <v>28.96735721081896</v>
      </c>
      <c r="P148">
        <f t="shared" si="29"/>
        <v>0.28967357210818961</v>
      </c>
      <c r="Q148">
        <v>74889.513163543903</v>
      </c>
      <c r="R148">
        <f t="shared" si="32"/>
        <v>647.96317920105093</v>
      </c>
      <c r="S148" s="47">
        <f t="shared" si="33"/>
        <v>-109696.332079535</v>
      </c>
    </row>
    <row r="149" spans="1:19" x14ac:dyDescent="0.25">
      <c r="A149" s="2">
        <f>B149*100</f>
        <v>92.000000000000043</v>
      </c>
      <c r="B149" s="4">
        <f>B146+$F$7</f>
        <v>0.92000000000000048</v>
      </c>
      <c r="C149" s="3">
        <f>(B149*$C$4)+$C$5</f>
        <v>737.37326229145015</v>
      </c>
      <c r="D149" s="2">
        <f>(C149-$C$7)*E149</f>
        <v>3781648.2217991021</v>
      </c>
      <c r="E149" s="2">
        <f>$F$5</f>
        <v>43000</v>
      </c>
      <c r="H149" t="e">
        <v>#N/A</v>
      </c>
      <c r="I149" t="e">
        <f t="shared" si="28"/>
        <v>#N/A</v>
      </c>
      <c r="J149" t="e">
        <v>#N/A</v>
      </c>
      <c r="K149" t="e">
        <f t="shared" si="30"/>
        <v>#N/A</v>
      </c>
      <c r="L149" s="47" t="e">
        <f t="shared" si="31"/>
        <v>#N/A</v>
      </c>
      <c r="O149">
        <v>29.002598193023164</v>
      </c>
      <c r="P149">
        <f t="shared" si="29"/>
        <v>0.29002598193023166</v>
      </c>
      <c r="Q149">
        <v>75493.603607952624</v>
      </c>
      <c r="R149">
        <f t="shared" si="32"/>
        <v>648.0131675722763</v>
      </c>
      <c r="S149" s="47">
        <f t="shared" si="33"/>
        <v>-106807.38674444985</v>
      </c>
    </row>
    <row r="150" spans="1:19" x14ac:dyDescent="0.25">
      <c r="A150" s="5">
        <f>D150</f>
        <v>7131673.0665864907</v>
      </c>
      <c r="B150" s="4">
        <f>B147+$F$7</f>
        <v>0.92000000000000048</v>
      </c>
      <c r="C150" s="3">
        <f>(B150*$C$4)+$C$5</f>
        <v>737.37326229145015</v>
      </c>
      <c r="D150" s="2">
        <f>(C150-$C$7)*E150</f>
        <v>7131673.0665864907</v>
      </c>
      <c r="E150" s="2">
        <f>$F$4</f>
        <v>81092.138632959904</v>
      </c>
      <c r="H150" t="e">
        <v>#N/A</v>
      </c>
      <c r="I150" t="e">
        <f t="shared" si="28"/>
        <v>#N/A</v>
      </c>
      <c r="J150" t="e">
        <v>#N/A</v>
      </c>
      <c r="K150" t="e">
        <f t="shared" si="30"/>
        <v>#N/A</v>
      </c>
      <c r="L150" s="47" t="e">
        <f t="shared" si="31"/>
        <v>#N/A</v>
      </c>
      <c r="O150">
        <v>29.041030340911618</v>
      </c>
      <c r="P150">
        <f t="shared" si="29"/>
        <v>0.29041030340911617</v>
      </c>
      <c r="Q150">
        <v>76092.138632959904</v>
      </c>
      <c r="R150">
        <f t="shared" si="32"/>
        <v>648.06768252491031</v>
      </c>
      <c r="S150" s="47">
        <f t="shared" si="33"/>
        <v>-103506.02712441795</v>
      </c>
    </row>
    <row r="151" spans="1:19" x14ac:dyDescent="0.25">
      <c r="B151" s="1"/>
      <c r="H151" t="e">
        <v>#N/A</v>
      </c>
      <c r="I151" t="e">
        <f t="shared" si="28"/>
        <v>#N/A</v>
      </c>
      <c r="J151" t="e">
        <v>#N/A</v>
      </c>
      <c r="K151" t="e">
        <f t="shared" si="30"/>
        <v>#N/A</v>
      </c>
      <c r="L151" s="47" t="e">
        <f t="shared" si="31"/>
        <v>#N/A</v>
      </c>
      <c r="O151" t="e">
        <v>#N/A</v>
      </c>
      <c r="P151" t="e">
        <f t="shared" si="29"/>
        <v>#N/A</v>
      </c>
      <c r="Q151" t="e">
        <v>#N/A</v>
      </c>
      <c r="R151" t="e">
        <f t="shared" si="32"/>
        <v>#N/A</v>
      </c>
      <c r="S151" s="47" t="e">
        <f t="shared" si="33"/>
        <v>#N/A</v>
      </c>
    </row>
    <row r="152" spans="1:19" x14ac:dyDescent="0.25">
      <c r="B152" s="1"/>
      <c r="H152" t="e">
        <v>#N/A</v>
      </c>
      <c r="I152" t="e">
        <f t="shared" si="28"/>
        <v>#N/A</v>
      </c>
      <c r="J152" t="e">
        <v>#N/A</v>
      </c>
      <c r="K152" t="e">
        <f t="shared" si="30"/>
        <v>#N/A</v>
      </c>
      <c r="L152" s="47" t="e">
        <f t="shared" si="31"/>
        <v>#N/A</v>
      </c>
      <c r="O152" t="e">
        <v>#N/A</v>
      </c>
      <c r="P152" t="e">
        <f t="shared" si="29"/>
        <v>#N/A</v>
      </c>
      <c r="Q152" t="e">
        <v>#N/A</v>
      </c>
      <c r="R152" t="e">
        <f t="shared" si="32"/>
        <v>#N/A</v>
      </c>
      <c r="S152" s="47" t="e">
        <f t="shared" si="33"/>
        <v>#N/A</v>
      </c>
    </row>
    <row r="153" spans="1:19" x14ac:dyDescent="0.25">
      <c r="B153" s="1"/>
      <c r="H153" t="e">
        <v>#N/A</v>
      </c>
      <c r="I153" t="e">
        <f t="shared" si="28"/>
        <v>#N/A</v>
      </c>
      <c r="J153" t="e">
        <v>#N/A</v>
      </c>
      <c r="K153" t="e">
        <f t="shared" si="30"/>
        <v>#N/A</v>
      </c>
      <c r="L153" s="47" t="e">
        <f t="shared" si="31"/>
        <v>#N/A</v>
      </c>
      <c r="O153" t="e">
        <v>#N/A</v>
      </c>
      <c r="P153" t="e">
        <f t="shared" si="29"/>
        <v>#N/A</v>
      </c>
      <c r="Q153" t="e">
        <v>#N/A</v>
      </c>
      <c r="R153" t="e">
        <f t="shared" si="32"/>
        <v>#N/A</v>
      </c>
      <c r="S153" s="47" t="e">
        <f t="shared" si="33"/>
        <v>#N/A</v>
      </c>
    </row>
    <row r="154" spans="1:19" x14ac:dyDescent="0.25">
      <c r="B154" s="1"/>
      <c r="H154" t="e">
        <v>#N/A</v>
      </c>
      <c r="I154" t="e">
        <f t="shared" si="28"/>
        <v>#N/A</v>
      </c>
      <c r="J154" t="e">
        <v>#N/A</v>
      </c>
      <c r="K154" t="e">
        <f t="shared" si="30"/>
        <v>#N/A</v>
      </c>
      <c r="L154" s="47" t="e">
        <f t="shared" si="31"/>
        <v>#N/A</v>
      </c>
      <c r="O154" t="e">
        <v>#N/A</v>
      </c>
      <c r="P154" t="e">
        <f t="shared" si="29"/>
        <v>#N/A</v>
      </c>
      <c r="Q154" t="e">
        <v>#N/A</v>
      </c>
      <c r="R154" t="e">
        <f t="shared" si="32"/>
        <v>#N/A</v>
      </c>
      <c r="S154" s="47" t="e">
        <f t="shared" si="33"/>
        <v>#N/A</v>
      </c>
    </row>
    <row r="155" spans="1:19" x14ac:dyDescent="0.25">
      <c r="B155" s="1"/>
      <c r="H155" t="e">
        <v>#N/A</v>
      </c>
      <c r="I155" t="e">
        <f t="shared" si="28"/>
        <v>#N/A</v>
      </c>
      <c r="J155" t="e">
        <v>#N/A</v>
      </c>
      <c r="K155" t="e">
        <f t="shared" si="30"/>
        <v>#N/A</v>
      </c>
      <c r="L155" s="47" t="e">
        <f t="shared" si="31"/>
        <v>#N/A</v>
      </c>
      <c r="O155" t="e">
        <v>#N/A</v>
      </c>
      <c r="P155" t="e">
        <f t="shared" si="29"/>
        <v>#N/A</v>
      </c>
      <c r="Q155" t="e">
        <v>#N/A</v>
      </c>
      <c r="R155" t="e">
        <f t="shared" si="32"/>
        <v>#N/A</v>
      </c>
      <c r="S155" s="47" t="e">
        <f t="shared" si="33"/>
        <v>#N/A</v>
      </c>
    </row>
    <row r="156" spans="1:19" x14ac:dyDescent="0.25">
      <c r="B156" s="1"/>
      <c r="H156" t="e">
        <v>#N/A</v>
      </c>
      <c r="I156" t="e">
        <f t="shared" si="28"/>
        <v>#N/A</v>
      </c>
      <c r="J156" t="e">
        <v>#N/A</v>
      </c>
      <c r="K156" t="e">
        <f t="shared" si="30"/>
        <v>#N/A</v>
      </c>
      <c r="L156" s="47" t="e">
        <f t="shared" si="31"/>
        <v>#N/A</v>
      </c>
      <c r="O156" t="e">
        <v>#N/A</v>
      </c>
      <c r="P156" t="e">
        <f t="shared" si="29"/>
        <v>#N/A</v>
      </c>
      <c r="Q156" t="e">
        <v>#N/A</v>
      </c>
      <c r="R156" t="e">
        <f t="shared" si="32"/>
        <v>#N/A</v>
      </c>
      <c r="S156" s="47" t="e">
        <f t="shared" si="33"/>
        <v>#N/A</v>
      </c>
    </row>
    <row r="157" spans="1:19" x14ac:dyDescent="0.25">
      <c r="B157" s="1"/>
      <c r="H157" t="e">
        <v>#N/A</v>
      </c>
      <c r="I157" t="e">
        <f t="shared" si="28"/>
        <v>#N/A</v>
      </c>
      <c r="J157" t="e">
        <v>#N/A</v>
      </c>
      <c r="K157" t="e">
        <f t="shared" si="30"/>
        <v>#N/A</v>
      </c>
      <c r="L157" s="47" t="e">
        <f t="shared" si="31"/>
        <v>#N/A</v>
      </c>
      <c r="O157" t="e">
        <v>#N/A</v>
      </c>
      <c r="P157" t="e">
        <f t="shared" si="29"/>
        <v>#N/A</v>
      </c>
      <c r="Q157" t="e">
        <v>#N/A</v>
      </c>
      <c r="R157" t="e">
        <f t="shared" si="32"/>
        <v>#N/A</v>
      </c>
      <c r="S157" s="47" t="e">
        <f t="shared" si="33"/>
        <v>#N/A</v>
      </c>
    </row>
    <row r="158" spans="1:19" x14ac:dyDescent="0.25">
      <c r="B158" s="1"/>
      <c r="H158" t="e">
        <v>#N/A</v>
      </c>
      <c r="I158" t="e">
        <f t="shared" si="28"/>
        <v>#N/A</v>
      </c>
      <c r="J158" t="e">
        <v>#N/A</v>
      </c>
      <c r="K158" t="e">
        <f t="shared" si="30"/>
        <v>#N/A</v>
      </c>
      <c r="L158" s="47" t="e">
        <f t="shared" si="31"/>
        <v>#N/A</v>
      </c>
      <c r="O158" t="e">
        <v>#N/A</v>
      </c>
      <c r="P158" t="e">
        <f t="shared" si="29"/>
        <v>#N/A</v>
      </c>
      <c r="Q158" t="e">
        <v>#N/A</v>
      </c>
      <c r="R158" t="e">
        <f t="shared" si="32"/>
        <v>#N/A</v>
      </c>
      <c r="S158" s="47" t="e">
        <f t="shared" si="33"/>
        <v>#N/A</v>
      </c>
    </row>
    <row r="159" spans="1:19" x14ac:dyDescent="0.25">
      <c r="B159" s="1"/>
      <c r="H159" t="e">
        <v>#N/A</v>
      </c>
      <c r="I159" t="e">
        <f t="shared" si="28"/>
        <v>#N/A</v>
      </c>
      <c r="J159" t="e">
        <v>#N/A</v>
      </c>
      <c r="K159" t="e">
        <f t="shared" si="30"/>
        <v>#N/A</v>
      </c>
      <c r="L159" s="47" t="e">
        <f t="shared" si="31"/>
        <v>#N/A</v>
      </c>
      <c r="O159" t="e">
        <v>#N/A</v>
      </c>
      <c r="P159" t="e">
        <f t="shared" si="29"/>
        <v>#N/A</v>
      </c>
      <c r="Q159" t="e">
        <v>#N/A</v>
      </c>
      <c r="R159" t="e">
        <f t="shared" si="32"/>
        <v>#N/A</v>
      </c>
      <c r="S159" s="47" t="e">
        <f t="shared" si="33"/>
        <v>#N/A</v>
      </c>
    </row>
    <row r="160" spans="1:19" x14ac:dyDescent="0.25">
      <c r="B160" s="1"/>
      <c r="H160" t="e">
        <v>#N/A</v>
      </c>
      <c r="I160" t="e">
        <f t="shared" si="28"/>
        <v>#N/A</v>
      </c>
      <c r="J160" t="e">
        <v>#N/A</v>
      </c>
      <c r="K160" t="e">
        <f t="shared" si="30"/>
        <v>#N/A</v>
      </c>
      <c r="L160" s="47" t="e">
        <f t="shared" si="31"/>
        <v>#N/A</v>
      </c>
      <c r="O160" t="e">
        <v>#N/A</v>
      </c>
      <c r="P160" t="e">
        <f t="shared" si="29"/>
        <v>#N/A</v>
      </c>
      <c r="Q160" t="e">
        <v>#N/A</v>
      </c>
      <c r="R160" t="e">
        <f t="shared" si="32"/>
        <v>#N/A</v>
      </c>
      <c r="S160" s="47" t="e">
        <f t="shared" si="33"/>
        <v>#N/A</v>
      </c>
    </row>
    <row r="161" spans="2:19" x14ac:dyDescent="0.25">
      <c r="B161" s="1"/>
      <c r="H161" t="e">
        <v>#N/A</v>
      </c>
      <c r="I161" t="e">
        <f t="shared" si="28"/>
        <v>#N/A</v>
      </c>
      <c r="J161" t="e">
        <v>#N/A</v>
      </c>
      <c r="K161" t="e">
        <f t="shared" si="30"/>
        <v>#N/A</v>
      </c>
      <c r="L161" s="47" t="e">
        <f t="shared" si="31"/>
        <v>#N/A</v>
      </c>
      <c r="O161" t="e">
        <v>#N/A</v>
      </c>
      <c r="P161" t="e">
        <f t="shared" si="29"/>
        <v>#N/A</v>
      </c>
      <c r="Q161" t="e">
        <v>#N/A</v>
      </c>
      <c r="R161" t="e">
        <f t="shared" si="32"/>
        <v>#N/A</v>
      </c>
      <c r="S161" s="47" t="e">
        <f t="shared" si="33"/>
        <v>#N/A</v>
      </c>
    </row>
    <row r="162" spans="2:19" x14ac:dyDescent="0.25">
      <c r="B162" s="1"/>
      <c r="H162" t="e">
        <v>#N/A</v>
      </c>
      <c r="I162" t="e">
        <f t="shared" si="28"/>
        <v>#N/A</v>
      </c>
      <c r="J162" t="e">
        <v>#N/A</v>
      </c>
      <c r="K162" t="e">
        <f t="shared" si="30"/>
        <v>#N/A</v>
      </c>
      <c r="L162" s="47" t="e">
        <f t="shared" si="31"/>
        <v>#N/A</v>
      </c>
      <c r="O162" t="e">
        <v>#N/A</v>
      </c>
      <c r="P162" t="e">
        <f t="shared" si="29"/>
        <v>#N/A</v>
      </c>
      <c r="Q162" t="e">
        <v>#N/A</v>
      </c>
      <c r="R162" t="e">
        <f t="shared" si="32"/>
        <v>#N/A</v>
      </c>
      <c r="S162" s="47" t="e">
        <f t="shared" si="33"/>
        <v>#N/A</v>
      </c>
    </row>
    <row r="163" spans="2:19" x14ac:dyDescent="0.25">
      <c r="B163" s="1"/>
      <c r="H163" t="e">
        <v>#N/A</v>
      </c>
      <c r="I163" t="e">
        <f t="shared" si="28"/>
        <v>#N/A</v>
      </c>
      <c r="J163" t="e">
        <v>#N/A</v>
      </c>
      <c r="K163" t="e">
        <f t="shared" si="30"/>
        <v>#N/A</v>
      </c>
      <c r="L163" s="47" t="e">
        <f t="shared" si="31"/>
        <v>#N/A</v>
      </c>
      <c r="O163" t="e">
        <v>#N/A</v>
      </c>
      <c r="P163" t="e">
        <f t="shared" si="29"/>
        <v>#N/A</v>
      </c>
      <c r="Q163" t="e">
        <v>#N/A</v>
      </c>
      <c r="R163" t="e">
        <f t="shared" si="32"/>
        <v>#N/A</v>
      </c>
      <c r="S163" s="47" t="e">
        <f t="shared" si="33"/>
        <v>#N/A</v>
      </c>
    </row>
    <row r="164" spans="2:19" x14ac:dyDescent="0.25">
      <c r="B164" s="1"/>
      <c r="H164" t="e">
        <v>#N/A</v>
      </c>
      <c r="I164" t="e">
        <f t="shared" si="28"/>
        <v>#N/A</v>
      </c>
      <c r="J164" t="e">
        <v>#N/A</v>
      </c>
      <c r="K164" t="e">
        <f t="shared" si="30"/>
        <v>#N/A</v>
      </c>
      <c r="L164" s="47" t="e">
        <f t="shared" si="31"/>
        <v>#N/A</v>
      </c>
      <c r="O164" t="e">
        <v>#N/A</v>
      </c>
      <c r="P164" t="e">
        <f t="shared" si="29"/>
        <v>#N/A</v>
      </c>
      <c r="Q164" t="e">
        <v>#N/A</v>
      </c>
      <c r="R164" t="e">
        <f t="shared" si="32"/>
        <v>#N/A</v>
      </c>
      <c r="S164" s="47" t="e">
        <f t="shared" si="33"/>
        <v>#N/A</v>
      </c>
    </row>
    <row r="165" spans="2:19" x14ac:dyDescent="0.25">
      <c r="B165" s="1"/>
      <c r="H165" t="e">
        <v>#N/A</v>
      </c>
      <c r="I165" t="e">
        <f t="shared" si="28"/>
        <v>#N/A</v>
      </c>
      <c r="J165" t="e">
        <v>#N/A</v>
      </c>
      <c r="K165" t="e">
        <f t="shared" si="30"/>
        <v>#N/A</v>
      </c>
      <c r="L165" s="47" t="e">
        <f t="shared" si="31"/>
        <v>#N/A</v>
      </c>
      <c r="O165" t="e">
        <v>#N/A</v>
      </c>
      <c r="P165" t="e">
        <f t="shared" si="29"/>
        <v>#N/A</v>
      </c>
      <c r="Q165" t="e">
        <v>#N/A</v>
      </c>
      <c r="R165" t="e">
        <f t="shared" si="32"/>
        <v>#N/A</v>
      </c>
      <c r="S165" s="47" t="e">
        <f t="shared" si="33"/>
        <v>#N/A</v>
      </c>
    </row>
    <row r="166" spans="2:19" x14ac:dyDescent="0.25">
      <c r="B166" s="1"/>
      <c r="H166" t="e">
        <v>#N/A</v>
      </c>
      <c r="I166" t="e">
        <f t="shared" si="28"/>
        <v>#N/A</v>
      </c>
      <c r="J166" t="e">
        <v>#N/A</v>
      </c>
      <c r="K166" t="e">
        <f t="shared" si="30"/>
        <v>#N/A</v>
      </c>
      <c r="L166" s="47" t="e">
        <f t="shared" si="31"/>
        <v>#N/A</v>
      </c>
      <c r="O166" t="e">
        <v>#N/A</v>
      </c>
      <c r="P166" t="e">
        <f t="shared" si="29"/>
        <v>#N/A</v>
      </c>
      <c r="Q166" t="e">
        <v>#N/A</v>
      </c>
      <c r="R166" t="e">
        <f t="shared" si="32"/>
        <v>#N/A</v>
      </c>
      <c r="S166" s="47" t="e">
        <f t="shared" si="33"/>
        <v>#N/A</v>
      </c>
    </row>
    <row r="167" spans="2:19" x14ac:dyDescent="0.25">
      <c r="B167" s="1"/>
      <c r="H167" t="e">
        <v>#N/A</v>
      </c>
      <c r="I167" t="e">
        <f t="shared" si="28"/>
        <v>#N/A</v>
      </c>
      <c r="J167" t="e">
        <v>#N/A</v>
      </c>
      <c r="K167" t="e">
        <f t="shared" si="30"/>
        <v>#N/A</v>
      </c>
      <c r="L167" s="47" t="e">
        <f t="shared" si="31"/>
        <v>#N/A</v>
      </c>
      <c r="O167" t="e">
        <v>#N/A</v>
      </c>
      <c r="P167" t="e">
        <f t="shared" si="29"/>
        <v>#N/A</v>
      </c>
      <c r="Q167" t="e">
        <v>#N/A</v>
      </c>
      <c r="R167" t="e">
        <f t="shared" si="32"/>
        <v>#N/A</v>
      </c>
      <c r="S167" s="47" t="e">
        <f t="shared" si="33"/>
        <v>#N/A</v>
      </c>
    </row>
    <row r="168" spans="2:19" x14ac:dyDescent="0.25">
      <c r="B168" s="1"/>
      <c r="H168" t="e">
        <v>#N/A</v>
      </c>
      <c r="I168" t="e">
        <f t="shared" si="28"/>
        <v>#N/A</v>
      </c>
      <c r="J168" t="e">
        <v>#N/A</v>
      </c>
      <c r="K168" t="e">
        <f t="shared" si="30"/>
        <v>#N/A</v>
      </c>
      <c r="L168" s="47" t="e">
        <f t="shared" si="31"/>
        <v>#N/A</v>
      </c>
      <c r="O168" t="e">
        <v>#N/A</v>
      </c>
      <c r="P168" t="e">
        <f t="shared" si="29"/>
        <v>#N/A</v>
      </c>
      <c r="Q168" t="e">
        <v>#N/A</v>
      </c>
      <c r="R168" t="e">
        <f t="shared" si="32"/>
        <v>#N/A</v>
      </c>
      <c r="S168" s="47" t="e">
        <f t="shared" si="33"/>
        <v>#N/A</v>
      </c>
    </row>
    <row r="169" spans="2:19" x14ac:dyDescent="0.25">
      <c r="B169" s="1"/>
      <c r="H169" t="e">
        <v>#N/A</v>
      </c>
      <c r="I169" t="e">
        <f t="shared" si="28"/>
        <v>#N/A</v>
      </c>
      <c r="J169" t="e">
        <v>#N/A</v>
      </c>
      <c r="K169" t="e">
        <f t="shared" si="30"/>
        <v>#N/A</v>
      </c>
      <c r="L169" s="47" t="e">
        <f t="shared" si="31"/>
        <v>#N/A</v>
      </c>
      <c r="O169" t="e">
        <v>#N/A</v>
      </c>
      <c r="P169" t="e">
        <f t="shared" si="29"/>
        <v>#N/A</v>
      </c>
      <c r="Q169" t="e">
        <v>#N/A</v>
      </c>
      <c r="R169" t="e">
        <f t="shared" si="32"/>
        <v>#N/A</v>
      </c>
      <c r="S169" s="47" t="e">
        <f t="shared" si="33"/>
        <v>#N/A</v>
      </c>
    </row>
    <row r="170" spans="2:19" x14ac:dyDescent="0.25">
      <c r="B170" s="1"/>
      <c r="H170" t="e">
        <v>#N/A</v>
      </c>
      <c r="I170" t="e">
        <f t="shared" si="28"/>
        <v>#N/A</v>
      </c>
      <c r="J170" t="e">
        <v>#N/A</v>
      </c>
      <c r="K170" t="e">
        <f t="shared" si="30"/>
        <v>#N/A</v>
      </c>
      <c r="L170" s="47" t="e">
        <f t="shared" si="31"/>
        <v>#N/A</v>
      </c>
      <c r="O170" t="e">
        <v>#N/A</v>
      </c>
      <c r="P170" t="e">
        <f t="shared" si="29"/>
        <v>#N/A</v>
      </c>
      <c r="Q170" t="e">
        <v>#N/A</v>
      </c>
      <c r="R170" t="e">
        <f t="shared" si="32"/>
        <v>#N/A</v>
      </c>
      <c r="S170" s="47" t="e">
        <f t="shared" si="33"/>
        <v>#N/A</v>
      </c>
    </row>
    <row r="171" spans="2:19" x14ac:dyDescent="0.25">
      <c r="B171" s="1"/>
      <c r="H171" t="e">
        <v>#N/A</v>
      </c>
      <c r="I171" t="e">
        <f t="shared" si="28"/>
        <v>#N/A</v>
      </c>
      <c r="J171" t="e">
        <v>#N/A</v>
      </c>
      <c r="K171" t="e">
        <f t="shared" si="30"/>
        <v>#N/A</v>
      </c>
      <c r="L171" s="47" t="e">
        <f t="shared" si="31"/>
        <v>#N/A</v>
      </c>
      <c r="O171" t="e">
        <v>#N/A</v>
      </c>
      <c r="P171" t="e">
        <f t="shared" si="29"/>
        <v>#N/A</v>
      </c>
      <c r="Q171" t="e">
        <v>#N/A</v>
      </c>
      <c r="R171" t="e">
        <f t="shared" si="32"/>
        <v>#N/A</v>
      </c>
      <c r="S171" s="47" t="e">
        <f t="shared" si="33"/>
        <v>#N/A</v>
      </c>
    </row>
    <row r="172" spans="2:19" x14ac:dyDescent="0.25">
      <c r="B172" s="1"/>
      <c r="H172" t="e">
        <v>#N/A</v>
      </c>
      <c r="I172" t="e">
        <f t="shared" si="28"/>
        <v>#N/A</v>
      </c>
      <c r="J172" t="e">
        <v>#N/A</v>
      </c>
      <c r="K172" t="e">
        <f t="shared" si="30"/>
        <v>#N/A</v>
      </c>
      <c r="L172" s="47" t="e">
        <f t="shared" si="31"/>
        <v>#N/A</v>
      </c>
      <c r="O172" t="e">
        <v>#N/A</v>
      </c>
      <c r="P172" t="e">
        <f t="shared" si="29"/>
        <v>#N/A</v>
      </c>
      <c r="Q172" t="e">
        <v>#N/A</v>
      </c>
      <c r="R172" t="e">
        <f t="shared" si="32"/>
        <v>#N/A</v>
      </c>
      <c r="S172" s="47" t="e">
        <f t="shared" si="33"/>
        <v>#N/A</v>
      </c>
    </row>
    <row r="173" spans="2:19" x14ac:dyDescent="0.25">
      <c r="B173" s="1"/>
      <c r="H173" t="e">
        <v>#N/A</v>
      </c>
      <c r="I173" t="e">
        <f t="shared" si="28"/>
        <v>#N/A</v>
      </c>
      <c r="J173" t="e">
        <v>#N/A</v>
      </c>
      <c r="K173" t="e">
        <f t="shared" si="30"/>
        <v>#N/A</v>
      </c>
      <c r="L173" s="47" t="e">
        <f t="shared" si="31"/>
        <v>#N/A</v>
      </c>
      <c r="O173" t="e">
        <v>#N/A</v>
      </c>
      <c r="P173" t="e">
        <f t="shared" si="29"/>
        <v>#N/A</v>
      </c>
      <c r="Q173" t="e">
        <v>#N/A</v>
      </c>
      <c r="R173" t="e">
        <f t="shared" si="32"/>
        <v>#N/A</v>
      </c>
      <c r="S173" s="47" t="e">
        <f t="shared" si="33"/>
        <v>#N/A</v>
      </c>
    </row>
    <row r="174" spans="2:19" x14ac:dyDescent="0.25">
      <c r="B174" s="1"/>
      <c r="H174" t="e">
        <v>#N/A</v>
      </c>
      <c r="I174" t="e">
        <f t="shared" si="28"/>
        <v>#N/A</v>
      </c>
      <c r="J174" t="e">
        <v>#N/A</v>
      </c>
      <c r="K174" t="e">
        <f t="shared" si="30"/>
        <v>#N/A</v>
      </c>
      <c r="L174" s="47" t="e">
        <f t="shared" si="31"/>
        <v>#N/A</v>
      </c>
      <c r="O174" t="e">
        <v>#N/A</v>
      </c>
      <c r="P174" t="e">
        <f t="shared" si="29"/>
        <v>#N/A</v>
      </c>
      <c r="Q174" t="e">
        <v>#N/A</v>
      </c>
      <c r="R174" t="e">
        <f t="shared" si="32"/>
        <v>#N/A</v>
      </c>
      <c r="S174" s="47" t="e">
        <f t="shared" si="33"/>
        <v>#N/A</v>
      </c>
    </row>
    <row r="175" spans="2:19" x14ac:dyDescent="0.25">
      <c r="B175" s="1"/>
      <c r="H175" t="e">
        <v>#N/A</v>
      </c>
      <c r="I175" t="e">
        <f t="shared" si="28"/>
        <v>#N/A</v>
      </c>
      <c r="J175" t="e">
        <v>#N/A</v>
      </c>
      <c r="K175" t="e">
        <f t="shared" si="30"/>
        <v>#N/A</v>
      </c>
      <c r="L175" s="47" t="e">
        <f t="shared" si="31"/>
        <v>#N/A</v>
      </c>
      <c r="O175" t="e">
        <v>#N/A</v>
      </c>
      <c r="P175" t="e">
        <f t="shared" si="29"/>
        <v>#N/A</v>
      </c>
      <c r="Q175" t="e">
        <v>#N/A</v>
      </c>
      <c r="R175" t="e">
        <f t="shared" si="32"/>
        <v>#N/A</v>
      </c>
      <c r="S175" s="47" t="e">
        <f t="shared" si="33"/>
        <v>#N/A</v>
      </c>
    </row>
    <row r="176" spans="2:19" x14ac:dyDescent="0.25">
      <c r="B176" s="1"/>
      <c r="H176" t="e">
        <v>#N/A</v>
      </c>
      <c r="I176" t="e">
        <f t="shared" si="28"/>
        <v>#N/A</v>
      </c>
      <c r="J176" t="e">
        <v>#N/A</v>
      </c>
      <c r="K176" t="e">
        <f t="shared" si="30"/>
        <v>#N/A</v>
      </c>
      <c r="L176" s="47" t="e">
        <f t="shared" si="31"/>
        <v>#N/A</v>
      </c>
      <c r="O176" t="e">
        <v>#N/A</v>
      </c>
      <c r="P176" t="e">
        <f t="shared" si="29"/>
        <v>#N/A</v>
      </c>
      <c r="Q176" t="e">
        <v>#N/A</v>
      </c>
      <c r="R176" t="e">
        <f t="shared" si="32"/>
        <v>#N/A</v>
      </c>
      <c r="S176" s="47" t="e">
        <f t="shared" si="33"/>
        <v>#N/A</v>
      </c>
    </row>
    <row r="177" spans="2:19" x14ac:dyDescent="0.25">
      <c r="B177" s="1"/>
      <c r="H177" t="e">
        <v>#N/A</v>
      </c>
      <c r="I177" t="e">
        <f t="shared" si="28"/>
        <v>#N/A</v>
      </c>
      <c r="J177" t="e">
        <v>#N/A</v>
      </c>
      <c r="K177" t="e">
        <f t="shared" si="30"/>
        <v>#N/A</v>
      </c>
      <c r="L177" s="47" t="e">
        <f t="shared" si="31"/>
        <v>#N/A</v>
      </c>
      <c r="O177" t="e">
        <v>#N/A</v>
      </c>
      <c r="P177" t="e">
        <f t="shared" si="29"/>
        <v>#N/A</v>
      </c>
      <c r="Q177" t="e">
        <v>#N/A</v>
      </c>
      <c r="R177" t="e">
        <f t="shared" si="32"/>
        <v>#N/A</v>
      </c>
      <c r="S177" s="47" t="e">
        <f t="shared" si="33"/>
        <v>#N/A</v>
      </c>
    </row>
    <row r="178" spans="2:19" x14ac:dyDescent="0.25">
      <c r="B178" s="1"/>
      <c r="H178" t="e">
        <v>#N/A</v>
      </c>
      <c r="I178" t="e">
        <f t="shared" si="28"/>
        <v>#N/A</v>
      </c>
      <c r="J178" t="e">
        <v>#N/A</v>
      </c>
      <c r="K178" t="e">
        <f t="shared" si="30"/>
        <v>#N/A</v>
      </c>
      <c r="L178" s="47" t="e">
        <f t="shared" si="31"/>
        <v>#N/A</v>
      </c>
      <c r="O178" t="e">
        <v>#N/A</v>
      </c>
      <c r="P178" t="e">
        <f t="shared" si="29"/>
        <v>#N/A</v>
      </c>
      <c r="Q178" t="e">
        <v>#N/A</v>
      </c>
      <c r="R178" t="e">
        <f t="shared" si="32"/>
        <v>#N/A</v>
      </c>
      <c r="S178" s="47" t="e">
        <f t="shared" si="33"/>
        <v>#N/A</v>
      </c>
    </row>
    <row r="179" spans="2:19" x14ac:dyDescent="0.25">
      <c r="B179" s="1"/>
      <c r="H179" t="e">
        <v>#N/A</v>
      </c>
      <c r="I179" t="e">
        <f t="shared" si="28"/>
        <v>#N/A</v>
      </c>
      <c r="J179" t="e">
        <v>#N/A</v>
      </c>
      <c r="K179" t="e">
        <f t="shared" si="30"/>
        <v>#N/A</v>
      </c>
      <c r="L179" s="47" t="e">
        <f t="shared" si="31"/>
        <v>#N/A</v>
      </c>
      <c r="O179" t="e">
        <v>#N/A</v>
      </c>
      <c r="P179" t="e">
        <f t="shared" si="29"/>
        <v>#N/A</v>
      </c>
      <c r="Q179" t="e">
        <v>#N/A</v>
      </c>
      <c r="R179" t="e">
        <f t="shared" si="32"/>
        <v>#N/A</v>
      </c>
      <c r="S179" s="47" t="e">
        <f t="shared" si="33"/>
        <v>#N/A</v>
      </c>
    </row>
    <row r="180" spans="2:19" x14ac:dyDescent="0.25">
      <c r="B180" s="1"/>
      <c r="H180" t="e">
        <v>#N/A</v>
      </c>
      <c r="I180" t="e">
        <f t="shared" si="28"/>
        <v>#N/A</v>
      </c>
      <c r="J180" t="e">
        <v>#N/A</v>
      </c>
      <c r="K180" t="e">
        <f t="shared" si="30"/>
        <v>#N/A</v>
      </c>
      <c r="L180" s="47" t="e">
        <f t="shared" si="31"/>
        <v>#N/A</v>
      </c>
      <c r="O180" t="e">
        <v>#N/A</v>
      </c>
      <c r="P180" t="e">
        <f t="shared" si="29"/>
        <v>#N/A</v>
      </c>
      <c r="Q180" t="e">
        <v>#N/A</v>
      </c>
      <c r="R180" t="e">
        <f t="shared" si="32"/>
        <v>#N/A</v>
      </c>
      <c r="S180" s="47" t="e">
        <f t="shared" si="33"/>
        <v>#N/A</v>
      </c>
    </row>
    <row r="181" spans="2:19" x14ac:dyDescent="0.25">
      <c r="B181" s="1"/>
      <c r="H181" t="e">
        <v>#N/A</v>
      </c>
      <c r="I181" t="e">
        <f t="shared" ref="I181:I200" si="34">H181/100</f>
        <v>#N/A</v>
      </c>
      <c r="J181" t="e">
        <v>#N/A</v>
      </c>
      <c r="K181" t="e">
        <f t="shared" si="30"/>
        <v>#N/A</v>
      </c>
      <c r="L181" s="47" t="e">
        <f t="shared" si="31"/>
        <v>#N/A</v>
      </c>
      <c r="O181" t="e">
        <v>#N/A</v>
      </c>
      <c r="P181" t="e">
        <f t="shared" si="29"/>
        <v>#N/A</v>
      </c>
      <c r="Q181" t="e">
        <v>#N/A</v>
      </c>
      <c r="R181" t="e">
        <f t="shared" si="32"/>
        <v>#N/A</v>
      </c>
      <c r="S181" s="47" t="e">
        <f t="shared" si="33"/>
        <v>#N/A</v>
      </c>
    </row>
    <row r="182" spans="2:19" x14ac:dyDescent="0.25">
      <c r="B182" s="1"/>
      <c r="H182" t="e">
        <v>#N/A</v>
      </c>
      <c r="I182" t="e">
        <f t="shared" si="34"/>
        <v>#N/A</v>
      </c>
      <c r="J182" t="e">
        <v>#N/A</v>
      </c>
      <c r="K182" t="e">
        <f t="shared" si="30"/>
        <v>#N/A</v>
      </c>
      <c r="L182" s="47" t="e">
        <f t="shared" si="31"/>
        <v>#N/A</v>
      </c>
      <c r="O182" t="e">
        <v>#N/A</v>
      </c>
      <c r="P182" t="e">
        <f t="shared" ref="P182:P200" si="35">O182/100</f>
        <v>#N/A</v>
      </c>
      <c r="Q182" t="e">
        <v>#N/A</v>
      </c>
      <c r="R182" t="e">
        <f t="shared" si="32"/>
        <v>#N/A</v>
      </c>
      <c r="S182" s="47" t="e">
        <f t="shared" si="33"/>
        <v>#N/A</v>
      </c>
    </row>
    <row r="183" spans="2:19" x14ac:dyDescent="0.25">
      <c r="B183" s="1"/>
      <c r="H183" t="e">
        <v>#N/A</v>
      </c>
      <c r="I183" t="e">
        <f t="shared" si="34"/>
        <v>#N/A</v>
      </c>
      <c r="J183" t="e">
        <v>#N/A</v>
      </c>
      <c r="K183" t="e">
        <f t="shared" si="30"/>
        <v>#N/A</v>
      </c>
      <c r="L183" s="47" t="e">
        <f t="shared" si="31"/>
        <v>#N/A</v>
      </c>
      <c r="O183" t="e">
        <v>#N/A</v>
      </c>
      <c r="P183" t="e">
        <f t="shared" si="35"/>
        <v>#N/A</v>
      </c>
      <c r="Q183" t="e">
        <v>#N/A</v>
      </c>
      <c r="R183" t="e">
        <f t="shared" si="32"/>
        <v>#N/A</v>
      </c>
      <c r="S183" s="47" t="e">
        <f t="shared" si="33"/>
        <v>#N/A</v>
      </c>
    </row>
    <row r="184" spans="2:19" x14ac:dyDescent="0.25">
      <c r="B184" s="1"/>
      <c r="H184" t="e">
        <v>#N/A</v>
      </c>
      <c r="I184" t="e">
        <f t="shared" si="34"/>
        <v>#N/A</v>
      </c>
      <c r="J184" t="e">
        <v>#N/A</v>
      </c>
      <c r="K184" t="e">
        <f t="shared" si="30"/>
        <v>#N/A</v>
      </c>
      <c r="L184" s="47" t="e">
        <f t="shared" si="31"/>
        <v>#N/A</v>
      </c>
      <c r="O184" t="e">
        <v>#N/A</v>
      </c>
      <c r="P184" t="e">
        <f t="shared" si="35"/>
        <v>#N/A</v>
      </c>
      <c r="Q184" t="e">
        <v>#N/A</v>
      </c>
      <c r="R184" t="e">
        <f t="shared" si="32"/>
        <v>#N/A</v>
      </c>
      <c r="S184" s="47" t="e">
        <f t="shared" si="33"/>
        <v>#N/A</v>
      </c>
    </row>
    <row r="185" spans="2:19" x14ac:dyDescent="0.25">
      <c r="B185" s="1"/>
      <c r="H185" t="e">
        <v>#N/A</v>
      </c>
      <c r="I185" t="e">
        <f t="shared" si="34"/>
        <v>#N/A</v>
      </c>
      <c r="J185" t="e">
        <v>#N/A</v>
      </c>
      <c r="K185" t="e">
        <f t="shared" si="30"/>
        <v>#N/A</v>
      </c>
      <c r="L185" s="47" t="e">
        <f t="shared" si="31"/>
        <v>#N/A</v>
      </c>
      <c r="O185" t="e">
        <v>#N/A</v>
      </c>
      <c r="P185" t="e">
        <f t="shared" si="35"/>
        <v>#N/A</v>
      </c>
      <c r="Q185" t="e">
        <v>#N/A</v>
      </c>
      <c r="R185" t="e">
        <f t="shared" si="32"/>
        <v>#N/A</v>
      </c>
      <c r="S185" s="47" t="e">
        <f t="shared" si="33"/>
        <v>#N/A</v>
      </c>
    </row>
    <row r="186" spans="2:19" x14ac:dyDescent="0.25">
      <c r="B186" s="1"/>
      <c r="H186" t="e">
        <v>#N/A</v>
      </c>
      <c r="I186" t="e">
        <f t="shared" si="34"/>
        <v>#N/A</v>
      </c>
      <c r="J186" t="e">
        <v>#N/A</v>
      </c>
      <c r="K186" t="e">
        <f t="shared" si="30"/>
        <v>#N/A</v>
      </c>
      <c r="L186" s="47" t="e">
        <f t="shared" si="31"/>
        <v>#N/A</v>
      </c>
      <c r="O186" t="e">
        <v>#N/A</v>
      </c>
      <c r="P186" t="e">
        <f t="shared" si="35"/>
        <v>#N/A</v>
      </c>
      <c r="Q186" t="e">
        <v>#N/A</v>
      </c>
      <c r="R186" t="e">
        <f t="shared" si="32"/>
        <v>#N/A</v>
      </c>
      <c r="S186" s="47" t="e">
        <f t="shared" si="33"/>
        <v>#N/A</v>
      </c>
    </row>
    <row r="187" spans="2:19" x14ac:dyDescent="0.25">
      <c r="B187" s="1"/>
      <c r="H187" t="e">
        <v>#N/A</v>
      </c>
      <c r="I187" t="e">
        <f t="shared" si="34"/>
        <v>#N/A</v>
      </c>
      <c r="J187" t="e">
        <v>#N/A</v>
      </c>
      <c r="K187" t="e">
        <f t="shared" si="30"/>
        <v>#N/A</v>
      </c>
      <c r="L187" s="47" t="e">
        <f t="shared" si="31"/>
        <v>#N/A</v>
      </c>
      <c r="O187" t="e">
        <v>#N/A</v>
      </c>
      <c r="P187" t="e">
        <f t="shared" si="35"/>
        <v>#N/A</v>
      </c>
      <c r="Q187" t="e">
        <v>#N/A</v>
      </c>
      <c r="R187" t="e">
        <f t="shared" si="32"/>
        <v>#N/A</v>
      </c>
      <c r="S187" s="47" t="e">
        <f t="shared" si="33"/>
        <v>#N/A</v>
      </c>
    </row>
    <row r="188" spans="2:19" x14ac:dyDescent="0.25">
      <c r="B188" s="1"/>
      <c r="H188" t="e">
        <v>#N/A</v>
      </c>
      <c r="I188" t="e">
        <f t="shared" si="34"/>
        <v>#N/A</v>
      </c>
      <c r="J188" t="e">
        <v>#N/A</v>
      </c>
      <c r="K188" t="e">
        <f t="shared" si="30"/>
        <v>#N/A</v>
      </c>
      <c r="L188" s="47" t="e">
        <f t="shared" si="31"/>
        <v>#N/A</v>
      </c>
      <c r="O188" t="e">
        <v>#N/A</v>
      </c>
      <c r="P188" t="e">
        <f t="shared" si="35"/>
        <v>#N/A</v>
      </c>
      <c r="Q188" t="e">
        <v>#N/A</v>
      </c>
      <c r="R188" t="e">
        <f t="shared" si="32"/>
        <v>#N/A</v>
      </c>
      <c r="S188" s="47" t="e">
        <f t="shared" si="33"/>
        <v>#N/A</v>
      </c>
    </row>
    <row r="189" spans="2:19" x14ac:dyDescent="0.25">
      <c r="B189" s="1"/>
      <c r="H189" t="e">
        <v>#N/A</v>
      </c>
      <c r="I189" t="e">
        <f t="shared" si="34"/>
        <v>#N/A</v>
      </c>
      <c r="J189" t="e">
        <v>#N/A</v>
      </c>
      <c r="K189" t="e">
        <f t="shared" si="30"/>
        <v>#N/A</v>
      </c>
      <c r="L189" s="47" t="e">
        <f t="shared" si="31"/>
        <v>#N/A</v>
      </c>
      <c r="O189" t="e">
        <v>#N/A</v>
      </c>
      <c r="P189" t="e">
        <f t="shared" si="35"/>
        <v>#N/A</v>
      </c>
      <c r="Q189" t="e">
        <v>#N/A</v>
      </c>
      <c r="R189" t="e">
        <f t="shared" si="32"/>
        <v>#N/A</v>
      </c>
      <c r="S189" s="47" t="e">
        <f t="shared" si="33"/>
        <v>#N/A</v>
      </c>
    </row>
    <row r="190" spans="2:19" x14ac:dyDescent="0.25">
      <c r="B190" s="1"/>
      <c r="H190" t="e">
        <v>#N/A</v>
      </c>
      <c r="I190" t="e">
        <f t="shared" si="34"/>
        <v>#N/A</v>
      </c>
      <c r="J190" t="e">
        <v>#N/A</v>
      </c>
      <c r="K190" t="e">
        <f t="shared" si="30"/>
        <v>#N/A</v>
      </c>
      <c r="L190" s="47" t="e">
        <f t="shared" si="31"/>
        <v>#N/A</v>
      </c>
      <c r="O190" t="e">
        <v>#N/A</v>
      </c>
      <c r="P190" t="e">
        <f t="shared" si="35"/>
        <v>#N/A</v>
      </c>
      <c r="Q190" t="e">
        <v>#N/A</v>
      </c>
      <c r="R190" t="e">
        <f t="shared" si="32"/>
        <v>#N/A</v>
      </c>
      <c r="S190" s="47" t="e">
        <f t="shared" si="33"/>
        <v>#N/A</v>
      </c>
    </row>
    <row r="191" spans="2:19" x14ac:dyDescent="0.25">
      <c r="B191" s="1"/>
      <c r="H191" t="e">
        <v>#N/A</v>
      </c>
      <c r="I191" t="e">
        <f t="shared" si="34"/>
        <v>#N/A</v>
      </c>
      <c r="J191" t="e">
        <v>#N/A</v>
      </c>
      <c r="K191" t="e">
        <f t="shared" si="30"/>
        <v>#N/A</v>
      </c>
      <c r="L191" s="47" t="e">
        <f t="shared" si="31"/>
        <v>#N/A</v>
      </c>
      <c r="O191" t="e">
        <v>#N/A</v>
      </c>
      <c r="P191" t="e">
        <f t="shared" si="35"/>
        <v>#N/A</v>
      </c>
      <c r="Q191" t="e">
        <v>#N/A</v>
      </c>
      <c r="R191" t="e">
        <f t="shared" si="32"/>
        <v>#N/A</v>
      </c>
      <c r="S191" s="47" t="e">
        <f t="shared" si="33"/>
        <v>#N/A</v>
      </c>
    </row>
    <row r="192" spans="2:19" x14ac:dyDescent="0.25">
      <c r="B192" s="1"/>
      <c r="H192" t="e">
        <v>#N/A</v>
      </c>
      <c r="I192" t="e">
        <f t="shared" si="34"/>
        <v>#N/A</v>
      </c>
      <c r="J192" t="e">
        <v>#N/A</v>
      </c>
      <c r="K192" t="e">
        <f t="shared" si="30"/>
        <v>#N/A</v>
      </c>
      <c r="L192" s="47" t="e">
        <f t="shared" si="31"/>
        <v>#N/A</v>
      </c>
      <c r="O192" t="e">
        <v>#N/A</v>
      </c>
      <c r="P192" t="e">
        <f t="shared" si="35"/>
        <v>#N/A</v>
      </c>
      <c r="Q192" t="e">
        <v>#N/A</v>
      </c>
      <c r="R192" t="e">
        <f t="shared" si="32"/>
        <v>#N/A</v>
      </c>
      <c r="S192" s="47" t="e">
        <f t="shared" si="33"/>
        <v>#N/A</v>
      </c>
    </row>
    <row r="193" spans="2:19" x14ac:dyDescent="0.25">
      <c r="B193" s="1"/>
      <c r="H193" t="e">
        <v>#N/A</v>
      </c>
      <c r="I193" t="e">
        <f t="shared" si="34"/>
        <v>#N/A</v>
      </c>
      <c r="J193" t="e">
        <v>#N/A</v>
      </c>
      <c r="K193" t="e">
        <f t="shared" si="30"/>
        <v>#N/A</v>
      </c>
      <c r="L193" s="47" t="e">
        <f t="shared" si="31"/>
        <v>#N/A</v>
      </c>
      <c r="O193" t="e">
        <v>#N/A</v>
      </c>
      <c r="P193" t="e">
        <f t="shared" si="35"/>
        <v>#N/A</v>
      </c>
      <c r="Q193" t="e">
        <v>#N/A</v>
      </c>
      <c r="R193" t="e">
        <f t="shared" si="32"/>
        <v>#N/A</v>
      </c>
      <c r="S193" s="47" t="e">
        <f t="shared" si="33"/>
        <v>#N/A</v>
      </c>
    </row>
    <row r="194" spans="2:19" x14ac:dyDescent="0.25">
      <c r="B194" s="1"/>
      <c r="H194" t="e">
        <v>#N/A</v>
      </c>
      <c r="I194" t="e">
        <f t="shared" si="34"/>
        <v>#N/A</v>
      </c>
      <c r="J194" t="e">
        <v>#N/A</v>
      </c>
      <c r="K194" t="e">
        <f t="shared" si="30"/>
        <v>#N/A</v>
      </c>
      <c r="L194" s="47" t="e">
        <f t="shared" si="31"/>
        <v>#N/A</v>
      </c>
      <c r="O194" t="e">
        <v>#N/A</v>
      </c>
      <c r="P194" t="e">
        <f t="shared" si="35"/>
        <v>#N/A</v>
      </c>
      <c r="Q194" t="e">
        <v>#N/A</v>
      </c>
      <c r="R194" t="e">
        <f t="shared" si="32"/>
        <v>#N/A</v>
      </c>
      <c r="S194" s="47" t="e">
        <f t="shared" si="33"/>
        <v>#N/A</v>
      </c>
    </row>
    <row r="195" spans="2:19" x14ac:dyDescent="0.25">
      <c r="B195" s="1"/>
      <c r="H195" t="e">
        <v>#N/A</v>
      </c>
      <c r="I195" t="e">
        <f t="shared" si="34"/>
        <v>#N/A</v>
      </c>
      <c r="J195" t="e">
        <v>#N/A</v>
      </c>
      <c r="K195" t="e">
        <f t="shared" si="30"/>
        <v>#N/A</v>
      </c>
      <c r="L195" s="47" t="e">
        <f t="shared" si="31"/>
        <v>#N/A</v>
      </c>
      <c r="O195" t="e">
        <v>#N/A</v>
      </c>
      <c r="P195" t="e">
        <f t="shared" si="35"/>
        <v>#N/A</v>
      </c>
      <c r="Q195" t="e">
        <v>#N/A</v>
      </c>
      <c r="R195" t="e">
        <f t="shared" si="32"/>
        <v>#N/A</v>
      </c>
      <c r="S195" s="47" t="e">
        <f t="shared" si="33"/>
        <v>#N/A</v>
      </c>
    </row>
    <row r="196" spans="2:19" x14ac:dyDescent="0.25">
      <c r="B196" s="1"/>
      <c r="H196" t="e">
        <v>#N/A</v>
      </c>
      <c r="I196" t="e">
        <f t="shared" si="34"/>
        <v>#N/A</v>
      </c>
      <c r="J196" t="e">
        <v>#N/A</v>
      </c>
      <c r="K196" t="e">
        <f t="shared" si="30"/>
        <v>#N/A</v>
      </c>
      <c r="L196" s="47" t="e">
        <f t="shared" si="31"/>
        <v>#N/A</v>
      </c>
      <c r="O196" t="e">
        <v>#N/A</v>
      </c>
      <c r="P196" t="e">
        <f t="shared" si="35"/>
        <v>#N/A</v>
      </c>
      <c r="Q196" t="e">
        <v>#N/A</v>
      </c>
      <c r="R196" t="e">
        <f t="shared" si="32"/>
        <v>#N/A</v>
      </c>
      <c r="S196" s="47" t="e">
        <f t="shared" si="33"/>
        <v>#N/A</v>
      </c>
    </row>
    <row r="197" spans="2:19" x14ac:dyDescent="0.25">
      <c r="B197" s="1"/>
      <c r="H197" t="e">
        <v>#N/A</v>
      </c>
      <c r="I197" t="e">
        <f t="shared" si="34"/>
        <v>#N/A</v>
      </c>
      <c r="J197" t="e">
        <v>#N/A</v>
      </c>
      <c r="K197" t="e">
        <f t="shared" si="30"/>
        <v>#N/A</v>
      </c>
      <c r="L197" s="47" t="e">
        <f t="shared" si="31"/>
        <v>#N/A</v>
      </c>
      <c r="O197" t="e">
        <v>#N/A</v>
      </c>
      <c r="P197" t="e">
        <f t="shared" si="35"/>
        <v>#N/A</v>
      </c>
      <c r="Q197" t="e">
        <v>#N/A</v>
      </c>
      <c r="R197" t="e">
        <f t="shared" si="32"/>
        <v>#N/A</v>
      </c>
      <c r="S197" s="47" t="e">
        <f t="shared" si="33"/>
        <v>#N/A</v>
      </c>
    </row>
    <row r="198" spans="2:19" x14ac:dyDescent="0.25">
      <c r="B198" s="1"/>
      <c r="H198" t="e">
        <v>#N/A</v>
      </c>
      <c r="I198" t="e">
        <f t="shared" si="34"/>
        <v>#N/A</v>
      </c>
      <c r="J198" t="e">
        <v>#N/A</v>
      </c>
      <c r="K198" t="e">
        <f t="shared" si="30"/>
        <v>#N/A</v>
      </c>
      <c r="L198" s="47" t="e">
        <f t="shared" si="31"/>
        <v>#N/A</v>
      </c>
      <c r="O198" t="e">
        <v>#N/A</v>
      </c>
      <c r="P198" t="e">
        <f t="shared" si="35"/>
        <v>#N/A</v>
      </c>
      <c r="Q198" t="e">
        <v>#N/A</v>
      </c>
      <c r="R198" t="e">
        <f t="shared" si="32"/>
        <v>#N/A</v>
      </c>
      <c r="S198" s="47" t="e">
        <f t="shared" si="33"/>
        <v>#N/A</v>
      </c>
    </row>
    <row r="199" spans="2:19" x14ac:dyDescent="0.25">
      <c r="B199" s="1"/>
      <c r="H199" t="e">
        <v>#N/A</v>
      </c>
      <c r="I199" t="e">
        <f t="shared" si="34"/>
        <v>#N/A</v>
      </c>
      <c r="J199" t="e">
        <v>#N/A</v>
      </c>
      <c r="K199" t="e">
        <f t="shared" ref="K199:K200" si="36">(I199*$C$4)+$C$5</f>
        <v>#N/A</v>
      </c>
      <c r="L199" s="47" t="e">
        <f t="shared" ref="L199:L200" si="37">(K199-$C$7)*J199</f>
        <v>#N/A</v>
      </c>
      <c r="O199" t="e">
        <v>#N/A</v>
      </c>
      <c r="P199" t="e">
        <f t="shared" si="35"/>
        <v>#N/A</v>
      </c>
      <c r="Q199" t="e">
        <v>#N/A</v>
      </c>
      <c r="R199" t="e">
        <f t="shared" ref="R199:R200" si="38">(P199*$C$4)+$C$5</f>
        <v>#N/A</v>
      </c>
      <c r="S199" s="47" t="e">
        <f t="shared" ref="S199:S200" si="39">(R199-$C$7)*Q199</f>
        <v>#N/A</v>
      </c>
    </row>
    <row r="200" spans="2:19" x14ac:dyDescent="0.25">
      <c r="B200" s="1"/>
      <c r="H200" t="e">
        <v>#N/A</v>
      </c>
      <c r="I200" t="e">
        <f t="shared" si="34"/>
        <v>#N/A</v>
      </c>
      <c r="J200" t="e">
        <v>#N/A</v>
      </c>
      <c r="K200" t="e">
        <f t="shared" si="36"/>
        <v>#N/A</v>
      </c>
      <c r="L200" s="47" t="e">
        <f t="shared" si="37"/>
        <v>#N/A</v>
      </c>
      <c r="O200" t="e">
        <v>#N/A</v>
      </c>
      <c r="P200" t="e">
        <f t="shared" si="35"/>
        <v>#N/A</v>
      </c>
      <c r="Q200" t="e">
        <v>#N/A</v>
      </c>
      <c r="R200" t="e">
        <f t="shared" si="38"/>
        <v>#N/A</v>
      </c>
      <c r="S200" s="47" t="e">
        <f t="shared" si="39"/>
        <v>#N/A</v>
      </c>
    </row>
    <row r="201" spans="2:19" x14ac:dyDescent="0.25">
      <c r="B201" s="1"/>
    </row>
    <row r="202" spans="2:19" x14ac:dyDescent="0.25">
      <c r="B202" s="1"/>
    </row>
    <row r="203" spans="2:19" x14ac:dyDescent="0.25">
      <c r="B203" s="1"/>
    </row>
    <row r="204" spans="2:19" x14ac:dyDescent="0.25">
      <c r="B204" s="1"/>
    </row>
    <row r="205" spans="2:19" x14ac:dyDescent="0.25">
      <c r="B205" s="1"/>
    </row>
    <row r="206" spans="2:19" x14ac:dyDescent="0.25">
      <c r="B206" s="1"/>
    </row>
    <row r="207" spans="2:19" x14ac:dyDescent="0.25">
      <c r="B207" s="1"/>
    </row>
    <row r="208" spans="2:19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</sheetData>
  <mergeCells count="1">
    <mergeCell ref="B9:C9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 Magnan</dc:creator>
  <cp:lastModifiedBy>TONY2014</cp:lastModifiedBy>
  <dcterms:created xsi:type="dcterms:W3CDTF">2013-10-14T01:40:55Z</dcterms:created>
  <dcterms:modified xsi:type="dcterms:W3CDTF">2015-04-10T17:18:59Z</dcterms:modified>
</cp:coreProperties>
</file>