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arc\contest\mmc\"/>
    </mc:Choice>
  </mc:AlternateContent>
  <bookViews>
    <workbookView xWindow="0" yWindow="0" windowWidth="17256" windowHeight="5784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D24" i="2" l="1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23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AI24" i="2" l="1"/>
  <c r="AL23" i="2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F28" i="2"/>
  <c r="AF37" i="2"/>
  <c r="AE28" i="2"/>
  <c r="AE29" i="2"/>
  <c r="AF29" i="2" s="1"/>
  <c r="AE31" i="2"/>
  <c r="AF31" i="2" s="1"/>
  <c r="AE32" i="2"/>
  <c r="AF32" i="2" s="1"/>
  <c r="AE36" i="2"/>
  <c r="AF36" i="2" s="1"/>
  <c r="AE37" i="2"/>
  <c r="AE38" i="2"/>
  <c r="AF38" i="2" s="1"/>
  <c r="AA39" i="2"/>
  <c r="AE26" i="2"/>
  <c r="AF26" i="2" s="1"/>
  <c r="AE27" i="2"/>
  <c r="AF27" i="2" s="1"/>
  <c r="AE30" i="2"/>
  <c r="AF30" i="2" s="1"/>
  <c r="AE33" i="2"/>
  <c r="AF33" i="2" s="1"/>
  <c r="AE34" i="2"/>
  <c r="AF34" i="2" s="1"/>
  <c r="AE35" i="2"/>
  <c r="AF35" i="2" s="1"/>
  <c r="AE25" i="2"/>
  <c r="AF25" i="2" s="1"/>
  <c r="AE24" i="2"/>
  <c r="AF24" i="2" s="1"/>
  <c r="Z20" i="2"/>
  <c r="AB20" i="2" s="1"/>
  <c r="Z19" i="2"/>
  <c r="AD19" i="2" s="1"/>
  <c r="AE19" i="2" s="1"/>
  <c r="AF19" i="2" s="1"/>
  <c r="Z18" i="2"/>
  <c r="Z16" i="2"/>
  <c r="AD16" i="2" s="1"/>
  <c r="AE16" i="2" s="1"/>
  <c r="AF16" i="2" s="1"/>
  <c r="Z15" i="2"/>
  <c r="AD15" i="2" s="1"/>
  <c r="AE15" i="2" s="1"/>
  <c r="AF15" i="2" s="1"/>
  <c r="Z14" i="2"/>
  <c r="AD14" i="2" s="1"/>
  <c r="AE14" i="2" s="1"/>
  <c r="AF14" i="2" s="1"/>
  <c r="Z13" i="2"/>
  <c r="Z6" i="2"/>
  <c r="AB6" i="2" s="1"/>
  <c r="Z7" i="2"/>
  <c r="AB7" i="2" s="1"/>
  <c r="Z8" i="2"/>
  <c r="AB8" i="2" s="1"/>
  <c r="Z9" i="2"/>
  <c r="AD9" i="2" s="1"/>
  <c r="AE9" i="2" s="1"/>
  <c r="AF9" i="2" s="1"/>
  <c r="Z10" i="2"/>
  <c r="AD10" i="2" s="1"/>
  <c r="AE10" i="2" s="1"/>
  <c r="AF10" i="2" s="1"/>
  <c r="Z11" i="2"/>
  <c r="AD11" i="2" s="1"/>
  <c r="AE11" i="2" s="1"/>
  <c r="AF11" i="2" s="1"/>
  <c r="Z3" i="2"/>
  <c r="AE3" i="2" s="1"/>
  <c r="Z4" i="2"/>
  <c r="AE4" i="2" s="1"/>
  <c r="Z2" i="2"/>
  <c r="AC23" i="2" l="1"/>
  <c r="AN23" i="2" s="1"/>
  <c r="AD20" i="2"/>
  <c r="AE20" i="2" s="1"/>
  <c r="AF20" i="2" s="1"/>
  <c r="AM22" i="2"/>
  <c r="AB19" i="2"/>
  <c r="AB18" i="2"/>
  <c r="AC18" i="2" s="1"/>
  <c r="AD18" i="2" s="1"/>
  <c r="AE18" i="2" s="1"/>
  <c r="AF18" i="2" s="1"/>
  <c r="AB13" i="2"/>
  <c r="AB15" i="2"/>
  <c r="AB16" i="2"/>
  <c r="AB14" i="2"/>
  <c r="AD8" i="2"/>
  <c r="AE8" i="2" s="1"/>
  <c r="AF8" i="2" s="1"/>
  <c r="AB11" i="2"/>
  <c r="AB10" i="2"/>
  <c r="AB9" i="2"/>
  <c r="AC6" i="2" s="1"/>
  <c r="AD6" i="2" s="1"/>
  <c r="AE6" i="2" s="1"/>
  <c r="AF6" i="2" s="1"/>
  <c r="AD7" i="2"/>
  <c r="AE7" i="2" s="1"/>
  <c r="AF7" i="2" s="1"/>
  <c r="AC2" i="2"/>
  <c r="AE2" i="2" s="1"/>
  <c r="AG2" i="2" s="1"/>
  <c r="AH2" i="2" s="1"/>
  <c r="AI2" i="2" s="1"/>
  <c r="AD23" i="2" l="1"/>
  <c r="AE23" i="2" s="1"/>
  <c r="AF23" i="2" s="1"/>
  <c r="AC13" i="2"/>
  <c r="AD13" i="2" s="1"/>
  <c r="AE13" i="2" s="1"/>
  <c r="AF13" i="2" s="1"/>
  <c r="AG13" i="2"/>
  <c r="AH13" i="2" s="1"/>
  <c r="AI13" i="2" s="1"/>
  <c r="AG6" i="2"/>
  <c r="AH6" i="2" s="1"/>
  <c r="AI6" i="2" s="1"/>
  <c r="AG23" i="2" l="1"/>
  <c r="AH23" i="2" s="1"/>
  <c r="AG18" i="2"/>
  <c r="AH18" i="2" s="1"/>
  <c r="AI18" i="2" s="1"/>
  <c r="AI23" i="2" l="1"/>
  <c r="AO23" i="2"/>
</calcChain>
</file>

<file path=xl/sharedStrings.xml><?xml version="1.0" encoding="utf-8"?>
<sst xmlns="http://schemas.openxmlformats.org/spreadsheetml/2006/main" count="132" uniqueCount="52">
  <si>
    <t>col_0</t>
  </si>
  <si>
    <t>col_1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</si>
  <si>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</si>
  <si>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</si>
  <si>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</si>
  <si>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</si>
  <si>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</si>
  <si>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</si>
  <si>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</si>
  <si>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</si>
  <si>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col_10</t>
  </si>
  <si>
    <t>col_11</t>
  </si>
  <si>
    <t>col_12</t>
  </si>
  <si>
    <t>col_13</t>
  </si>
  <si>
    <t>col_14</t>
  </si>
  <si>
    <t>col_15</t>
  </si>
  <si>
    <t>col_16</t>
  </si>
  <si>
    <t>col_17</t>
  </si>
  <si>
    <t>col_18</t>
  </si>
  <si>
    <t>col_19</t>
  </si>
  <si>
    <t>col_20</t>
  </si>
  <si>
    <t>col_21</t>
  </si>
  <si>
    <t>col_22</t>
  </si>
  <si>
    <t>col_23</t>
  </si>
  <si>
    <t>col_24</t>
  </si>
  <si>
    <t>bbmc</t>
  </si>
  <si>
    <t>mcft</t>
  </si>
  <si>
    <t>matm</t>
  </si>
  <si>
    <t>himf</t>
  </si>
  <si>
    <t>rpdua</t>
  </si>
  <si>
    <t>rpdub</t>
  </si>
  <si>
    <t>rdoa</t>
  </si>
  <si>
    <t>rdob</t>
  </si>
  <si>
    <t>rdsa</t>
  </si>
  <si>
    <t>rdsb</t>
  </si>
  <si>
    <t>silver</t>
  </si>
  <si>
    <t>gold</t>
  </si>
  <si>
    <t>platinum</t>
  </si>
  <si>
    <t>mcf_swap</t>
  </si>
  <si>
    <t>math_coin</t>
  </si>
  <si>
    <t>hi_bnb</t>
  </si>
  <si>
    <t>Prj</t>
  </si>
  <si>
    <t>r bar</t>
  </si>
  <si>
    <t>std dev</t>
  </si>
  <si>
    <t>kua</t>
  </si>
  <si>
    <t>rj ave</t>
  </si>
  <si>
    <t>varians</t>
  </si>
  <si>
    <t>CV</t>
  </si>
  <si>
    <t>kuadrat* p</t>
  </si>
  <si>
    <t xml:space="preserve">  rj ave</t>
  </si>
  <si>
    <t xml:space="preserve">  prj</t>
  </si>
  <si>
    <t>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</si>
</sst>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9" fontId="0" fillId="2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137160</xdr:colOff>
      <xdr:row>0</xdr:row>
      <xdr:rowOff>137160</xdr:rowOff>
    </xdr:from>
    <xdr:to>
      <xdr:col>38</xdr:col>
      <xdr:colOff>411611</xdr:colOff>
      <xdr:row>4</xdr:row>
      <xdr:rowOff>167706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62820" y="137160"/>
          <a:ext cx="1508891" cy="762066"/>
        </a:xfrm>
        <a:prstGeom prst="rect">
          <a:avLst/>
        </a:prstGeom>
      </xdr:spPr>
    </xdr:pic>
    <xdr:clientData/>
  </xdr:twoCellAnchor>
  <xdr:twoCellAnchor editAs="oneCell">
    <xdr:from>
      <xdr:col>36</xdr:col>
      <xdr:colOff>45720</xdr:colOff>
      <xdr:row>5</xdr:row>
      <xdr:rowOff>129541</xdr:rowOff>
    </xdr:from>
    <xdr:to>
      <xdr:col>38</xdr:col>
      <xdr:colOff>678180</xdr:colOff>
      <xdr:row>12</xdr:row>
      <xdr:rowOff>68319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82860" y="1043941"/>
          <a:ext cx="1866900" cy="1218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F1" workbookViewId="0">
      <selection sqref="A1:Z17"/>
    </sheetView>
  </sheetViews>
  <sheetFormatPr defaultColWidth="9" defaultRowHeight="14.4"/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0</v>
      </c>
      <c r="B2" t="s">
        <v>25</v>
      </c>
      <c r="C2">
        <v>6.4500000000000002E-2</v>
      </c>
      <c r="D2">
        <v>-3.0700000000000002E-2</v>
      </c>
      <c r="E2">
        <v>-2.93E-2</v>
      </c>
      <c r="F2">
        <v>-0.1216</v>
      </c>
      <c r="G2">
        <v>-6.4299999999999996E-2</v>
      </c>
      <c r="H2">
        <v>7.3899999999999993E-2</v>
      </c>
      <c r="I2">
        <v>9.7299999999999998E-2</v>
      </c>
      <c r="J2">
        <v>9.5699999999999993E-2</v>
      </c>
      <c r="K2">
        <v>0.1056</v>
      </c>
      <c r="L2">
        <v>-3.6299999999999999E-2</v>
      </c>
      <c r="M2">
        <v>6.83E-2</v>
      </c>
      <c r="N2">
        <v>7.17E-2</v>
      </c>
      <c r="O2">
        <v>9.11E-2</v>
      </c>
      <c r="P2">
        <v>-1.5E-3</v>
      </c>
      <c r="Q2">
        <v>-7.4000000000000003E-3</v>
      </c>
      <c r="R2">
        <v>-7.3800000000000004E-2</v>
      </c>
      <c r="S2">
        <v>3.0599999999999999E-2</v>
      </c>
      <c r="T2">
        <v>-4.7000000000000002E-3</v>
      </c>
      <c r="U2">
        <v>-5.4899999999999997E-2</v>
      </c>
      <c r="V2">
        <v>-9.1000000000000004E-3</v>
      </c>
      <c r="W2">
        <v>9.7199999999999995E-2</v>
      </c>
      <c r="X2">
        <v>6.8699999999999997E-2</v>
      </c>
      <c r="Y2">
        <v>-6.4000000000000003E-3</v>
      </c>
      <c r="Z2">
        <v>-1.3299999999999999E-2</v>
      </c>
    </row>
    <row r="3" spans="1:26">
      <c r="A3" s="1">
        <v>1</v>
      </c>
      <c r="B3" t="s">
        <v>26</v>
      </c>
      <c r="C3">
        <v>-0.22090000000000001</v>
      </c>
      <c r="D3">
        <v>-0.21879999999999999</v>
      </c>
      <c r="E3">
        <v>5.1400000000000001E-2</v>
      </c>
      <c r="F3">
        <v>-7.0699999999999999E-2</v>
      </c>
      <c r="G3">
        <v>7.5999999999999998E-2</v>
      </c>
      <c r="H3">
        <v>0.45379999999999998</v>
      </c>
      <c r="I3">
        <v>0.16819999999999999</v>
      </c>
      <c r="J3">
        <v>-6.4000000000000001E-2</v>
      </c>
      <c r="K3">
        <v>1.7100000000000001E-2</v>
      </c>
      <c r="L3">
        <v>-4.2000000000000003E-2</v>
      </c>
      <c r="M3">
        <v>3.5099999999999999E-2</v>
      </c>
      <c r="N3">
        <v>0.16950000000000001</v>
      </c>
      <c r="O3">
        <v>2.9000000000000001E-2</v>
      </c>
      <c r="P3">
        <v>0.18310000000000001</v>
      </c>
      <c r="Q3">
        <v>0.33329999999999999</v>
      </c>
      <c r="R3">
        <v>4.02E-2</v>
      </c>
      <c r="S3">
        <v>0.68240000000000001</v>
      </c>
      <c r="T3">
        <v>-0.27039999999999997</v>
      </c>
      <c r="U3">
        <v>0.81120000000000003</v>
      </c>
      <c r="V3">
        <v>0.1547</v>
      </c>
      <c r="W3">
        <v>-0.16270000000000001</v>
      </c>
      <c r="X3">
        <v>-8.5000000000000006E-3</v>
      </c>
      <c r="Y3">
        <v>-8.5000000000000006E-3</v>
      </c>
      <c r="Z3">
        <v>-1.15E-2</v>
      </c>
    </row>
    <row r="4" spans="1:26">
      <c r="A4" s="1">
        <v>2</v>
      </c>
      <c r="B4" t="s">
        <v>27</v>
      </c>
      <c r="C4">
        <v>0.12</v>
      </c>
      <c r="D4">
        <v>-0.1429</v>
      </c>
      <c r="E4">
        <v>-0.2014</v>
      </c>
      <c r="F4">
        <v>-0.21740000000000001</v>
      </c>
      <c r="G4">
        <v>0.1333</v>
      </c>
      <c r="H4">
        <v>4.9000000000000002E-2</v>
      </c>
      <c r="I4">
        <v>0.1308</v>
      </c>
      <c r="J4">
        <v>0.20660000000000001</v>
      </c>
      <c r="K4">
        <v>0.12330000000000001</v>
      </c>
      <c r="L4">
        <v>-0.14019999999999999</v>
      </c>
      <c r="M4">
        <v>0.4965</v>
      </c>
      <c r="N4">
        <v>8.5300000000000001E-2</v>
      </c>
      <c r="O4">
        <v>0.69</v>
      </c>
      <c r="P4">
        <v>0.14729999999999999</v>
      </c>
      <c r="Q4">
        <v>0.27929999999999999</v>
      </c>
      <c r="R4">
        <v>-0.2077</v>
      </c>
      <c r="S4">
        <v>0.1067</v>
      </c>
      <c r="T4">
        <v>-1.61E-2</v>
      </c>
      <c r="U4">
        <v>-6.1199999999999997E-2</v>
      </c>
      <c r="V4">
        <v>9.5699999999999993E-2</v>
      </c>
      <c r="W4">
        <v>-5.16E-2</v>
      </c>
      <c r="X4">
        <v>-4.1799999999999997E-2</v>
      </c>
      <c r="Y4">
        <v>2.18E-2</v>
      </c>
      <c r="Z4">
        <v>8.5000000000000006E-3</v>
      </c>
    </row>
    <row r="5" spans="1:26">
      <c r="A5" s="1">
        <v>3</v>
      </c>
      <c r="B5" t="s">
        <v>28</v>
      </c>
      <c r="C5">
        <v>-1.7500000000000002E-2</v>
      </c>
      <c r="D5">
        <v>-2.6800000000000001E-2</v>
      </c>
      <c r="E5">
        <v>-0.1706</v>
      </c>
      <c r="F5">
        <v>-0.36899999999999999</v>
      </c>
      <c r="G5">
        <v>0.36670000000000003</v>
      </c>
      <c r="H5">
        <v>-2.4400000000000002E-2</v>
      </c>
      <c r="I5">
        <v>-0.1188</v>
      </c>
      <c r="J5">
        <v>2.8400000000000002E-2</v>
      </c>
      <c r="K5">
        <v>0.4138</v>
      </c>
      <c r="L5">
        <v>-9.7999999999999997E-3</v>
      </c>
      <c r="M5">
        <v>-5.4199999999999998E-2</v>
      </c>
      <c r="N5">
        <v>-5.1999999999999998E-3</v>
      </c>
      <c r="O5">
        <v>0.46600000000000003</v>
      </c>
      <c r="P5">
        <v>0.2054</v>
      </c>
      <c r="Q5">
        <v>1.4800000000000001E-2</v>
      </c>
      <c r="R5">
        <v>-4.3799999999999999E-2</v>
      </c>
      <c r="S5">
        <v>9.0499999999999997E-2</v>
      </c>
      <c r="T5">
        <v>0.2074</v>
      </c>
      <c r="U5">
        <v>9.1999999999999998E-2</v>
      </c>
      <c r="V5">
        <v>5.0599999999999999E-2</v>
      </c>
      <c r="W5">
        <v>0.19789999999999999</v>
      </c>
      <c r="X5">
        <v>-0.1027</v>
      </c>
      <c r="Y5">
        <v>4.48E-2</v>
      </c>
      <c r="Z5">
        <v>-2.86E-2</v>
      </c>
    </row>
    <row r="6" spans="1:26">
      <c r="A6" s="1">
        <v>4</v>
      </c>
      <c r="B6" t="s">
        <v>29</v>
      </c>
      <c r="C6">
        <v>1.6999999999999999E-3</v>
      </c>
      <c r="D6">
        <v>1.6299999999999999E-2</v>
      </c>
      <c r="E6">
        <v>-6.4000000000000003E-3</v>
      </c>
      <c r="F6">
        <v>-1.7999999999999999E-2</v>
      </c>
      <c r="G6">
        <v>1.4500000000000001E-2</v>
      </c>
      <c r="H6">
        <v>9.7000000000000003E-3</v>
      </c>
      <c r="I6">
        <v>7.1000000000000004E-3</v>
      </c>
      <c r="J6">
        <v>1.77E-2</v>
      </c>
      <c r="K6">
        <v>1.3100000000000001E-2</v>
      </c>
      <c r="L6">
        <v>2.9999999999999997E-4</v>
      </c>
      <c r="M6">
        <v>1.5599999999999999E-2</v>
      </c>
      <c r="N6">
        <v>2.3199999999999998E-2</v>
      </c>
      <c r="O6">
        <v>-2.3800000000000002E-2</v>
      </c>
      <c r="P6">
        <v>-8.0999999999999996E-3</v>
      </c>
      <c r="Q6">
        <v>-1.6E-2</v>
      </c>
      <c r="R6">
        <v>-1.15E-2</v>
      </c>
      <c r="S6">
        <v>8.8000000000000005E-3</v>
      </c>
      <c r="T6">
        <v>1.0800000000000001E-2</v>
      </c>
      <c r="U6">
        <v>3.3E-3</v>
      </c>
      <c r="V6">
        <v>1.37E-2</v>
      </c>
      <c r="W6">
        <v>1.32E-2</v>
      </c>
      <c r="X6">
        <v>2.8999999999999998E-3</v>
      </c>
      <c r="Y6">
        <v>6.8999999999999999E-3</v>
      </c>
      <c r="Z6">
        <v>3.8E-3</v>
      </c>
    </row>
    <row r="7" spans="1:26">
      <c r="A7" s="1">
        <v>5</v>
      </c>
      <c r="B7" t="s">
        <v>30</v>
      </c>
      <c r="C7">
        <v>6.7000000000000002E-3</v>
      </c>
      <c r="D7">
        <v>1.24E-2</v>
      </c>
      <c r="E7">
        <v>-1.06E-2</v>
      </c>
      <c r="F7">
        <v>-2.47E-2</v>
      </c>
      <c r="G7">
        <v>1.01E-2</v>
      </c>
      <c r="H7">
        <v>1.2E-2</v>
      </c>
      <c r="I7">
        <v>1.54E-2</v>
      </c>
      <c r="J7">
        <v>9.4999999999999998E-3</v>
      </c>
      <c r="K7">
        <v>1.67E-2</v>
      </c>
      <c r="L7">
        <v>-1.4E-3</v>
      </c>
      <c r="M7">
        <v>1.49E-2</v>
      </c>
      <c r="N7">
        <v>2.1299999999999999E-2</v>
      </c>
      <c r="O7">
        <v>1.7299999999999999E-2</v>
      </c>
      <c r="P7">
        <v>-1.7100000000000001E-2</v>
      </c>
      <c r="Q7">
        <v>-2.0199999999999999E-2</v>
      </c>
      <c r="R7">
        <v>-7.6E-3</v>
      </c>
      <c r="S7">
        <v>1.35E-2</v>
      </c>
      <c r="T7">
        <v>9.1000000000000004E-3</v>
      </c>
      <c r="U7">
        <v>-2.2000000000000001E-3</v>
      </c>
      <c r="V7">
        <v>1.3100000000000001E-2</v>
      </c>
      <c r="W7">
        <v>1.4999999999999999E-2</v>
      </c>
      <c r="X7">
        <v>-9.5999999999999992E-3</v>
      </c>
      <c r="Y7">
        <v>9.1999999999999998E-3</v>
      </c>
      <c r="Z7">
        <v>1.8E-3</v>
      </c>
    </row>
    <row r="8" spans="1:26">
      <c r="A8" s="1">
        <v>6</v>
      </c>
      <c r="B8" t="s">
        <v>31</v>
      </c>
      <c r="C8">
        <v>2.8E-3</v>
      </c>
      <c r="D8">
        <v>2.01E-2</v>
      </c>
      <c r="E8">
        <v>1.04E-2</v>
      </c>
      <c r="F8">
        <v>-4.2000000000000003E-2</v>
      </c>
      <c r="G8">
        <v>3.5700000000000003E-2</v>
      </c>
      <c r="H8">
        <v>2.3800000000000002E-2</v>
      </c>
      <c r="I8">
        <v>1.46E-2</v>
      </c>
      <c r="J8">
        <v>1.9099999999999999E-2</v>
      </c>
      <c r="K8">
        <v>1.5800000000000002E-2</v>
      </c>
      <c r="L8">
        <v>-2.29E-2</v>
      </c>
      <c r="M8">
        <v>1.18E-2</v>
      </c>
      <c r="N8">
        <v>2.1899999999999999E-2</v>
      </c>
      <c r="O8">
        <v>1.0999999999999999E-2</v>
      </c>
      <c r="P8">
        <v>1.47E-2</v>
      </c>
      <c r="Q8">
        <v>-2.3300000000000001E-2</v>
      </c>
      <c r="R8">
        <v>3.1099999999999999E-2</v>
      </c>
      <c r="S8">
        <v>2.3800000000000002E-2</v>
      </c>
      <c r="T8">
        <v>6.3E-3</v>
      </c>
      <c r="U8">
        <v>6.4000000000000003E-3</v>
      </c>
      <c r="V8">
        <v>1.3299999999999999E-2</v>
      </c>
      <c r="W8">
        <v>9.4000000000000004E-3</v>
      </c>
      <c r="X8">
        <v>-3.2199999999999999E-2</v>
      </c>
      <c r="Y8">
        <v>6.4000000000000003E-3</v>
      </c>
      <c r="Z8">
        <v>2.0899999999999998E-2</v>
      </c>
    </row>
    <row r="9" spans="1:26">
      <c r="A9" s="1">
        <v>7</v>
      </c>
      <c r="B9" t="s">
        <v>32</v>
      </c>
      <c r="C9">
        <v>2.3800000000000002E-2</v>
      </c>
      <c r="D9">
        <v>2.58E-2</v>
      </c>
      <c r="E9">
        <v>-1.41E-2</v>
      </c>
      <c r="F9">
        <v>-5.8799999999999998E-2</v>
      </c>
      <c r="G9">
        <v>3.0099999999999998E-2</v>
      </c>
      <c r="H9">
        <v>2.9399999999999999E-2</v>
      </c>
      <c r="I9">
        <v>1.9300000000000001E-2</v>
      </c>
      <c r="J9">
        <v>2.6100000000000002E-2</v>
      </c>
      <c r="K9">
        <v>3.2199999999999999E-2</v>
      </c>
      <c r="L9">
        <v>-3.1600000000000003E-2</v>
      </c>
      <c r="M9">
        <v>1.8700000000000001E-2</v>
      </c>
      <c r="N9">
        <v>3.1800000000000002E-2</v>
      </c>
      <c r="O9">
        <v>2.3900000000000001E-2</v>
      </c>
      <c r="P9">
        <v>-1.23E-2</v>
      </c>
      <c r="Q9">
        <v>-1.9900000000000001E-2</v>
      </c>
      <c r="R9">
        <v>-1.32E-2</v>
      </c>
      <c r="S9">
        <v>1.7299999999999999E-2</v>
      </c>
      <c r="T9">
        <v>1.0800000000000001E-2</v>
      </c>
      <c r="U9">
        <v>2.3199999999999998E-2</v>
      </c>
      <c r="V9">
        <v>2.5999999999999999E-2</v>
      </c>
      <c r="W9">
        <v>1.3100000000000001E-2</v>
      </c>
      <c r="X9">
        <v>-2.2800000000000001E-2</v>
      </c>
      <c r="Y9">
        <v>6.1000000000000004E-3</v>
      </c>
      <c r="Z9">
        <v>1.9199999999999998E-2</v>
      </c>
    </row>
    <row r="10" spans="1:26">
      <c r="A10" s="1">
        <v>8</v>
      </c>
      <c r="B10" t="s">
        <v>33</v>
      </c>
      <c r="C10">
        <v>5.67E-2</v>
      </c>
      <c r="D10">
        <v>-6.7100000000000007E-2</v>
      </c>
      <c r="E10">
        <v>-8.1900000000000001E-2</v>
      </c>
      <c r="F10">
        <v>-0.17030000000000001</v>
      </c>
      <c r="G10">
        <v>3.4299999999999997E-2</v>
      </c>
      <c r="H10">
        <v>2.8199999999999999E-2</v>
      </c>
      <c r="I10">
        <v>0.1018</v>
      </c>
      <c r="J10">
        <v>4.7699999999999999E-2</v>
      </c>
      <c r="K10">
        <v>3.1699999999999999E-2</v>
      </c>
      <c r="L10">
        <v>-9.1800000000000007E-2</v>
      </c>
      <c r="M10">
        <v>0.10639999999999999</v>
      </c>
      <c r="N10">
        <v>0.12590000000000001</v>
      </c>
      <c r="O10">
        <v>8.5199999999999998E-2</v>
      </c>
      <c r="P10">
        <v>-4.1599999999999998E-2</v>
      </c>
      <c r="Q10">
        <v>4.6300000000000001E-2</v>
      </c>
      <c r="R10">
        <v>-3.5400000000000001E-2</v>
      </c>
      <c r="S10">
        <v>3.1E-2</v>
      </c>
      <c r="T10">
        <v>-1.3599999999999999E-2</v>
      </c>
      <c r="U10">
        <v>-2.3900000000000001E-2</v>
      </c>
      <c r="V10">
        <v>-2.1299999999999999E-2</v>
      </c>
      <c r="W10">
        <v>2.3E-2</v>
      </c>
      <c r="X10">
        <v>5.1200000000000002E-2</v>
      </c>
      <c r="Y10">
        <v>6.5500000000000003E-2</v>
      </c>
      <c r="Z10">
        <v>2.0799999999999999E-2</v>
      </c>
    </row>
    <row r="11" spans="1:26">
      <c r="A11" s="1">
        <v>9</v>
      </c>
      <c r="B11" t="s">
        <v>34</v>
      </c>
      <c r="C11">
        <v>2.2100000000000002E-2</v>
      </c>
      <c r="D11">
        <v>-5.7000000000000002E-2</v>
      </c>
      <c r="E11">
        <v>-8.4500000000000006E-2</v>
      </c>
      <c r="F11">
        <v>-9.7500000000000003E-2</v>
      </c>
      <c r="G11">
        <v>-2.1600000000000001E-2</v>
      </c>
      <c r="H11">
        <v>-4.0800000000000003E-2</v>
      </c>
      <c r="I11">
        <v>2.7400000000000001E-2</v>
      </c>
      <c r="J11">
        <v>2.1600000000000001E-2</v>
      </c>
      <c r="K11">
        <v>-4.4999999999999997E-3</v>
      </c>
      <c r="L11">
        <v>-1.83E-2</v>
      </c>
      <c r="M11">
        <v>0.14069999999999999</v>
      </c>
      <c r="N11">
        <v>0.1804</v>
      </c>
      <c r="O11">
        <v>0.18609999999999999</v>
      </c>
      <c r="P11">
        <v>-7.3000000000000001E-3</v>
      </c>
      <c r="Q11">
        <v>5.4699999999999999E-2</v>
      </c>
      <c r="R11">
        <v>-3.8199999999999998E-2</v>
      </c>
      <c r="S11">
        <v>2.9499999999999998E-2</v>
      </c>
      <c r="T11">
        <v>-1.23E-2</v>
      </c>
      <c r="U11">
        <v>-4.8099999999999997E-2</v>
      </c>
      <c r="V11">
        <v>6.9999999999999999E-4</v>
      </c>
      <c r="W11">
        <v>-7.3000000000000001E-3</v>
      </c>
      <c r="X11">
        <v>5.1200000000000002E-2</v>
      </c>
      <c r="Y11">
        <v>5.4600000000000003E-2</v>
      </c>
      <c r="Z11">
        <v>9.5999999999999992E-3</v>
      </c>
    </row>
    <row r="12" spans="1:26">
      <c r="A12" s="1">
        <v>10</v>
      </c>
      <c r="B12" t="s">
        <v>35</v>
      </c>
      <c r="C12">
        <v>4.41E-2</v>
      </c>
      <c r="D12">
        <v>3.7000000000000002E-3</v>
      </c>
      <c r="E12">
        <v>-8.9899999999999994E-2</v>
      </c>
      <c r="F12">
        <v>-0.14749999999999999</v>
      </c>
      <c r="G12">
        <v>6.54E-2</v>
      </c>
      <c r="H12">
        <v>0.23039999999999999</v>
      </c>
      <c r="I12">
        <v>1.35E-2</v>
      </c>
      <c r="J12">
        <v>0.30790000000000001</v>
      </c>
      <c r="K12">
        <v>0.159</v>
      </c>
      <c r="L12">
        <v>-0.1779</v>
      </c>
      <c r="M12">
        <v>7.4000000000000003E-3</v>
      </c>
      <c r="N12">
        <v>-5.1799999999999999E-2</v>
      </c>
      <c r="O12">
        <v>0.16819999999999999</v>
      </c>
      <c r="P12">
        <v>1.8100000000000002E-2</v>
      </c>
      <c r="Q12">
        <v>-1.9E-2</v>
      </c>
      <c r="R12">
        <v>-7.22E-2</v>
      </c>
      <c r="S12">
        <v>5.6399999999999999E-2</v>
      </c>
      <c r="T12">
        <v>8.1000000000000003E-2</v>
      </c>
      <c r="U12">
        <v>-6.5000000000000002E-2</v>
      </c>
      <c r="V12">
        <v>2.47E-2</v>
      </c>
      <c r="W12">
        <v>-6.0299999999999999E-2</v>
      </c>
      <c r="X12">
        <v>-8.1600000000000006E-2</v>
      </c>
      <c r="Y12">
        <v>8.6300000000000002E-2</v>
      </c>
      <c r="Z12">
        <v>8.6999999999999994E-3</v>
      </c>
    </row>
    <row r="13" spans="1:26">
      <c r="A13" s="1">
        <v>11</v>
      </c>
      <c r="B13" t="s">
        <v>36</v>
      </c>
      <c r="C13">
        <v>3.7699999999999997E-2</v>
      </c>
      <c r="D13">
        <v>3.73E-2</v>
      </c>
      <c r="E13">
        <v>-1.8100000000000002E-2</v>
      </c>
      <c r="F13">
        <v>3.8E-3</v>
      </c>
      <c r="G13">
        <v>6.6900000000000001E-2</v>
      </c>
      <c r="H13">
        <v>3.7400000000000003E-2</v>
      </c>
      <c r="I13">
        <v>3.3500000000000002E-2</v>
      </c>
      <c r="J13">
        <v>0.1003</v>
      </c>
      <c r="K13">
        <v>-8.8999999999999999E-3</v>
      </c>
      <c r="L13">
        <v>-4.2299999999999997E-2</v>
      </c>
      <c r="M13">
        <v>-7.7000000000000002E-3</v>
      </c>
      <c r="N13">
        <v>-5.7700000000000001E-2</v>
      </c>
      <c r="O13">
        <v>6.4600000000000005E-2</v>
      </c>
      <c r="P13">
        <v>-2.6800000000000001E-2</v>
      </c>
      <c r="Q13">
        <v>-6.5100000000000005E-2</v>
      </c>
      <c r="R13">
        <v>-9.4999999999999998E-3</v>
      </c>
      <c r="S13">
        <v>3.0499999999999999E-2</v>
      </c>
      <c r="T13">
        <v>7.6600000000000001E-2</v>
      </c>
      <c r="U13">
        <v>-7.0199999999999999E-2</v>
      </c>
      <c r="V13">
        <v>2.3099999999999999E-2</v>
      </c>
      <c r="W13">
        <v>3.0000000000000001E-3</v>
      </c>
      <c r="X13">
        <v>-3.3599999999999998E-2</v>
      </c>
      <c r="Y13">
        <v>1.5299999999999999E-2</v>
      </c>
      <c r="Z13">
        <v>1.84E-2</v>
      </c>
    </row>
    <row r="14" spans="1:26">
      <c r="A14" s="1">
        <v>12</v>
      </c>
      <c r="B14" t="s">
        <v>37</v>
      </c>
      <c r="C14">
        <v>8.2199999999999995E-2</v>
      </c>
      <c r="D14">
        <v>-9.4999999999999998E-3</v>
      </c>
      <c r="E14">
        <v>-0.1</v>
      </c>
      <c r="F14">
        <v>-0.17050000000000001</v>
      </c>
      <c r="G14">
        <v>0.12089999999999999</v>
      </c>
      <c r="H14">
        <v>8.8800000000000004E-2</v>
      </c>
      <c r="I14">
        <v>-2.7799999999999998E-2</v>
      </c>
      <c r="J14">
        <v>7.8600000000000003E-2</v>
      </c>
      <c r="K14">
        <v>1.89E-2</v>
      </c>
      <c r="L14">
        <v>-3.61E-2</v>
      </c>
      <c r="M14">
        <v>-6.2199999999999998E-2</v>
      </c>
      <c r="N14">
        <v>0.1477</v>
      </c>
      <c r="O14">
        <v>0.1104</v>
      </c>
      <c r="P14">
        <v>1.72E-2</v>
      </c>
      <c r="Q14">
        <v>9.7600000000000006E-2</v>
      </c>
      <c r="R14">
        <v>-1.17E-2</v>
      </c>
      <c r="S14">
        <v>1.01E-2</v>
      </c>
      <c r="T14">
        <v>-8.3999999999999995E-3</v>
      </c>
      <c r="U14">
        <v>-0.1065</v>
      </c>
      <c r="V14">
        <v>-1.9199999999999998E-2</v>
      </c>
      <c r="W14">
        <v>-3.1899999999999998E-2</v>
      </c>
      <c r="X14">
        <v>-5.0999999999999997E-2</v>
      </c>
      <c r="Y14">
        <v>6.3500000000000001E-2</v>
      </c>
      <c r="Z14">
        <v>1.37E-2</v>
      </c>
    </row>
    <row r="15" spans="1:26">
      <c r="A15" s="1">
        <v>13</v>
      </c>
      <c r="B15" t="s">
        <v>38</v>
      </c>
      <c r="C15">
        <v>-0.1497</v>
      </c>
      <c r="D15">
        <v>0.39240000000000003</v>
      </c>
      <c r="E15">
        <v>0.20910000000000001</v>
      </c>
      <c r="F15">
        <v>-0.38919999999999999</v>
      </c>
      <c r="G15">
        <v>0.55220000000000002</v>
      </c>
      <c r="H15">
        <v>0.1241</v>
      </c>
      <c r="I15">
        <v>-2.6700000000000002E-2</v>
      </c>
      <c r="J15">
        <v>0.53580000000000005</v>
      </c>
      <c r="K15">
        <v>0.25219999999999998</v>
      </c>
      <c r="L15">
        <v>-0.17169999999999999</v>
      </c>
      <c r="M15">
        <v>7.5200000000000003E-2</v>
      </c>
      <c r="N15">
        <v>0.59389999999999998</v>
      </c>
      <c r="O15">
        <v>0.19489999999999999</v>
      </c>
      <c r="P15">
        <v>0.78369999999999995</v>
      </c>
      <c r="Q15">
        <v>8.0799999999999997E-2</v>
      </c>
      <c r="R15">
        <v>0.35189999999999999</v>
      </c>
      <c r="S15">
        <v>0.44569999999999999</v>
      </c>
      <c r="T15">
        <v>-2.3199999999999998E-2</v>
      </c>
      <c r="U15">
        <v>-0.1605</v>
      </c>
      <c r="V15">
        <v>0.11360000000000001</v>
      </c>
      <c r="W15">
        <v>0.35489999999999999</v>
      </c>
      <c r="X15">
        <v>-0.12540000000000001</v>
      </c>
      <c r="Y15">
        <v>0.4289</v>
      </c>
      <c r="Z15">
        <v>6.1499999999999999E-2</v>
      </c>
    </row>
    <row r="16" spans="1:26">
      <c r="A16" s="1">
        <v>14</v>
      </c>
      <c r="B16" t="s">
        <v>39</v>
      </c>
      <c r="C16">
        <v>-0.1865</v>
      </c>
      <c r="D16">
        <v>0.64049999999999996</v>
      </c>
      <c r="E16">
        <v>-0.125</v>
      </c>
      <c r="F16">
        <v>-0.35370000000000001</v>
      </c>
      <c r="G16">
        <v>0.56200000000000006</v>
      </c>
      <c r="H16">
        <v>0.55900000000000005</v>
      </c>
      <c r="I16">
        <v>0.1196</v>
      </c>
      <c r="J16">
        <v>0.67210000000000003</v>
      </c>
      <c r="K16">
        <v>-0.11799999999999999</v>
      </c>
      <c r="L16">
        <v>-0.1724</v>
      </c>
      <c r="M16">
        <v>-8.2600000000000007E-2</v>
      </c>
      <c r="N16">
        <v>0.8508</v>
      </c>
      <c r="O16">
        <v>5.4100000000000002E-2</v>
      </c>
      <c r="P16">
        <v>0.9022</v>
      </c>
      <c r="Q16">
        <v>2.7900999999999998</v>
      </c>
      <c r="R16">
        <v>-8.8999999999999996E-2</v>
      </c>
      <c r="S16">
        <v>0.13489999999999999</v>
      </c>
      <c r="T16">
        <v>0.28689999999999999</v>
      </c>
      <c r="U16">
        <v>-0.20469999999999999</v>
      </c>
      <c r="V16">
        <v>-4.8599999999999997E-2</v>
      </c>
      <c r="W16">
        <v>1.1034999999999999</v>
      </c>
      <c r="X16">
        <v>-0.23580000000000001</v>
      </c>
      <c r="Y16">
        <v>-7.1599999999999997E-2</v>
      </c>
      <c r="Z16">
        <v>1.0800000000000001E-2</v>
      </c>
    </row>
    <row r="17" spans="1:26">
      <c r="A17" s="1">
        <v>15</v>
      </c>
      <c r="B17" t="s">
        <v>40</v>
      </c>
      <c r="C17">
        <v>-0.1275</v>
      </c>
      <c r="D17">
        <v>0.32919999999999999</v>
      </c>
      <c r="E17">
        <v>5.6099999999999997E-2</v>
      </c>
      <c r="F17">
        <v>-0.34820000000000001</v>
      </c>
      <c r="G17">
        <v>0.35589999999999999</v>
      </c>
      <c r="H17">
        <v>5.7999999999999996E-3</v>
      </c>
      <c r="I17">
        <v>-9.9500000000000005E-2</v>
      </c>
      <c r="J17">
        <v>0.3412</v>
      </c>
      <c r="K17">
        <v>0.11940000000000001</v>
      </c>
      <c r="L17">
        <v>0.26490000000000002</v>
      </c>
      <c r="M17">
        <v>-2.58E-2</v>
      </c>
      <c r="N17">
        <v>0.1047</v>
      </c>
      <c r="O17">
        <v>0.18509999999999999</v>
      </c>
      <c r="P17">
        <v>0.18740000000000001</v>
      </c>
      <c r="Q17">
        <v>1.7386999999999999</v>
      </c>
      <c r="R17">
        <v>0.43859999999999999</v>
      </c>
      <c r="S17">
        <v>1.0627</v>
      </c>
      <c r="T17">
        <v>-0.4325</v>
      </c>
      <c r="U17">
        <v>-0.14280000000000001</v>
      </c>
      <c r="V17">
        <v>9.6299999999999997E-2</v>
      </c>
      <c r="W17">
        <v>0.39660000000000001</v>
      </c>
      <c r="X17">
        <v>-0.16520000000000001</v>
      </c>
      <c r="Y17">
        <v>0.35349999999999998</v>
      </c>
      <c r="Z17">
        <v>0.26169999999999999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topLeftCell="A7" workbookViewId="0">
      <selection activeCell="M21" sqref="M21"/>
    </sheetView>
  </sheetViews>
  <sheetFormatPr defaultColWidth="9" defaultRowHeight="14.4"/>
  <cols>
    <col min="31" max="33" width="12" bestFit="1" customWidth="1"/>
    <col min="35" max="35" width="11" bestFit="1" customWidth="1"/>
    <col min="39" max="39" width="16.77734375" customWidth="1"/>
  </cols>
  <sheetData>
    <row r="1" spans="1:35">
      <c r="Z1" t="s">
        <v>45</v>
      </c>
      <c r="AA1" s="2" t="s">
        <v>41</v>
      </c>
      <c r="AC1" t="s">
        <v>42</v>
      </c>
      <c r="AE1" t="s">
        <v>44</v>
      </c>
      <c r="AG1" t="s">
        <v>46</v>
      </c>
      <c r="AH1" t="s">
        <v>43</v>
      </c>
      <c r="AI1" t="s">
        <v>47</v>
      </c>
    </row>
    <row r="2" spans="1:35">
      <c r="A2" t="s">
        <v>35</v>
      </c>
      <c r="B2">
        <v>4.41E-2</v>
      </c>
      <c r="C2">
        <v>3.7000000000000002E-3</v>
      </c>
      <c r="D2">
        <v>-8.9899999999999994E-2</v>
      </c>
      <c r="E2">
        <v>-0.14749999999999999</v>
      </c>
      <c r="F2">
        <v>6.54E-2</v>
      </c>
      <c r="G2">
        <v>0.23039999999999999</v>
      </c>
      <c r="H2">
        <v>1.35E-2</v>
      </c>
      <c r="I2">
        <v>0.30790000000000001</v>
      </c>
      <c r="J2">
        <v>0.159</v>
      </c>
      <c r="K2">
        <v>-0.1779</v>
      </c>
      <c r="L2">
        <v>7.4000000000000003E-3</v>
      </c>
      <c r="M2">
        <v>-5.1799999999999999E-2</v>
      </c>
      <c r="N2">
        <v>0.16819999999999999</v>
      </c>
      <c r="O2">
        <v>1.8100000000000002E-2</v>
      </c>
      <c r="P2">
        <v>-1.9E-2</v>
      </c>
      <c r="Q2">
        <v>-7.22E-2</v>
      </c>
      <c r="R2">
        <v>5.6399999999999999E-2</v>
      </c>
      <c r="S2">
        <v>8.1000000000000003E-2</v>
      </c>
      <c r="T2">
        <v>-6.5000000000000002E-2</v>
      </c>
      <c r="U2">
        <v>2.47E-2</v>
      </c>
      <c r="V2">
        <v>-6.0299999999999999E-2</v>
      </c>
      <c r="W2">
        <v>-8.1600000000000006E-2</v>
      </c>
      <c r="X2">
        <v>8.6300000000000002E-2</v>
      </c>
      <c r="Y2">
        <v>8.6999999999999994E-3</v>
      </c>
      <c r="Z2">
        <f>AVERAGE(B2:Y2)</f>
        <v>2.1233333333333326E-2</v>
      </c>
      <c r="AA2" s="3">
        <v>0.2</v>
      </c>
      <c r="AC2">
        <f>AA2*Z2+AA3*Z3+AA4*Z4</f>
        <v>1.1327916666666667E-2</v>
      </c>
      <c r="AE2">
        <f>(Z2-AC2)*(Z2-AC2)</f>
        <v>9.8117279340277644E-5</v>
      </c>
      <c r="AG2">
        <f>AE2*AA2+AE3*AA3+AE4*AA4</f>
        <v>8.2316502743055522E-5</v>
      </c>
      <c r="AH2">
        <f>SQRT(AG2)</f>
        <v>9.0728442477017932E-3</v>
      </c>
      <c r="AI2">
        <f>AH2/AC2</f>
        <v>0.80092787709141511</v>
      </c>
    </row>
    <row r="3" spans="1:35">
      <c r="A3" t="s">
        <v>36</v>
      </c>
      <c r="B3">
        <v>3.7699999999999997E-2</v>
      </c>
      <c r="C3">
        <v>3.73E-2</v>
      </c>
      <c r="D3">
        <v>-1.8100000000000002E-2</v>
      </c>
      <c r="E3">
        <v>3.8E-3</v>
      </c>
      <c r="F3">
        <v>6.6900000000000001E-2</v>
      </c>
      <c r="G3">
        <v>3.7400000000000003E-2</v>
      </c>
      <c r="H3">
        <v>3.3500000000000002E-2</v>
      </c>
      <c r="I3">
        <v>0.1003</v>
      </c>
      <c r="J3">
        <v>-8.8999999999999999E-3</v>
      </c>
      <c r="K3">
        <v>-4.2299999999999997E-2</v>
      </c>
      <c r="L3">
        <v>-7.7000000000000002E-3</v>
      </c>
      <c r="M3">
        <v>-5.7700000000000001E-2</v>
      </c>
      <c r="N3">
        <v>6.4600000000000005E-2</v>
      </c>
      <c r="O3">
        <v>-2.6800000000000001E-2</v>
      </c>
      <c r="P3">
        <v>-6.5100000000000005E-2</v>
      </c>
      <c r="Q3">
        <v>-9.4999999999999998E-3</v>
      </c>
      <c r="R3">
        <v>3.0499999999999999E-2</v>
      </c>
      <c r="S3">
        <v>7.6600000000000001E-2</v>
      </c>
      <c r="T3">
        <v>-7.0199999999999999E-2</v>
      </c>
      <c r="U3">
        <v>2.3099999999999999E-2</v>
      </c>
      <c r="V3">
        <v>3.0000000000000001E-3</v>
      </c>
      <c r="W3">
        <v>-3.3599999999999998E-2</v>
      </c>
      <c r="X3">
        <v>1.5299999999999999E-2</v>
      </c>
      <c r="Y3">
        <v>1.84E-2</v>
      </c>
      <c r="Z3">
        <f>AVERAGE(B3:Y3)</f>
        <v>8.687499999999999E-3</v>
      </c>
      <c r="AA3" s="2">
        <v>0.3</v>
      </c>
      <c r="AE3">
        <f>(Z3-AC3)*(Z3-AC3)</f>
        <v>7.5472656249999978E-5</v>
      </c>
    </row>
    <row r="4" spans="1:35">
      <c r="A4" t="s">
        <v>37</v>
      </c>
      <c r="B4">
        <v>8.2199999999999995E-2</v>
      </c>
      <c r="C4">
        <v>-9.4999999999999998E-3</v>
      </c>
      <c r="D4">
        <v>-0.1</v>
      </c>
      <c r="E4">
        <v>-0.17050000000000001</v>
      </c>
      <c r="F4">
        <v>0.12089999999999999</v>
      </c>
      <c r="G4">
        <v>8.8800000000000004E-2</v>
      </c>
      <c r="H4">
        <v>-2.7799999999999998E-2</v>
      </c>
      <c r="I4">
        <v>7.8600000000000003E-2</v>
      </c>
      <c r="J4">
        <v>1.89E-2</v>
      </c>
      <c r="K4">
        <v>-3.61E-2</v>
      </c>
      <c r="L4">
        <v>-6.2199999999999998E-2</v>
      </c>
      <c r="M4">
        <v>0.1477</v>
      </c>
      <c r="N4">
        <v>0.1104</v>
      </c>
      <c r="O4">
        <v>1.72E-2</v>
      </c>
      <c r="P4">
        <v>9.7600000000000006E-2</v>
      </c>
      <c r="Q4">
        <v>-1.17E-2</v>
      </c>
      <c r="R4">
        <v>1.01E-2</v>
      </c>
      <c r="S4">
        <v>-8.3999999999999995E-3</v>
      </c>
      <c r="T4">
        <v>-0.1065</v>
      </c>
      <c r="U4">
        <v>-1.9199999999999998E-2</v>
      </c>
      <c r="V4">
        <v>-3.1899999999999998E-2</v>
      </c>
      <c r="W4">
        <v>-5.0999999999999997E-2</v>
      </c>
      <c r="X4">
        <v>6.3500000000000001E-2</v>
      </c>
      <c r="Y4">
        <v>1.37E-2</v>
      </c>
      <c r="Z4">
        <f>AVERAGE(B4:Y4)</f>
        <v>8.9500000000000014E-3</v>
      </c>
      <c r="AA4" s="2">
        <v>0.5</v>
      </c>
      <c r="AE4">
        <f>(Z4-AC4)*(Z4-AC4)</f>
        <v>8.0102500000000021E-5</v>
      </c>
    </row>
    <row r="5" spans="1:35">
      <c r="AA5" s="2"/>
      <c r="AC5" t="s">
        <v>42</v>
      </c>
      <c r="AE5" t="s">
        <v>44</v>
      </c>
      <c r="AF5" t="s">
        <v>48</v>
      </c>
      <c r="AG5" t="s">
        <v>46</v>
      </c>
      <c r="AH5" t="s">
        <v>43</v>
      </c>
      <c r="AI5" t="s">
        <v>47</v>
      </c>
    </row>
    <row r="6" spans="1:35">
      <c r="A6" t="s">
        <v>29</v>
      </c>
      <c r="B6">
        <v>1.6999999999999999E-3</v>
      </c>
      <c r="C6">
        <v>1.6299999999999999E-2</v>
      </c>
      <c r="D6">
        <v>-6.4000000000000003E-3</v>
      </c>
      <c r="E6">
        <v>-1.7999999999999999E-2</v>
      </c>
      <c r="F6">
        <v>1.4500000000000001E-2</v>
      </c>
      <c r="G6">
        <v>9.7000000000000003E-3</v>
      </c>
      <c r="H6">
        <v>7.1000000000000004E-3</v>
      </c>
      <c r="I6">
        <v>1.77E-2</v>
      </c>
      <c r="J6">
        <v>1.3100000000000001E-2</v>
      </c>
      <c r="K6">
        <v>2.9999999999999997E-4</v>
      </c>
      <c r="L6">
        <v>1.5599999999999999E-2</v>
      </c>
      <c r="M6">
        <v>2.3199999999999998E-2</v>
      </c>
      <c r="N6">
        <v>-2.3800000000000002E-2</v>
      </c>
      <c r="O6">
        <v>-8.0999999999999996E-3</v>
      </c>
      <c r="P6">
        <v>-1.6E-2</v>
      </c>
      <c r="Q6">
        <v>-1.15E-2</v>
      </c>
      <c r="R6">
        <v>8.8000000000000005E-3</v>
      </c>
      <c r="S6">
        <v>1.0800000000000001E-2</v>
      </c>
      <c r="T6">
        <v>3.3E-3</v>
      </c>
      <c r="U6">
        <v>1.37E-2</v>
      </c>
      <c r="V6">
        <v>1.32E-2</v>
      </c>
      <c r="W6">
        <v>2.8999999999999998E-3</v>
      </c>
      <c r="X6">
        <v>6.8999999999999999E-3</v>
      </c>
      <c r="Y6">
        <v>3.8E-3</v>
      </c>
      <c r="Z6">
        <f t="shared" ref="Z6:Z11" si="0">AVERAGE(B6:Y6)</f>
        <v>4.1166666666666678E-3</v>
      </c>
      <c r="AA6" s="2">
        <v>0.35</v>
      </c>
      <c r="AB6">
        <f t="shared" ref="AB6:AB11" si="1">Z6*AA6</f>
        <v>1.4408333333333337E-3</v>
      </c>
      <c r="AC6">
        <f>SUM(AB6:AB11)</f>
        <v>8.2014583333333314E-3</v>
      </c>
      <c r="AD6">
        <f t="shared" ref="AD6:AD11" si="2">Z6-AC6</f>
        <v>-4.0847916666666637E-3</v>
      </c>
      <c r="AE6">
        <f t="shared" ref="AE6:AE11" si="3">AD6*AD6</f>
        <v>1.6685522960069421E-5</v>
      </c>
      <c r="AF6">
        <f>AE6*AA6</f>
        <v>5.8399330360242969E-6</v>
      </c>
      <c r="AG6">
        <f>SUM(AF6:AF11)</f>
        <v>7.9544196056857607E-5</v>
      </c>
      <c r="AH6">
        <f>SQRT(AG6)</f>
        <v>8.9187552975097152E-3</v>
      </c>
      <c r="AI6">
        <f>AH6/AC6</f>
        <v>1.0874596852197689</v>
      </c>
    </row>
    <row r="7" spans="1:35">
      <c r="A7" t="s">
        <v>30</v>
      </c>
      <c r="B7">
        <v>6.7000000000000002E-3</v>
      </c>
      <c r="C7">
        <v>1.24E-2</v>
      </c>
      <c r="D7">
        <v>-1.06E-2</v>
      </c>
      <c r="E7">
        <v>-2.47E-2</v>
      </c>
      <c r="F7">
        <v>1.01E-2</v>
      </c>
      <c r="G7">
        <v>1.2E-2</v>
      </c>
      <c r="H7">
        <v>1.54E-2</v>
      </c>
      <c r="I7">
        <v>9.4999999999999998E-3</v>
      </c>
      <c r="J7">
        <v>1.67E-2</v>
      </c>
      <c r="K7">
        <v>-1.4E-3</v>
      </c>
      <c r="L7">
        <v>1.49E-2</v>
      </c>
      <c r="M7">
        <v>2.1299999999999999E-2</v>
      </c>
      <c r="N7">
        <v>1.7299999999999999E-2</v>
      </c>
      <c r="O7">
        <v>-1.7100000000000001E-2</v>
      </c>
      <c r="P7">
        <v>-2.0199999999999999E-2</v>
      </c>
      <c r="Q7">
        <v>-7.6E-3</v>
      </c>
      <c r="R7">
        <v>1.35E-2</v>
      </c>
      <c r="S7">
        <v>9.1000000000000004E-3</v>
      </c>
      <c r="T7">
        <v>-2.2000000000000001E-3</v>
      </c>
      <c r="U7">
        <v>1.3100000000000001E-2</v>
      </c>
      <c r="V7">
        <v>1.4999999999999999E-2</v>
      </c>
      <c r="W7">
        <v>-9.5999999999999992E-3</v>
      </c>
      <c r="X7">
        <v>9.1999999999999998E-3</v>
      </c>
      <c r="Y7">
        <v>1.8E-3</v>
      </c>
      <c r="Z7">
        <f t="shared" si="0"/>
        <v>4.358333333333333E-3</v>
      </c>
      <c r="AA7" s="2">
        <v>0</v>
      </c>
      <c r="AB7">
        <f t="shared" si="1"/>
        <v>0</v>
      </c>
      <c r="AD7">
        <f t="shared" si="2"/>
        <v>4.358333333333333E-3</v>
      </c>
      <c r="AE7">
        <f t="shared" si="3"/>
        <v>1.8995069444444441E-5</v>
      </c>
      <c r="AF7">
        <f t="shared" ref="AF7:AF11" si="4">AE7*AA7</f>
        <v>0</v>
      </c>
    </row>
    <row r="8" spans="1:35">
      <c r="A8" t="s">
        <v>31</v>
      </c>
      <c r="B8">
        <v>2.8E-3</v>
      </c>
      <c r="C8">
        <v>2.01E-2</v>
      </c>
      <c r="D8">
        <v>1.04E-2</v>
      </c>
      <c r="E8">
        <v>-4.2000000000000003E-2</v>
      </c>
      <c r="F8">
        <v>3.5700000000000003E-2</v>
      </c>
      <c r="G8">
        <v>2.3800000000000002E-2</v>
      </c>
      <c r="H8">
        <v>1.46E-2</v>
      </c>
      <c r="I8">
        <v>1.9099999999999999E-2</v>
      </c>
      <c r="J8">
        <v>1.5800000000000002E-2</v>
      </c>
      <c r="K8">
        <v>-2.29E-2</v>
      </c>
      <c r="L8">
        <v>1.18E-2</v>
      </c>
      <c r="M8">
        <v>2.1899999999999999E-2</v>
      </c>
      <c r="N8">
        <v>1.0999999999999999E-2</v>
      </c>
      <c r="O8">
        <v>1.47E-2</v>
      </c>
      <c r="P8">
        <v>-2.3300000000000001E-2</v>
      </c>
      <c r="Q8">
        <v>3.1099999999999999E-2</v>
      </c>
      <c r="R8">
        <v>2.3800000000000002E-2</v>
      </c>
      <c r="S8">
        <v>6.3E-3</v>
      </c>
      <c r="T8">
        <v>6.4000000000000003E-3</v>
      </c>
      <c r="U8">
        <v>1.3299999999999999E-2</v>
      </c>
      <c r="V8">
        <v>9.4000000000000004E-3</v>
      </c>
      <c r="W8">
        <v>-3.2199999999999999E-2</v>
      </c>
      <c r="X8">
        <v>6.4000000000000003E-3</v>
      </c>
      <c r="Y8">
        <v>2.0899999999999998E-2</v>
      </c>
      <c r="Z8">
        <f t="shared" si="0"/>
        <v>8.287499999999998E-3</v>
      </c>
      <c r="AA8" s="2">
        <v>0.35</v>
      </c>
      <c r="AB8">
        <f t="shared" si="1"/>
        <v>2.9006249999999991E-3</v>
      </c>
      <c r="AD8">
        <f t="shared" si="2"/>
        <v>8.287499999999998E-3</v>
      </c>
      <c r="AE8">
        <f t="shared" si="3"/>
        <v>6.868265624999997E-5</v>
      </c>
      <c r="AF8">
        <f t="shared" si="4"/>
        <v>2.4038929687499988E-5</v>
      </c>
    </row>
    <row r="9" spans="1:35">
      <c r="A9" t="s">
        <v>32</v>
      </c>
      <c r="B9">
        <v>2.3800000000000002E-2</v>
      </c>
      <c r="C9">
        <v>2.58E-2</v>
      </c>
      <c r="D9">
        <v>-1.41E-2</v>
      </c>
      <c r="E9">
        <v>-5.8799999999999998E-2</v>
      </c>
      <c r="F9">
        <v>3.0099999999999998E-2</v>
      </c>
      <c r="G9">
        <v>2.9399999999999999E-2</v>
      </c>
      <c r="H9">
        <v>1.9300000000000001E-2</v>
      </c>
      <c r="I9">
        <v>2.6100000000000002E-2</v>
      </c>
      <c r="J9">
        <v>3.2199999999999999E-2</v>
      </c>
      <c r="K9">
        <v>-3.1600000000000003E-2</v>
      </c>
      <c r="L9">
        <v>1.8700000000000001E-2</v>
      </c>
      <c r="M9">
        <v>3.1800000000000002E-2</v>
      </c>
      <c r="N9">
        <v>2.3900000000000001E-2</v>
      </c>
      <c r="O9">
        <v>-1.23E-2</v>
      </c>
      <c r="P9">
        <v>-1.9900000000000001E-2</v>
      </c>
      <c r="Q9">
        <v>-1.32E-2</v>
      </c>
      <c r="R9">
        <v>1.7299999999999999E-2</v>
      </c>
      <c r="S9">
        <v>1.0800000000000001E-2</v>
      </c>
      <c r="T9">
        <v>2.3199999999999998E-2</v>
      </c>
      <c r="U9">
        <v>2.5999999999999999E-2</v>
      </c>
      <c r="V9">
        <v>1.3100000000000001E-2</v>
      </c>
      <c r="W9">
        <v>-2.2800000000000001E-2</v>
      </c>
      <c r="X9">
        <v>6.1000000000000004E-3</v>
      </c>
      <c r="Y9">
        <v>1.9199999999999998E-2</v>
      </c>
      <c r="Z9">
        <f t="shared" si="0"/>
        <v>8.5041666666666668E-3</v>
      </c>
      <c r="AA9" s="2">
        <v>0</v>
      </c>
      <c r="AB9">
        <f t="shared" si="1"/>
        <v>0</v>
      </c>
      <c r="AD9">
        <f t="shared" si="2"/>
        <v>8.5041666666666668E-3</v>
      </c>
      <c r="AE9">
        <f t="shared" si="3"/>
        <v>7.2320850694444452E-5</v>
      </c>
      <c r="AF9">
        <f t="shared" si="4"/>
        <v>0</v>
      </c>
    </row>
    <row r="10" spans="1:35">
      <c r="A10" t="s">
        <v>33</v>
      </c>
      <c r="B10">
        <v>5.67E-2</v>
      </c>
      <c r="C10">
        <v>-6.7100000000000007E-2</v>
      </c>
      <c r="D10">
        <v>-8.1900000000000001E-2</v>
      </c>
      <c r="E10">
        <v>-0.17030000000000001</v>
      </c>
      <c r="F10">
        <v>3.4299999999999997E-2</v>
      </c>
      <c r="G10">
        <v>2.8199999999999999E-2</v>
      </c>
      <c r="H10">
        <v>0.1018</v>
      </c>
      <c r="I10">
        <v>4.7699999999999999E-2</v>
      </c>
      <c r="J10">
        <v>3.1699999999999999E-2</v>
      </c>
      <c r="K10">
        <v>-9.1800000000000007E-2</v>
      </c>
      <c r="L10">
        <v>0.10639999999999999</v>
      </c>
      <c r="M10">
        <v>0.12590000000000001</v>
      </c>
      <c r="N10">
        <v>8.5199999999999998E-2</v>
      </c>
      <c r="O10">
        <v>-4.1599999999999998E-2</v>
      </c>
      <c r="P10">
        <v>4.6300000000000001E-2</v>
      </c>
      <c r="Q10">
        <v>-3.5400000000000001E-2</v>
      </c>
      <c r="R10">
        <v>3.1E-2</v>
      </c>
      <c r="S10">
        <v>-1.3599999999999999E-2</v>
      </c>
      <c r="T10">
        <v>-2.3900000000000001E-2</v>
      </c>
      <c r="U10">
        <v>-2.1299999999999999E-2</v>
      </c>
      <c r="V10">
        <v>2.3E-2</v>
      </c>
      <c r="W10">
        <v>5.1200000000000002E-2</v>
      </c>
      <c r="X10">
        <v>6.5500000000000003E-2</v>
      </c>
      <c r="Y10">
        <v>2.0799999999999999E-2</v>
      </c>
      <c r="Z10">
        <f t="shared" si="0"/>
        <v>1.2866666666666665E-2</v>
      </c>
      <c r="AA10" s="2">
        <v>0.3</v>
      </c>
      <c r="AB10">
        <f t="shared" si="1"/>
        <v>3.8599999999999993E-3</v>
      </c>
      <c r="AD10">
        <f t="shared" si="2"/>
        <v>1.2866666666666665E-2</v>
      </c>
      <c r="AE10">
        <f t="shared" si="3"/>
        <v>1.6555111111111106E-4</v>
      </c>
      <c r="AF10">
        <f t="shared" si="4"/>
        <v>4.966533333333332E-5</v>
      </c>
    </row>
    <row r="11" spans="1:35">
      <c r="A11" t="s">
        <v>34</v>
      </c>
      <c r="B11">
        <v>2.2100000000000002E-2</v>
      </c>
      <c r="C11">
        <v>-5.7000000000000002E-2</v>
      </c>
      <c r="D11">
        <v>-8.4500000000000006E-2</v>
      </c>
      <c r="E11">
        <v>-9.7500000000000003E-2</v>
      </c>
      <c r="F11">
        <v>-2.1600000000000001E-2</v>
      </c>
      <c r="G11">
        <v>-4.0800000000000003E-2</v>
      </c>
      <c r="H11">
        <v>2.7400000000000001E-2</v>
      </c>
      <c r="I11">
        <v>2.1600000000000001E-2</v>
      </c>
      <c r="J11">
        <v>-4.4999999999999997E-3</v>
      </c>
      <c r="K11">
        <v>-1.83E-2</v>
      </c>
      <c r="L11">
        <v>0.14069999999999999</v>
      </c>
      <c r="M11">
        <v>0.1804</v>
      </c>
      <c r="N11">
        <v>0.18609999999999999</v>
      </c>
      <c r="O11">
        <v>-7.3000000000000001E-3</v>
      </c>
      <c r="P11">
        <v>5.4699999999999999E-2</v>
      </c>
      <c r="Q11">
        <v>-3.8199999999999998E-2</v>
      </c>
      <c r="R11">
        <v>2.9499999999999998E-2</v>
      </c>
      <c r="S11">
        <v>-1.23E-2</v>
      </c>
      <c r="T11">
        <v>-4.8099999999999997E-2</v>
      </c>
      <c r="U11">
        <v>6.9999999999999999E-4</v>
      </c>
      <c r="V11">
        <v>-7.3000000000000001E-3</v>
      </c>
      <c r="W11">
        <v>5.1200000000000002E-2</v>
      </c>
      <c r="X11">
        <v>5.4600000000000003E-2</v>
      </c>
      <c r="Y11">
        <v>9.5999999999999992E-3</v>
      </c>
      <c r="Z11">
        <f t="shared" si="0"/>
        <v>1.4216666666666664E-2</v>
      </c>
      <c r="AA11" s="2">
        <v>0</v>
      </c>
      <c r="AB11">
        <f t="shared" si="1"/>
        <v>0</v>
      </c>
      <c r="AD11">
        <f t="shared" si="2"/>
        <v>1.4216666666666664E-2</v>
      </c>
      <c r="AE11">
        <f t="shared" si="3"/>
        <v>2.0211361111111104E-4</v>
      </c>
      <c r="AF11">
        <f t="shared" si="4"/>
        <v>0</v>
      </c>
    </row>
    <row r="12" spans="1:35">
      <c r="AA12" s="2"/>
      <c r="AC12" t="s">
        <v>42</v>
      </c>
      <c r="AE12" t="s">
        <v>44</v>
      </c>
      <c r="AF12" t="s">
        <v>48</v>
      </c>
      <c r="AG12" t="s">
        <v>46</v>
      </c>
      <c r="AH12" t="s">
        <v>43</v>
      </c>
      <c r="AI12" t="s">
        <v>47</v>
      </c>
    </row>
    <row r="13" spans="1:35">
      <c r="A13" t="s">
        <v>25</v>
      </c>
      <c r="B13">
        <v>6.4500000000000002E-2</v>
      </c>
      <c r="C13">
        <v>-3.0700000000000002E-2</v>
      </c>
      <c r="D13">
        <v>-2.93E-2</v>
      </c>
      <c r="E13">
        <v>-0.1216</v>
      </c>
      <c r="F13">
        <v>-6.4299999999999996E-2</v>
      </c>
      <c r="G13">
        <v>7.3899999999999993E-2</v>
      </c>
      <c r="H13">
        <v>9.7299999999999998E-2</v>
      </c>
      <c r="I13">
        <v>9.5699999999999993E-2</v>
      </c>
      <c r="J13">
        <v>0.1056</v>
      </c>
      <c r="K13">
        <v>-3.6299999999999999E-2</v>
      </c>
      <c r="L13">
        <v>6.83E-2</v>
      </c>
      <c r="M13">
        <v>7.17E-2</v>
      </c>
      <c r="N13">
        <v>9.11E-2</v>
      </c>
      <c r="O13">
        <v>-1.5E-3</v>
      </c>
      <c r="P13">
        <v>-7.4000000000000003E-3</v>
      </c>
      <c r="Q13">
        <v>-7.3800000000000004E-2</v>
      </c>
      <c r="R13">
        <v>3.0599999999999999E-2</v>
      </c>
      <c r="S13">
        <v>-4.7000000000000002E-3</v>
      </c>
      <c r="T13">
        <v>-5.4899999999999997E-2</v>
      </c>
      <c r="U13">
        <v>-9.1000000000000004E-3</v>
      </c>
      <c r="V13">
        <v>9.7199999999999995E-2</v>
      </c>
      <c r="W13">
        <v>6.8699999999999997E-2</v>
      </c>
      <c r="X13">
        <v>-6.4000000000000003E-3</v>
      </c>
      <c r="Y13">
        <v>-1.3299999999999999E-2</v>
      </c>
      <c r="Z13">
        <f t="shared" ref="Z13:Z16" si="5">AVERAGE(B13:Y13)</f>
        <v>1.7137500000000003E-2</v>
      </c>
      <c r="AA13" s="2">
        <v>0.25</v>
      </c>
      <c r="AB13">
        <f>Z13*AA13</f>
        <v>4.2843750000000009E-3</v>
      </c>
      <c r="AC13">
        <f>SUM(AB13:AB18)</f>
        <v>0.12151208333333333</v>
      </c>
      <c r="AD13">
        <f>Z13-AC13</f>
        <v>-0.10437458333333333</v>
      </c>
      <c r="AE13">
        <f>AD13*AD13</f>
        <v>1.0894053646006943E-2</v>
      </c>
      <c r="AF13">
        <f>AE13*AA13</f>
        <v>2.7235134115017358E-3</v>
      </c>
      <c r="AG13">
        <f>SUM(AF13:AF18)</f>
        <v>7.0677413430295134E-3</v>
      </c>
      <c r="AH13">
        <f>SQRT(AG13)</f>
        <v>8.406985989657359E-2</v>
      </c>
      <c r="AI13">
        <f>AH13/AC13</f>
        <v>0.69186419646803521</v>
      </c>
    </row>
    <row r="14" spans="1:35">
      <c r="A14" t="s">
        <v>26</v>
      </c>
      <c r="B14">
        <v>-0.22090000000000001</v>
      </c>
      <c r="C14">
        <v>-0.21879999999999999</v>
      </c>
      <c r="D14">
        <v>5.1400000000000001E-2</v>
      </c>
      <c r="E14">
        <v>-7.0699999999999999E-2</v>
      </c>
      <c r="F14">
        <v>7.5999999999999998E-2</v>
      </c>
      <c r="G14">
        <v>0.45379999999999998</v>
      </c>
      <c r="H14">
        <v>0.16819999999999999</v>
      </c>
      <c r="I14">
        <v>-6.4000000000000001E-2</v>
      </c>
      <c r="J14">
        <v>1.7100000000000001E-2</v>
      </c>
      <c r="K14">
        <v>-4.2000000000000003E-2</v>
      </c>
      <c r="L14">
        <v>3.5099999999999999E-2</v>
      </c>
      <c r="M14">
        <v>0.16950000000000001</v>
      </c>
      <c r="N14">
        <v>2.9000000000000001E-2</v>
      </c>
      <c r="O14">
        <v>0.18310000000000001</v>
      </c>
      <c r="P14">
        <v>0.33329999999999999</v>
      </c>
      <c r="Q14">
        <v>4.02E-2</v>
      </c>
      <c r="R14">
        <v>0.68240000000000001</v>
      </c>
      <c r="S14">
        <v>-0.27039999999999997</v>
      </c>
      <c r="T14">
        <v>0.81120000000000003</v>
      </c>
      <c r="U14">
        <v>0.1547</v>
      </c>
      <c r="V14">
        <v>-0.16270000000000001</v>
      </c>
      <c r="W14">
        <v>-8.5000000000000006E-3</v>
      </c>
      <c r="X14">
        <v>-8.5000000000000006E-3</v>
      </c>
      <c r="Y14">
        <v>-1.15E-2</v>
      </c>
      <c r="Z14">
        <f t="shared" si="5"/>
        <v>8.8624999999999995E-2</v>
      </c>
      <c r="AA14" s="2">
        <v>0.25</v>
      </c>
      <c r="AB14">
        <f>Z14*AA14</f>
        <v>2.2156249999999999E-2</v>
      </c>
      <c r="AD14">
        <f>Z14-AC14</f>
        <v>8.8624999999999995E-2</v>
      </c>
      <c r="AE14">
        <f>AD14*AD14</f>
        <v>7.854390624999999E-3</v>
      </c>
      <c r="AF14">
        <f t="shared" ref="AF14:AF16" si="6">AE14*AA14</f>
        <v>1.9635976562499997E-3</v>
      </c>
    </row>
    <row r="15" spans="1:35">
      <c r="A15" t="s">
        <v>27</v>
      </c>
      <c r="B15">
        <v>0.12</v>
      </c>
      <c r="C15">
        <v>-0.1429</v>
      </c>
      <c r="D15">
        <v>-0.2014</v>
      </c>
      <c r="E15">
        <v>-0.21740000000000001</v>
      </c>
      <c r="F15">
        <v>0.1333</v>
      </c>
      <c r="G15">
        <v>4.9000000000000002E-2</v>
      </c>
      <c r="H15">
        <v>0.1308</v>
      </c>
      <c r="I15">
        <v>0.20660000000000001</v>
      </c>
      <c r="J15">
        <v>0.12330000000000001</v>
      </c>
      <c r="K15">
        <v>-0.14019999999999999</v>
      </c>
      <c r="L15">
        <v>0.4965</v>
      </c>
      <c r="M15">
        <v>8.5300000000000001E-2</v>
      </c>
      <c r="N15">
        <v>0.69</v>
      </c>
      <c r="O15">
        <v>0.14729999999999999</v>
      </c>
      <c r="P15">
        <v>0.27929999999999999</v>
      </c>
      <c r="Q15">
        <v>-0.2077</v>
      </c>
      <c r="R15">
        <v>0.1067</v>
      </c>
      <c r="S15">
        <v>-1.61E-2</v>
      </c>
      <c r="T15">
        <v>-6.1199999999999997E-2</v>
      </c>
      <c r="U15">
        <v>9.5699999999999993E-2</v>
      </c>
      <c r="V15">
        <v>-5.16E-2</v>
      </c>
      <c r="W15">
        <v>-4.1799999999999997E-2</v>
      </c>
      <c r="X15">
        <v>2.18E-2</v>
      </c>
      <c r="Y15">
        <v>8.5000000000000006E-3</v>
      </c>
      <c r="Z15">
        <f t="shared" si="5"/>
        <v>6.7241666666666658E-2</v>
      </c>
      <c r="AA15" s="2">
        <v>0.25</v>
      </c>
      <c r="AB15">
        <f>Z15*AA15</f>
        <v>1.6810416666666664E-2</v>
      </c>
      <c r="AD15">
        <f>Z15-AC15</f>
        <v>6.7241666666666658E-2</v>
      </c>
      <c r="AE15">
        <f>AD15*AD15</f>
        <v>4.5214417361111097E-3</v>
      </c>
      <c r="AF15">
        <f t="shared" si="6"/>
        <v>1.1303604340277774E-3</v>
      </c>
    </row>
    <row r="16" spans="1:35">
      <c r="A16" t="s">
        <v>28</v>
      </c>
      <c r="B16">
        <v>-1.7500000000000002E-2</v>
      </c>
      <c r="C16">
        <v>-2.6800000000000001E-2</v>
      </c>
      <c r="D16">
        <v>-0.1706</v>
      </c>
      <c r="E16">
        <v>-0.36899999999999999</v>
      </c>
      <c r="F16">
        <v>0.36670000000000003</v>
      </c>
      <c r="G16">
        <v>-2.4400000000000002E-2</v>
      </c>
      <c r="H16">
        <v>-0.1188</v>
      </c>
      <c r="I16">
        <v>2.8400000000000002E-2</v>
      </c>
      <c r="J16">
        <v>0.4138</v>
      </c>
      <c r="K16">
        <v>-9.7999999999999997E-3</v>
      </c>
      <c r="L16">
        <v>-5.4199999999999998E-2</v>
      </c>
      <c r="M16">
        <v>-5.1999999999999998E-3</v>
      </c>
      <c r="N16">
        <v>0.46600000000000003</v>
      </c>
      <c r="O16">
        <v>0.2054</v>
      </c>
      <c r="P16">
        <v>1.4800000000000001E-2</v>
      </c>
      <c r="Q16">
        <v>-4.3799999999999999E-2</v>
      </c>
      <c r="R16">
        <v>9.0499999999999997E-2</v>
      </c>
      <c r="S16">
        <v>0.2074</v>
      </c>
      <c r="T16">
        <v>9.1999999999999998E-2</v>
      </c>
      <c r="U16">
        <v>5.0599999999999999E-2</v>
      </c>
      <c r="V16">
        <v>0.19789999999999999</v>
      </c>
      <c r="W16">
        <v>-0.1027</v>
      </c>
      <c r="X16">
        <v>4.48E-2</v>
      </c>
      <c r="Y16">
        <v>-2.86E-2</v>
      </c>
      <c r="Z16">
        <f t="shared" si="5"/>
        <v>5.0287500000000006E-2</v>
      </c>
      <c r="AA16" s="2">
        <v>0.25</v>
      </c>
      <c r="AB16">
        <f>Z16*AA16</f>
        <v>1.2571875000000001E-2</v>
      </c>
      <c r="AD16">
        <f>Z16-AC16</f>
        <v>5.0287500000000006E-2</v>
      </c>
      <c r="AE16">
        <f>AD16*AD16</f>
        <v>2.5288326562500005E-3</v>
      </c>
      <c r="AF16">
        <f t="shared" si="6"/>
        <v>6.3220816406250012E-4</v>
      </c>
    </row>
    <row r="17" spans="1:41">
      <c r="AA17" s="2"/>
      <c r="AC17" t="s">
        <v>42</v>
      </c>
      <c r="AE17" t="s">
        <v>44</v>
      </c>
      <c r="AF17" t="s">
        <v>48</v>
      </c>
      <c r="AG17" t="s">
        <v>46</v>
      </c>
      <c r="AH17" t="s">
        <v>43</v>
      </c>
      <c r="AI17" t="s">
        <v>47</v>
      </c>
    </row>
    <row r="18" spans="1:41">
      <c r="A18" t="s">
        <v>38</v>
      </c>
      <c r="B18">
        <v>-0.1497</v>
      </c>
      <c r="C18">
        <v>0.39240000000000003</v>
      </c>
      <c r="D18">
        <v>0.20910000000000001</v>
      </c>
      <c r="E18">
        <v>-0.38919999999999999</v>
      </c>
      <c r="F18">
        <v>0.55220000000000002</v>
      </c>
      <c r="G18">
        <v>0.1241</v>
      </c>
      <c r="H18">
        <v>-2.6700000000000002E-2</v>
      </c>
      <c r="I18">
        <v>0.53580000000000005</v>
      </c>
      <c r="J18">
        <v>0.25219999999999998</v>
      </c>
      <c r="K18">
        <v>-0.17169999999999999</v>
      </c>
      <c r="L18">
        <v>7.5200000000000003E-2</v>
      </c>
      <c r="M18">
        <v>0.59389999999999998</v>
      </c>
      <c r="N18">
        <v>0.19489999999999999</v>
      </c>
      <c r="O18">
        <v>0.78369999999999995</v>
      </c>
      <c r="P18">
        <v>8.0799999999999997E-2</v>
      </c>
      <c r="Q18">
        <v>0.35189999999999999</v>
      </c>
      <c r="R18">
        <v>0.44569999999999999</v>
      </c>
      <c r="S18">
        <v>-2.3199999999999998E-2</v>
      </c>
      <c r="T18">
        <v>-0.1605</v>
      </c>
      <c r="U18">
        <v>0.11360000000000001</v>
      </c>
      <c r="V18">
        <v>0.35489999999999999</v>
      </c>
      <c r="W18">
        <v>-0.12540000000000001</v>
      </c>
      <c r="X18">
        <v>0.4289</v>
      </c>
      <c r="Y18">
        <v>6.1499999999999999E-2</v>
      </c>
      <c r="Z18">
        <f t="shared" ref="Z18:Z38" si="7">AVERAGE(B18:Y18)</f>
        <v>0.18768333333333331</v>
      </c>
      <c r="AA18" s="2">
        <v>0.35</v>
      </c>
      <c r="AB18">
        <f>Z18*AA18</f>
        <v>6.568916666666666E-2</v>
      </c>
      <c r="AC18">
        <f>SUM(AB18:AB23)</f>
        <v>0.2297058333333333</v>
      </c>
      <c r="AD18">
        <f>Z18-AC18</f>
        <v>-4.202249999999999E-2</v>
      </c>
      <c r="AE18">
        <f>AD18*AD18</f>
        <v>1.7658905062499992E-3</v>
      </c>
      <c r="AF18">
        <f>AE18*AA18</f>
        <v>6.180616771874997E-4</v>
      </c>
      <c r="AG18">
        <f>SUM(AF18:AF23)</f>
        <v>4.3174682498368047E-2</v>
      </c>
      <c r="AH18">
        <f>SQRT(AG18)</f>
        <v>0.20778518353907732</v>
      </c>
      <c r="AI18">
        <f>AH18/AC18</f>
        <v>0.90457077438496636</v>
      </c>
    </row>
    <row r="19" spans="1:41">
      <c r="A19" t="s">
        <v>39</v>
      </c>
      <c r="B19">
        <v>-0.1865</v>
      </c>
      <c r="C19">
        <v>0.64049999999999996</v>
      </c>
      <c r="D19">
        <v>-0.125</v>
      </c>
      <c r="E19">
        <v>-0.35370000000000001</v>
      </c>
      <c r="F19">
        <v>0.56200000000000006</v>
      </c>
      <c r="G19">
        <v>0.55900000000000005</v>
      </c>
      <c r="H19">
        <v>0.1196</v>
      </c>
      <c r="I19">
        <v>0.67210000000000003</v>
      </c>
      <c r="J19">
        <v>-0.11799999999999999</v>
      </c>
      <c r="K19">
        <v>-0.1724</v>
      </c>
      <c r="L19">
        <v>-8.2600000000000007E-2</v>
      </c>
      <c r="M19">
        <v>0.8508</v>
      </c>
      <c r="N19">
        <v>5.4100000000000002E-2</v>
      </c>
      <c r="O19">
        <v>0.9022</v>
      </c>
      <c r="P19">
        <v>2.7900999999999998</v>
      </c>
      <c r="Q19">
        <v>-8.8999999999999996E-2</v>
      </c>
      <c r="R19">
        <v>0.13489999999999999</v>
      </c>
      <c r="S19">
        <v>0.28689999999999999</v>
      </c>
      <c r="T19">
        <v>-0.20469999999999999</v>
      </c>
      <c r="U19">
        <v>-4.8599999999999997E-2</v>
      </c>
      <c r="V19">
        <v>1.1034999999999999</v>
      </c>
      <c r="W19">
        <v>-0.23580000000000001</v>
      </c>
      <c r="X19">
        <v>-7.1599999999999997E-2</v>
      </c>
      <c r="Y19">
        <v>1.0800000000000001E-2</v>
      </c>
      <c r="Z19">
        <f t="shared" si="7"/>
        <v>0.2916083333333333</v>
      </c>
      <c r="AA19" s="2">
        <v>0.35</v>
      </c>
      <c r="AB19">
        <f>Z19*AA19</f>
        <v>0.10206291666666666</v>
      </c>
      <c r="AD19">
        <f>Z19-AC19</f>
        <v>0.2916083333333333</v>
      </c>
      <c r="AE19">
        <f>AD19*AD19</f>
        <v>8.5035420069444423E-2</v>
      </c>
      <c r="AF19">
        <f t="shared" ref="AF19:AF20" si="8">AE19*AA19</f>
        <v>2.9762397024305547E-2</v>
      </c>
    </row>
    <row r="20" spans="1:41">
      <c r="A20" t="s">
        <v>40</v>
      </c>
      <c r="B20">
        <v>-0.1275</v>
      </c>
      <c r="C20">
        <v>0.32919999999999999</v>
      </c>
      <c r="D20">
        <v>5.6099999999999997E-2</v>
      </c>
      <c r="E20">
        <v>-0.34820000000000001</v>
      </c>
      <c r="F20">
        <v>0.35589999999999999</v>
      </c>
      <c r="G20">
        <v>5.7999999999999996E-3</v>
      </c>
      <c r="H20">
        <v>-9.9500000000000005E-2</v>
      </c>
      <c r="I20">
        <v>0.3412</v>
      </c>
      <c r="J20">
        <v>0.11940000000000001</v>
      </c>
      <c r="K20">
        <v>0.26490000000000002</v>
      </c>
      <c r="L20">
        <v>-2.58E-2</v>
      </c>
      <c r="M20">
        <v>0.1047</v>
      </c>
      <c r="N20">
        <v>0.18509999999999999</v>
      </c>
      <c r="O20">
        <v>0.18740000000000001</v>
      </c>
      <c r="P20">
        <v>1.7386999999999999</v>
      </c>
      <c r="Q20">
        <v>0.43859999999999999</v>
      </c>
      <c r="R20">
        <v>1.0627</v>
      </c>
      <c r="S20">
        <v>-0.4325</v>
      </c>
      <c r="T20">
        <v>-0.14280000000000001</v>
      </c>
      <c r="U20">
        <v>9.6299999999999997E-2</v>
      </c>
      <c r="V20">
        <v>0.39660000000000001</v>
      </c>
      <c r="W20">
        <v>-0.16520000000000001</v>
      </c>
      <c r="X20">
        <v>0.35349999999999998</v>
      </c>
      <c r="Y20">
        <v>0.26169999999999999</v>
      </c>
      <c r="Z20">
        <f t="shared" si="7"/>
        <v>0.20651249999999999</v>
      </c>
      <c r="AA20" s="2">
        <v>0.3</v>
      </c>
      <c r="AB20">
        <f>Z20*AA20</f>
        <v>6.1953749999999995E-2</v>
      </c>
      <c r="AD20">
        <f>Z20-AC20</f>
        <v>0.20651249999999999</v>
      </c>
      <c r="AE20">
        <f>AD20*AD20</f>
        <v>4.2647412656249994E-2</v>
      </c>
      <c r="AF20">
        <f t="shared" si="8"/>
        <v>1.2794223796874999E-2</v>
      </c>
    </row>
    <row r="21" spans="1:41">
      <c r="AA21" s="2"/>
    </row>
    <row r="22" spans="1:41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17</v>
      </c>
      <c r="S22" s="1" t="s">
        <v>18</v>
      </c>
      <c r="T22" s="1" t="s">
        <v>19</v>
      </c>
      <c r="U22" s="1" t="s">
        <v>20</v>
      </c>
      <c r="V22" s="1" t="s">
        <v>21</v>
      </c>
      <c r="W22" s="1" t="s">
        <v>22</v>
      </c>
      <c r="X22" s="1" t="s">
        <v>23</v>
      </c>
      <c r="Y22" s="1" t="s">
        <v>24</v>
      </c>
      <c r="Z22" s="4" t="s">
        <v>49</v>
      </c>
      <c r="AA22" s="2" t="s">
        <v>50</v>
      </c>
      <c r="AC22" t="s">
        <v>42</v>
      </c>
      <c r="AE22" t="s">
        <v>44</v>
      </c>
      <c r="AF22" t="s">
        <v>48</v>
      </c>
      <c r="AG22" t="s">
        <v>46</v>
      </c>
      <c r="AH22" t="s">
        <v>43</v>
      </c>
      <c r="AI22" t="s">
        <v>47</v>
      </c>
      <c r="AL22">
        <v>1</v>
      </c>
      <c r="AM22">
        <f>AI24*(SUM(AL22:AL38))</f>
        <v>1982149392.4728963</v>
      </c>
      <c r="AO22" t="s">
        <v>51</v>
      </c>
    </row>
    <row r="23" spans="1:41">
      <c r="A23" t="s">
        <v>25</v>
      </c>
      <c r="B23">
        <v>6.4500000000000002E-2</v>
      </c>
      <c r="C23">
        <v>-3.0700000000000002E-2</v>
      </c>
      <c r="D23">
        <v>-2.93E-2</v>
      </c>
      <c r="E23">
        <v>-0.1216</v>
      </c>
      <c r="F23">
        <v>-6.4299999999999996E-2</v>
      </c>
      <c r="G23">
        <v>7.3899999999999993E-2</v>
      </c>
      <c r="H23">
        <v>9.7299999999999998E-2</v>
      </c>
      <c r="I23">
        <v>9.5699999999999993E-2</v>
      </c>
      <c r="J23">
        <v>0.1056</v>
      </c>
      <c r="K23">
        <v>-3.6299999999999999E-2</v>
      </c>
      <c r="L23">
        <v>6.83E-2</v>
      </c>
      <c r="M23">
        <v>7.17E-2</v>
      </c>
      <c r="N23">
        <v>9.11E-2</v>
      </c>
      <c r="O23">
        <v>-1.5E-3</v>
      </c>
      <c r="P23">
        <v>-7.4000000000000003E-3</v>
      </c>
      <c r="Q23">
        <v>-7.3800000000000004E-2</v>
      </c>
      <c r="R23">
        <v>3.0599999999999999E-2</v>
      </c>
      <c r="S23">
        <v>-4.7000000000000002E-3</v>
      </c>
      <c r="T23">
        <v>-5.4899999999999997E-2</v>
      </c>
      <c r="U23">
        <v>-9.1000000000000004E-3</v>
      </c>
      <c r="V23">
        <v>9.7199999999999995E-2</v>
      </c>
      <c r="W23">
        <v>6.8699999999999997E-2</v>
      </c>
      <c r="X23">
        <v>-6.4000000000000003E-3</v>
      </c>
      <c r="Y23">
        <v>-1.3299999999999999E-2</v>
      </c>
      <c r="Z23">
        <f t="shared" si="7"/>
        <v>1.7137500000000003E-2</v>
      </c>
      <c r="AA23" s="2">
        <v>0</v>
      </c>
      <c r="AB23">
        <f>Z23*AA23</f>
        <v>0</v>
      </c>
      <c r="AC23">
        <f>SUM(AB23:AB38)</f>
        <v>0.167893025</v>
      </c>
      <c r="AD23">
        <f>Z23-AC23</f>
        <v>-0.150755525</v>
      </c>
      <c r="AE23">
        <f>AD23*AD23</f>
        <v>2.2727228318025625E-2</v>
      </c>
      <c r="AF23">
        <f>AE23*AA23</f>
        <v>0</v>
      </c>
      <c r="AG23">
        <f>SUM(AF23:AF38)</f>
        <v>3.9999206133993041E-2</v>
      </c>
      <c r="AH23">
        <f>SQRT(AG23)</f>
        <v>0.19999801532513528</v>
      </c>
      <c r="AI23">
        <f>AH23/AC23</f>
        <v>1.191222895204463</v>
      </c>
      <c r="AJ23">
        <v>1</v>
      </c>
      <c r="AK23">
        <v>1.0249999999999999</v>
      </c>
      <c r="AL23">
        <f>1*AK23</f>
        <v>1.0249999999999999</v>
      </c>
      <c r="AN23">
        <f>AC23-0.025</f>
        <v>0.14289302500000001</v>
      </c>
      <c r="AO23">
        <f>AN23/AH23</f>
        <v>0.71447221497523306</v>
      </c>
    </row>
    <row r="24" spans="1:41">
      <c r="A24" t="s">
        <v>26</v>
      </c>
      <c r="B24">
        <v>-0.22090000000000001</v>
      </c>
      <c r="C24">
        <v>-0.21879999999999999</v>
      </c>
      <c r="D24">
        <v>5.1400000000000001E-2</v>
      </c>
      <c r="E24">
        <v>-7.0699999999999999E-2</v>
      </c>
      <c r="F24">
        <v>7.5999999999999998E-2</v>
      </c>
      <c r="G24">
        <v>0.45379999999999998</v>
      </c>
      <c r="H24">
        <v>0.16819999999999999</v>
      </c>
      <c r="I24">
        <v>-6.4000000000000001E-2</v>
      </c>
      <c r="J24">
        <v>1.7100000000000001E-2</v>
      </c>
      <c r="K24">
        <v>-4.2000000000000003E-2</v>
      </c>
      <c r="L24">
        <v>3.5099999999999999E-2</v>
      </c>
      <c r="M24">
        <v>0.16950000000000001</v>
      </c>
      <c r="N24">
        <v>2.9000000000000001E-2</v>
      </c>
      <c r="O24">
        <v>0.18310000000000001</v>
      </c>
      <c r="P24">
        <v>0.33329999999999999</v>
      </c>
      <c r="Q24">
        <v>4.02E-2</v>
      </c>
      <c r="R24">
        <v>0.68240000000000001</v>
      </c>
      <c r="S24">
        <v>-0.27039999999999997</v>
      </c>
      <c r="T24">
        <v>0.81120000000000003</v>
      </c>
      <c r="U24">
        <v>0.1547</v>
      </c>
      <c r="V24">
        <v>-0.16270000000000001</v>
      </c>
      <c r="W24">
        <v>-8.5000000000000006E-3</v>
      </c>
      <c r="X24">
        <v>-8.5000000000000006E-3</v>
      </c>
      <c r="Y24">
        <v>-1.15E-2</v>
      </c>
      <c r="Z24">
        <f t="shared" si="7"/>
        <v>8.8624999999999995E-2</v>
      </c>
      <c r="AA24" s="2">
        <v>0.47349999999999998</v>
      </c>
      <c r="AB24">
        <f t="shared" ref="AB24:AB38" si="9">Z24*AA24</f>
        <v>4.1963937499999993E-2</v>
      </c>
      <c r="AD24">
        <f t="shared" ref="AD24:AD38" si="10">Z24-AC24</f>
        <v>8.8624999999999995E-2</v>
      </c>
      <c r="AE24">
        <f>AD24*AD24</f>
        <v>7.854390624999999E-3</v>
      </c>
      <c r="AF24">
        <f t="shared" ref="AF24:AF38" si="11">AE24*AA24</f>
        <v>3.7190539609374992E-3</v>
      </c>
      <c r="AG24" s="2">
        <v>100000000</v>
      </c>
      <c r="AH24">
        <v>5000000</v>
      </c>
      <c r="AI24">
        <f>AG24-AH24</f>
        <v>95000000</v>
      </c>
      <c r="AJ24">
        <v>2</v>
      </c>
      <c r="AK24">
        <v>1.0249999999999999</v>
      </c>
      <c r="AL24">
        <f>AL23*AK24</f>
        <v>1.0506249999999999</v>
      </c>
    </row>
    <row r="25" spans="1:41">
      <c r="A25" t="s">
        <v>27</v>
      </c>
      <c r="B25">
        <v>0.12</v>
      </c>
      <c r="C25">
        <v>-0.1429</v>
      </c>
      <c r="D25">
        <v>-0.2014</v>
      </c>
      <c r="E25">
        <v>-0.21740000000000001</v>
      </c>
      <c r="F25">
        <v>0.1333</v>
      </c>
      <c r="G25">
        <v>4.9000000000000002E-2</v>
      </c>
      <c r="H25">
        <v>0.1308</v>
      </c>
      <c r="I25">
        <v>0.20660000000000001</v>
      </c>
      <c r="J25">
        <v>0.12330000000000001</v>
      </c>
      <c r="K25">
        <v>-0.14019999999999999</v>
      </c>
      <c r="L25">
        <v>0.4965</v>
      </c>
      <c r="M25">
        <v>8.5300000000000001E-2</v>
      </c>
      <c r="N25">
        <v>0.69</v>
      </c>
      <c r="O25">
        <v>0.14729999999999999</v>
      </c>
      <c r="P25">
        <v>0.27929999999999999</v>
      </c>
      <c r="Q25">
        <v>-0.2077</v>
      </c>
      <c r="R25">
        <v>0.1067</v>
      </c>
      <c r="S25">
        <v>-1.61E-2</v>
      </c>
      <c r="T25">
        <v>-6.1199999999999997E-2</v>
      </c>
      <c r="U25">
        <v>9.5699999999999993E-2</v>
      </c>
      <c r="V25">
        <v>-5.16E-2</v>
      </c>
      <c r="W25">
        <v>-4.1799999999999997E-2</v>
      </c>
      <c r="X25">
        <v>2.18E-2</v>
      </c>
      <c r="Y25">
        <v>8.5000000000000006E-3</v>
      </c>
      <c r="Z25">
        <f t="shared" si="7"/>
        <v>6.7241666666666658E-2</v>
      </c>
      <c r="AA25" s="2">
        <v>0</v>
      </c>
      <c r="AB25">
        <f t="shared" si="9"/>
        <v>0</v>
      </c>
      <c r="AD25">
        <f t="shared" si="10"/>
        <v>6.7241666666666658E-2</v>
      </c>
      <c r="AE25">
        <f>AD25*AD25</f>
        <v>4.5214417361111097E-3</v>
      </c>
      <c r="AF25">
        <f t="shared" si="11"/>
        <v>0</v>
      </c>
      <c r="AJ25">
        <v>3</v>
      </c>
      <c r="AK25">
        <v>1.0249999999999999</v>
      </c>
      <c r="AL25">
        <f>AL24*AK25</f>
        <v>1.0768906249999999</v>
      </c>
    </row>
    <row r="26" spans="1:41">
      <c r="A26" t="s">
        <v>28</v>
      </c>
      <c r="B26">
        <v>-1.7500000000000002E-2</v>
      </c>
      <c r="C26">
        <v>-2.6800000000000001E-2</v>
      </c>
      <c r="D26">
        <v>-0.1706</v>
      </c>
      <c r="E26">
        <v>-0.36899999999999999</v>
      </c>
      <c r="F26">
        <v>0.36670000000000003</v>
      </c>
      <c r="G26">
        <v>-2.4400000000000002E-2</v>
      </c>
      <c r="H26">
        <v>-0.1188</v>
      </c>
      <c r="I26">
        <v>2.8400000000000002E-2</v>
      </c>
      <c r="J26">
        <v>0.4138</v>
      </c>
      <c r="K26">
        <v>-9.7999999999999997E-3</v>
      </c>
      <c r="L26">
        <v>-5.4199999999999998E-2</v>
      </c>
      <c r="M26">
        <v>-5.1999999999999998E-3</v>
      </c>
      <c r="N26">
        <v>0.46600000000000003</v>
      </c>
      <c r="O26">
        <v>0.2054</v>
      </c>
      <c r="P26">
        <v>1.4800000000000001E-2</v>
      </c>
      <c r="Q26">
        <v>-4.3799999999999999E-2</v>
      </c>
      <c r="R26">
        <v>9.0499999999999997E-2</v>
      </c>
      <c r="S26">
        <v>0.2074</v>
      </c>
      <c r="T26">
        <v>9.1999999999999998E-2</v>
      </c>
      <c r="U26">
        <v>5.0599999999999999E-2</v>
      </c>
      <c r="V26">
        <v>0.19789999999999999</v>
      </c>
      <c r="W26">
        <v>-0.1027</v>
      </c>
      <c r="X26">
        <v>4.48E-2</v>
      </c>
      <c r="Y26">
        <v>-2.86E-2</v>
      </c>
      <c r="Z26">
        <f t="shared" si="7"/>
        <v>5.0287500000000006E-2</v>
      </c>
      <c r="AA26" s="2">
        <v>0</v>
      </c>
      <c r="AB26">
        <f t="shared" si="9"/>
        <v>0</v>
      </c>
      <c r="AD26">
        <f t="shared" si="10"/>
        <v>5.0287500000000006E-2</v>
      </c>
      <c r="AE26">
        <f t="shared" ref="AE26:AE38" si="12">AD26*AD26</f>
        <v>2.5288326562500005E-3</v>
      </c>
      <c r="AF26">
        <f t="shared" si="11"/>
        <v>0</v>
      </c>
      <c r="AJ26">
        <v>4</v>
      </c>
      <c r="AK26">
        <v>1.0249999999999999</v>
      </c>
      <c r="AL26">
        <f t="shared" ref="AL26:AL38" si="13">AL25*AK26</f>
        <v>1.1038128906249998</v>
      </c>
    </row>
    <row r="27" spans="1:41">
      <c r="A27" t="s">
        <v>29</v>
      </c>
      <c r="B27">
        <v>1.6999999999999999E-3</v>
      </c>
      <c r="C27">
        <v>1.6299999999999999E-2</v>
      </c>
      <c r="D27">
        <v>-6.4000000000000003E-3</v>
      </c>
      <c r="E27">
        <v>-1.7999999999999999E-2</v>
      </c>
      <c r="F27">
        <v>1.4500000000000001E-2</v>
      </c>
      <c r="G27">
        <v>9.7000000000000003E-3</v>
      </c>
      <c r="H27">
        <v>7.1000000000000004E-3</v>
      </c>
      <c r="I27">
        <v>1.77E-2</v>
      </c>
      <c r="J27">
        <v>1.3100000000000001E-2</v>
      </c>
      <c r="K27">
        <v>2.9999999999999997E-4</v>
      </c>
      <c r="L27">
        <v>1.5599999999999999E-2</v>
      </c>
      <c r="M27">
        <v>2.3199999999999998E-2</v>
      </c>
      <c r="N27">
        <v>-2.3800000000000002E-2</v>
      </c>
      <c r="O27">
        <v>-8.0999999999999996E-3</v>
      </c>
      <c r="P27">
        <v>-1.6E-2</v>
      </c>
      <c r="Q27">
        <v>-1.15E-2</v>
      </c>
      <c r="R27">
        <v>8.8000000000000005E-3</v>
      </c>
      <c r="S27">
        <v>1.0800000000000001E-2</v>
      </c>
      <c r="T27">
        <v>3.3E-3</v>
      </c>
      <c r="U27">
        <v>1.37E-2</v>
      </c>
      <c r="V27">
        <v>1.32E-2</v>
      </c>
      <c r="W27">
        <v>2.8999999999999998E-3</v>
      </c>
      <c r="X27">
        <v>6.8999999999999999E-3</v>
      </c>
      <c r="Y27">
        <v>3.8E-3</v>
      </c>
      <c r="Z27">
        <f t="shared" si="7"/>
        <v>4.1166666666666678E-3</v>
      </c>
      <c r="AA27" s="2">
        <v>0.01</v>
      </c>
      <c r="AB27">
        <f t="shared" si="9"/>
        <v>4.116666666666668E-5</v>
      </c>
      <c r="AD27">
        <f t="shared" si="10"/>
        <v>4.1166666666666678E-3</v>
      </c>
      <c r="AE27">
        <f t="shared" si="12"/>
        <v>1.6946944444444454E-5</v>
      </c>
      <c r="AF27">
        <f t="shared" si="11"/>
        <v>1.6946944444444456E-7</v>
      </c>
      <c r="AJ27">
        <v>5</v>
      </c>
      <c r="AK27">
        <v>1.0249999999999999</v>
      </c>
      <c r="AL27">
        <f t="shared" si="13"/>
        <v>1.1314082128906247</v>
      </c>
    </row>
    <row r="28" spans="1:41">
      <c r="A28" t="s">
        <v>30</v>
      </c>
      <c r="B28">
        <v>6.7000000000000002E-3</v>
      </c>
      <c r="C28">
        <v>1.24E-2</v>
      </c>
      <c r="D28">
        <v>-1.06E-2</v>
      </c>
      <c r="E28">
        <v>-2.47E-2</v>
      </c>
      <c r="F28">
        <v>1.01E-2</v>
      </c>
      <c r="G28">
        <v>1.2E-2</v>
      </c>
      <c r="H28">
        <v>1.54E-2</v>
      </c>
      <c r="I28">
        <v>9.4999999999999998E-3</v>
      </c>
      <c r="J28">
        <v>1.67E-2</v>
      </c>
      <c r="K28">
        <v>-1.4E-3</v>
      </c>
      <c r="L28">
        <v>1.49E-2</v>
      </c>
      <c r="M28">
        <v>2.1299999999999999E-2</v>
      </c>
      <c r="N28">
        <v>1.7299999999999999E-2</v>
      </c>
      <c r="O28">
        <v>-1.7100000000000001E-2</v>
      </c>
      <c r="P28">
        <v>-2.0199999999999999E-2</v>
      </c>
      <c r="Q28">
        <v>-7.6E-3</v>
      </c>
      <c r="R28">
        <v>1.35E-2</v>
      </c>
      <c r="S28">
        <v>9.1000000000000004E-3</v>
      </c>
      <c r="T28">
        <v>-2.2000000000000001E-3</v>
      </c>
      <c r="U28">
        <v>1.3100000000000001E-2</v>
      </c>
      <c r="V28">
        <v>1.4999999999999999E-2</v>
      </c>
      <c r="W28">
        <v>-9.5999999999999992E-3</v>
      </c>
      <c r="X28">
        <v>9.1999999999999998E-3</v>
      </c>
      <c r="Y28">
        <v>1.8E-3</v>
      </c>
      <c r="Z28">
        <f t="shared" si="7"/>
        <v>4.358333333333333E-3</v>
      </c>
      <c r="AA28" s="2">
        <v>0</v>
      </c>
      <c r="AB28">
        <f t="shared" si="9"/>
        <v>0</v>
      </c>
      <c r="AD28">
        <f t="shared" si="10"/>
        <v>4.358333333333333E-3</v>
      </c>
      <c r="AE28">
        <f t="shared" si="12"/>
        <v>1.8995069444444441E-5</v>
      </c>
      <c r="AF28">
        <f t="shared" si="11"/>
        <v>0</v>
      </c>
      <c r="AJ28">
        <v>6</v>
      </c>
      <c r="AK28">
        <v>1.0249999999999999</v>
      </c>
      <c r="AL28">
        <f t="shared" si="13"/>
        <v>1.1596934182128902</v>
      </c>
    </row>
    <row r="29" spans="1:41">
      <c r="A29" t="s">
        <v>31</v>
      </c>
      <c r="B29">
        <v>2.8E-3</v>
      </c>
      <c r="C29">
        <v>2.01E-2</v>
      </c>
      <c r="D29">
        <v>1.04E-2</v>
      </c>
      <c r="E29">
        <v>-4.2000000000000003E-2</v>
      </c>
      <c r="F29">
        <v>3.5700000000000003E-2</v>
      </c>
      <c r="G29">
        <v>2.3800000000000002E-2</v>
      </c>
      <c r="H29">
        <v>1.46E-2</v>
      </c>
      <c r="I29">
        <v>1.9099999999999999E-2</v>
      </c>
      <c r="J29">
        <v>1.5800000000000002E-2</v>
      </c>
      <c r="K29">
        <v>-2.29E-2</v>
      </c>
      <c r="L29">
        <v>1.18E-2</v>
      </c>
      <c r="M29">
        <v>2.1899999999999999E-2</v>
      </c>
      <c r="N29">
        <v>1.0999999999999999E-2</v>
      </c>
      <c r="O29">
        <v>1.47E-2</v>
      </c>
      <c r="P29">
        <v>-2.3300000000000001E-2</v>
      </c>
      <c r="Q29">
        <v>3.1099999999999999E-2</v>
      </c>
      <c r="R29">
        <v>2.3800000000000002E-2</v>
      </c>
      <c r="S29">
        <v>6.3E-3</v>
      </c>
      <c r="T29">
        <v>6.4000000000000003E-3</v>
      </c>
      <c r="U29">
        <v>1.3299999999999999E-2</v>
      </c>
      <c r="V29">
        <v>9.4000000000000004E-3</v>
      </c>
      <c r="W29">
        <v>-3.2199999999999999E-2</v>
      </c>
      <c r="X29">
        <v>6.4000000000000003E-3</v>
      </c>
      <c r="Y29">
        <v>2.0899999999999998E-2</v>
      </c>
      <c r="Z29">
        <f t="shared" si="7"/>
        <v>8.287499999999998E-3</v>
      </c>
      <c r="AA29" s="2">
        <v>0.01</v>
      </c>
      <c r="AB29">
        <f t="shared" si="9"/>
        <v>8.2874999999999982E-5</v>
      </c>
      <c r="AD29">
        <f t="shared" si="10"/>
        <v>8.287499999999998E-3</v>
      </c>
      <c r="AE29">
        <f t="shared" si="12"/>
        <v>6.868265624999997E-5</v>
      </c>
      <c r="AF29">
        <f t="shared" si="11"/>
        <v>6.8682656249999967E-7</v>
      </c>
      <c r="AJ29">
        <v>7</v>
      </c>
      <c r="AK29">
        <v>1.0249999999999999</v>
      </c>
      <c r="AL29">
        <f t="shared" si="13"/>
        <v>1.1886857536682123</v>
      </c>
    </row>
    <row r="30" spans="1:41">
      <c r="A30" t="s">
        <v>32</v>
      </c>
      <c r="B30">
        <v>2.3800000000000002E-2</v>
      </c>
      <c r="C30">
        <v>2.58E-2</v>
      </c>
      <c r="D30">
        <v>-1.41E-2</v>
      </c>
      <c r="E30">
        <v>-5.8799999999999998E-2</v>
      </c>
      <c r="F30">
        <v>3.0099999999999998E-2</v>
      </c>
      <c r="G30">
        <v>2.9399999999999999E-2</v>
      </c>
      <c r="H30">
        <v>1.9300000000000001E-2</v>
      </c>
      <c r="I30">
        <v>2.6100000000000002E-2</v>
      </c>
      <c r="J30">
        <v>3.2199999999999999E-2</v>
      </c>
      <c r="K30">
        <v>-3.1600000000000003E-2</v>
      </c>
      <c r="L30">
        <v>1.8700000000000001E-2</v>
      </c>
      <c r="M30">
        <v>3.1800000000000002E-2</v>
      </c>
      <c r="N30">
        <v>2.3900000000000001E-2</v>
      </c>
      <c r="O30">
        <v>-1.23E-2</v>
      </c>
      <c r="P30">
        <v>-1.9900000000000001E-2</v>
      </c>
      <c r="Q30">
        <v>-1.32E-2</v>
      </c>
      <c r="R30">
        <v>1.7299999999999999E-2</v>
      </c>
      <c r="S30">
        <v>1.0800000000000001E-2</v>
      </c>
      <c r="T30">
        <v>2.3199999999999998E-2</v>
      </c>
      <c r="U30">
        <v>2.5999999999999999E-2</v>
      </c>
      <c r="V30">
        <v>1.3100000000000001E-2</v>
      </c>
      <c r="W30">
        <v>-2.2800000000000001E-2</v>
      </c>
      <c r="X30">
        <v>6.1000000000000004E-3</v>
      </c>
      <c r="Y30">
        <v>1.9199999999999998E-2</v>
      </c>
      <c r="Z30">
        <f t="shared" si="7"/>
        <v>8.5041666666666668E-3</v>
      </c>
      <c r="AA30" s="2">
        <v>0</v>
      </c>
      <c r="AB30">
        <f t="shared" si="9"/>
        <v>0</v>
      </c>
      <c r="AD30">
        <f t="shared" si="10"/>
        <v>8.5041666666666668E-3</v>
      </c>
      <c r="AE30">
        <f t="shared" si="12"/>
        <v>7.2320850694444452E-5</v>
      </c>
      <c r="AF30">
        <f t="shared" si="11"/>
        <v>0</v>
      </c>
      <c r="AJ30">
        <v>8</v>
      </c>
      <c r="AK30">
        <v>1.0249999999999999</v>
      </c>
      <c r="AL30">
        <f t="shared" si="13"/>
        <v>1.2184028975099175</v>
      </c>
    </row>
    <row r="31" spans="1:41">
      <c r="A31" t="s">
        <v>33</v>
      </c>
      <c r="B31">
        <v>5.67E-2</v>
      </c>
      <c r="C31">
        <v>-6.7100000000000007E-2</v>
      </c>
      <c r="D31">
        <v>-8.1900000000000001E-2</v>
      </c>
      <c r="E31">
        <v>-0.17030000000000001</v>
      </c>
      <c r="F31">
        <v>3.4299999999999997E-2</v>
      </c>
      <c r="G31">
        <v>2.8199999999999999E-2</v>
      </c>
      <c r="H31">
        <v>0.1018</v>
      </c>
      <c r="I31">
        <v>4.7699999999999999E-2</v>
      </c>
      <c r="J31">
        <v>3.1699999999999999E-2</v>
      </c>
      <c r="K31">
        <v>-9.1800000000000007E-2</v>
      </c>
      <c r="L31">
        <v>0.10639999999999999</v>
      </c>
      <c r="M31">
        <v>0.12590000000000001</v>
      </c>
      <c r="N31">
        <v>8.5199999999999998E-2</v>
      </c>
      <c r="O31">
        <v>-4.1599999999999998E-2</v>
      </c>
      <c r="P31">
        <v>4.6300000000000001E-2</v>
      </c>
      <c r="Q31">
        <v>-3.5400000000000001E-2</v>
      </c>
      <c r="R31">
        <v>3.1E-2</v>
      </c>
      <c r="S31">
        <v>-1.3599999999999999E-2</v>
      </c>
      <c r="T31">
        <v>-2.3900000000000001E-2</v>
      </c>
      <c r="U31">
        <v>-2.1299999999999999E-2</v>
      </c>
      <c r="V31">
        <v>2.3E-2</v>
      </c>
      <c r="W31">
        <v>5.1200000000000002E-2</v>
      </c>
      <c r="X31">
        <v>6.5500000000000003E-2</v>
      </c>
      <c r="Y31">
        <v>2.0799999999999999E-2</v>
      </c>
      <c r="Z31">
        <f t="shared" si="7"/>
        <v>1.2866666666666665E-2</v>
      </c>
      <c r="AA31" s="2">
        <v>0</v>
      </c>
      <c r="AB31">
        <f t="shared" si="9"/>
        <v>0</v>
      </c>
      <c r="AD31">
        <f t="shared" si="10"/>
        <v>1.2866666666666665E-2</v>
      </c>
      <c r="AE31">
        <f t="shared" si="12"/>
        <v>1.6555111111111106E-4</v>
      </c>
      <c r="AF31">
        <f t="shared" si="11"/>
        <v>0</v>
      </c>
      <c r="AJ31">
        <v>9</v>
      </c>
      <c r="AK31">
        <v>1.0249999999999999</v>
      </c>
      <c r="AL31">
        <f t="shared" si="13"/>
        <v>1.2488629699476652</v>
      </c>
    </row>
    <row r="32" spans="1:41">
      <c r="A32" t="s">
        <v>34</v>
      </c>
      <c r="B32">
        <v>2.2100000000000002E-2</v>
      </c>
      <c r="C32">
        <v>-5.7000000000000002E-2</v>
      </c>
      <c r="D32">
        <v>-8.4500000000000006E-2</v>
      </c>
      <c r="E32">
        <v>-9.7500000000000003E-2</v>
      </c>
      <c r="F32">
        <v>-2.1600000000000001E-2</v>
      </c>
      <c r="G32">
        <v>-4.0800000000000003E-2</v>
      </c>
      <c r="H32">
        <v>2.7400000000000001E-2</v>
      </c>
      <c r="I32">
        <v>2.1600000000000001E-2</v>
      </c>
      <c r="J32">
        <v>-4.4999999999999997E-3</v>
      </c>
      <c r="K32">
        <v>-1.83E-2</v>
      </c>
      <c r="L32">
        <v>0.14069999999999999</v>
      </c>
      <c r="M32">
        <v>0.1804</v>
      </c>
      <c r="N32">
        <v>0.18609999999999999</v>
      </c>
      <c r="O32">
        <v>-7.3000000000000001E-3</v>
      </c>
      <c r="P32">
        <v>5.4699999999999999E-2</v>
      </c>
      <c r="Q32">
        <v>-3.8199999999999998E-2</v>
      </c>
      <c r="R32">
        <v>2.9499999999999998E-2</v>
      </c>
      <c r="S32">
        <v>-1.23E-2</v>
      </c>
      <c r="T32">
        <v>-4.8099999999999997E-2</v>
      </c>
      <c r="U32">
        <v>6.9999999999999999E-4</v>
      </c>
      <c r="V32">
        <v>-7.3000000000000001E-3</v>
      </c>
      <c r="W32">
        <v>5.1200000000000002E-2</v>
      </c>
      <c r="X32">
        <v>5.4600000000000003E-2</v>
      </c>
      <c r="Y32">
        <v>9.5999999999999992E-3</v>
      </c>
      <c r="Z32">
        <f t="shared" si="7"/>
        <v>1.4216666666666664E-2</v>
      </c>
      <c r="AA32" s="2">
        <v>0.03</v>
      </c>
      <c r="AB32">
        <f t="shared" si="9"/>
        <v>4.264999999999999E-4</v>
      </c>
      <c r="AD32">
        <f t="shared" si="10"/>
        <v>1.4216666666666664E-2</v>
      </c>
      <c r="AE32">
        <f t="shared" si="12"/>
        <v>2.0211361111111104E-4</v>
      </c>
      <c r="AF32">
        <f t="shared" si="11"/>
        <v>6.0634083333333311E-6</v>
      </c>
      <c r="AJ32">
        <v>10</v>
      </c>
      <c r="AK32">
        <v>1.0249999999999999</v>
      </c>
      <c r="AL32">
        <f t="shared" si="13"/>
        <v>1.2800845441963566</v>
      </c>
    </row>
    <row r="33" spans="1:38">
      <c r="A33" t="s">
        <v>35</v>
      </c>
      <c r="B33">
        <v>4.41E-2</v>
      </c>
      <c r="C33">
        <v>3.7000000000000002E-3</v>
      </c>
      <c r="D33">
        <v>-8.9899999999999994E-2</v>
      </c>
      <c r="E33">
        <v>-0.14749999999999999</v>
      </c>
      <c r="F33">
        <v>6.54E-2</v>
      </c>
      <c r="G33">
        <v>0.23039999999999999</v>
      </c>
      <c r="H33">
        <v>1.35E-2</v>
      </c>
      <c r="I33">
        <v>0.30790000000000001</v>
      </c>
      <c r="J33">
        <v>0.159</v>
      </c>
      <c r="K33">
        <v>-0.1779</v>
      </c>
      <c r="L33">
        <v>7.4000000000000003E-3</v>
      </c>
      <c r="M33">
        <v>-5.1799999999999999E-2</v>
      </c>
      <c r="N33">
        <v>0.16819999999999999</v>
      </c>
      <c r="O33">
        <v>1.8100000000000002E-2</v>
      </c>
      <c r="P33">
        <v>-1.9E-2</v>
      </c>
      <c r="Q33">
        <v>-7.22E-2</v>
      </c>
      <c r="R33">
        <v>5.6399999999999999E-2</v>
      </c>
      <c r="S33">
        <v>8.1000000000000003E-2</v>
      </c>
      <c r="T33">
        <v>-6.5000000000000002E-2</v>
      </c>
      <c r="U33">
        <v>2.47E-2</v>
      </c>
      <c r="V33">
        <v>-6.0299999999999999E-2</v>
      </c>
      <c r="W33">
        <v>-8.1600000000000006E-2</v>
      </c>
      <c r="X33">
        <v>8.6300000000000002E-2</v>
      </c>
      <c r="Y33">
        <v>8.6999999999999994E-3</v>
      </c>
      <c r="Z33">
        <f t="shared" si="7"/>
        <v>2.1233333333333326E-2</v>
      </c>
      <c r="AA33" s="2">
        <v>5.0200000000000002E-2</v>
      </c>
      <c r="AB33">
        <f t="shared" si="9"/>
        <v>1.0659133333333331E-3</v>
      </c>
      <c r="AD33">
        <f t="shared" si="10"/>
        <v>2.1233333333333326E-2</v>
      </c>
      <c r="AE33">
        <f t="shared" si="12"/>
        <v>4.5085444444444413E-4</v>
      </c>
      <c r="AF33">
        <f t="shared" si="11"/>
        <v>2.2632893111111098E-5</v>
      </c>
      <c r="AJ33">
        <v>11</v>
      </c>
      <c r="AK33">
        <v>1.0249999999999999</v>
      </c>
      <c r="AL33">
        <f t="shared" si="13"/>
        <v>1.3120866578012655</v>
      </c>
    </row>
    <row r="34" spans="1:38">
      <c r="A34" t="s">
        <v>36</v>
      </c>
      <c r="B34">
        <v>3.7699999999999997E-2</v>
      </c>
      <c r="C34">
        <v>3.73E-2</v>
      </c>
      <c r="D34">
        <v>-1.8100000000000002E-2</v>
      </c>
      <c r="E34">
        <v>3.8E-3</v>
      </c>
      <c r="F34">
        <v>6.6900000000000001E-2</v>
      </c>
      <c r="G34">
        <v>3.7400000000000003E-2</v>
      </c>
      <c r="H34">
        <v>3.3500000000000002E-2</v>
      </c>
      <c r="I34">
        <v>0.1003</v>
      </c>
      <c r="J34">
        <v>-8.8999999999999999E-3</v>
      </c>
      <c r="K34">
        <v>-4.2299999999999997E-2</v>
      </c>
      <c r="L34">
        <v>-7.7000000000000002E-3</v>
      </c>
      <c r="M34">
        <v>-5.7700000000000001E-2</v>
      </c>
      <c r="N34">
        <v>6.4600000000000005E-2</v>
      </c>
      <c r="O34">
        <v>-2.6800000000000001E-2</v>
      </c>
      <c r="P34">
        <v>-6.5100000000000005E-2</v>
      </c>
      <c r="Q34">
        <v>-9.4999999999999998E-3</v>
      </c>
      <c r="R34">
        <v>3.0499999999999999E-2</v>
      </c>
      <c r="S34">
        <v>7.6600000000000001E-2</v>
      </c>
      <c r="T34">
        <v>-7.0199999999999999E-2</v>
      </c>
      <c r="U34">
        <v>2.3099999999999999E-2</v>
      </c>
      <c r="V34">
        <v>3.0000000000000001E-3</v>
      </c>
      <c r="W34">
        <v>-3.3599999999999998E-2</v>
      </c>
      <c r="X34">
        <v>1.5299999999999999E-2</v>
      </c>
      <c r="Y34">
        <v>1.84E-2</v>
      </c>
      <c r="Z34">
        <f t="shared" si="7"/>
        <v>8.687499999999999E-3</v>
      </c>
      <c r="AA34" s="2">
        <v>0</v>
      </c>
      <c r="AB34">
        <f t="shared" si="9"/>
        <v>0</v>
      </c>
      <c r="AD34">
        <f t="shared" si="10"/>
        <v>8.687499999999999E-3</v>
      </c>
      <c r="AE34">
        <f t="shared" si="12"/>
        <v>7.5472656249999978E-5</v>
      </c>
      <c r="AF34">
        <f t="shared" si="11"/>
        <v>0</v>
      </c>
      <c r="AJ34">
        <v>12</v>
      </c>
      <c r="AK34">
        <v>1.0249999999999999</v>
      </c>
      <c r="AL34">
        <f t="shared" si="13"/>
        <v>1.3448888242462971</v>
      </c>
    </row>
    <row r="35" spans="1:38">
      <c r="A35" t="s">
        <v>37</v>
      </c>
      <c r="B35">
        <v>8.2199999999999995E-2</v>
      </c>
      <c r="C35">
        <v>-9.4999999999999998E-3</v>
      </c>
      <c r="D35">
        <v>-0.1</v>
      </c>
      <c r="E35">
        <v>-0.17050000000000001</v>
      </c>
      <c r="F35">
        <v>0.12089999999999999</v>
      </c>
      <c r="G35">
        <v>8.8800000000000004E-2</v>
      </c>
      <c r="H35">
        <v>-2.7799999999999998E-2</v>
      </c>
      <c r="I35">
        <v>7.8600000000000003E-2</v>
      </c>
      <c r="J35">
        <v>1.89E-2</v>
      </c>
      <c r="K35">
        <v>-3.61E-2</v>
      </c>
      <c r="L35">
        <v>-6.2199999999999998E-2</v>
      </c>
      <c r="M35">
        <v>0.1477</v>
      </c>
      <c r="N35">
        <v>0.1104</v>
      </c>
      <c r="O35">
        <v>1.72E-2</v>
      </c>
      <c r="P35">
        <v>9.7600000000000006E-2</v>
      </c>
      <c r="Q35">
        <v>-1.17E-2</v>
      </c>
      <c r="R35">
        <v>1.01E-2</v>
      </c>
      <c r="S35">
        <v>-8.3999999999999995E-3</v>
      </c>
      <c r="T35">
        <v>-0.1065</v>
      </c>
      <c r="U35">
        <v>-1.9199999999999998E-2</v>
      </c>
      <c r="V35">
        <v>-3.1899999999999998E-2</v>
      </c>
      <c r="W35">
        <v>-5.0999999999999997E-2</v>
      </c>
      <c r="X35">
        <v>6.3500000000000001E-2</v>
      </c>
      <c r="Y35">
        <v>1.37E-2</v>
      </c>
      <c r="Z35">
        <f t="shared" si="7"/>
        <v>8.9500000000000014E-3</v>
      </c>
      <c r="AA35" s="2">
        <v>0</v>
      </c>
      <c r="AB35">
        <f t="shared" si="9"/>
        <v>0</v>
      </c>
      <c r="AD35">
        <f t="shared" si="10"/>
        <v>8.9500000000000014E-3</v>
      </c>
      <c r="AE35">
        <f t="shared" si="12"/>
        <v>8.0102500000000021E-5</v>
      </c>
      <c r="AF35">
        <f t="shared" si="11"/>
        <v>0</v>
      </c>
      <c r="AJ35">
        <v>13</v>
      </c>
      <c r="AK35">
        <v>1.0249999999999999</v>
      </c>
      <c r="AL35">
        <f t="shared" si="13"/>
        <v>1.3785110448524545</v>
      </c>
    </row>
    <row r="36" spans="1:38">
      <c r="A36" t="s">
        <v>38</v>
      </c>
      <c r="B36">
        <v>-0.1497</v>
      </c>
      <c r="C36">
        <v>0.39240000000000003</v>
      </c>
      <c r="D36">
        <v>0.20910000000000001</v>
      </c>
      <c r="E36">
        <v>-0.38919999999999999</v>
      </c>
      <c r="F36">
        <v>0.55220000000000002</v>
      </c>
      <c r="G36">
        <v>0.1241</v>
      </c>
      <c r="H36">
        <v>-2.6700000000000002E-2</v>
      </c>
      <c r="I36">
        <v>0.53580000000000005</v>
      </c>
      <c r="J36">
        <v>0.25219999999999998</v>
      </c>
      <c r="K36">
        <v>-0.17169999999999999</v>
      </c>
      <c r="L36">
        <v>7.5200000000000003E-2</v>
      </c>
      <c r="M36">
        <v>0.59389999999999998</v>
      </c>
      <c r="N36">
        <v>0.19489999999999999</v>
      </c>
      <c r="O36">
        <v>0.78369999999999995</v>
      </c>
      <c r="P36">
        <v>8.0799999999999997E-2</v>
      </c>
      <c r="Q36">
        <v>0.35189999999999999</v>
      </c>
      <c r="R36">
        <v>0.44569999999999999</v>
      </c>
      <c r="S36">
        <v>-2.3199999999999998E-2</v>
      </c>
      <c r="T36">
        <v>-0.1605</v>
      </c>
      <c r="U36">
        <v>0.11360000000000001</v>
      </c>
      <c r="V36">
        <v>0.35489999999999999</v>
      </c>
      <c r="W36">
        <v>-0.12540000000000001</v>
      </c>
      <c r="X36">
        <v>0.4289</v>
      </c>
      <c r="Y36">
        <v>6.1499999999999999E-2</v>
      </c>
      <c r="Z36">
        <f t="shared" si="7"/>
        <v>0.18768333333333331</v>
      </c>
      <c r="AA36" s="2">
        <v>0</v>
      </c>
      <c r="AB36">
        <f t="shared" si="9"/>
        <v>0</v>
      </c>
      <c r="AD36">
        <f t="shared" si="10"/>
        <v>0.18768333333333331</v>
      </c>
      <c r="AE36">
        <f t="shared" si="12"/>
        <v>3.5225033611111102E-2</v>
      </c>
      <c r="AF36">
        <f t="shared" si="11"/>
        <v>0</v>
      </c>
      <c r="AJ36">
        <v>14</v>
      </c>
      <c r="AK36">
        <v>1.0249999999999999</v>
      </c>
      <c r="AL36">
        <f t="shared" si="13"/>
        <v>1.4129738209737657</v>
      </c>
    </row>
    <row r="37" spans="1:38">
      <c r="A37" t="s">
        <v>39</v>
      </c>
      <c r="B37">
        <v>-0.1865</v>
      </c>
      <c r="C37">
        <v>0.64049999999999996</v>
      </c>
      <c r="D37">
        <v>-0.125</v>
      </c>
      <c r="E37">
        <v>-0.35370000000000001</v>
      </c>
      <c r="F37">
        <v>0.56200000000000006</v>
      </c>
      <c r="G37">
        <v>0.55900000000000005</v>
      </c>
      <c r="H37">
        <v>0.1196</v>
      </c>
      <c r="I37">
        <v>0.67210000000000003</v>
      </c>
      <c r="J37">
        <v>-0.11799999999999999</v>
      </c>
      <c r="K37">
        <v>-0.1724</v>
      </c>
      <c r="L37">
        <v>-8.2600000000000007E-2</v>
      </c>
      <c r="M37">
        <v>0.8508</v>
      </c>
      <c r="N37">
        <v>5.4100000000000002E-2</v>
      </c>
      <c r="O37">
        <v>0.9022</v>
      </c>
      <c r="P37">
        <v>2.7900999999999998</v>
      </c>
      <c r="Q37">
        <v>-8.8999999999999996E-2</v>
      </c>
      <c r="R37">
        <v>0.13489999999999999</v>
      </c>
      <c r="S37">
        <v>0.28689999999999999</v>
      </c>
      <c r="T37">
        <v>-0.20469999999999999</v>
      </c>
      <c r="U37">
        <v>-4.8599999999999997E-2</v>
      </c>
      <c r="V37">
        <v>1.1034999999999999</v>
      </c>
      <c r="W37">
        <v>-0.23580000000000001</v>
      </c>
      <c r="X37">
        <v>-7.1599999999999997E-2</v>
      </c>
      <c r="Y37">
        <v>1.0800000000000001E-2</v>
      </c>
      <c r="Z37">
        <f t="shared" si="7"/>
        <v>0.2916083333333333</v>
      </c>
      <c r="AA37" s="2">
        <v>0.42630000000000001</v>
      </c>
      <c r="AB37">
        <f t="shared" si="9"/>
        <v>0.12431263249999999</v>
      </c>
      <c r="AD37">
        <f t="shared" si="10"/>
        <v>0.2916083333333333</v>
      </c>
      <c r="AE37">
        <f t="shared" si="12"/>
        <v>8.5035420069444423E-2</v>
      </c>
      <c r="AF37">
        <f t="shared" si="11"/>
        <v>3.6250599575604156E-2</v>
      </c>
      <c r="AJ37">
        <v>15</v>
      </c>
      <c r="AK37">
        <v>1.0249999999999999</v>
      </c>
      <c r="AL37">
        <f t="shared" si="13"/>
        <v>1.4482981664981096</v>
      </c>
    </row>
    <row r="38" spans="1:38">
      <c r="A38" t="s">
        <v>40</v>
      </c>
      <c r="B38">
        <v>-0.1275</v>
      </c>
      <c r="C38">
        <v>0.32919999999999999</v>
      </c>
      <c r="D38">
        <v>5.6099999999999997E-2</v>
      </c>
      <c r="E38">
        <v>-0.34820000000000001</v>
      </c>
      <c r="F38">
        <v>0.35589999999999999</v>
      </c>
      <c r="G38">
        <v>5.7999999999999996E-3</v>
      </c>
      <c r="H38">
        <v>-9.9500000000000005E-2</v>
      </c>
      <c r="I38">
        <v>0.3412</v>
      </c>
      <c r="J38">
        <v>0.11940000000000001</v>
      </c>
      <c r="K38">
        <v>0.26490000000000002</v>
      </c>
      <c r="L38">
        <v>-2.58E-2</v>
      </c>
      <c r="M38">
        <v>0.1047</v>
      </c>
      <c r="N38">
        <v>0.18509999999999999</v>
      </c>
      <c r="O38">
        <v>0.18740000000000001</v>
      </c>
      <c r="P38">
        <v>1.7386999999999999</v>
      </c>
      <c r="Q38">
        <v>0.43859999999999999</v>
      </c>
      <c r="R38">
        <v>1.0627</v>
      </c>
      <c r="S38">
        <v>-0.4325</v>
      </c>
      <c r="T38">
        <v>-0.14280000000000001</v>
      </c>
      <c r="U38">
        <v>9.6299999999999997E-2</v>
      </c>
      <c r="V38">
        <v>0.39660000000000001</v>
      </c>
      <c r="W38">
        <v>-0.16520000000000001</v>
      </c>
      <c r="X38">
        <v>0.35349999999999998</v>
      </c>
      <c r="Y38">
        <v>0.26169999999999999</v>
      </c>
      <c r="Z38">
        <f t="shared" si="7"/>
        <v>0.20651249999999999</v>
      </c>
      <c r="AA38" s="2">
        <v>0</v>
      </c>
      <c r="AB38">
        <f t="shared" si="9"/>
        <v>0</v>
      </c>
      <c r="AD38">
        <f t="shared" si="10"/>
        <v>0.20651249999999999</v>
      </c>
      <c r="AE38">
        <f t="shared" si="12"/>
        <v>4.2647412656249994E-2</v>
      </c>
      <c r="AF38">
        <f t="shared" si="11"/>
        <v>0</v>
      </c>
      <c r="AJ38">
        <v>16</v>
      </c>
      <c r="AK38">
        <v>1.0249999999999999</v>
      </c>
      <c r="AL38">
        <f t="shared" si="13"/>
        <v>1.4845056206605622</v>
      </c>
    </row>
    <row r="39" spans="1:38">
      <c r="AA39" s="2">
        <f>SUM(AA23:AA38)</f>
        <v>1</v>
      </c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2022-02-15T22:19:00Z</dcterms:created>
  <dcterms:modified xsi:type="dcterms:W3CDTF">2022-02-19T05:46:30Z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