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b51b8c7c392cc696/Área de Trabalho/"/>
    </mc:Choice>
  </mc:AlternateContent>
  <xr:revisionPtr revIDLastSave="23" documentId="8_{E643DB02-4A78-445D-B66C-09FD0FB27147}" xr6:coauthVersionLast="46" xr6:coauthVersionMax="46" xr10:uidLastSave="{9E1EF48D-9D93-4467-BCA8-4F0E3844756E}"/>
  <bookViews>
    <workbookView xWindow="-96" yWindow="-96" windowWidth="23232" windowHeight="12552" activeTab="5" xr2:uid="{00000000-000D-0000-FFFF-FFFF00000000}"/>
  </bookViews>
  <sheets>
    <sheet name="Diário" sheetId="5" r:id="rId1"/>
    <sheet name="Razonetes" sheetId="1" r:id="rId2"/>
    <sheet name="DRE" sheetId="4" r:id="rId3"/>
    <sheet name="Balancete de Verificação" sheetId="2" r:id="rId4"/>
    <sheet name="Balanço Patrimonial" sheetId="3" r:id="rId5"/>
    <sheet name="DLPA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6" i="5" l="1"/>
  <c r="D127" i="5"/>
  <c r="D131" i="5"/>
  <c r="D130" i="5"/>
  <c r="D129" i="5"/>
  <c r="D128" i="5"/>
  <c r="C124" i="5"/>
  <c r="D120" i="5"/>
  <c r="C113" i="5"/>
  <c r="C94" i="5"/>
  <c r="D92" i="5"/>
  <c r="E109" i="1"/>
  <c r="H113" i="1"/>
  <c r="H109" i="1"/>
  <c r="H104" i="1"/>
  <c r="H20" i="3"/>
  <c r="H25" i="3"/>
  <c r="H24" i="3"/>
  <c r="H23" i="3"/>
  <c r="H22" i="3"/>
  <c r="H21" i="3"/>
  <c r="A118" i="1"/>
  <c r="B105" i="1"/>
  <c r="B101" i="1"/>
  <c r="B102" i="1" s="1"/>
  <c r="A101" i="1"/>
  <c r="E104" i="1"/>
  <c r="E114" i="1"/>
  <c r="C40" i="2"/>
  <c r="D40" i="2"/>
  <c r="D15" i="3"/>
  <c r="H12" i="1"/>
  <c r="D8" i="4"/>
  <c r="H99" i="1"/>
  <c r="E99" i="1"/>
  <c r="D24" i="4"/>
  <c r="H19" i="3"/>
  <c r="H18" i="3" s="1"/>
  <c r="D16" i="3"/>
  <c r="D85" i="1"/>
  <c r="D27" i="4" s="1"/>
  <c r="A85" i="1"/>
  <c r="D18" i="4" s="1"/>
  <c r="G79" i="1"/>
  <c r="D25" i="4" s="1"/>
  <c r="D79" i="1"/>
  <c r="D16" i="4" s="1"/>
  <c r="A79" i="1"/>
  <c r="D26" i="4" s="1"/>
  <c r="G73" i="1"/>
  <c r="D17" i="4" s="1"/>
  <c r="D73" i="1"/>
  <c r="A73" i="1"/>
  <c r="D15" i="4" s="1"/>
  <c r="G67" i="1"/>
  <c r="D23" i="4" s="1"/>
  <c r="D67" i="1"/>
  <c r="D22" i="4" s="1"/>
  <c r="A67" i="1"/>
  <c r="D14" i="4" s="1"/>
  <c r="H61" i="1"/>
  <c r="D32" i="4" s="1"/>
  <c r="D29" i="4" s="1"/>
  <c r="D61" i="1"/>
  <c r="D21" i="4" s="1"/>
  <c r="A61" i="1"/>
  <c r="D13" i="4" s="1"/>
  <c r="G54" i="1"/>
  <c r="D6" i="4" s="1"/>
  <c r="D55" i="1"/>
  <c r="D20" i="4" s="1"/>
  <c r="A55" i="1"/>
  <c r="D12" i="4" s="1"/>
  <c r="H47" i="1"/>
  <c r="D2" i="4" s="1"/>
  <c r="G40" i="1"/>
  <c r="D40" i="1"/>
  <c r="A40" i="1"/>
  <c r="G30" i="1"/>
  <c r="G37" i="1"/>
  <c r="H37" i="1"/>
  <c r="H38" i="1" s="1"/>
  <c r="H40" i="1" s="1"/>
  <c r="D37" i="1"/>
  <c r="E37" i="1"/>
  <c r="B37" i="1"/>
  <c r="A37" i="1"/>
  <c r="H27" i="1"/>
  <c r="G27" i="1"/>
  <c r="E27" i="1"/>
  <c r="D27" i="1"/>
  <c r="E28" i="1" s="1"/>
  <c r="E30" i="1" s="1"/>
  <c r="B27" i="1"/>
  <c r="B29" i="1" s="1"/>
  <c r="G21" i="1"/>
  <c r="D21" i="1"/>
  <c r="A21" i="1"/>
  <c r="D14" i="1"/>
  <c r="G12" i="1"/>
  <c r="H4" i="1"/>
  <c r="E8" i="1"/>
  <c r="E4" i="1"/>
  <c r="D4" i="1"/>
  <c r="B14" i="1"/>
  <c r="B4" i="1"/>
  <c r="A4" i="1"/>
  <c r="D5" i="1" l="1"/>
  <c r="D8" i="1" s="1"/>
  <c r="D9" i="1" s="1"/>
  <c r="A5" i="1"/>
  <c r="A14" i="1" s="1"/>
  <c r="A15" i="1" s="1"/>
  <c r="B38" i="1"/>
  <c r="B40" i="1" s="1"/>
  <c r="B41" i="1" s="1"/>
  <c r="H28" i="1"/>
  <c r="H30" i="1" s="1"/>
  <c r="H31" i="1" s="1"/>
  <c r="G13" i="1"/>
  <c r="E38" i="1"/>
  <c r="E40" i="1" s="1"/>
  <c r="E41" i="1" s="1"/>
  <c r="H41" i="1"/>
  <c r="D19" i="4"/>
  <c r="D11" i="4"/>
  <c r="D17" i="3"/>
  <c r="H6" i="3"/>
  <c r="H9" i="3"/>
  <c r="H10" i="3"/>
  <c r="H7" i="3"/>
  <c r="H5" i="3"/>
  <c r="D7" i="3"/>
  <c r="D3" i="4"/>
  <c r="D14" i="3"/>
  <c r="D13" i="3"/>
  <c r="D10" i="3" l="1"/>
  <c r="D9" i="3" s="1"/>
  <c r="D5" i="3"/>
  <c r="D4" i="3" s="1"/>
  <c r="D8" i="3"/>
  <c r="D6" i="3" s="1"/>
  <c r="D10" i="4"/>
  <c r="H8" i="3"/>
  <c r="D12" i="3"/>
  <c r="D11" i="3" s="1"/>
  <c r="H4" i="3"/>
  <c r="D7" i="4"/>
  <c r="D9" i="4" s="1"/>
  <c r="D3" i="3" l="1"/>
  <c r="D26" i="3" s="1"/>
  <c r="D33" i="4"/>
  <c r="D36" i="4" s="1"/>
  <c r="D38" i="4" s="1"/>
  <c r="H13" i="3" s="1"/>
  <c r="D37" i="4" l="1"/>
  <c r="H12" i="3" s="1"/>
  <c r="H11" i="3" s="1"/>
  <c r="H3" i="3" s="1"/>
  <c r="D39" i="4" l="1"/>
  <c r="H17" i="3" l="1"/>
  <c r="H2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Mônica Campos</author>
  </authors>
  <commentList>
    <comment ref="A103" authorId="0" shapeId="0" xr:uid="{A13E1B86-09E2-47E0-9CE3-5F94ECDE7889}">
      <text>
        <r>
          <rPr>
            <b/>
            <sz val="10"/>
            <color indexed="81"/>
            <rFont val="Segoe UI"/>
            <family val="2"/>
          </rPr>
          <t>Mônica Campos:</t>
        </r>
        <r>
          <rPr>
            <sz val="10"/>
            <color indexed="81"/>
            <rFont val="Segoe UI"/>
            <family val="2"/>
          </rPr>
          <t xml:space="preserve">
lancamento 21- provisão de IRPJ e CSLL</t>
        </r>
      </text>
    </comment>
  </commentList>
</comments>
</file>

<file path=xl/sharedStrings.xml><?xml version="1.0" encoding="utf-8"?>
<sst xmlns="http://schemas.openxmlformats.org/spreadsheetml/2006/main" count="293" uniqueCount="243">
  <si>
    <t>Caixa</t>
  </si>
  <si>
    <t>Estoques</t>
  </si>
  <si>
    <t>Estoques de Mercadorias</t>
  </si>
  <si>
    <t>Móveis e Utensílios</t>
  </si>
  <si>
    <t>Comput. e periféricos</t>
  </si>
  <si>
    <t>Capital Social</t>
  </si>
  <si>
    <t>Fornecedores</t>
  </si>
  <si>
    <t>Venda de Mercadorias</t>
  </si>
  <si>
    <t>Água, Luz e Telefone</t>
  </si>
  <si>
    <t>Salários</t>
  </si>
  <si>
    <t>Salários a pagar</t>
  </si>
  <si>
    <t>Contas</t>
  </si>
  <si>
    <t>Devedor</t>
  </si>
  <si>
    <t>Credor</t>
  </si>
  <si>
    <t>Saldo Final</t>
  </si>
  <si>
    <t>Nº</t>
  </si>
  <si>
    <t>Computadores e Periféricos</t>
  </si>
  <si>
    <t>Salários a Pagar</t>
  </si>
  <si>
    <t>Material de Escritório</t>
  </si>
  <si>
    <t>Manutenção e Conservação de Bens</t>
  </si>
  <si>
    <t>Honorários Contábeis</t>
  </si>
  <si>
    <t>Salários DV</t>
  </si>
  <si>
    <t>Salários DA</t>
  </si>
  <si>
    <t>Manutenção e Conservação de Bens (DV)</t>
  </si>
  <si>
    <t>Manutenção e Conservação de Bens (DA)</t>
  </si>
  <si>
    <t>Água, Luz e Telefone (DV)</t>
  </si>
  <si>
    <t>Água, Luz e Telefone (DA)</t>
  </si>
  <si>
    <t>Salários (DV)</t>
  </si>
  <si>
    <t>Salários (DA)</t>
  </si>
  <si>
    <t>SALDOS</t>
  </si>
  <si>
    <t>Ativo Circulante</t>
  </si>
  <si>
    <t>Caixa e Equivalentes de Caixa</t>
  </si>
  <si>
    <t>Ativo Não Circulante</t>
  </si>
  <si>
    <t>Imobilizado</t>
  </si>
  <si>
    <t>Passivo Circulante</t>
  </si>
  <si>
    <t>Obrigações Trabalhistas</t>
  </si>
  <si>
    <t>Contas a Pagar</t>
  </si>
  <si>
    <t>Obrigações Tributárias</t>
  </si>
  <si>
    <t>IRPJ a Recolher</t>
  </si>
  <si>
    <t>CSLL a Recolher</t>
  </si>
  <si>
    <t>Passivo Não Circulante</t>
  </si>
  <si>
    <t>Patrimônio Líquido</t>
  </si>
  <si>
    <t>Capital</t>
  </si>
  <si>
    <t>Reservas de Lucros</t>
  </si>
  <si>
    <t>Receita Bruta de Venda de Mercadorias</t>
  </si>
  <si>
    <t>(-) Deduções</t>
  </si>
  <si>
    <t>(-) Tributos sobre Vendas</t>
  </si>
  <si>
    <t>(-) Descontos Incondicionais Concedidos</t>
  </si>
  <si>
    <t>(-) Devoluções de Vendas</t>
  </si>
  <si>
    <t xml:space="preserve"> = Receita Líquida</t>
  </si>
  <si>
    <t>(-) Custo das Mercadorias Vendidas</t>
  </si>
  <si>
    <t>CMV</t>
  </si>
  <si>
    <t>IRPJ</t>
  </si>
  <si>
    <t>IRPJ a recolher</t>
  </si>
  <si>
    <t>CSLL</t>
  </si>
  <si>
    <t>CSLL a recolher</t>
  </si>
  <si>
    <t xml:space="preserve"> = Lucro Bruto</t>
  </si>
  <si>
    <t>(-/+) Despesas / Receitas Operacionais</t>
  </si>
  <si>
    <t>(-) Despesas de Vendas</t>
  </si>
  <si>
    <t>(-) Despesas Gerais e Administrativas</t>
  </si>
  <si>
    <t>(-) Outras Despesas Operacionais</t>
  </si>
  <si>
    <t>(+) Outras receitas Operacionais</t>
  </si>
  <si>
    <t>(-) Despesas Financeiras</t>
  </si>
  <si>
    <t>(+) Receitas Financeiras</t>
  </si>
  <si>
    <t xml:space="preserve"> = Resultado antes dos Tributos sobre o Lucro</t>
  </si>
  <si>
    <t>(-) Provisão para IR</t>
  </si>
  <si>
    <t>(-) Provisão para CSLL</t>
  </si>
  <si>
    <t xml:space="preserve"> = Lucro Líquido do Exercício</t>
  </si>
  <si>
    <t>Demonstração do Resultado do Exercício</t>
  </si>
  <si>
    <t>TOTAL DO ATIVO</t>
  </si>
  <si>
    <t>TOTAL DO PASSIVO</t>
  </si>
  <si>
    <t>ATIVO</t>
  </si>
  <si>
    <t>PASSIVO</t>
  </si>
  <si>
    <t>BALANÇO PATRIMONIAL</t>
  </si>
  <si>
    <t>Clientes</t>
  </si>
  <si>
    <t>Estimativa Dev.Duvid.</t>
  </si>
  <si>
    <t>Veículos</t>
  </si>
  <si>
    <t>Imóveis</t>
  </si>
  <si>
    <t>Dep. Acumulada</t>
  </si>
  <si>
    <t>INSS a recolher</t>
  </si>
  <si>
    <t>FGTS a recolher</t>
  </si>
  <si>
    <t>Honorário Cont. a pagar</t>
  </si>
  <si>
    <t>Material escritório DV</t>
  </si>
  <si>
    <t>Material escritório DA</t>
  </si>
  <si>
    <t>Devolução de vendas</t>
  </si>
  <si>
    <t>Manutenção bens DV</t>
  </si>
  <si>
    <t>Manutenção bens DA</t>
  </si>
  <si>
    <t>Doações/brindes recebido</t>
  </si>
  <si>
    <t>Água, luz e telefone DV</t>
  </si>
  <si>
    <t>Água, luz e telefone DA</t>
  </si>
  <si>
    <t>FGTS DV</t>
  </si>
  <si>
    <t>FGTS DA</t>
  </si>
  <si>
    <t>INSS DV</t>
  </si>
  <si>
    <t>INSS DA</t>
  </si>
  <si>
    <t>Depreciação DV</t>
  </si>
  <si>
    <t>Depreciação DA</t>
  </si>
  <si>
    <t>Balancete de Verificação em 12/12/2018</t>
  </si>
  <si>
    <t>(-) Estimativa Devedores Duvidosos</t>
  </si>
  <si>
    <t>Imóvel</t>
  </si>
  <si>
    <t>(-) Depreciação Acumulada</t>
  </si>
  <si>
    <t>INSS a Recolher</t>
  </si>
  <si>
    <t>FGTS a Recolher</t>
  </si>
  <si>
    <t>Honorários Contábeis a Pagar</t>
  </si>
  <si>
    <t>Devolução de Vendas</t>
  </si>
  <si>
    <t>Material de Escritório (DV)</t>
  </si>
  <si>
    <t>Material de Escritório (DA)</t>
  </si>
  <si>
    <t>Doações ou Brindes Recebidos</t>
  </si>
  <si>
    <t>INSS (DV)</t>
  </si>
  <si>
    <t>INSS (DA)</t>
  </si>
  <si>
    <t>FGTS (DV)</t>
  </si>
  <si>
    <t>FGTS (DA)</t>
  </si>
  <si>
    <t>Depreciação (DV)</t>
  </si>
  <si>
    <t>Depreciação (DA)</t>
  </si>
  <si>
    <t>INSS</t>
  </si>
  <si>
    <t>FGTS</t>
  </si>
  <si>
    <t>Depreciação</t>
  </si>
  <si>
    <t>Valores a Receber</t>
  </si>
  <si>
    <t>CVM</t>
  </si>
  <si>
    <t xml:space="preserve">Reserva Legal </t>
  </si>
  <si>
    <t xml:space="preserve">Reserva Estatutária </t>
  </si>
  <si>
    <t>Obrigações com acionistas</t>
  </si>
  <si>
    <t>Dividendos a pagar</t>
  </si>
  <si>
    <t>Reservas de Legal</t>
  </si>
  <si>
    <t>Reserva de Expansão</t>
  </si>
  <si>
    <t xml:space="preserve">Reserva de contingência </t>
  </si>
  <si>
    <t>Reserva Legal</t>
  </si>
  <si>
    <t>Reserva Estatutária</t>
  </si>
  <si>
    <t xml:space="preserve">Reserva Contingência </t>
  </si>
  <si>
    <t>Reserva de Investimento</t>
  </si>
  <si>
    <t>ARE</t>
  </si>
  <si>
    <t>Lucro Líquido do Exercício</t>
  </si>
  <si>
    <t xml:space="preserve">Reserva de estatutária </t>
  </si>
  <si>
    <t xml:space="preserve"> = Resultado Operacional e Financeiro</t>
  </si>
  <si>
    <t xml:space="preserve">(-) Outras Despesas </t>
  </si>
  <si>
    <t xml:space="preserve">(+) Outras Receitas </t>
  </si>
  <si>
    <t>D: Caixa</t>
  </si>
  <si>
    <t>C: Venda de mercadorias</t>
  </si>
  <si>
    <t>D: Salários a pagar</t>
  </si>
  <si>
    <t>C: Caixa</t>
  </si>
  <si>
    <t>D: FGTS a recolher</t>
  </si>
  <si>
    <t>C: Clientes</t>
  </si>
  <si>
    <t>D: Honorários contábeis a pagar</t>
  </si>
  <si>
    <t>D: Material de escritório (DV)</t>
  </si>
  <si>
    <t>D: Material de escritório (DA)</t>
  </si>
  <si>
    <t>D: Clientes</t>
  </si>
  <si>
    <t>D: Devolução de Vendas</t>
  </si>
  <si>
    <t>D: INSS a recolher</t>
  </si>
  <si>
    <t>D: Manutenção e conservação de bens (DV)</t>
  </si>
  <si>
    <t>D: Manutenção e conservação de bens (DA)</t>
  </si>
  <si>
    <t>C: Doações ou Brindes recebidos</t>
  </si>
  <si>
    <t>D: Fornecedores</t>
  </si>
  <si>
    <t>D: Água, luz e telefone (DV)</t>
  </si>
  <si>
    <t>D: Água, luz e telefone (DA)</t>
  </si>
  <si>
    <t>D: Honorários contábeis</t>
  </si>
  <si>
    <t>C: Honorários contábeis a pagar</t>
  </si>
  <si>
    <t>D: Salários (DV)</t>
  </si>
  <si>
    <t>D: Salários (DA)</t>
  </si>
  <si>
    <t>C: Salários a pagar</t>
  </si>
  <si>
    <t>D: FGTS (DV)</t>
  </si>
  <si>
    <t>D: FGTS (DA)</t>
  </si>
  <si>
    <t>C: FGTS a recolher</t>
  </si>
  <si>
    <t>D: INSS (DV)</t>
  </si>
  <si>
    <t>D: INSS (DA)</t>
  </si>
  <si>
    <t>C: INSS a recolher</t>
  </si>
  <si>
    <t>D: Depreciação (DV)</t>
  </si>
  <si>
    <t>D: Depreciação (DA)</t>
  </si>
  <si>
    <t>C: Depreciação Acumulada</t>
  </si>
  <si>
    <t>D: Custo das Mercadorias Vendidas</t>
  </si>
  <si>
    <t>C: Estoques de Mercadorias</t>
  </si>
  <si>
    <t>1- 03/12 – Venda de mercadorias a vista por R$ 30.000,00.</t>
  </si>
  <si>
    <t>2- 05/12 – Pagamento de salários do mês anterior no valor de R$ 34.000,00.</t>
  </si>
  <si>
    <t>3- 07/12 – Pagamento de FGTS a recolher, no valor de R$ 2.800,00.</t>
  </si>
  <si>
    <t>4- 11/12 – Recebimento de clientes no valor de R$ 50.000,00.</t>
  </si>
  <si>
    <t>5- 12/12 – Pagamento de honorários contábeis do mês anterior no valor de R$ 5.000,00.</t>
  </si>
  <si>
    <t>6- 15/12 – Pagamento de material de escritório por R$ 400,00, sendo 40% da despesa do setor de venda e 60% do administrativo.</t>
  </si>
  <si>
    <t>7- 18/12 – Venda de mercadorias a prazo por R$ 100.000,00.</t>
  </si>
  <si>
    <t>8- 19/12 – Devolução parcial de mercadorias vendidas no dia 18/12, no valor de R$ 10.000,00.</t>
  </si>
  <si>
    <t>9- 20/12 – Pagamento de INSS a recolher no valor de R$ 9.800,00.</t>
  </si>
  <si>
    <t>10- 22/12 – Pagamento de despesa com manutenção de veículos no valor de R$ 3.000,00 sendo 30% da despesa do setor administrativo e 70% do setor de vendas.</t>
  </si>
  <si>
    <t>11- 24/12 – Recebimento de brindes (agendas e marca texto) enviados por um fornecedor para distribuição aos funcionários da empresa, no valor de R$ 300,00, sendo 40% alocado ao setor de vendas e 60% ao administrativo.</t>
  </si>
  <si>
    <t>12- 28/12 – Pagamento de fornecedores no valor de R$ 30.000,00.</t>
  </si>
  <si>
    <t>ou despesas com brindes</t>
  </si>
  <si>
    <t>13- 30/12 – Pagamento de água, luz e telefone no valor de R$ 4.000,00, sendo 50% da despesa do setor de vendas e 50% do administrativo.</t>
  </si>
  <si>
    <t>14- 30/12 – Reconhecimento de honorário contábeis no valor de R$ 5.000,00.</t>
  </si>
  <si>
    <t>15- 31/12 – Reconhecimento dos salários a pagar do mês 12/2018 no valor de R$ 34.000,00, sendo 30% da despesa do setor administrativo e 70% do setor de vendas.</t>
  </si>
  <si>
    <t>16- 31/12 – Reconhecimento de FGTS a recolher do mês 12/2018 no valor de R$ 2.800,00, sendo 30% da despesa do setor administrativo e 70% do setor de vendas.</t>
  </si>
  <si>
    <t>17- 31/12 – Reconhecimento de INSS a recolher do mês 12/2018 no valor de R$ 9.800,00, sendo 30% da despesa do setor administrativo e 70% do setor de vendas.</t>
  </si>
  <si>
    <t>18- 31/12 – Reconhecimento da depreciação dos ativos imobilizados referente ao mês 12/2018 no valor de R$ 3.920,00, sendo 50% da despesa do setor administrativo e 50% do setor de vendas.</t>
  </si>
  <si>
    <t>19- 31/12 – Transferência da mercadoria do estoque para o CMV.</t>
  </si>
  <si>
    <t>O que fazer agora??????</t>
  </si>
  <si>
    <t>C: Devolução de Vendas</t>
  </si>
  <si>
    <t>C: Material de Escritório (DV)</t>
  </si>
  <si>
    <t>C: Material de Escritório (DA)</t>
  </si>
  <si>
    <t>C: Manutenção e Conservação de Bens (DV)</t>
  </si>
  <si>
    <t>C: Manutenção e Conservação de Bens (DA)</t>
  </si>
  <si>
    <t>C: Água, Luz e Telefone (DV)</t>
  </si>
  <si>
    <t>C: Água, Luz e Telefone (DA)</t>
  </si>
  <si>
    <t>C: Honorários Contábeis</t>
  </si>
  <si>
    <t>C: Salários (DV)</t>
  </si>
  <si>
    <t>C: Salários (DA)</t>
  </si>
  <si>
    <t>C: INSS (DV)</t>
  </si>
  <si>
    <t>C: INSS (DA)</t>
  </si>
  <si>
    <t>C: FGTS (DV)</t>
  </si>
  <si>
    <t>C: FGTS (DA)</t>
  </si>
  <si>
    <t>C: Depreciação (DV)</t>
  </si>
  <si>
    <t>C: Depreciação (DA)</t>
  </si>
  <si>
    <t>D: Apuração do Resultado do Exercício</t>
  </si>
  <si>
    <t xml:space="preserve">D: Vendas de Mercadorias </t>
  </si>
  <si>
    <t>D: Doações ou Brindes recebidos</t>
  </si>
  <si>
    <t>C: Apuração do Resultado do Exercício</t>
  </si>
  <si>
    <t>C: CMV</t>
  </si>
  <si>
    <t>C: Lucro Liquido do Exercício Antes dos impostos</t>
  </si>
  <si>
    <t>21- Provisionamento do IRPJ e CSLL</t>
  </si>
  <si>
    <t>Lucro líquido a disposição da assembléia</t>
  </si>
  <si>
    <t>22 - Destinação de recursos conforme estatuto social e assembléia geral</t>
  </si>
  <si>
    <t xml:space="preserve">D: Lucro Liquido do Exercício </t>
  </si>
  <si>
    <t>C: Dividendos a pagar ou a distribuir</t>
  </si>
  <si>
    <t>DEMONSTRAÇÃO DOS LUCROS OU PREJUÍZOS ACUMULADOS</t>
  </si>
  <si>
    <t>Saldo Inicial</t>
  </si>
  <si>
    <t>(+/-) Ajustes de Exercícios Anteriores</t>
  </si>
  <si>
    <t>( + ) Reversões de Reservas</t>
  </si>
  <si>
    <t>(+/-) Lucro / Prejuízo Líquido do Exercício</t>
  </si>
  <si>
    <t xml:space="preserve"> = Saldo Disponível</t>
  </si>
  <si>
    <t>( - ) Proposta de Destinação de Lucros</t>
  </si>
  <si>
    <t xml:space="preserve">     Reserva Legal</t>
  </si>
  <si>
    <t xml:space="preserve">     Reserva Estatutária</t>
  </si>
  <si>
    <t xml:space="preserve">     Reserva para Contingências</t>
  </si>
  <si>
    <t xml:space="preserve">     Reserva de Lucros a Realizar</t>
  </si>
  <si>
    <t xml:space="preserve">     Reserva para Planos de Investimentos</t>
  </si>
  <si>
    <t xml:space="preserve">     Reserva de Incentivos Fiscais</t>
  </si>
  <si>
    <t xml:space="preserve">     Reserva para Dividendos Obrigatórios a Distribuir</t>
  </si>
  <si>
    <t xml:space="preserve">     Dividendos a Distribuir</t>
  </si>
  <si>
    <t xml:space="preserve"> = Saldo Final</t>
  </si>
  <si>
    <t>Dividendo por Ação</t>
  </si>
  <si>
    <t>Livro Razão e Balancete de verificação</t>
  </si>
  <si>
    <t>20- 31/12 – Transferência das despesas e receitas do mês para a apuração do resultado do exercício. OU Apuração do Resultado do Exercício</t>
  </si>
  <si>
    <t>D: Despesa com IRPJ (15%)</t>
  </si>
  <si>
    <t>D: Despesa com CSLL (9%)</t>
  </si>
  <si>
    <t>C: Reserva Legal (5%)</t>
  </si>
  <si>
    <t>C: Reserva de Contingência (10%)</t>
  </si>
  <si>
    <t>C: Reserva de Investimento (5%)</t>
  </si>
  <si>
    <t>C: Reserva de Expansão (15%)</t>
  </si>
  <si>
    <t>Reserva de investimento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</si>
</sst>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1"/>
      <name val="Calibri"/>
      <family val="2"/>
      <scheme val="minor"/>
    </font>
    <font>
      <sz val="10"/>
      <color indexed="81"/>
      <name val="Segoe UI"/>
      <family val="2"/>
    </font>
    <font>
      <b/>
      <sz val="10"/>
      <color indexed="81"/>
      <name val="Segoe UI"/>
      <family val="2"/>
    </font>
  </fonts>
  <fills count="8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/>
        </stop>
      </gradientFill>
    </fill>
    <fill>
      <patternFill patternType="solid">
        <fgColor theme="0" tint="-0.1499984740745262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auto="1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/>
    <xf numFmtId="4" fontId="1" fillId="0" borderId="0" xfId="0" applyNumberFormat="1" applyFont="1"/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4" fontId="4" fillId="0" borderId="3" xfId="0" applyNumberFormat="1" applyFont="1" applyBorder="1" applyAlignment="1">
      <alignment horizontal="center"/>
    </xf>
    <xf numFmtId="0" fontId="4" fillId="0" borderId="0" xfId="0" applyFont="1"/>
    <xf numFmtId="4" fontId="4" fillId="0" borderId="0" xfId="0" applyNumberFormat="1" applyFont="1"/>
    <xf numFmtId="4" fontId="4" fillId="2" borderId="1" xfId="0" applyNumberFormat="1" applyFont="1" applyFill="1" applyBorder="1"/>
    <xf numFmtId="4" fontId="4" fillId="2" borderId="0" xfId="0" applyNumberFormat="1" applyFont="1" applyFill="1" applyBorder="1" applyAlignment="1">
      <alignment horizontal="left"/>
    </xf>
    <xf numFmtId="4" fontId="4" fillId="2" borderId="0" xfId="0" applyNumberFormat="1" applyFont="1" applyFill="1" applyBorder="1"/>
    <xf numFmtId="4" fontId="4" fillId="2" borderId="2" xfId="0" applyNumberFormat="1" applyFont="1" applyFill="1" applyBorder="1"/>
    <xf numFmtId="4" fontId="4" fillId="2" borderId="4" xfId="0" applyNumberFormat="1" applyFont="1" applyFill="1" applyBorder="1" applyAlignment="1">
      <alignment horizontal="left"/>
    </xf>
    <xf numFmtId="4" fontId="3" fillId="2" borderId="0" xfId="0" applyNumberFormat="1" applyFont="1" applyFill="1" applyBorder="1"/>
    <xf numFmtId="4" fontId="4" fillId="2" borderId="8" xfId="0" applyNumberFormat="1" applyFont="1" applyFill="1" applyBorder="1"/>
    <xf numFmtId="4" fontId="3" fillId="2" borderId="3" xfId="0" applyNumberFormat="1" applyFont="1" applyFill="1" applyBorder="1" applyAlignment="1">
      <alignment horizontal="left"/>
    </xf>
    <xf numFmtId="0" fontId="4" fillId="2" borderId="8" xfId="0" applyFont="1" applyFill="1" applyBorder="1"/>
    <xf numFmtId="0" fontId="4" fillId="2" borderId="6" xfId="0" applyFont="1" applyFill="1" applyBorder="1" applyAlignment="1">
      <alignment horizontal="left"/>
    </xf>
    <xf numFmtId="0" fontId="4" fillId="2" borderId="5" xfId="0" applyFont="1" applyFill="1" applyBorder="1"/>
    <xf numFmtId="0" fontId="4" fillId="2" borderId="9" xfId="0" applyFont="1" applyFill="1" applyBorder="1"/>
    <xf numFmtId="0" fontId="4" fillId="2" borderId="10" xfId="0" applyFont="1" applyFill="1" applyBorder="1"/>
    <xf numFmtId="0" fontId="4" fillId="2" borderId="6" xfId="0" applyFont="1" applyFill="1" applyBorder="1"/>
    <xf numFmtId="4" fontId="3" fillId="2" borderId="3" xfId="0" applyNumberFormat="1" applyFont="1" applyFill="1" applyBorder="1" applyAlignment="1">
      <alignment horizontal="center"/>
    </xf>
    <xf numFmtId="4" fontId="4" fillId="2" borderId="3" xfId="0" applyNumberFormat="1" applyFont="1" applyFill="1" applyBorder="1" applyAlignment="1">
      <alignment horizontal="center"/>
    </xf>
    <xf numFmtId="0" fontId="1" fillId="2" borderId="5" xfId="0" applyFont="1" applyFill="1" applyBorder="1"/>
    <xf numFmtId="0" fontId="1" fillId="2" borderId="10" xfId="0" applyFont="1" applyFill="1" applyBorder="1"/>
    <xf numFmtId="0" fontId="1" fillId="2" borderId="6" xfId="0" applyFont="1" applyFill="1" applyBorder="1"/>
    <xf numFmtId="0" fontId="1" fillId="2" borderId="8" xfId="0" applyFont="1" applyFill="1" applyBorder="1"/>
    <xf numFmtId="0" fontId="1" fillId="2" borderId="4" xfId="0" applyFont="1" applyFill="1" applyBorder="1"/>
    <xf numFmtId="0" fontId="1" fillId="2" borderId="9" xfId="0" applyFont="1" applyFill="1" applyBorder="1"/>
    <xf numFmtId="0" fontId="1" fillId="2" borderId="0" xfId="0" applyFont="1" applyFill="1" applyBorder="1"/>
    <xf numFmtId="4" fontId="1" fillId="2" borderId="3" xfId="0" applyNumberFormat="1" applyFont="1" applyFill="1" applyBorder="1" applyAlignment="1">
      <alignment horizontal="center"/>
    </xf>
    <xf numFmtId="4" fontId="1" fillId="2" borderId="7" xfId="0" applyNumberFormat="1" applyFont="1" applyFill="1" applyBorder="1" applyAlignment="1">
      <alignment horizontal="center"/>
    </xf>
    <xf numFmtId="4" fontId="1" fillId="2" borderId="2" xfId="0" applyNumberFormat="1" applyFont="1" applyFill="1" applyBorder="1" applyAlignment="1">
      <alignment horizontal="center"/>
    </xf>
    <xf numFmtId="4" fontId="2" fillId="2" borderId="3" xfId="0" applyNumberFormat="1" applyFont="1" applyFill="1" applyBorder="1" applyAlignment="1">
      <alignment horizontal="center"/>
    </xf>
    <xf numFmtId="4" fontId="3" fillId="2" borderId="1" xfId="0" applyNumberFormat="1" applyFont="1" applyFill="1" applyBorder="1"/>
    <xf numFmtId="4" fontId="3" fillId="2" borderId="2" xfId="0" applyNumberFormat="1" applyFont="1" applyFill="1" applyBorder="1"/>
    <xf numFmtId="4" fontId="3" fillId="2" borderId="0" xfId="0" applyNumberFormat="1" applyFont="1" applyFill="1" applyBorder="1" applyAlignment="1">
      <alignment horizontal="left"/>
    </xf>
    <xf numFmtId="4" fontId="3" fillId="2" borderId="4" xfId="0" applyNumberFormat="1" applyFont="1" applyFill="1" applyBorder="1" applyAlignment="1">
      <alignment horizontal="left"/>
    </xf>
    <xf numFmtId="0" fontId="0" fillId="2" borderId="0" xfId="0" applyFill="1"/>
    <xf numFmtId="4" fontId="4" fillId="2" borderId="4" xfId="0" applyNumberFormat="1" applyFont="1" applyFill="1" applyBorder="1"/>
    <xf numFmtId="4" fontId="3" fillId="2" borderId="8" xfId="0" applyNumberFormat="1" applyFont="1" applyFill="1" applyBorder="1" applyAlignment="1">
      <alignment horizontal="left"/>
    </xf>
    <xf numFmtId="4" fontId="5" fillId="2" borderId="1" xfId="0" applyNumberFormat="1" applyFont="1" applyFill="1" applyBorder="1"/>
    <xf numFmtId="4" fontId="5" fillId="2" borderId="0" xfId="0" applyNumberFormat="1" applyFont="1" applyFill="1" applyBorder="1" applyAlignment="1">
      <alignment horizontal="left"/>
    </xf>
    <xf numFmtId="4" fontId="5" fillId="2" borderId="2" xfId="0" applyNumberFormat="1" applyFont="1" applyFill="1" applyBorder="1"/>
    <xf numFmtId="4" fontId="5" fillId="2" borderId="4" xfId="0" applyNumberFormat="1" applyFont="1" applyFill="1" applyBorder="1" applyAlignment="1">
      <alignment horizontal="left"/>
    </xf>
    <xf numFmtId="0" fontId="4" fillId="2" borderId="2" xfId="0" applyFont="1" applyFill="1" applyBorder="1"/>
    <xf numFmtId="4" fontId="4" fillId="2" borderId="0" xfId="0" applyNumberFormat="1" applyFont="1" applyFill="1"/>
    <xf numFmtId="4" fontId="5" fillId="2" borderId="0" xfId="0" applyNumberFormat="1" applyFont="1" applyFill="1" applyAlignment="1">
      <alignment horizontal="left"/>
    </xf>
    <xf numFmtId="4" fontId="6" fillId="2" borderId="2" xfId="0" applyNumberFormat="1" applyFont="1" applyFill="1" applyBorder="1"/>
    <xf numFmtId="4" fontId="4" fillId="2" borderId="8" xfId="0" applyNumberFormat="1" applyFont="1" applyFill="1" applyBorder="1" applyAlignment="1">
      <alignment horizontal="left"/>
    </xf>
    <xf numFmtId="4" fontId="3" fillId="2" borderId="12" xfId="0" applyNumberFormat="1" applyFont="1" applyFill="1" applyBorder="1"/>
    <xf numFmtId="4" fontId="4" fillId="2" borderId="13" xfId="0" applyNumberFormat="1" applyFont="1" applyFill="1" applyBorder="1"/>
    <xf numFmtId="4" fontId="4" fillId="2" borderId="11" xfId="0" applyNumberFormat="1" applyFont="1" applyFill="1" applyBorder="1" applyAlignment="1">
      <alignment horizontal="left"/>
    </xf>
    <xf numFmtId="4" fontId="3" fillId="2" borderId="14" xfId="0" applyNumberFormat="1" applyFont="1" applyFill="1" applyBorder="1" applyAlignment="1">
      <alignment horizontal="left"/>
    </xf>
    <xf numFmtId="4" fontId="3" fillId="2" borderId="14" xfId="0" applyNumberFormat="1" applyFont="1" applyFill="1" applyBorder="1"/>
    <xf numFmtId="4" fontId="5" fillId="2" borderId="13" xfId="0" applyNumberFormat="1" applyFont="1" applyFill="1" applyBorder="1"/>
    <xf numFmtId="4" fontId="5" fillId="2" borderId="11" xfId="0" applyNumberFormat="1" applyFont="1" applyFill="1" applyBorder="1" applyAlignment="1">
      <alignment horizontal="left"/>
    </xf>
    <xf numFmtId="4" fontId="3" fillId="2" borderId="12" xfId="0" applyNumberFormat="1" applyFont="1" applyFill="1" applyBorder="1" applyAlignment="1">
      <alignment horizontal="left"/>
    </xf>
    <xf numFmtId="4" fontId="4" fillId="2" borderId="15" xfId="0" applyNumberFormat="1" applyFont="1" applyFill="1" applyBorder="1" applyAlignment="1">
      <alignment horizontal="left"/>
    </xf>
    <xf numFmtId="0" fontId="4" fillId="0" borderId="16" xfId="0" applyFont="1" applyFill="1" applyBorder="1"/>
    <xf numFmtId="4" fontId="4" fillId="2" borderId="6" xfId="0" applyNumberFormat="1" applyFont="1" applyFill="1" applyBorder="1"/>
    <xf numFmtId="4" fontId="4" fillId="2" borderId="10" xfId="0" applyNumberFormat="1" applyFont="1" applyFill="1" applyBorder="1" applyAlignment="1">
      <alignment horizontal="left"/>
    </xf>
    <xf numFmtId="4" fontId="4" fillId="2" borderId="9" xfId="0" applyNumberFormat="1" applyFont="1" applyFill="1" applyBorder="1" applyAlignment="1">
      <alignment horizontal="left"/>
    </xf>
    <xf numFmtId="4" fontId="4" fillId="2" borderId="18" xfId="0" applyNumberFormat="1" applyFont="1" applyFill="1" applyBorder="1"/>
    <xf numFmtId="4" fontId="4" fillId="2" borderId="17" xfId="0" applyNumberFormat="1" applyFont="1" applyFill="1" applyBorder="1" applyAlignment="1">
      <alignment horizontal="left"/>
    </xf>
    <xf numFmtId="4" fontId="3" fillId="2" borderId="19" xfId="0" applyNumberFormat="1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4" fillId="0" borderId="16" xfId="0" applyFont="1" applyFill="1" applyBorder="1" applyAlignment="1">
      <alignment horizontal="center"/>
    </xf>
    <xf numFmtId="4" fontId="3" fillId="0" borderId="0" xfId="0" applyNumberFormat="1" applyFont="1" applyBorder="1" applyAlignment="1">
      <alignment horizontal="center"/>
    </xf>
    <xf numFmtId="4" fontId="4" fillId="0" borderId="8" xfId="0" applyNumberFormat="1" applyFont="1" applyBorder="1" applyAlignment="1">
      <alignment horizontal="center"/>
    </xf>
    <xf numFmtId="4" fontId="4" fillId="2" borderId="9" xfId="0" applyNumberFormat="1" applyFont="1" applyFill="1" applyBorder="1"/>
    <xf numFmtId="4" fontId="4" fillId="2" borderId="3" xfId="0" applyNumberFormat="1" applyFont="1" applyFill="1" applyBorder="1" applyAlignment="1">
      <alignment horizontal="left"/>
    </xf>
    <xf numFmtId="4" fontId="4" fillId="2" borderId="5" xfId="0" applyNumberFormat="1" applyFont="1" applyFill="1" applyBorder="1" applyAlignment="1">
      <alignment horizontal="center"/>
    </xf>
    <xf numFmtId="0" fontId="0" fillId="2" borderId="6" xfId="0" applyFill="1" applyBorder="1"/>
    <xf numFmtId="4" fontId="0" fillId="2" borderId="0" xfId="0" applyNumberFormat="1" applyFill="1" applyBorder="1"/>
    <xf numFmtId="4" fontId="3" fillId="2" borderId="5" xfId="0" applyNumberFormat="1" applyFont="1" applyFill="1" applyBorder="1" applyAlignment="1">
      <alignment horizontal="center"/>
    </xf>
    <xf numFmtId="4" fontId="4" fillId="2" borderId="10" xfId="0" applyNumberFormat="1" applyFont="1" applyFill="1" applyBorder="1"/>
    <xf numFmtId="0" fontId="0" fillId="0" borderId="9" xfId="0" applyBorder="1"/>
    <xf numFmtId="4" fontId="4" fillId="2" borderId="3" xfId="0" applyNumberFormat="1" applyFont="1" applyFill="1" applyBorder="1"/>
    <xf numFmtId="4" fontId="4" fillId="2" borderId="7" xfId="0" applyNumberFormat="1" applyFont="1" applyFill="1" applyBorder="1"/>
    <xf numFmtId="0" fontId="0" fillId="0" borderId="0" xfId="0" applyBorder="1"/>
    <xf numFmtId="4" fontId="3" fillId="2" borderId="20" xfId="0" applyNumberFormat="1" applyFont="1" applyFill="1" applyBorder="1"/>
    <xf numFmtId="4" fontId="3" fillId="2" borderId="20" xfId="0" applyNumberFormat="1" applyFont="1" applyFill="1" applyBorder="1" applyAlignment="1">
      <alignment horizontal="center"/>
    </xf>
    <xf numFmtId="4" fontId="3" fillId="2" borderId="21" xfId="0" applyNumberFormat="1" applyFont="1" applyFill="1" applyBorder="1" applyAlignment="1">
      <alignment horizontal="center"/>
    </xf>
    <xf numFmtId="4" fontId="7" fillId="0" borderId="20" xfId="0" applyNumberFormat="1" applyFont="1" applyBorder="1"/>
    <xf numFmtId="0" fontId="0" fillId="4" borderId="0" xfId="0" applyFill="1"/>
    <xf numFmtId="4" fontId="4" fillId="5" borderId="0" xfId="0" applyNumberFormat="1" applyFont="1" applyFill="1" applyBorder="1"/>
    <xf numFmtId="4" fontId="1" fillId="4" borderId="0" xfId="0" applyNumberFormat="1" applyFont="1" applyFill="1"/>
    <xf numFmtId="0" fontId="0" fillId="0" borderId="0" xfId="0" applyAlignment="1">
      <alignment horizontal="center"/>
    </xf>
    <xf numFmtId="0" fontId="1" fillId="4" borderId="0" xfId="0" applyFont="1" applyFill="1"/>
    <xf numFmtId="0" fontId="4" fillId="4" borderId="1" xfId="0" applyFont="1" applyFill="1" applyBorder="1"/>
    <xf numFmtId="4" fontId="4" fillId="0" borderId="20" xfId="0" applyNumberFormat="1" applyFont="1" applyBorder="1"/>
    <xf numFmtId="4" fontId="4" fillId="4" borderId="2" xfId="0" applyNumberFormat="1" applyFont="1" applyFill="1" applyBorder="1"/>
    <xf numFmtId="0" fontId="4" fillId="4" borderId="0" xfId="0" applyFont="1" applyFill="1"/>
    <xf numFmtId="0" fontId="4" fillId="4" borderId="2" xfId="0" applyFont="1" applyFill="1" applyBorder="1"/>
    <xf numFmtId="4" fontId="4" fillId="4" borderId="20" xfId="0" applyNumberFormat="1" applyFont="1" applyFill="1" applyBorder="1"/>
    <xf numFmtId="0" fontId="0" fillId="4" borderId="0" xfId="0" applyFill="1" applyBorder="1"/>
    <xf numFmtId="4" fontId="4" fillId="2" borderId="8" xfId="0" applyNumberFormat="1" applyFont="1" applyFill="1" applyBorder="1" applyAlignment="1">
      <alignment horizontal="center"/>
    </xf>
    <xf numFmtId="0" fontId="1" fillId="4" borderId="0" xfId="0" applyFont="1" applyFill="1" applyBorder="1"/>
    <xf numFmtId="4" fontId="4" fillId="5" borderId="0" xfId="0" applyNumberFormat="1" applyFont="1" applyFill="1" applyBorder="1" applyAlignment="1">
      <alignment horizontal="left"/>
    </xf>
    <xf numFmtId="4" fontId="3" fillId="5" borderId="0" xfId="0" applyNumberFormat="1" applyFont="1" applyFill="1" applyBorder="1" applyAlignment="1">
      <alignment horizontal="left"/>
    </xf>
    <xf numFmtId="0" fontId="4" fillId="0" borderId="0" xfId="0" applyFont="1" applyAlignment="1">
      <alignment horizontal="justify" vertical="center"/>
    </xf>
    <xf numFmtId="4" fontId="4" fillId="0" borderId="0" xfId="0" applyNumberFormat="1" applyFont="1" applyAlignment="1">
      <alignment horizontal="justify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4" fontId="4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horizontal="right" vertical="center"/>
    </xf>
    <xf numFmtId="0" fontId="8" fillId="6" borderId="0" xfId="0" applyFont="1" applyFill="1" applyAlignment="1">
      <alignment horizontal="center"/>
    </xf>
    <xf numFmtId="4" fontId="4" fillId="0" borderId="0" xfId="0" applyNumberFormat="1" applyFont="1" applyAlignment="1">
      <alignment horizontal="left" vertical="center"/>
    </xf>
    <xf numFmtId="0" fontId="10" fillId="0" borderId="24" xfId="0" applyFont="1" applyBorder="1" applyAlignment="1">
      <alignment horizontal="left" vertical="center" wrapText="1" readingOrder="1"/>
    </xf>
    <xf numFmtId="0" fontId="11" fillId="0" borderId="24" xfId="0" applyFont="1" applyBorder="1" applyAlignment="1">
      <alignment horizontal="left" vertical="center" wrapText="1" readingOrder="1"/>
    </xf>
    <xf numFmtId="0" fontId="12" fillId="4" borderId="0" xfId="0" applyFont="1" applyFill="1" applyAlignment="1">
      <alignment horizontal="justify" vertical="center"/>
    </xf>
    <xf numFmtId="4" fontId="12" fillId="4" borderId="0" xfId="0" applyNumberFormat="1" applyFont="1" applyFill="1" applyAlignment="1">
      <alignment horizontal="justify" vertical="center"/>
    </xf>
    <xf numFmtId="0" fontId="13" fillId="4" borderId="0" xfId="0" applyFont="1" applyFill="1"/>
    <xf numFmtId="0" fontId="12" fillId="0" borderId="0" xfId="0" applyFont="1" applyAlignment="1">
      <alignment horizontal="justify" vertical="center"/>
    </xf>
    <xf numFmtId="4" fontId="12" fillId="0" borderId="0" xfId="0" applyNumberFormat="1" applyFont="1" applyAlignment="1">
      <alignment horizontal="justify" vertical="center"/>
    </xf>
    <xf numFmtId="0" fontId="13" fillId="0" borderId="0" xfId="0" applyFont="1"/>
    <xf numFmtId="4" fontId="12" fillId="0" borderId="0" xfId="0" applyNumberFormat="1" applyFont="1" applyAlignment="1">
      <alignment horizontal="right" vertical="center"/>
    </xf>
    <xf numFmtId="2" fontId="12" fillId="0" borderId="0" xfId="0" applyNumberFormat="1" applyFont="1" applyAlignment="1">
      <alignment horizontal="right" vertical="center"/>
    </xf>
    <xf numFmtId="2" fontId="12" fillId="0" borderId="0" xfId="0" applyNumberFormat="1" applyFont="1" applyAlignment="1">
      <alignment horizontal="justify" vertical="center"/>
    </xf>
    <xf numFmtId="0" fontId="12" fillId="6" borderId="0" xfId="0" applyFont="1" applyFill="1" applyAlignment="1">
      <alignment horizontal="justify" vertical="center"/>
    </xf>
    <xf numFmtId="0" fontId="13" fillId="6" borderId="0" xfId="0" applyFont="1" applyFill="1"/>
    <xf numFmtId="4" fontId="12" fillId="6" borderId="0" xfId="0" applyNumberFormat="1" applyFont="1" applyFill="1" applyAlignment="1">
      <alignment horizontal="justify" vertical="center"/>
    </xf>
    <xf numFmtId="4" fontId="3" fillId="6" borderId="3" xfId="0" applyNumberFormat="1" applyFont="1" applyFill="1" applyBorder="1" applyAlignment="1">
      <alignment horizontal="center"/>
    </xf>
    <xf numFmtId="0" fontId="3" fillId="6" borderId="0" xfId="0" applyFont="1" applyFill="1" applyAlignment="1">
      <alignment horizontal="justify" vertical="center"/>
    </xf>
    <xf numFmtId="2" fontId="3" fillId="6" borderId="0" xfId="0" applyNumberFormat="1" applyFont="1" applyFill="1" applyAlignment="1">
      <alignment horizontal="right" vertical="center"/>
    </xf>
    <xf numFmtId="0" fontId="7" fillId="6" borderId="0" xfId="0" applyFont="1" applyFill="1"/>
    <xf numFmtId="4" fontId="4" fillId="7" borderId="0" xfId="0" applyNumberFormat="1" applyFont="1" applyFill="1" applyBorder="1" applyAlignment="1">
      <alignment horizontal="center"/>
    </xf>
    <xf numFmtId="0" fontId="3" fillId="6" borderId="0" xfId="0" applyFont="1" applyFill="1"/>
    <xf numFmtId="2" fontId="3" fillId="6" borderId="0" xfId="0" applyNumberFormat="1" applyFont="1" applyFill="1"/>
    <xf numFmtId="4" fontId="4" fillId="7" borderId="3" xfId="0" applyNumberFormat="1" applyFont="1" applyFill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wrapText="1"/>
    </xf>
    <xf numFmtId="4" fontId="3" fillId="5" borderId="0" xfId="0" applyNumberFormat="1" applyFont="1" applyFill="1" applyBorder="1" applyAlignment="1">
      <alignment horizontal="center"/>
    </xf>
    <xf numFmtId="4" fontId="3" fillId="3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" fontId="2" fillId="3" borderId="3" xfId="0" applyNumberFormat="1" applyFont="1" applyFill="1" applyBorder="1" applyAlignment="1">
      <alignment horizontal="center"/>
    </xf>
    <xf numFmtId="4" fontId="3" fillId="3" borderId="5" xfId="0" applyNumberFormat="1" applyFont="1" applyFill="1" applyBorder="1" applyAlignment="1">
      <alignment horizontal="center"/>
    </xf>
    <xf numFmtId="4" fontId="3" fillId="3" borderId="6" xfId="0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7" borderId="5" xfId="0" applyFont="1" applyFill="1" applyBorder="1" applyAlignment="1">
      <alignment horizontal="left"/>
    </xf>
    <xf numFmtId="0" fontId="4" fillId="7" borderId="10" xfId="0" applyFont="1" applyFill="1" applyBorder="1" applyAlignment="1">
      <alignment horizontal="left"/>
    </xf>
    <xf numFmtId="0" fontId="4" fillId="7" borderId="6" xfId="0" applyFont="1" applyFill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left"/>
    </xf>
    <xf numFmtId="0" fontId="9" fillId="0" borderId="22" xfId="0" applyFont="1" applyBorder="1" applyAlignment="1">
      <alignment horizontal="center" vertical="center" wrapText="1" readingOrder="1"/>
    </xf>
    <xf numFmtId="0" fontId="9" fillId="0" borderId="23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6E2A2-780F-4FBE-B92C-E03E76B6EB3A}">
  <dimension ref="A1:M131"/>
  <sheetViews>
    <sheetView topLeftCell="A71" zoomScale="165" zoomScaleNormal="165" workbookViewId="0">
      <selection activeCell="B71" sqref="B71"/>
    </sheetView>
  </sheetViews>
  <sheetFormatPr defaultRowHeight="14.4" x14ac:dyDescent="0.3"/>
  <cols>
    <col min="1" max="1" width="10.77734375" bestFit="1" customWidth="1"/>
    <col min="2" max="2" width="48.88671875" customWidth="1"/>
    <col min="3" max="4" width="11" bestFit="1" customWidth="1"/>
  </cols>
  <sheetData>
    <row r="1" spans="1:8" ht="15.6" x14ac:dyDescent="0.3">
      <c r="A1" s="139" t="s">
        <v>169</v>
      </c>
      <c r="B1" s="139"/>
      <c r="C1" s="139"/>
      <c r="D1" s="139"/>
      <c r="E1" s="139"/>
      <c r="F1" s="139"/>
      <c r="G1" s="139"/>
      <c r="H1" s="139"/>
    </row>
    <row r="2" spans="1:8" ht="15.6" x14ac:dyDescent="0.3">
      <c r="B2" s="119" t="s">
        <v>135</v>
      </c>
      <c r="C2" s="120">
        <v>30000</v>
      </c>
      <c r="D2" s="121"/>
    </row>
    <row r="3" spans="1:8" ht="15.6" x14ac:dyDescent="0.3">
      <c r="B3" s="119" t="s">
        <v>136</v>
      </c>
      <c r="C3" s="121"/>
      <c r="D3" s="120">
        <v>30000</v>
      </c>
    </row>
    <row r="4" spans="1:8" ht="15.6" x14ac:dyDescent="0.3">
      <c r="A4" s="106"/>
    </row>
    <row r="5" spans="1:8" ht="15.6" x14ac:dyDescent="0.3">
      <c r="A5" s="139" t="s">
        <v>170</v>
      </c>
      <c r="B5" s="139"/>
      <c r="C5" s="139"/>
      <c r="D5" s="139"/>
      <c r="E5" s="139"/>
      <c r="F5" s="139"/>
      <c r="G5" s="139"/>
    </row>
    <row r="6" spans="1:8" ht="15.6" x14ac:dyDescent="0.3">
      <c r="B6" s="122" t="s">
        <v>137</v>
      </c>
      <c r="C6" s="123">
        <v>34000</v>
      </c>
      <c r="D6" s="124"/>
    </row>
    <row r="7" spans="1:8" ht="15.6" x14ac:dyDescent="0.3">
      <c r="B7" s="122" t="s">
        <v>138</v>
      </c>
      <c r="C7" s="124"/>
      <c r="D7" s="123">
        <v>34000</v>
      </c>
    </row>
    <row r="8" spans="1:8" ht="15.6" x14ac:dyDescent="0.3">
      <c r="A8" s="106"/>
    </row>
    <row r="9" spans="1:8" ht="15.6" x14ac:dyDescent="0.3">
      <c r="A9" s="139" t="s">
        <v>171</v>
      </c>
      <c r="B9" s="139"/>
      <c r="C9" s="139"/>
      <c r="D9" s="139"/>
      <c r="E9" s="139"/>
      <c r="F9" s="139"/>
      <c r="G9" s="139"/>
      <c r="H9" s="139"/>
    </row>
    <row r="10" spans="1:8" ht="15.6" x14ac:dyDescent="0.3">
      <c r="B10" s="122" t="s">
        <v>139</v>
      </c>
      <c r="C10" s="123">
        <v>2800</v>
      </c>
      <c r="D10" s="124"/>
    </row>
    <row r="11" spans="1:8" ht="15.6" x14ac:dyDescent="0.3">
      <c r="B11" s="122" t="s">
        <v>138</v>
      </c>
      <c r="C11" s="124"/>
      <c r="D11" s="123">
        <v>2800</v>
      </c>
      <c r="H11" s="107"/>
    </row>
    <row r="12" spans="1:8" ht="15.6" x14ac:dyDescent="0.3">
      <c r="A12" s="106"/>
    </row>
    <row r="13" spans="1:8" ht="15.6" x14ac:dyDescent="0.3">
      <c r="A13" s="139" t="s">
        <v>172</v>
      </c>
      <c r="B13" s="139"/>
      <c r="C13" s="139"/>
      <c r="D13" s="139"/>
      <c r="E13" s="139"/>
      <c r="F13" s="139"/>
      <c r="G13" s="139"/>
      <c r="H13" s="139"/>
    </row>
    <row r="14" spans="1:8" ht="15.6" x14ac:dyDescent="0.3">
      <c r="B14" s="122" t="s">
        <v>135</v>
      </c>
      <c r="C14" s="123">
        <v>50000</v>
      </c>
      <c r="D14" s="124"/>
    </row>
    <row r="15" spans="1:8" ht="15.6" x14ac:dyDescent="0.3">
      <c r="B15" s="122" t="s">
        <v>140</v>
      </c>
      <c r="C15" s="124"/>
      <c r="D15" s="123">
        <v>50000</v>
      </c>
      <c r="H15" s="107"/>
    </row>
    <row r="16" spans="1:8" ht="15.6" x14ac:dyDescent="0.3">
      <c r="A16" s="106"/>
    </row>
    <row r="17" spans="1:13" ht="15.6" x14ac:dyDescent="0.3">
      <c r="A17" s="139" t="s">
        <v>173</v>
      </c>
      <c r="B17" s="139"/>
      <c r="C17" s="139"/>
      <c r="D17" s="139"/>
      <c r="E17" s="139"/>
      <c r="F17" s="139"/>
      <c r="G17" s="139"/>
      <c r="H17" s="139"/>
    </row>
    <row r="18" spans="1:13" ht="15.6" x14ac:dyDescent="0.3">
      <c r="B18" s="122" t="s">
        <v>141</v>
      </c>
      <c r="C18" s="123">
        <v>5000</v>
      </c>
      <c r="D18" s="124"/>
    </row>
    <row r="19" spans="1:13" ht="15.6" x14ac:dyDescent="0.3">
      <c r="B19" s="122" t="s">
        <v>138</v>
      </c>
      <c r="C19" s="124"/>
      <c r="D19" s="123">
        <v>5000</v>
      </c>
    </row>
    <row r="20" spans="1:13" ht="15.6" x14ac:dyDescent="0.3">
      <c r="A20" s="106"/>
    </row>
    <row r="21" spans="1:13" ht="15.6" customHeight="1" x14ac:dyDescent="0.3">
      <c r="A21" s="140" t="s">
        <v>174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</row>
    <row r="22" spans="1:13" ht="15.6" x14ac:dyDescent="0.3">
      <c r="B22" s="122" t="s">
        <v>142</v>
      </c>
      <c r="C22" s="122">
        <v>160</v>
      </c>
      <c r="D22" s="124"/>
    </row>
    <row r="23" spans="1:13" ht="15.6" x14ac:dyDescent="0.3">
      <c r="B23" s="122" t="s">
        <v>143</v>
      </c>
      <c r="C23" s="122">
        <v>240</v>
      </c>
      <c r="D23" s="124"/>
    </row>
    <row r="24" spans="1:13" ht="15.6" x14ac:dyDescent="0.3">
      <c r="B24" s="122" t="s">
        <v>138</v>
      </c>
      <c r="C24" s="124"/>
      <c r="D24" s="122">
        <v>400</v>
      </c>
    </row>
    <row r="25" spans="1:13" ht="15.6" x14ac:dyDescent="0.3">
      <c r="A25" s="106"/>
    </row>
    <row r="26" spans="1:13" ht="15.6" x14ac:dyDescent="0.3">
      <c r="A26" s="139" t="s">
        <v>175</v>
      </c>
      <c r="B26" s="139"/>
      <c r="C26" s="139"/>
      <c r="D26" s="139"/>
      <c r="E26" s="139"/>
      <c r="F26" s="139"/>
      <c r="G26" s="139"/>
      <c r="H26" s="139"/>
    </row>
    <row r="27" spans="1:13" ht="15.6" x14ac:dyDescent="0.3">
      <c r="B27" s="122" t="s">
        <v>144</v>
      </c>
      <c r="C27" s="123">
        <v>100000</v>
      </c>
      <c r="D27" s="124"/>
      <c r="H27" s="107"/>
    </row>
    <row r="28" spans="1:13" ht="15.6" x14ac:dyDescent="0.3">
      <c r="B28" s="122" t="s">
        <v>136</v>
      </c>
      <c r="C28" s="124"/>
      <c r="D28" s="123">
        <v>100000</v>
      </c>
    </row>
    <row r="29" spans="1:13" ht="15.6" x14ac:dyDescent="0.3">
      <c r="A29" s="106"/>
    </row>
    <row r="30" spans="1:13" ht="15.6" x14ac:dyDescent="0.3">
      <c r="A30" s="139" t="s">
        <v>176</v>
      </c>
      <c r="B30" s="139"/>
      <c r="C30" s="139"/>
      <c r="D30" s="139"/>
      <c r="E30" s="139"/>
      <c r="F30" s="139"/>
      <c r="G30" s="139"/>
      <c r="H30" s="139"/>
    </row>
    <row r="31" spans="1:13" ht="15.6" x14ac:dyDescent="0.3">
      <c r="B31" s="122" t="s">
        <v>145</v>
      </c>
      <c r="C31" s="123">
        <v>10000</v>
      </c>
      <c r="D31" s="124"/>
    </row>
    <row r="32" spans="1:13" ht="15.6" x14ac:dyDescent="0.3">
      <c r="B32" s="122" t="s">
        <v>140</v>
      </c>
      <c r="C32" s="124"/>
      <c r="D32" s="123">
        <v>10000</v>
      </c>
    </row>
    <row r="33" spans="1:8" ht="15.6" x14ac:dyDescent="0.3">
      <c r="A33" s="106"/>
    </row>
    <row r="34" spans="1:8" ht="15.6" x14ac:dyDescent="0.3">
      <c r="A34" s="139" t="s">
        <v>177</v>
      </c>
      <c r="B34" s="139"/>
      <c r="C34" s="139"/>
      <c r="D34" s="139"/>
      <c r="E34" s="139"/>
      <c r="F34" s="139"/>
      <c r="G34" s="139"/>
      <c r="H34" s="139"/>
    </row>
    <row r="35" spans="1:8" ht="15.6" x14ac:dyDescent="0.3">
      <c r="B35" s="122" t="s">
        <v>146</v>
      </c>
      <c r="C35" s="123">
        <v>9800</v>
      </c>
      <c r="D35" s="124"/>
    </row>
    <row r="36" spans="1:8" ht="15.6" x14ac:dyDescent="0.3">
      <c r="B36" s="122" t="s">
        <v>138</v>
      </c>
      <c r="C36" s="124"/>
      <c r="D36" s="123">
        <v>9800</v>
      </c>
    </row>
    <row r="37" spans="1:8" ht="15.6" x14ac:dyDescent="0.3">
      <c r="A37" s="106"/>
    </row>
    <row r="38" spans="1:8" ht="15.6" x14ac:dyDescent="0.3">
      <c r="A38" s="111" t="s">
        <v>178</v>
      </c>
      <c r="B38" s="110"/>
      <c r="C38" s="110"/>
      <c r="D38" s="110"/>
      <c r="E38" s="110"/>
      <c r="F38" s="110"/>
      <c r="G38" s="110"/>
      <c r="H38" s="110"/>
    </row>
    <row r="39" spans="1:8" ht="15.6" x14ac:dyDescent="0.3">
      <c r="B39" s="122" t="s">
        <v>147</v>
      </c>
      <c r="C39" s="125">
        <v>2100</v>
      </c>
      <c r="D39" s="124"/>
    </row>
    <row r="40" spans="1:8" ht="15.6" x14ac:dyDescent="0.3">
      <c r="B40" s="122" t="s">
        <v>148</v>
      </c>
      <c r="C40" s="126">
        <v>900</v>
      </c>
      <c r="D40" s="124"/>
    </row>
    <row r="41" spans="1:8" ht="15.6" x14ac:dyDescent="0.3">
      <c r="B41" s="122" t="s">
        <v>138</v>
      </c>
      <c r="C41" s="124"/>
      <c r="D41" s="123">
        <v>3000</v>
      </c>
    </row>
    <row r="42" spans="1:8" ht="15.6" x14ac:dyDescent="0.3">
      <c r="A42" s="106"/>
    </row>
    <row r="43" spans="1:8" ht="15.6" x14ac:dyDescent="0.3">
      <c r="A43" s="111" t="s">
        <v>179</v>
      </c>
      <c r="B43" s="110"/>
      <c r="C43" s="110"/>
      <c r="D43" s="110"/>
      <c r="E43" s="110"/>
      <c r="F43" s="110"/>
      <c r="G43" s="110"/>
      <c r="H43" s="110"/>
    </row>
    <row r="44" spans="1:8" ht="15.6" x14ac:dyDescent="0.3">
      <c r="B44" s="122" t="s">
        <v>142</v>
      </c>
      <c r="C44" s="122">
        <v>120</v>
      </c>
      <c r="D44" s="124"/>
    </row>
    <row r="45" spans="1:8" ht="15.6" x14ac:dyDescent="0.3">
      <c r="B45" s="122" t="s">
        <v>143</v>
      </c>
      <c r="C45" s="122">
        <v>180</v>
      </c>
      <c r="D45" s="124"/>
      <c r="H45" s="112" t="s">
        <v>181</v>
      </c>
    </row>
    <row r="46" spans="1:8" ht="15.6" x14ac:dyDescent="0.3">
      <c r="B46" s="122" t="s">
        <v>149</v>
      </c>
      <c r="C46" s="124"/>
      <c r="D46" s="122">
        <v>300</v>
      </c>
    </row>
    <row r="47" spans="1:8" x14ac:dyDescent="0.3">
      <c r="B47" s="124"/>
      <c r="C47" s="124"/>
      <c r="D47" s="124"/>
    </row>
    <row r="48" spans="1:8" ht="15.6" x14ac:dyDescent="0.3">
      <c r="A48" s="139" t="s">
        <v>180</v>
      </c>
      <c r="B48" s="139"/>
      <c r="C48" s="139"/>
      <c r="D48" s="139"/>
      <c r="E48" s="139"/>
      <c r="F48" s="139"/>
      <c r="G48" s="139"/>
      <c r="H48" s="139"/>
    </row>
    <row r="49" spans="1:8" ht="15.6" x14ac:dyDescent="0.3">
      <c r="B49" s="122" t="s">
        <v>150</v>
      </c>
      <c r="C49" s="123">
        <v>30000</v>
      </c>
      <c r="D49" s="124"/>
    </row>
    <row r="50" spans="1:8" ht="15.6" x14ac:dyDescent="0.3">
      <c r="B50" s="122" t="s">
        <v>138</v>
      </c>
      <c r="C50" s="124"/>
      <c r="D50" s="123">
        <v>30000</v>
      </c>
    </row>
    <row r="51" spans="1:8" ht="15.6" x14ac:dyDescent="0.3">
      <c r="A51" s="106"/>
    </row>
    <row r="52" spans="1:8" ht="15.6" x14ac:dyDescent="0.3">
      <c r="A52" s="111" t="s">
        <v>182</v>
      </c>
      <c r="B52" s="110"/>
      <c r="C52" s="110"/>
      <c r="D52" s="110"/>
      <c r="E52" s="110"/>
      <c r="F52" s="110"/>
      <c r="G52" s="110"/>
      <c r="H52" s="110"/>
    </row>
    <row r="53" spans="1:8" ht="15.6" x14ac:dyDescent="0.3">
      <c r="B53" s="122" t="s">
        <v>151</v>
      </c>
      <c r="C53" s="123">
        <v>2000</v>
      </c>
      <c r="D53" s="124"/>
    </row>
    <row r="54" spans="1:8" ht="15.6" x14ac:dyDescent="0.3">
      <c r="B54" s="122" t="s">
        <v>152</v>
      </c>
      <c r="C54" s="123">
        <v>2000</v>
      </c>
      <c r="D54" s="124"/>
    </row>
    <row r="55" spans="1:8" ht="15.6" x14ac:dyDescent="0.3">
      <c r="B55" s="122" t="s">
        <v>138</v>
      </c>
      <c r="C55" s="124"/>
      <c r="D55" s="123">
        <v>4000</v>
      </c>
    </row>
    <row r="56" spans="1:8" ht="15.6" x14ac:dyDescent="0.3">
      <c r="A56" s="106"/>
    </row>
    <row r="57" spans="1:8" ht="15.6" x14ac:dyDescent="0.3">
      <c r="A57" s="139" t="s">
        <v>183</v>
      </c>
      <c r="B57" s="139"/>
      <c r="C57" s="139"/>
      <c r="D57" s="139"/>
      <c r="E57" s="139"/>
      <c r="F57" s="139"/>
      <c r="G57" s="139"/>
      <c r="H57" s="139"/>
    </row>
    <row r="58" spans="1:8" ht="15.6" x14ac:dyDescent="0.3">
      <c r="B58" s="122" t="s">
        <v>153</v>
      </c>
      <c r="C58" s="123">
        <v>5000</v>
      </c>
      <c r="D58" s="124"/>
      <c r="E58" s="124"/>
    </row>
    <row r="59" spans="1:8" ht="15.6" x14ac:dyDescent="0.3">
      <c r="B59" s="122" t="s">
        <v>154</v>
      </c>
      <c r="C59" s="124"/>
      <c r="D59" s="123">
        <v>5000</v>
      </c>
      <c r="E59" s="124"/>
    </row>
    <row r="60" spans="1:8" ht="15.6" x14ac:dyDescent="0.3">
      <c r="A60" s="106"/>
    </row>
    <row r="61" spans="1:8" ht="15.6" x14ac:dyDescent="0.3">
      <c r="A61" s="111" t="s">
        <v>184</v>
      </c>
      <c r="B61" s="110"/>
      <c r="C61" s="110"/>
      <c r="D61" s="110"/>
      <c r="E61" s="110"/>
      <c r="F61" s="110"/>
      <c r="G61" s="110"/>
      <c r="H61" s="110"/>
    </row>
    <row r="62" spans="1:8" ht="15.6" x14ac:dyDescent="0.3">
      <c r="B62" s="122" t="s">
        <v>155</v>
      </c>
      <c r="C62" s="123">
        <v>23800</v>
      </c>
      <c r="D62" s="124"/>
    </row>
    <row r="63" spans="1:8" ht="15.6" x14ac:dyDescent="0.3">
      <c r="B63" s="122" t="s">
        <v>156</v>
      </c>
      <c r="C63" s="123">
        <v>10200</v>
      </c>
      <c r="D63" s="124"/>
    </row>
    <row r="64" spans="1:8" ht="15.6" x14ac:dyDescent="0.3">
      <c r="B64" s="122" t="s">
        <v>157</v>
      </c>
      <c r="C64" s="124"/>
      <c r="D64" s="123">
        <v>34000</v>
      </c>
    </row>
    <row r="65" spans="1:8" ht="15.6" x14ac:dyDescent="0.3">
      <c r="A65" s="106"/>
    </row>
    <row r="66" spans="1:8" ht="15.6" x14ac:dyDescent="0.3">
      <c r="A66" s="111" t="s">
        <v>185</v>
      </c>
      <c r="B66" s="110"/>
      <c r="C66" s="110"/>
      <c r="D66" s="110"/>
      <c r="E66" s="110"/>
      <c r="F66" s="110"/>
      <c r="G66" s="110"/>
      <c r="H66" s="110"/>
    </row>
    <row r="67" spans="1:8" ht="15.6" x14ac:dyDescent="0.3">
      <c r="B67" s="122" t="s">
        <v>158</v>
      </c>
      <c r="C67" s="123">
        <v>1960</v>
      </c>
      <c r="D67" s="124"/>
    </row>
    <row r="68" spans="1:8" ht="15.6" x14ac:dyDescent="0.3">
      <c r="B68" s="122" t="s">
        <v>159</v>
      </c>
      <c r="C68" s="127">
        <v>840</v>
      </c>
      <c r="D68" s="124"/>
    </row>
    <row r="69" spans="1:8" ht="15.6" x14ac:dyDescent="0.3">
      <c r="B69" s="122" t="s">
        <v>160</v>
      </c>
      <c r="C69" s="124"/>
      <c r="D69" s="123">
        <v>2800</v>
      </c>
    </row>
    <row r="70" spans="1:8" ht="15.6" x14ac:dyDescent="0.3">
      <c r="A70" s="106"/>
    </row>
    <row r="71" spans="1:8" ht="15.6" x14ac:dyDescent="0.3">
      <c r="A71" s="111" t="s">
        <v>186</v>
      </c>
      <c r="B71" s="110"/>
      <c r="C71" s="110"/>
      <c r="D71" s="110"/>
      <c r="E71" s="110"/>
      <c r="F71" s="110"/>
      <c r="G71" s="110"/>
      <c r="H71" s="110"/>
    </row>
    <row r="72" spans="1:8" ht="15.6" x14ac:dyDescent="0.3">
      <c r="B72" s="122" t="s">
        <v>161</v>
      </c>
      <c r="C72" s="123">
        <v>6860</v>
      </c>
      <c r="D72" s="124"/>
    </row>
    <row r="73" spans="1:8" ht="15.6" x14ac:dyDescent="0.3">
      <c r="B73" s="122" t="s">
        <v>162</v>
      </c>
      <c r="C73" s="123">
        <v>2940</v>
      </c>
      <c r="D73" s="124"/>
    </row>
    <row r="74" spans="1:8" ht="15.6" x14ac:dyDescent="0.3">
      <c r="B74" s="122" t="s">
        <v>163</v>
      </c>
      <c r="C74" s="124"/>
      <c r="D74" s="123">
        <v>9800</v>
      </c>
    </row>
    <row r="75" spans="1:8" ht="15.6" x14ac:dyDescent="0.3">
      <c r="A75" s="106"/>
    </row>
    <row r="76" spans="1:8" ht="15.6" x14ac:dyDescent="0.3">
      <c r="A76" s="111" t="s">
        <v>187</v>
      </c>
      <c r="B76" s="110"/>
      <c r="C76" s="110"/>
      <c r="D76" s="110"/>
      <c r="E76" s="110"/>
      <c r="F76" s="110"/>
      <c r="G76" s="110"/>
      <c r="H76" s="110"/>
    </row>
    <row r="77" spans="1:8" ht="15.6" x14ac:dyDescent="0.3">
      <c r="A77" s="112"/>
      <c r="B77" s="122" t="s">
        <v>164</v>
      </c>
      <c r="C77" s="123">
        <v>1960</v>
      </c>
      <c r="D77" s="124"/>
    </row>
    <row r="78" spans="1:8" ht="15.6" x14ac:dyDescent="0.3">
      <c r="B78" s="122" t="s">
        <v>165</v>
      </c>
      <c r="C78" s="123">
        <v>1960</v>
      </c>
      <c r="D78" s="124"/>
    </row>
    <row r="79" spans="1:8" ht="15.6" x14ac:dyDescent="0.3">
      <c r="B79" s="128" t="s">
        <v>166</v>
      </c>
      <c r="C79" s="129"/>
      <c r="D79" s="130">
        <v>3920</v>
      </c>
    </row>
    <row r="80" spans="1:8" ht="15.6" x14ac:dyDescent="0.3">
      <c r="A80" s="106"/>
    </row>
    <row r="81" spans="1:10" ht="15.6" x14ac:dyDescent="0.3">
      <c r="A81" s="139" t="s">
        <v>188</v>
      </c>
      <c r="B81" s="139"/>
      <c r="C81" s="139"/>
      <c r="D81" s="139"/>
      <c r="E81" s="139"/>
      <c r="F81" s="139"/>
    </row>
    <row r="82" spans="1:10" ht="15.6" x14ac:dyDescent="0.3">
      <c r="B82" s="122" t="s">
        <v>167</v>
      </c>
      <c r="C82" s="123">
        <v>35000</v>
      </c>
      <c r="D82" s="124"/>
    </row>
    <row r="83" spans="1:10" ht="15.6" x14ac:dyDescent="0.3">
      <c r="B83" s="122" t="s">
        <v>168</v>
      </c>
      <c r="C83" s="124"/>
      <c r="D83" s="123">
        <v>35000</v>
      </c>
    </row>
    <row r="86" spans="1:10" x14ac:dyDescent="0.3">
      <c r="B86" s="115" t="s">
        <v>189</v>
      </c>
      <c r="C86" s="112" t="s">
        <v>234</v>
      </c>
    </row>
    <row r="88" spans="1:10" ht="15.6" x14ac:dyDescent="0.3">
      <c r="A88" s="139" t="s">
        <v>235</v>
      </c>
      <c r="B88" s="139"/>
      <c r="C88" s="139"/>
      <c r="D88" s="139"/>
      <c r="E88" s="139"/>
      <c r="F88" s="139"/>
      <c r="G88" s="139"/>
      <c r="H88" s="139"/>
      <c r="I88" s="139"/>
      <c r="J88" s="139"/>
    </row>
    <row r="89" spans="1:10" ht="15.6" x14ac:dyDescent="0.3">
      <c r="A89" s="109"/>
      <c r="B89" s="109" t="s">
        <v>207</v>
      </c>
      <c r="C89" s="113">
        <v>30000</v>
      </c>
      <c r="D89" s="109"/>
      <c r="E89" s="109"/>
      <c r="F89" s="109"/>
      <c r="G89" s="109"/>
      <c r="H89" s="109"/>
      <c r="I89" s="109"/>
      <c r="J89" s="109"/>
    </row>
    <row r="90" spans="1:10" ht="15.6" x14ac:dyDescent="0.3">
      <c r="A90" s="109"/>
      <c r="B90" s="109" t="s">
        <v>207</v>
      </c>
      <c r="C90" s="113">
        <v>100000</v>
      </c>
      <c r="D90" s="109"/>
      <c r="E90" s="109"/>
      <c r="F90" s="109"/>
      <c r="G90" s="109"/>
      <c r="H90" s="109"/>
      <c r="I90" s="109"/>
      <c r="J90" s="109"/>
    </row>
    <row r="91" spans="1:10" ht="15.6" x14ac:dyDescent="0.3">
      <c r="A91" s="109"/>
      <c r="B91" s="106" t="s">
        <v>208</v>
      </c>
      <c r="C91" s="113">
        <v>300</v>
      </c>
      <c r="D91" s="109"/>
      <c r="E91" s="109"/>
      <c r="F91" s="109"/>
      <c r="G91" s="109"/>
      <c r="H91" s="109"/>
      <c r="I91" s="109"/>
      <c r="J91" s="109"/>
    </row>
    <row r="92" spans="1:10" ht="15.6" x14ac:dyDescent="0.3">
      <c r="A92" s="109"/>
      <c r="B92" s="106" t="s">
        <v>209</v>
      </c>
      <c r="C92" s="113"/>
      <c r="D92" s="116">
        <f>SUM(C89:C91)</f>
        <v>130300</v>
      </c>
      <c r="E92" s="109"/>
      <c r="F92" s="109"/>
      <c r="G92" s="109"/>
      <c r="H92" s="109"/>
      <c r="I92" s="109"/>
      <c r="J92" s="109"/>
    </row>
    <row r="93" spans="1:10" ht="15.6" x14ac:dyDescent="0.3">
      <c r="A93" s="109"/>
      <c r="B93" s="109"/>
      <c r="C93" s="109"/>
      <c r="D93" s="109"/>
      <c r="E93" s="109"/>
      <c r="F93" s="109"/>
      <c r="G93" s="109"/>
      <c r="H93" s="109"/>
      <c r="I93" s="109"/>
      <c r="J93" s="109"/>
    </row>
    <row r="94" spans="1:10" ht="15.6" x14ac:dyDescent="0.3">
      <c r="B94" s="106" t="s">
        <v>206</v>
      </c>
      <c r="C94" s="114">
        <f>SUM(D95:D111)</f>
        <v>108220</v>
      </c>
      <c r="D94" s="93"/>
      <c r="G94" s="107"/>
    </row>
    <row r="95" spans="1:10" ht="15.6" x14ac:dyDescent="0.3">
      <c r="B95" s="106" t="s">
        <v>190</v>
      </c>
      <c r="C95" s="108"/>
      <c r="D95" s="114">
        <v>10000</v>
      </c>
    </row>
    <row r="96" spans="1:10" ht="15.6" x14ac:dyDescent="0.3">
      <c r="B96" s="106" t="s">
        <v>191</v>
      </c>
      <c r="C96" s="108"/>
      <c r="D96" s="114">
        <v>280</v>
      </c>
    </row>
    <row r="97" spans="2:7" ht="15.6" x14ac:dyDescent="0.3">
      <c r="B97" s="106" t="s">
        <v>192</v>
      </c>
      <c r="C97" s="108"/>
      <c r="D97" s="114">
        <v>420</v>
      </c>
    </row>
    <row r="98" spans="2:7" ht="15.6" x14ac:dyDescent="0.3">
      <c r="B98" s="106" t="s">
        <v>193</v>
      </c>
      <c r="C98" s="108"/>
      <c r="D98" s="114">
        <v>2100</v>
      </c>
    </row>
    <row r="99" spans="2:7" ht="15.6" x14ac:dyDescent="0.3">
      <c r="B99" s="106" t="s">
        <v>194</v>
      </c>
      <c r="C99" s="108"/>
      <c r="D99" s="114">
        <v>900</v>
      </c>
    </row>
    <row r="100" spans="2:7" ht="15.6" x14ac:dyDescent="0.3">
      <c r="B100" s="106" t="s">
        <v>195</v>
      </c>
      <c r="C100" s="108"/>
      <c r="D100" s="114">
        <v>2000</v>
      </c>
    </row>
    <row r="101" spans="2:7" ht="15.6" x14ac:dyDescent="0.3">
      <c r="B101" s="106" t="s">
        <v>196</v>
      </c>
      <c r="C101" s="108"/>
      <c r="D101" s="114">
        <v>2000</v>
      </c>
    </row>
    <row r="102" spans="2:7" ht="15.6" x14ac:dyDescent="0.3">
      <c r="B102" s="106" t="s">
        <v>197</v>
      </c>
      <c r="C102" s="108"/>
      <c r="D102" s="114">
        <v>5000</v>
      </c>
    </row>
    <row r="103" spans="2:7" ht="15.6" x14ac:dyDescent="0.3">
      <c r="B103" s="106" t="s">
        <v>198</v>
      </c>
      <c r="C103" s="108"/>
      <c r="D103" s="114">
        <v>23800</v>
      </c>
      <c r="G103" s="107"/>
    </row>
    <row r="104" spans="2:7" ht="15.6" x14ac:dyDescent="0.3">
      <c r="B104" s="106" t="s">
        <v>199</v>
      </c>
      <c r="C104" s="108"/>
      <c r="D104" s="114">
        <v>10200</v>
      </c>
    </row>
    <row r="105" spans="2:7" ht="15.6" x14ac:dyDescent="0.3">
      <c r="B105" s="106" t="s">
        <v>200</v>
      </c>
      <c r="C105" s="108"/>
      <c r="D105" s="114">
        <v>6860</v>
      </c>
    </row>
    <row r="106" spans="2:7" ht="15.6" x14ac:dyDescent="0.3">
      <c r="B106" s="106" t="s">
        <v>201</v>
      </c>
      <c r="C106" s="108"/>
      <c r="D106" s="114">
        <v>2940</v>
      </c>
    </row>
    <row r="107" spans="2:7" ht="15.6" x14ac:dyDescent="0.3">
      <c r="B107" s="106" t="s">
        <v>202</v>
      </c>
      <c r="C107" s="108"/>
      <c r="D107" s="114">
        <v>1960</v>
      </c>
    </row>
    <row r="108" spans="2:7" ht="15.6" x14ac:dyDescent="0.3">
      <c r="B108" s="106" t="s">
        <v>203</v>
      </c>
      <c r="C108" s="108"/>
      <c r="D108" s="114">
        <v>840</v>
      </c>
    </row>
    <row r="109" spans="2:7" ht="15.6" x14ac:dyDescent="0.3">
      <c r="B109" s="106" t="s">
        <v>204</v>
      </c>
      <c r="C109" s="108"/>
      <c r="D109" s="114">
        <v>1960</v>
      </c>
    </row>
    <row r="110" spans="2:7" ht="15.6" x14ac:dyDescent="0.3">
      <c r="B110" s="106" t="s">
        <v>205</v>
      </c>
      <c r="C110" s="93"/>
      <c r="D110" s="114">
        <v>1960</v>
      </c>
    </row>
    <row r="111" spans="2:7" ht="15.6" x14ac:dyDescent="0.3">
      <c r="B111" s="106" t="s">
        <v>210</v>
      </c>
      <c r="D111" s="114">
        <v>35000</v>
      </c>
    </row>
    <row r="113" spans="1:4" ht="15.6" x14ac:dyDescent="0.3">
      <c r="B113" s="132" t="s">
        <v>206</v>
      </c>
      <c r="C113" s="133">
        <f>D92-C94</f>
        <v>22080</v>
      </c>
      <c r="D113" s="134"/>
    </row>
    <row r="114" spans="1:4" ht="15.6" x14ac:dyDescent="0.3">
      <c r="B114" s="132" t="s">
        <v>211</v>
      </c>
      <c r="C114" s="134"/>
      <c r="D114" s="133">
        <v>22080</v>
      </c>
    </row>
    <row r="117" spans="1:4" ht="15.6" x14ac:dyDescent="0.3">
      <c r="A117" s="139" t="s">
        <v>212</v>
      </c>
      <c r="B117" s="139"/>
      <c r="C117" s="139"/>
      <c r="D117" s="139"/>
    </row>
    <row r="118" spans="1:4" ht="15.6" x14ac:dyDescent="0.3">
      <c r="B118" s="106" t="s">
        <v>236</v>
      </c>
      <c r="C118" s="7">
        <v>3312</v>
      </c>
    </row>
    <row r="119" spans="1:4" ht="15.6" x14ac:dyDescent="0.3">
      <c r="B119" s="106" t="s">
        <v>237</v>
      </c>
      <c r="C119" s="7">
        <v>1987.2</v>
      </c>
    </row>
    <row r="120" spans="1:4" ht="15.6" x14ac:dyDescent="0.3">
      <c r="B120" s="106" t="s">
        <v>211</v>
      </c>
      <c r="D120" s="7">
        <f>SUM(C118:C119)</f>
        <v>5299.2</v>
      </c>
    </row>
    <row r="122" spans="1:4" ht="15.6" x14ac:dyDescent="0.3">
      <c r="A122" s="7" t="s">
        <v>214</v>
      </c>
    </row>
    <row r="124" spans="1:4" ht="15.6" x14ac:dyDescent="0.3">
      <c r="B124" s="136" t="s">
        <v>213</v>
      </c>
      <c r="C124" s="137">
        <f>D114-D120</f>
        <v>16780.8</v>
      </c>
    </row>
    <row r="126" spans="1:4" ht="15.6" x14ac:dyDescent="0.3">
      <c r="B126" s="106" t="s">
        <v>215</v>
      </c>
      <c r="C126" s="2">
        <f>SUM(D127:D131)</f>
        <v>16780.8</v>
      </c>
    </row>
    <row r="127" spans="1:4" ht="15.6" x14ac:dyDescent="0.3">
      <c r="B127" s="106" t="s">
        <v>238</v>
      </c>
      <c r="D127" s="8">
        <f>Razonetes!E113</f>
        <v>839.04</v>
      </c>
    </row>
    <row r="128" spans="1:4" ht="15.6" x14ac:dyDescent="0.3">
      <c r="B128" s="106" t="s">
        <v>239</v>
      </c>
      <c r="D128" s="8">
        <f>Razonetes!H104</f>
        <v>1594.18</v>
      </c>
    </row>
    <row r="129" spans="2:4" ht="15.6" x14ac:dyDescent="0.3">
      <c r="B129" s="106" t="s">
        <v>240</v>
      </c>
      <c r="D129" s="8">
        <f>Razonetes!H113</f>
        <v>717.38</v>
      </c>
    </row>
    <row r="130" spans="2:4" ht="15.6" x14ac:dyDescent="0.3">
      <c r="B130" s="106" t="s">
        <v>241</v>
      </c>
      <c r="D130" s="8">
        <f>Razonetes!E109</f>
        <v>2044.53</v>
      </c>
    </row>
    <row r="131" spans="2:4" ht="15.6" x14ac:dyDescent="0.3">
      <c r="B131" s="106" t="s">
        <v>216</v>
      </c>
      <c r="D131" s="8">
        <f>Razonetes!H109</f>
        <v>11585.67</v>
      </c>
    </row>
  </sheetData>
  <mergeCells count="14">
    <mergeCell ref="A21:M21"/>
    <mergeCell ref="A1:H1"/>
    <mergeCell ref="A5:G5"/>
    <mergeCell ref="A9:H9"/>
    <mergeCell ref="A13:H13"/>
    <mergeCell ref="A17:H17"/>
    <mergeCell ref="A81:F81"/>
    <mergeCell ref="A88:J88"/>
    <mergeCell ref="A117:D117"/>
    <mergeCell ref="A57:H57"/>
    <mergeCell ref="A26:H26"/>
    <mergeCell ref="A30:H30"/>
    <mergeCell ref="A34:H34"/>
    <mergeCell ref="A48:H48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03"/>
  <sheetViews>
    <sheetView topLeftCell="A99" workbookViewId="0">
      <selection activeCell="G111" sqref="G111:H111"/>
    </sheetView>
  </sheetViews>
  <sheetFormatPr defaultRowHeight="14.4" x14ac:dyDescent="0.3"/>
  <cols>
    <col min="1" max="2" width="12.6640625" customWidth="1"/>
    <col min="3" max="3" width="5.6640625" customWidth="1"/>
    <col min="4" max="5" width="12.6640625" customWidth="1"/>
    <col min="6" max="6" width="5.6640625" customWidth="1"/>
    <col min="7" max="8" width="12.6640625" customWidth="1"/>
    <col min="9" max="9" width="4.6640625" customWidth="1"/>
    <col min="10" max="14" width="11.6640625" customWidth="1"/>
  </cols>
  <sheetData>
    <row r="1" spans="1:51" ht="15.6" x14ac:dyDescent="0.3">
      <c r="A1" s="142" t="s">
        <v>0</v>
      </c>
      <c r="B1" s="142"/>
      <c r="C1" s="11"/>
      <c r="D1" s="142" t="s">
        <v>74</v>
      </c>
      <c r="E1" s="142"/>
      <c r="F1" s="11"/>
      <c r="G1" s="142" t="s">
        <v>75</v>
      </c>
      <c r="H1" s="142"/>
      <c r="I1" s="94"/>
      <c r="J1" s="94"/>
      <c r="K1" s="94"/>
      <c r="L1" s="94"/>
      <c r="M1" s="94"/>
      <c r="N1" s="94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</row>
    <row r="2" spans="1:51" ht="15.6" x14ac:dyDescent="0.3">
      <c r="A2" s="43">
        <v>68000</v>
      </c>
      <c r="B2" s="44">
        <v>680000</v>
      </c>
      <c r="C2" s="11"/>
      <c r="D2" s="43">
        <v>110000</v>
      </c>
      <c r="E2" s="44">
        <v>720000</v>
      </c>
      <c r="F2" s="11"/>
      <c r="G2" s="9"/>
      <c r="H2" s="10">
        <v>2000</v>
      </c>
      <c r="I2" s="94"/>
      <c r="J2" s="94"/>
      <c r="K2" s="94"/>
      <c r="L2" s="94"/>
      <c r="M2" s="94"/>
      <c r="N2" s="94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</row>
    <row r="3" spans="1:51" ht="16.2" thickBot="1" x14ac:dyDescent="0.35">
      <c r="A3" s="45">
        <v>762000</v>
      </c>
      <c r="B3" s="44"/>
      <c r="C3" s="11"/>
      <c r="D3" s="45">
        <v>820000</v>
      </c>
      <c r="E3" s="44"/>
      <c r="F3" s="11"/>
      <c r="G3" s="12"/>
      <c r="H3" s="10">
        <v>8000</v>
      </c>
      <c r="I3" s="94"/>
      <c r="J3" s="94"/>
      <c r="K3" s="94"/>
      <c r="L3" s="94"/>
      <c r="M3" s="94"/>
      <c r="N3" s="94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</row>
    <row r="4" spans="1:51" ht="16.2" thickTop="1" x14ac:dyDescent="0.3">
      <c r="A4" s="43">
        <f>A2+A3</f>
        <v>830000</v>
      </c>
      <c r="B4" s="46">
        <f>B2</f>
        <v>680000</v>
      </c>
      <c r="C4" s="11"/>
      <c r="D4" s="43">
        <f>D2+D3</f>
        <v>930000</v>
      </c>
      <c r="E4" s="46">
        <f>E2</f>
        <v>720000</v>
      </c>
      <c r="F4" s="11"/>
      <c r="G4" s="9"/>
      <c r="H4" s="55">
        <f>H2+H3</f>
        <v>10000</v>
      </c>
      <c r="I4" s="94"/>
      <c r="J4" s="94"/>
      <c r="K4" s="94"/>
      <c r="L4" s="94"/>
      <c r="M4" s="94"/>
      <c r="N4" s="94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</row>
    <row r="5" spans="1:51" ht="15.6" x14ac:dyDescent="0.3">
      <c r="A5" s="36">
        <f>A4-B4</f>
        <v>150000</v>
      </c>
      <c r="B5" s="13"/>
      <c r="C5" s="11"/>
      <c r="D5" s="36">
        <f>D4-E4</f>
        <v>210000</v>
      </c>
      <c r="E5" s="13"/>
      <c r="F5" s="11"/>
      <c r="G5" s="12"/>
      <c r="H5" s="10"/>
      <c r="I5" s="94"/>
      <c r="J5" s="94"/>
      <c r="K5" s="94"/>
      <c r="L5" s="94"/>
      <c r="M5" s="94"/>
      <c r="N5" s="94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</row>
    <row r="6" spans="1:51" ht="15.6" x14ac:dyDescent="0.3">
      <c r="A6" s="9">
        <v>30000</v>
      </c>
      <c r="B6" s="13">
        <v>34000</v>
      </c>
      <c r="C6" s="11"/>
      <c r="D6" s="9">
        <v>100000</v>
      </c>
      <c r="E6" s="13">
        <v>50000</v>
      </c>
      <c r="F6" s="11"/>
      <c r="G6" s="11"/>
      <c r="H6" s="10"/>
      <c r="I6" s="94"/>
      <c r="J6" s="94"/>
      <c r="K6" s="94"/>
      <c r="L6" s="94"/>
      <c r="M6" s="94"/>
      <c r="N6" s="94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</row>
    <row r="7" spans="1:51" ht="16.2" thickBot="1" x14ac:dyDescent="0.35">
      <c r="A7" s="12">
        <v>50000</v>
      </c>
      <c r="B7" s="10">
        <v>2800</v>
      </c>
      <c r="C7" s="11"/>
      <c r="D7" s="12"/>
      <c r="E7" s="10">
        <v>10000</v>
      </c>
      <c r="F7" s="11"/>
      <c r="G7" s="11"/>
      <c r="H7" s="10"/>
      <c r="I7" s="94"/>
      <c r="J7" s="94"/>
      <c r="K7" s="94"/>
      <c r="L7" s="94"/>
      <c r="M7" s="94"/>
      <c r="N7" s="94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</row>
    <row r="8" spans="1:51" ht="16.8" thickTop="1" thickBot="1" x14ac:dyDescent="0.35">
      <c r="A8" s="12"/>
      <c r="B8" s="10">
        <v>5000</v>
      </c>
      <c r="C8" s="11"/>
      <c r="D8" s="53">
        <f>SUM(D5:D7)</f>
        <v>310000</v>
      </c>
      <c r="E8" s="54">
        <f>SUM(E6:E7)</f>
        <v>60000</v>
      </c>
      <c r="F8" s="11"/>
      <c r="G8" s="11"/>
      <c r="H8" s="11"/>
      <c r="I8" s="94"/>
      <c r="J8" s="94"/>
      <c r="K8" s="94"/>
      <c r="L8" s="94"/>
      <c r="M8" s="94"/>
      <c r="N8" s="94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</row>
    <row r="9" spans="1:51" ht="16.2" thickTop="1" x14ac:dyDescent="0.3">
      <c r="A9" s="12"/>
      <c r="B9" s="10">
        <v>400</v>
      </c>
      <c r="C9" s="11"/>
      <c r="D9" s="52">
        <f>D8-E8</f>
        <v>250000</v>
      </c>
      <c r="E9" s="10"/>
      <c r="F9" s="11"/>
      <c r="G9" s="142" t="s">
        <v>1</v>
      </c>
      <c r="H9" s="142"/>
      <c r="I9" s="94"/>
      <c r="J9" s="94"/>
      <c r="K9" s="94"/>
      <c r="L9" s="94"/>
      <c r="M9" s="94"/>
      <c r="N9" s="94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</row>
    <row r="10" spans="1:51" ht="15.6" x14ac:dyDescent="0.3">
      <c r="A10" s="12"/>
      <c r="B10" s="10">
        <v>9800</v>
      </c>
      <c r="C10" s="11"/>
      <c r="D10" s="14"/>
      <c r="E10" s="10"/>
      <c r="F10" s="11"/>
      <c r="G10" s="45">
        <v>40000</v>
      </c>
      <c r="H10" s="44">
        <v>240000</v>
      </c>
      <c r="I10" s="94"/>
      <c r="J10" s="94"/>
      <c r="K10" s="94"/>
      <c r="L10" s="94"/>
      <c r="M10" s="94"/>
      <c r="N10" s="94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</row>
    <row r="11" spans="1:51" ht="16.2" thickBot="1" x14ac:dyDescent="0.35">
      <c r="A11" s="12"/>
      <c r="B11" s="10">
        <v>3000</v>
      </c>
      <c r="C11" s="11"/>
      <c r="D11" s="14"/>
      <c r="E11" s="10"/>
      <c r="F11" s="11"/>
      <c r="G11" s="45">
        <v>300000</v>
      </c>
      <c r="H11" s="13">
        <v>35000</v>
      </c>
      <c r="I11" s="94"/>
      <c r="J11" s="94"/>
      <c r="K11" s="94"/>
      <c r="L11" s="94"/>
      <c r="M11" s="94"/>
      <c r="N11" s="94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</row>
    <row r="12" spans="1:51" ht="16.8" thickTop="1" thickBot="1" x14ac:dyDescent="0.35">
      <c r="A12" s="12"/>
      <c r="B12" s="10">
        <v>30000</v>
      </c>
      <c r="C12" s="11"/>
      <c r="D12" s="142" t="s">
        <v>3</v>
      </c>
      <c r="E12" s="142"/>
      <c r="F12" s="11"/>
      <c r="G12" s="57">
        <f>G10+G11</f>
        <v>340000</v>
      </c>
      <c r="H12" s="58">
        <f>SUM(H10:H11)</f>
        <v>275000</v>
      </c>
      <c r="I12" s="94"/>
      <c r="J12" s="94"/>
      <c r="K12" s="94"/>
      <c r="L12" s="94"/>
      <c r="M12" s="94"/>
      <c r="N12" s="94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</row>
    <row r="13" spans="1:51" ht="16.8" thickTop="1" thickBot="1" x14ac:dyDescent="0.35">
      <c r="A13" s="12"/>
      <c r="B13" s="10">
        <v>4000</v>
      </c>
      <c r="C13" s="11"/>
      <c r="D13" s="43">
        <v>60000</v>
      </c>
      <c r="E13" s="11"/>
      <c r="F13" s="11"/>
      <c r="G13" s="37">
        <f>G12-H12</f>
        <v>65000</v>
      </c>
      <c r="H13" s="10"/>
      <c r="I13" s="94"/>
      <c r="J13" s="94"/>
      <c r="K13" s="94"/>
      <c r="L13" s="94"/>
      <c r="M13" s="94"/>
      <c r="N13" s="94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</row>
    <row r="14" spans="1:51" ht="16.8" thickTop="1" thickBot="1" x14ac:dyDescent="0.35">
      <c r="A14" s="53">
        <f>SUM(A5:A13)</f>
        <v>230000</v>
      </c>
      <c r="B14" s="54">
        <f>SUM(B5:B13)</f>
        <v>89000</v>
      </c>
      <c r="C14" s="11"/>
      <c r="D14" s="56">
        <f>D13</f>
        <v>60000</v>
      </c>
      <c r="E14" s="41"/>
      <c r="F14" s="11"/>
      <c r="G14" s="11"/>
      <c r="I14" s="94"/>
      <c r="J14" s="94"/>
      <c r="K14" s="94"/>
      <c r="L14" s="94"/>
      <c r="M14" s="94"/>
      <c r="N14" s="94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</row>
    <row r="15" spans="1:51" ht="16.2" thickTop="1" x14ac:dyDescent="0.3">
      <c r="A15" s="52">
        <f>A14-B14</f>
        <v>141000</v>
      </c>
      <c r="B15" s="10"/>
      <c r="C15" s="11"/>
      <c r="D15" s="12"/>
      <c r="E15" s="48"/>
      <c r="F15" s="11"/>
      <c r="G15" s="14"/>
      <c r="H15" s="10"/>
      <c r="I15" s="94"/>
      <c r="J15" s="94"/>
      <c r="K15" s="94"/>
      <c r="L15" s="94"/>
      <c r="M15" s="94"/>
      <c r="N15" s="94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</row>
    <row r="16" spans="1:51" ht="15.6" x14ac:dyDescent="0.3">
      <c r="A16" s="12"/>
      <c r="B16" s="10"/>
      <c r="C16" s="11"/>
      <c r="D16" s="12"/>
      <c r="E16" s="48"/>
      <c r="F16" s="11"/>
      <c r="G16" s="11"/>
      <c r="H16" s="10"/>
      <c r="I16" s="94"/>
      <c r="J16" s="94"/>
      <c r="K16" s="94"/>
      <c r="L16" s="94"/>
      <c r="M16" s="94"/>
      <c r="N16" s="94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</row>
    <row r="17" spans="1:51" ht="15.6" x14ac:dyDescent="0.3">
      <c r="A17" s="11"/>
      <c r="B17" s="10"/>
      <c r="C17" s="11"/>
      <c r="D17" s="48"/>
      <c r="E17" s="48"/>
      <c r="F17" s="11"/>
      <c r="G17" s="14"/>
      <c r="H17" s="11"/>
      <c r="I17" s="94"/>
      <c r="J17" s="94"/>
      <c r="K17" s="94"/>
      <c r="L17" s="94"/>
      <c r="M17" s="94"/>
      <c r="N17" s="94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</row>
    <row r="18" spans="1:51" ht="15.6" x14ac:dyDescent="0.3">
      <c r="A18" s="11"/>
      <c r="B18" s="10"/>
      <c r="C18" s="11"/>
      <c r="D18" s="48"/>
      <c r="E18" s="48"/>
      <c r="F18" s="11"/>
      <c r="G18" s="14"/>
      <c r="H18" s="11"/>
      <c r="I18" s="94"/>
      <c r="J18" s="94"/>
      <c r="K18" s="94"/>
      <c r="L18" s="94"/>
      <c r="M18" s="94"/>
      <c r="N18" s="94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</row>
    <row r="19" spans="1:51" ht="15.6" x14ac:dyDescent="0.3">
      <c r="A19" s="142" t="s">
        <v>4</v>
      </c>
      <c r="B19" s="142"/>
      <c r="C19" s="11"/>
      <c r="D19" s="142" t="s">
        <v>76</v>
      </c>
      <c r="E19" s="142"/>
      <c r="F19" s="11"/>
      <c r="G19" s="142" t="s">
        <v>77</v>
      </c>
      <c r="H19" s="142"/>
      <c r="I19" s="94"/>
      <c r="J19" s="94"/>
      <c r="K19" s="94"/>
      <c r="L19" s="94"/>
      <c r="M19" s="94"/>
      <c r="N19" s="94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</row>
    <row r="20" spans="1:51" ht="16.2" thickBot="1" x14ac:dyDescent="0.35">
      <c r="A20" s="43">
        <v>36000</v>
      </c>
      <c r="B20" s="11"/>
      <c r="C20" s="11"/>
      <c r="D20" s="45">
        <v>74000</v>
      </c>
      <c r="E20" s="48"/>
      <c r="F20" s="11"/>
      <c r="G20" s="45">
        <v>300000</v>
      </c>
      <c r="H20" s="11"/>
      <c r="I20" s="94"/>
      <c r="J20" s="94"/>
      <c r="K20" s="94"/>
      <c r="L20" s="94"/>
      <c r="M20" s="94"/>
      <c r="N20" s="94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</row>
    <row r="21" spans="1:51" ht="16.2" thickTop="1" x14ac:dyDescent="0.3">
      <c r="A21" s="56">
        <f>A20</f>
        <v>36000</v>
      </c>
      <c r="B21" s="13"/>
      <c r="C21" s="11"/>
      <c r="D21" s="56">
        <f>D20</f>
        <v>74000</v>
      </c>
      <c r="E21" s="41"/>
      <c r="F21" s="11"/>
      <c r="G21" s="56">
        <f>G20</f>
        <v>300000</v>
      </c>
      <c r="H21" s="41"/>
      <c r="I21" s="94"/>
      <c r="J21" s="94"/>
      <c r="K21" s="94"/>
      <c r="L21" s="94"/>
      <c r="M21" s="94"/>
      <c r="N21" s="94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</row>
    <row r="22" spans="1:51" ht="15.6" x14ac:dyDescent="0.3">
      <c r="A22" s="11"/>
      <c r="B22" s="10"/>
      <c r="C22" s="11"/>
      <c r="D22" s="48"/>
      <c r="E22" s="48"/>
      <c r="F22" s="11"/>
      <c r="G22" s="14"/>
      <c r="H22" s="11"/>
      <c r="I22" s="94"/>
      <c r="J22" s="94"/>
      <c r="K22" s="94"/>
      <c r="L22" s="94"/>
      <c r="M22" s="94"/>
      <c r="N22" s="94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</row>
    <row r="23" spans="1:51" ht="15.6" x14ac:dyDescent="0.3">
      <c r="A23" s="11"/>
      <c r="B23" s="10"/>
      <c r="C23" s="11"/>
      <c r="D23" s="48"/>
      <c r="E23" s="48"/>
      <c r="F23" s="11"/>
      <c r="G23" s="14"/>
      <c r="H23" s="11"/>
      <c r="I23" s="94"/>
      <c r="J23" s="94"/>
      <c r="K23" s="94"/>
      <c r="L23" s="94"/>
      <c r="M23" s="94"/>
      <c r="N23" s="94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</row>
    <row r="24" spans="1:51" ht="15.6" x14ac:dyDescent="0.3">
      <c r="A24" s="142" t="s">
        <v>78</v>
      </c>
      <c r="B24" s="142"/>
      <c r="C24" s="11"/>
      <c r="D24" s="142" t="s">
        <v>6</v>
      </c>
      <c r="E24" s="142"/>
      <c r="F24" s="11"/>
      <c r="G24" s="142" t="s">
        <v>10</v>
      </c>
      <c r="H24" s="142"/>
      <c r="I24" s="94"/>
      <c r="J24" s="94"/>
      <c r="K24" s="94"/>
      <c r="L24" s="94"/>
      <c r="M24" s="94"/>
      <c r="N24" s="94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</row>
    <row r="25" spans="1:51" ht="15.6" x14ac:dyDescent="0.3">
      <c r="A25" s="12"/>
      <c r="B25" s="44">
        <v>23000</v>
      </c>
      <c r="C25" s="11"/>
      <c r="D25" s="45">
        <v>70000</v>
      </c>
      <c r="E25" s="49">
        <v>120000</v>
      </c>
      <c r="F25" s="11"/>
      <c r="G25" s="45">
        <v>308000</v>
      </c>
      <c r="H25" s="44">
        <v>28000</v>
      </c>
      <c r="I25" s="94"/>
      <c r="J25" s="94"/>
      <c r="K25" s="94"/>
      <c r="L25" s="94"/>
      <c r="M25" s="94"/>
      <c r="N25" s="94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</row>
    <row r="26" spans="1:51" ht="16.2" x14ac:dyDescent="0.35">
      <c r="A26" s="12"/>
      <c r="B26" s="44">
        <v>43120</v>
      </c>
      <c r="C26" s="11"/>
      <c r="D26" s="45"/>
      <c r="E26" s="49">
        <v>80000</v>
      </c>
      <c r="F26" s="11"/>
      <c r="G26" s="50"/>
      <c r="H26" s="44">
        <v>314000</v>
      </c>
      <c r="I26" s="94"/>
      <c r="J26" s="94"/>
      <c r="K26" s="94"/>
      <c r="L26" s="94"/>
      <c r="M26" s="94"/>
      <c r="N26" s="94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</row>
    <row r="27" spans="1:51" ht="16.2" thickBot="1" x14ac:dyDescent="0.35">
      <c r="A27" s="9"/>
      <c r="B27" s="42">
        <f>B25+B26</f>
        <v>66120</v>
      </c>
      <c r="C27" s="11"/>
      <c r="D27" s="43">
        <f>D25</f>
        <v>70000</v>
      </c>
      <c r="E27" s="46">
        <f>E25+E26</f>
        <v>200000</v>
      </c>
      <c r="F27" s="11"/>
      <c r="G27" s="43">
        <f>G25</f>
        <v>308000</v>
      </c>
      <c r="H27" s="46">
        <f>H25+H26</f>
        <v>342000</v>
      </c>
      <c r="I27" s="94"/>
      <c r="J27" s="94"/>
      <c r="K27" s="94"/>
      <c r="L27" s="94"/>
      <c r="M27" s="94"/>
      <c r="N27" s="94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</row>
    <row r="28" spans="1:51" ht="16.8" thickTop="1" thickBot="1" x14ac:dyDescent="0.35">
      <c r="A28" s="53"/>
      <c r="B28" s="60">
        <v>3920</v>
      </c>
      <c r="C28" s="11"/>
      <c r="D28" s="9"/>
      <c r="E28" s="39">
        <f>E27-D27</f>
        <v>130000</v>
      </c>
      <c r="F28" s="11"/>
      <c r="G28" s="36"/>
      <c r="H28" s="39">
        <f>H27-G27</f>
        <v>34000</v>
      </c>
      <c r="I28" s="94"/>
      <c r="J28" s="94"/>
      <c r="K28" s="94"/>
      <c r="L28" s="94"/>
      <c r="M28" s="94"/>
      <c r="N28" s="94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</row>
    <row r="29" spans="1:51" ht="16.8" thickTop="1" thickBot="1" x14ac:dyDescent="0.35">
      <c r="A29" s="12"/>
      <c r="B29" s="59">
        <f>B27+B28</f>
        <v>70040</v>
      </c>
      <c r="C29" s="11"/>
      <c r="D29" s="9">
        <v>30000</v>
      </c>
      <c r="E29" s="41"/>
      <c r="F29" s="11"/>
      <c r="G29" s="9">
        <v>34000</v>
      </c>
      <c r="H29" s="13">
        <v>34000</v>
      </c>
      <c r="I29" s="94"/>
      <c r="J29" s="94"/>
      <c r="K29" s="94"/>
      <c r="L29" s="94"/>
      <c r="M29" s="94"/>
      <c r="N29" s="94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</row>
    <row r="30" spans="1:51" ht="16.8" thickTop="1" thickBot="1" x14ac:dyDescent="0.35">
      <c r="A30" s="11"/>
      <c r="B30" s="10"/>
      <c r="C30" s="11"/>
      <c r="D30" s="9"/>
      <c r="E30" s="67">
        <f>E28-D29</f>
        <v>100000</v>
      </c>
      <c r="F30" s="11"/>
      <c r="G30" s="53">
        <f>G29</f>
        <v>34000</v>
      </c>
      <c r="H30" s="54">
        <f>H28+H29</f>
        <v>68000</v>
      </c>
      <c r="I30" s="94"/>
      <c r="J30" s="94"/>
      <c r="K30" s="94"/>
      <c r="L30" s="94"/>
      <c r="M30" s="94"/>
      <c r="N30" s="94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</row>
    <row r="31" spans="1:51" ht="16.2" thickTop="1" x14ac:dyDescent="0.3">
      <c r="A31" s="11"/>
      <c r="B31" s="10"/>
      <c r="C31" s="11"/>
      <c r="D31" s="12"/>
      <c r="E31" s="15"/>
      <c r="F31" s="11"/>
      <c r="G31" s="12"/>
      <c r="H31" s="59">
        <f>H30-G30</f>
        <v>34000</v>
      </c>
      <c r="I31" s="94"/>
      <c r="J31" s="94"/>
      <c r="K31" s="94"/>
      <c r="L31" s="94"/>
      <c r="M31" s="94"/>
      <c r="N31" s="94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</row>
    <row r="32" spans="1:51" ht="15.6" x14ac:dyDescent="0.3">
      <c r="A32" s="11"/>
      <c r="B32" s="10"/>
      <c r="C32" s="11"/>
      <c r="D32" s="11"/>
      <c r="E32" s="48"/>
      <c r="F32" s="11"/>
      <c r="G32" s="14"/>
      <c r="H32" s="11"/>
      <c r="I32" s="94"/>
      <c r="J32" s="94"/>
      <c r="K32" s="94"/>
      <c r="L32" s="94"/>
      <c r="M32" s="94"/>
      <c r="N32" s="94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</row>
    <row r="33" spans="1:51" ht="15.6" x14ac:dyDescent="0.3">
      <c r="A33" s="11"/>
      <c r="B33" s="11"/>
      <c r="C33" s="11"/>
      <c r="D33" s="11"/>
      <c r="E33" s="11"/>
      <c r="F33" s="11"/>
      <c r="G33" s="11"/>
      <c r="H33" s="11"/>
      <c r="I33" s="94"/>
      <c r="J33" s="94"/>
      <c r="K33" s="94"/>
      <c r="L33" s="94"/>
      <c r="M33" s="94"/>
      <c r="N33" s="94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</row>
    <row r="34" spans="1:51" ht="15.6" x14ac:dyDescent="0.3">
      <c r="A34" s="142" t="s">
        <v>79</v>
      </c>
      <c r="B34" s="142"/>
      <c r="C34" s="11"/>
      <c r="D34" s="142" t="s">
        <v>80</v>
      </c>
      <c r="E34" s="142"/>
      <c r="F34" s="11"/>
      <c r="G34" s="142" t="s">
        <v>81</v>
      </c>
      <c r="H34" s="142"/>
      <c r="I34" s="94"/>
      <c r="J34" s="94"/>
      <c r="K34" s="94"/>
      <c r="L34" s="94"/>
      <c r="M34" s="94"/>
      <c r="N34" s="94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</row>
    <row r="35" spans="1:51" ht="15.6" x14ac:dyDescent="0.3">
      <c r="A35" s="43">
        <v>88000</v>
      </c>
      <c r="B35" s="44">
        <v>8000</v>
      </c>
      <c r="C35" s="11"/>
      <c r="D35" s="43">
        <v>24200</v>
      </c>
      <c r="E35" s="46">
        <v>2200</v>
      </c>
      <c r="F35" s="11"/>
      <c r="G35" s="43">
        <v>52800</v>
      </c>
      <c r="H35" s="46">
        <v>4800</v>
      </c>
      <c r="I35" s="103"/>
      <c r="J35" s="94"/>
      <c r="K35" s="94"/>
      <c r="L35" s="94"/>
      <c r="M35" s="94"/>
      <c r="N35" s="94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</row>
    <row r="36" spans="1:51" ht="15.6" x14ac:dyDescent="0.3">
      <c r="A36" s="45"/>
      <c r="B36" s="44">
        <v>89800</v>
      </c>
      <c r="C36" s="11"/>
      <c r="D36" s="45"/>
      <c r="E36" s="44">
        <v>24800</v>
      </c>
      <c r="F36" s="11"/>
      <c r="G36" s="45"/>
      <c r="H36" s="44">
        <v>53000</v>
      </c>
      <c r="I36" s="94"/>
      <c r="J36" s="94"/>
      <c r="K36" s="94"/>
      <c r="L36" s="94"/>
      <c r="M36" s="94"/>
      <c r="N36" s="94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</row>
    <row r="37" spans="1:51" ht="15.6" x14ac:dyDescent="0.3">
      <c r="A37" s="43">
        <f>A35</f>
        <v>88000</v>
      </c>
      <c r="B37" s="46">
        <f>B35+B36</f>
        <v>97800</v>
      </c>
      <c r="C37" s="11"/>
      <c r="D37" s="43">
        <f>D35</f>
        <v>24200</v>
      </c>
      <c r="E37" s="46">
        <f>E35+E36</f>
        <v>27000</v>
      </c>
      <c r="F37" s="11"/>
      <c r="G37" s="43">
        <f>G35</f>
        <v>52800</v>
      </c>
      <c r="H37" s="46">
        <f>H35+H36</f>
        <v>57800</v>
      </c>
      <c r="I37" s="94"/>
      <c r="J37" s="94"/>
      <c r="K37" s="94"/>
      <c r="L37" s="94"/>
      <c r="M37" s="94"/>
      <c r="N37" s="94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</row>
    <row r="38" spans="1:51" ht="15.6" x14ac:dyDescent="0.3">
      <c r="A38" s="9"/>
      <c r="B38" s="39">
        <f>B37-A37</f>
        <v>9800</v>
      </c>
      <c r="C38" s="11"/>
      <c r="D38" s="9"/>
      <c r="E38" s="39">
        <f>E37-D37</f>
        <v>2800</v>
      </c>
      <c r="F38" s="11"/>
      <c r="G38" s="9"/>
      <c r="H38" s="39">
        <f>H37-G37</f>
        <v>5000</v>
      </c>
      <c r="I38" s="94"/>
      <c r="J38" s="94"/>
      <c r="K38" s="103"/>
      <c r="L38" s="103"/>
      <c r="M38" s="103"/>
      <c r="N38" s="103"/>
      <c r="O38" s="101"/>
      <c r="P38" s="101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</row>
    <row r="39" spans="1:51" ht="16.2" thickBot="1" x14ac:dyDescent="0.35">
      <c r="A39" s="9">
        <v>9800</v>
      </c>
      <c r="B39" s="13">
        <v>9800</v>
      </c>
      <c r="C39" s="11"/>
      <c r="D39" s="9">
        <v>2800</v>
      </c>
      <c r="E39" s="13">
        <v>2800</v>
      </c>
      <c r="F39" s="11"/>
      <c r="G39" s="9">
        <v>5000</v>
      </c>
      <c r="H39" s="13">
        <v>5000</v>
      </c>
      <c r="I39" s="94"/>
      <c r="J39" s="94"/>
      <c r="K39" s="103"/>
      <c r="L39" s="103"/>
      <c r="M39" s="103"/>
      <c r="N39" s="141"/>
      <c r="O39" s="141"/>
      <c r="P39" s="101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</row>
    <row r="40" spans="1:51" ht="16.8" thickTop="1" thickBot="1" x14ac:dyDescent="0.35">
      <c r="A40" s="53">
        <f>A39</f>
        <v>9800</v>
      </c>
      <c r="B40" s="54">
        <f>B38+B39</f>
        <v>19600</v>
      </c>
      <c r="C40" s="11"/>
      <c r="D40" s="53">
        <f>D39</f>
        <v>2800</v>
      </c>
      <c r="E40" s="54">
        <f>E38+E39</f>
        <v>5600</v>
      </c>
      <c r="F40" s="11"/>
      <c r="G40" s="53">
        <f>G39</f>
        <v>5000</v>
      </c>
      <c r="H40" s="54">
        <f>H38+H39</f>
        <v>10000</v>
      </c>
      <c r="I40" s="94"/>
      <c r="J40" s="94"/>
      <c r="K40" s="141"/>
      <c r="L40" s="141"/>
      <c r="M40" s="103"/>
      <c r="N40" s="103"/>
      <c r="O40" s="101"/>
      <c r="P40" s="101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</row>
    <row r="41" spans="1:51" ht="16.2" thickTop="1" x14ac:dyDescent="0.3">
      <c r="A41" s="37"/>
      <c r="B41" s="59">
        <f>B40-A40</f>
        <v>9800</v>
      </c>
      <c r="C41" s="11"/>
      <c r="D41" s="12"/>
      <c r="E41" s="59">
        <f>E40-D40</f>
        <v>2800</v>
      </c>
      <c r="F41" s="11"/>
      <c r="G41" s="12"/>
      <c r="H41" s="59">
        <f>H40-G40</f>
        <v>5000</v>
      </c>
      <c r="I41" s="94"/>
      <c r="J41" s="94"/>
      <c r="K41" s="91"/>
      <c r="L41" s="104"/>
      <c r="M41" s="103"/>
      <c r="N41" s="103"/>
      <c r="O41" s="101"/>
      <c r="P41" s="101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</row>
    <row r="42" spans="1:51" ht="15.6" x14ac:dyDescent="0.3">
      <c r="A42" s="14"/>
      <c r="B42" s="11"/>
      <c r="C42" s="11"/>
      <c r="D42" s="11"/>
      <c r="E42" s="11"/>
      <c r="F42" s="11"/>
      <c r="G42" s="11"/>
      <c r="H42" s="11"/>
      <c r="I42" s="94"/>
      <c r="J42" s="94"/>
      <c r="K42" s="91"/>
      <c r="L42" s="104"/>
      <c r="M42" s="103"/>
      <c r="N42" s="103"/>
      <c r="O42" s="101"/>
      <c r="P42" s="101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</row>
    <row r="43" spans="1:51" ht="15.6" x14ac:dyDescent="0.3">
      <c r="A43" s="11"/>
      <c r="B43" s="11"/>
      <c r="C43" s="11"/>
      <c r="D43" s="11"/>
      <c r="E43" s="11"/>
      <c r="F43" s="11"/>
      <c r="G43" s="11"/>
      <c r="H43" s="11"/>
      <c r="I43" s="94"/>
      <c r="J43" s="94"/>
      <c r="K43" s="91"/>
      <c r="L43" s="104"/>
      <c r="M43" s="103"/>
      <c r="N43" s="103"/>
      <c r="O43" s="101"/>
      <c r="P43" s="101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</row>
    <row r="44" spans="1:51" ht="15.6" x14ac:dyDescent="0.3">
      <c r="A44" s="142" t="s">
        <v>5</v>
      </c>
      <c r="B44" s="142"/>
      <c r="C44" s="11"/>
      <c r="D44" s="142"/>
      <c r="E44" s="142"/>
      <c r="F44" s="11"/>
      <c r="G44" s="142" t="s">
        <v>7</v>
      </c>
      <c r="H44" s="142"/>
      <c r="I44" s="94"/>
      <c r="J44" s="94"/>
      <c r="K44" s="91"/>
      <c r="L44" s="105"/>
      <c r="M44" s="103"/>
      <c r="N44" s="103"/>
      <c r="O44" s="101"/>
      <c r="P44" s="101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</row>
    <row r="45" spans="1:51" ht="16.2" thickBot="1" x14ac:dyDescent="0.35">
      <c r="A45" s="9"/>
      <c r="B45" s="46">
        <v>500000</v>
      </c>
      <c r="C45" s="11"/>
      <c r="D45" s="9"/>
      <c r="E45" s="13"/>
      <c r="F45" s="11"/>
      <c r="G45" s="9"/>
      <c r="H45" s="51">
        <v>30000</v>
      </c>
      <c r="I45" s="103"/>
      <c r="J45" s="94"/>
      <c r="K45" s="91"/>
      <c r="L45" s="104"/>
      <c r="M45" s="103"/>
      <c r="N45" s="103"/>
      <c r="O45" s="101"/>
      <c r="P45" s="101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</row>
    <row r="46" spans="1:51" ht="16.2" thickTop="1" x14ac:dyDescent="0.3">
      <c r="A46" s="9"/>
      <c r="B46" s="55">
        <v>500000</v>
      </c>
      <c r="C46" s="11"/>
      <c r="D46" s="12"/>
      <c r="E46" s="10"/>
      <c r="F46" s="11"/>
      <c r="G46" s="12"/>
      <c r="H46" s="10">
        <v>100000</v>
      </c>
      <c r="I46" s="94"/>
      <c r="J46" s="94"/>
      <c r="K46" s="103"/>
      <c r="L46" s="103"/>
      <c r="M46" s="103"/>
      <c r="N46" s="103"/>
      <c r="O46" s="101"/>
      <c r="P46" s="101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</row>
    <row r="47" spans="1:51" ht="16.2" thickBot="1" x14ac:dyDescent="0.35">
      <c r="A47" s="12"/>
      <c r="B47" s="38"/>
      <c r="C47" s="11"/>
      <c r="D47" s="9"/>
      <c r="E47" s="13"/>
      <c r="F47" s="11"/>
      <c r="G47" s="9">
        <v>130000</v>
      </c>
      <c r="H47" s="42">
        <f>H45+H46</f>
        <v>130000</v>
      </c>
      <c r="I47" s="94"/>
      <c r="J47" s="94"/>
      <c r="K47" s="103"/>
      <c r="L47" s="103"/>
      <c r="M47" s="103"/>
      <c r="N47" s="103"/>
      <c r="O47" s="101"/>
      <c r="P47" s="101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</row>
    <row r="48" spans="1:51" ht="16.8" thickTop="1" thickBot="1" x14ac:dyDescent="0.35">
      <c r="A48" s="12"/>
      <c r="B48" s="11"/>
      <c r="C48" s="11"/>
      <c r="D48" s="9"/>
      <c r="E48" s="39"/>
      <c r="F48" s="11"/>
      <c r="G48" s="65">
        <v>0</v>
      </c>
      <c r="H48" s="66">
        <v>0</v>
      </c>
      <c r="I48" s="94"/>
      <c r="J48" s="94"/>
      <c r="K48" s="103"/>
      <c r="L48" s="103"/>
      <c r="M48" s="103"/>
      <c r="N48" s="103"/>
      <c r="O48" s="101"/>
      <c r="P48" s="101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</row>
    <row r="49" spans="1:51" ht="16.2" thickTop="1" x14ac:dyDescent="0.3">
      <c r="A49" s="11"/>
      <c r="B49" s="11"/>
      <c r="C49" s="11"/>
      <c r="D49" s="65"/>
      <c r="E49" s="66"/>
      <c r="F49" s="11"/>
      <c r="G49" s="11"/>
      <c r="H49" s="10"/>
      <c r="I49" s="94"/>
      <c r="J49" s="94"/>
      <c r="K49" s="94"/>
      <c r="L49" s="94"/>
      <c r="M49" s="94"/>
      <c r="N49" s="94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</row>
    <row r="50" spans="1:51" ht="15.6" x14ac:dyDescent="0.3">
      <c r="A50" s="11"/>
      <c r="B50" s="11"/>
      <c r="C50" s="11"/>
      <c r="D50" s="11"/>
      <c r="E50" s="11"/>
      <c r="F50" s="11"/>
      <c r="G50" s="11"/>
      <c r="H50" s="10"/>
      <c r="I50" s="94"/>
      <c r="J50" s="94"/>
      <c r="K50" s="94"/>
      <c r="L50" s="94"/>
      <c r="M50" s="94"/>
      <c r="N50" s="94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</row>
    <row r="51" spans="1:51" ht="15.6" x14ac:dyDescent="0.3">
      <c r="A51" s="11"/>
      <c r="B51" s="11"/>
      <c r="C51" s="11"/>
      <c r="D51" s="11"/>
      <c r="E51" s="11"/>
      <c r="F51" s="11"/>
      <c r="G51" s="11"/>
      <c r="H51" s="11"/>
      <c r="I51" s="94"/>
      <c r="J51" s="94"/>
      <c r="K51" s="94"/>
      <c r="L51" s="94"/>
      <c r="M51" s="94"/>
      <c r="N51" s="94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</row>
    <row r="52" spans="1:51" ht="15.6" x14ac:dyDescent="0.3">
      <c r="A52" s="142" t="s">
        <v>82</v>
      </c>
      <c r="B52" s="142"/>
      <c r="C52" s="11"/>
      <c r="D52" s="142" t="s">
        <v>83</v>
      </c>
      <c r="E52" s="142"/>
      <c r="F52" s="11"/>
      <c r="G52" s="142" t="s">
        <v>84</v>
      </c>
      <c r="H52" s="142"/>
      <c r="I52" s="94"/>
      <c r="J52" s="94"/>
      <c r="K52" s="94"/>
      <c r="L52" s="94"/>
      <c r="M52" s="94"/>
      <c r="N52" s="94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90"/>
      <c r="AU52" s="90"/>
      <c r="AV52" s="90"/>
      <c r="AW52" s="90"/>
      <c r="AX52" s="90"/>
      <c r="AY52" s="90"/>
    </row>
    <row r="53" spans="1:51" ht="15.6" x14ac:dyDescent="0.3">
      <c r="A53" s="9">
        <v>160</v>
      </c>
      <c r="B53" s="11"/>
      <c r="C53" s="11"/>
      <c r="D53" s="9">
        <v>240</v>
      </c>
      <c r="E53" s="11"/>
      <c r="F53" s="11"/>
      <c r="G53" s="9">
        <v>10000</v>
      </c>
      <c r="H53" s="11"/>
      <c r="I53" s="94"/>
      <c r="J53" s="94"/>
      <c r="K53" s="94"/>
      <c r="L53" s="94"/>
      <c r="M53" s="94"/>
      <c r="N53" s="94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/>
      <c r="AU53" s="90"/>
      <c r="AV53" s="90"/>
      <c r="AW53" s="90"/>
      <c r="AX53" s="90"/>
      <c r="AY53" s="90"/>
    </row>
    <row r="54" spans="1:51" ht="16.2" thickBot="1" x14ac:dyDescent="0.35">
      <c r="A54" s="12">
        <v>120</v>
      </c>
      <c r="B54" s="11"/>
      <c r="C54" s="11"/>
      <c r="D54" s="12">
        <v>180</v>
      </c>
      <c r="E54" s="11"/>
      <c r="F54" s="11"/>
      <c r="G54" s="36">
        <f>G53</f>
        <v>10000</v>
      </c>
      <c r="H54" s="13">
        <v>10000</v>
      </c>
      <c r="I54" s="94"/>
      <c r="J54" s="94"/>
      <c r="K54" s="94"/>
      <c r="L54" s="94"/>
      <c r="M54" s="94"/>
      <c r="N54" s="94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  <c r="AK54" s="90"/>
      <c r="AL54" s="90"/>
      <c r="AM54" s="90"/>
      <c r="AN54" s="90"/>
      <c r="AO54" s="90"/>
      <c r="AP54" s="90"/>
      <c r="AQ54" s="90"/>
      <c r="AR54" s="90"/>
      <c r="AS54" s="90"/>
      <c r="AT54" s="90"/>
      <c r="AU54" s="90"/>
      <c r="AV54" s="90"/>
      <c r="AW54" s="90"/>
      <c r="AX54" s="90"/>
      <c r="AY54" s="90"/>
    </row>
    <row r="55" spans="1:51" ht="16.8" thickTop="1" thickBot="1" x14ac:dyDescent="0.35">
      <c r="A55" s="36">
        <f>A53+A54</f>
        <v>280</v>
      </c>
      <c r="B55" s="13">
        <v>280</v>
      </c>
      <c r="C55" s="11"/>
      <c r="D55" s="36">
        <f>D53+D54</f>
        <v>420</v>
      </c>
      <c r="E55" s="13">
        <v>420</v>
      </c>
      <c r="F55" s="11"/>
      <c r="G55" s="65">
        <v>0</v>
      </c>
      <c r="H55" s="66">
        <v>0</v>
      </c>
      <c r="I55" s="94"/>
      <c r="J55" s="94"/>
      <c r="K55" s="94"/>
      <c r="L55" s="94"/>
      <c r="M55" s="94"/>
      <c r="N55" s="94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90"/>
      <c r="AP55" s="90"/>
      <c r="AQ55" s="90"/>
      <c r="AR55" s="90"/>
      <c r="AS55" s="90"/>
      <c r="AT55" s="90"/>
      <c r="AU55" s="90"/>
      <c r="AV55" s="90"/>
      <c r="AW55" s="90"/>
      <c r="AX55" s="90"/>
      <c r="AY55" s="90"/>
    </row>
    <row r="56" spans="1:51" ht="16.2" thickTop="1" x14ac:dyDescent="0.3">
      <c r="A56" s="65">
        <v>0</v>
      </c>
      <c r="B56" s="66">
        <v>0</v>
      </c>
      <c r="C56" s="11"/>
      <c r="D56" s="65">
        <v>0</v>
      </c>
      <c r="E56" s="66">
        <v>0</v>
      </c>
      <c r="F56" s="11"/>
      <c r="G56" s="12"/>
      <c r="H56" s="11"/>
      <c r="I56" s="94"/>
      <c r="J56" s="94"/>
      <c r="K56" s="94"/>
      <c r="L56" s="94"/>
      <c r="M56" s="94"/>
      <c r="N56" s="94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/>
      <c r="AU56" s="90"/>
      <c r="AV56" s="90"/>
      <c r="AW56" s="90"/>
      <c r="AX56" s="90"/>
      <c r="AY56" s="90"/>
    </row>
    <row r="57" spans="1:51" ht="15.6" x14ac:dyDescent="0.3">
      <c r="A57" s="11"/>
      <c r="B57" s="11"/>
      <c r="C57" s="11"/>
      <c r="D57" s="11"/>
      <c r="E57" s="11"/>
      <c r="F57" s="11"/>
      <c r="G57" s="11"/>
      <c r="H57" s="11"/>
      <c r="I57" s="94"/>
      <c r="J57" s="94"/>
      <c r="K57" s="94"/>
      <c r="L57" s="94"/>
      <c r="M57" s="94"/>
      <c r="N57" s="94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</row>
    <row r="58" spans="1:51" ht="15.6" x14ac:dyDescent="0.3">
      <c r="A58" s="11"/>
      <c r="B58" s="11"/>
      <c r="C58" s="11"/>
      <c r="D58" s="11"/>
      <c r="E58" s="11"/>
      <c r="F58" s="11"/>
      <c r="G58" s="11"/>
      <c r="H58" s="11"/>
      <c r="I58" s="94"/>
      <c r="J58" s="94"/>
      <c r="K58" s="94"/>
      <c r="L58" s="94"/>
      <c r="M58" s="94"/>
      <c r="N58" s="94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0"/>
      <c r="AX58" s="90"/>
      <c r="AY58" s="90"/>
    </row>
    <row r="59" spans="1:51" ht="15.6" x14ac:dyDescent="0.3">
      <c r="A59" s="142" t="s">
        <v>85</v>
      </c>
      <c r="B59" s="142"/>
      <c r="C59" s="11"/>
      <c r="D59" s="142" t="s">
        <v>86</v>
      </c>
      <c r="E59" s="142"/>
      <c r="F59" s="11"/>
      <c r="G59" s="142" t="s">
        <v>87</v>
      </c>
      <c r="H59" s="142"/>
      <c r="I59" s="94"/>
      <c r="J59" s="94"/>
      <c r="K59" s="94"/>
      <c r="L59" s="94"/>
      <c r="M59" s="94"/>
      <c r="N59" s="94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0"/>
      <c r="AQ59" s="90"/>
      <c r="AR59" s="90"/>
      <c r="AS59" s="90"/>
      <c r="AT59" s="90"/>
      <c r="AU59" s="90"/>
      <c r="AV59" s="90"/>
      <c r="AW59" s="90"/>
      <c r="AX59" s="90"/>
      <c r="AY59" s="90"/>
    </row>
    <row r="60" spans="1:51" ht="15.6" x14ac:dyDescent="0.3">
      <c r="A60" s="9">
        <v>2100</v>
      </c>
      <c r="B60" s="11"/>
      <c r="C60" s="11"/>
      <c r="D60" s="9">
        <v>900</v>
      </c>
      <c r="E60" s="11"/>
      <c r="F60" s="11"/>
      <c r="G60" s="36"/>
      <c r="H60" s="10">
        <v>300</v>
      </c>
      <c r="I60" s="94"/>
      <c r="J60" s="94"/>
      <c r="K60" s="94"/>
      <c r="L60" s="94"/>
      <c r="M60" s="94"/>
      <c r="N60" s="94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  <c r="AP60" s="90"/>
      <c r="AQ60" s="90"/>
      <c r="AR60" s="90"/>
      <c r="AS60" s="90"/>
      <c r="AT60" s="90"/>
      <c r="AU60" s="90"/>
      <c r="AV60" s="90"/>
      <c r="AW60" s="90"/>
      <c r="AX60" s="90"/>
      <c r="AY60" s="90"/>
    </row>
    <row r="61" spans="1:51" ht="16.2" thickBot="1" x14ac:dyDescent="0.35">
      <c r="A61" s="36">
        <f>A60</f>
        <v>2100</v>
      </c>
      <c r="B61" s="13">
        <v>2100</v>
      </c>
      <c r="C61" s="11"/>
      <c r="D61" s="36">
        <f>D60</f>
        <v>900</v>
      </c>
      <c r="E61" s="13">
        <v>900</v>
      </c>
      <c r="F61" s="11"/>
      <c r="G61" s="36">
        <v>300</v>
      </c>
      <c r="H61" s="39">
        <f>H60</f>
        <v>300</v>
      </c>
      <c r="I61" s="94"/>
      <c r="J61" s="94"/>
      <c r="K61" s="94"/>
      <c r="L61" s="94"/>
      <c r="M61" s="94"/>
      <c r="N61" s="94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/>
      <c r="AV61" s="90"/>
      <c r="AW61" s="90"/>
      <c r="AX61" s="90"/>
      <c r="AY61" s="90"/>
    </row>
    <row r="62" spans="1:51" ht="16.2" thickTop="1" x14ac:dyDescent="0.3">
      <c r="A62" s="65">
        <v>0</v>
      </c>
      <c r="B62" s="66">
        <v>0</v>
      </c>
      <c r="C62" s="11"/>
      <c r="D62" s="65">
        <v>0</v>
      </c>
      <c r="E62" s="66">
        <v>0</v>
      </c>
      <c r="F62" s="11"/>
      <c r="G62" s="65">
        <v>0</v>
      </c>
      <c r="H62" s="66">
        <v>0</v>
      </c>
      <c r="I62" s="94"/>
      <c r="J62" s="94"/>
      <c r="K62" s="94"/>
      <c r="L62" s="94"/>
      <c r="M62" s="94"/>
      <c r="N62" s="94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90"/>
      <c r="AP62" s="90"/>
      <c r="AQ62" s="90"/>
      <c r="AR62" s="90"/>
      <c r="AS62" s="90"/>
      <c r="AT62" s="90"/>
      <c r="AU62" s="90"/>
      <c r="AV62" s="90"/>
      <c r="AW62" s="90"/>
      <c r="AX62" s="90"/>
      <c r="AY62" s="90"/>
    </row>
    <row r="63" spans="1:51" ht="15.6" x14ac:dyDescent="0.3">
      <c r="A63" s="11"/>
      <c r="B63" s="11"/>
      <c r="C63" s="11"/>
      <c r="D63" s="11"/>
      <c r="E63" s="11"/>
      <c r="F63" s="11"/>
      <c r="G63" s="11"/>
      <c r="H63" s="11"/>
      <c r="I63" s="94"/>
      <c r="J63" s="94"/>
      <c r="K63" s="94"/>
      <c r="L63" s="94"/>
      <c r="M63" s="94"/>
      <c r="N63" s="94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90"/>
      <c r="AP63" s="90"/>
      <c r="AQ63" s="90"/>
      <c r="AR63" s="90"/>
      <c r="AS63" s="90"/>
      <c r="AT63" s="90"/>
      <c r="AU63" s="90"/>
      <c r="AV63" s="90"/>
      <c r="AW63" s="90"/>
      <c r="AX63" s="90"/>
      <c r="AY63" s="90"/>
    </row>
    <row r="64" spans="1:51" ht="15.6" x14ac:dyDescent="0.3">
      <c r="A64" s="11"/>
      <c r="B64" s="11"/>
      <c r="C64" s="11"/>
      <c r="D64" s="11"/>
      <c r="E64" s="11"/>
      <c r="F64" s="11"/>
      <c r="G64" s="11"/>
      <c r="H64" s="11"/>
      <c r="I64" s="94"/>
      <c r="J64" s="94"/>
      <c r="K64" s="94"/>
      <c r="L64" s="94"/>
      <c r="M64" s="94"/>
      <c r="N64" s="94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90"/>
      <c r="AP64" s="90"/>
      <c r="AQ64" s="90"/>
      <c r="AR64" s="90"/>
      <c r="AS64" s="90"/>
      <c r="AT64" s="90"/>
      <c r="AU64" s="90"/>
      <c r="AV64" s="90"/>
      <c r="AW64" s="90"/>
      <c r="AX64" s="90"/>
      <c r="AY64" s="90"/>
    </row>
    <row r="65" spans="1:51" ht="15.6" x14ac:dyDescent="0.3">
      <c r="A65" s="142" t="s">
        <v>88</v>
      </c>
      <c r="B65" s="142"/>
      <c r="C65" s="11"/>
      <c r="D65" s="142" t="s">
        <v>89</v>
      </c>
      <c r="E65" s="142"/>
      <c r="F65" s="11"/>
      <c r="G65" s="142" t="s">
        <v>20</v>
      </c>
      <c r="H65" s="142"/>
      <c r="I65" s="94"/>
      <c r="J65" s="94"/>
      <c r="K65" s="94"/>
      <c r="L65" s="94"/>
      <c r="M65" s="94"/>
      <c r="N65" s="94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90"/>
      <c r="AP65" s="90"/>
      <c r="AQ65" s="90"/>
      <c r="AR65" s="90"/>
      <c r="AS65" s="90"/>
      <c r="AT65" s="90"/>
      <c r="AU65" s="90"/>
      <c r="AV65" s="90"/>
      <c r="AW65" s="90"/>
      <c r="AX65" s="90"/>
      <c r="AY65" s="90"/>
    </row>
    <row r="66" spans="1:51" ht="15.6" x14ac:dyDescent="0.3">
      <c r="A66" s="9">
        <v>2000</v>
      </c>
      <c r="B66" s="41"/>
      <c r="C66" s="11"/>
      <c r="D66" s="9">
        <v>2000</v>
      </c>
      <c r="E66" s="41"/>
      <c r="F66" s="11"/>
      <c r="G66" s="9">
        <v>5000</v>
      </c>
      <c r="H66" s="41"/>
      <c r="I66" s="94"/>
      <c r="J66" s="94"/>
      <c r="K66" s="94"/>
      <c r="L66" s="94"/>
      <c r="M66" s="94"/>
      <c r="N66" s="94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90"/>
      <c r="AP66" s="90"/>
      <c r="AQ66" s="90"/>
      <c r="AR66" s="90"/>
      <c r="AS66" s="90"/>
      <c r="AT66" s="90"/>
      <c r="AU66" s="90"/>
      <c r="AV66" s="90"/>
      <c r="AW66" s="90"/>
      <c r="AX66" s="90"/>
      <c r="AY66" s="90"/>
    </row>
    <row r="67" spans="1:51" ht="16.2" thickBot="1" x14ac:dyDescent="0.35">
      <c r="A67" s="36">
        <f>A66</f>
        <v>2000</v>
      </c>
      <c r="B67" s="13">
        <v>2000</v>
      </c>
      <c r="C67" s="11"/>
      <c r="D67" s="36">
        <f>D66</f>
        <v>2000</v>
      </c>
      <c r="E67" s="13">
        <v>2000</v>
      </c>
      <c r="F67" s="11"/>
      <c r="G67" s="36">
        <f>G66</f>
        <v>5000</v>
      </c>
      <c r="H67" s="13">
        <v>5000</v>
      </c>
      <c r="I67" s="94"/>
      <c r="J67" s="94"/>
      <c r="K67" s="94"/>
      <c r="L67" s="94"/>
      <c r="M67" s="94"/>
      <c r="N67" s="94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  <c r="AT67" s="90"/>
      <c r="AU67" s="90"/>
      <c r="AV67" s="90"/>
      <c r="AW67" s="90"/>
      <c r="AX67" s="90"/>
      <c r="AY67" s="90"/>
    </row>
    <row r="68" spans="1:51" ht="16.2" thickTop="1" x14ac:dyDescent="0.3">
      <c r="A68" s="65">
        <v>0</v>
      </c>
      <c r="B68" s="66">
        <v>0</v>
      </c>
      <c r="C68" s="11"/>
      <c r="D68" s="65">
        <v>0</v>
      </c>
      <c r="E68" s="66">
        <v>0</v>
      </c>
      <c r="F68" s="11"/>
      <c r="G68" s="65">
        <v>0</v>
      </c>
      <c r="H68" s="66">
        <v>0</v>
      </c>
      <c r="I68" s="94"/>
      <c r="J68" s="94"/>
      <c r="K68" s="94"/>
      <c r="L68" s="94"/>
      <c r="M68" s="94"/>
      <c r="N68" s="94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0"/>
      <c r="AX68" s="90"/>
      <c r="AY68" s="90"/>
    </row>
    <row r="69" spans="1:51" ht="15.6" x14ac:dyDescent="0.3">
      <c r="A69" s="11"/>
      <c r="B69" s="11"/>
      <c r="C69" s="11"/>
      <c r="D69" s="11"/>
      <c r="E69" s="11"/>
      <c r="F69" s="11"/>
      <c r="G69" s="11"/>
      <c r="H69" s="11"/>
      <c r="I69" s="94"/>
      <c r="J69" s="94"/>
      <c r="K69" s="94"/>
      <c r="L69" s="94"/>
      <c r="M69" s="94"/>
      <c r="N69" s="94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90"/>
      <c r="AX69" s="90"/>
      <c r="AY69" s="90"/>
    </row>
    <row r="70" spans="1:51" ht="15.6" x14ac:dyDescent="0.3">
      <c r="A70" s="11"/>
      <c r="B70" s="11"/>
      <c r="C70" s="11"/>
      <c r="D70" s="11"/>
      <c r="E70" s="11"/>
      <c r="F70" s="11"/>
      <c r="G70" s="11"/>
      <c r="H70" s="11"/>
      <c r="I70" s="94"/>
      <c r="J70" s="94"/>
      <c r="K70" s="94"/>
      <c r="L70" s="94"/>
      <c r="M70" s="94"/>
      <c r="N70" s="94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0"/>
      <c r="AX70" s="90"/>
      <c r="AY70" s="90"/>
    </row>
    <row r="71" spans="1:51" ht="15.6" x14ac:dyDescent="0.3">
      <c r="A71" s="142" t="s">
        <v>21</v>
      </c>
      <c r="B71" s="142"/>
      <c r="C71" s="11"/>
      <c r="D71" s="142" t="s">
        <v>22</v>
      </c>
      <c r="E71" s="142"/>
      <c r="F71" s="11"/>
      <c r="G71" s="142" t="s">
        <v>90</v>
      </c>
      <c r="H71" s="142"/>
      <c r="I71" s="94"/>
      <c r="J71" s="94"/>
      <c r="K71" s="94"/>
      <c r="L71" s="94"/>
      <c r="M71" s="94"/>
      <c r="N71" s="94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0"/>
      <c r="AX71" s="90"/>
      <c r="AY71" s="90"/>
    </row>
    <row r="72" spans="1:51" ht="15.6" x14ac:dyDescent="0.3">
      <c r="A72" s="9">
        <v>23800</v>
      </c>
      <c r="B72" s="41"/>
      <c r="C72" s="11"/>
      <c r="D72" s="9">
        <v>10200</v>
      </c>
      <c r="E72" s="41"/>
      <c r="F72" s="11"/>
      <c r="G72" s="9">
        <v>1960</v>
      </c>
      <c r="H72" s="41"/>
      <c r="I72" s="94"/>
      <c r="J72" s="94"/>
      <c r="K72" s="94"/>
      <c r="L72" s="94"/>
      <c r="M72" s="94"/>
      <c r="N72" s="94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0"/>
      <c r="AX72" s="90"/>
      <c r="AY72" s="90"/>
    </row>
    <row r="73" spans="1:51" ht="16.2" thickBot="1" x14ac:dyDescent="0.35">
      <c r="A73" s="36">
        <f>A72</f>
        <v>23800</v>
      </c>
      <c r="B73" s="13">
        <v>23800</v>
      </c>
      <c r="C73" s="11"/>
      <c r="D73" s="36">
        <f>D72</f>
        <v>10200</v>
      </c>
      <c r="E73" s="13">
        <v>10200</v>
      </c>
      <c r="F73" s="11"/>
      <c r="G73" s="36">
        <f>G72</f>
        <v>1960</v>
      </c>
      <c r="H73" s="13">
        <v>1960</v>
      </c>
      <c r="I73" s="94"/>
      <c r="J73" s="94"/>
      <c r="K73" s="94"/>
      <c r="L73" s="94"/>
      <c r="M73" s="94"/>
      <c r="N73" s="94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0"/>
      <c r="AX73" s="90"/>
      <c r="AY73" s="90"/>
    </row>
    <row r="74" spans="1:51" ht="16.2" thickTop="1" x14ac:dyDescent="0.3">
      <c r="A74" s="65">
        <v>0</v>
      </c>
      <c r="B74" s="66">
        <v>0</v>
      </c>
      <c r="C74" s="11"/>
      <c r="D74" s="65">
        <v>0</v>
      </c>
      <c r="E74" s="66">
        <v>0</v>
      </c>
      <c r="F74" s="11"/>
      <c r="G74" s="65">
        <v>0</v>
      </c>
      <c r="H74" s="66">
        <v>0</v>
      </c>
      <c r="I74" s="94"/>
      <c r="J74" s="94"/>
      <c r="K74" s="94"/>
      <c r="L74" s="94"/>
      <c r="M74" s="94"/>
      <c r="N74" s="94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0"/>
      <c r="AX74" s="90"/>
      <c r="AY74" s="90"/>
    </row>
    <row r="75" spans="1:51" ht="15.6" x14ac:dyDescent="0.3">
      <c r="A75" s="11"/>
      <c r="B75" s="11"/>
      <c r="C75" s="11"/>
      <c r="D75" s="11"/>
      <c r="E75" s="11"/>
      <c r="F75" s="11"/>
      <c r="G75" s="11"/>
      <c r="H75" s="11"/>
      <c r="I75" s="94"/>
      <c r="J75" s="94"/>
      <c r="K75" s="94"/>
      <c r="L75" s="94"/>
      <c r="M75" s="94"/>
      <c r="N75" s="94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0"/>
      <c r="AX75" s="90"/>
      <c r="AY75" s="90"/>
    </row>
    <row r="76" spans="1:51" ht="15.6" x14ac:dyDescent="0.3">
      <c r="A76" s="11"/>
      <c r="B76" s="11"/>
      <c r="C76" s="11"/>
      <c r="D76" s="11"/>
      <c r="E76" s="11"/>
      <c r="F76" s="11"/>
      <c r="G76" s="11"/>
      <c r="H76" s="11"/>
      <c r="I76" s="94"/>
      <c r="J76" s="94"/>
      <c r="K76" s="94"/>
      <c r="L76" s="94"/>
      <c r="M76" s="94"/>
      <c r="N76" s="94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0"/>
      <c r="AX76" s="90"/>
      <c r="AY76" s="90"/>
    </row>
    <row r="77" spans="1:51" ht="15.6" x14ac:dyDescent="0.3">
      <c r="A77" s="142" t="s">
        <v>91</v>
      </c>
      <c r="B77" s="142"/>
      <c r="C77" s="11"/>
      <c r="D77" s="142" t="s">
        <v>92</v>
      </c>
      <c r="E77" s="142"/>
      <c r="F77" s="11"/>
      <c r="G77" s="142" t="s">
        <v>93</v>
      </c>
      <c r="H77" s="142"/>
      <c r="I77" s="94"/>
      <c r="J77" s="94"/>
      <c r="K77" s="94"/>
      <c r="L77" s="94"/>
      <c r="M77" s="94"/>
      <c r="N77" s="94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0"/>
      <c r="AX77" s="90"/>
      <c r="AY77" s="90"/>
    </row>
    <row r="78" spans="1:51" ht="15.6" x14ac:dyDescent="0.3">
      <c r="A78" s="9">
        <v>840</v>
      </c>
      <c r="B78" s="41"/>
      <c r="C78" s="11"/>
      <c r="D78" s="9">
        <v>6860</v>
      </c>
      <c r="E78" s="41"/>
      <c r="F78" s="11"/>
      <c r="G78" s="9">
        <v>2940</v>
      </c>
      <c r="H78" s="41"/>
      <c r="I78" s="94"/>
      <c r="J78" s="94"/>
      <c r="K78" s="94"/>
      <c r="L78" s="94"/>
      <c r="M78" s="94"/>
      <c r="N78" s="94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0"/>
      <c r="AW78" s="90"/>
      <c r="AX78" s="90"/>
      <c r="AY78" s="90"/>
    </row>
    <row r="79" spans="1:51" ht="16.2" thickBot="1" x14ac:dyDescent="0.35">
      <c r="A79" s="36">
        <f>A78</f>
        <v>840</v>
      </c>
      <c r="B79" s="13">
        <v>840</v>
      </c>
      <c r="C79" s="11"/>
      <c r="D79" s="36">
        <f>D78</f>
        <v>6860</v>
      </c>
      <c r="E79" s="13">
        <v>6860</v>
      </c>
      <c r="F79" s="11"/>
      <c r="G79" s="36">
        <f>G78</f>
        <v>2940</v>
      </c>
      <c r="H79" s="13">
        <v>2940</v>
      </c>
      <c r="I79" s="94"/>
      <c r="J79" s="94"/>
      <c r="K79" s="94"/>
      <c r="L79" s="94"/>
      <c r="M79" s="94"/>
      <c r="N79" s="94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0"/>
      <c r="AQ79" s="90"/>
      <c r="AR79" s="90"/>
      <c r="AS79" s="90"/>
      <c r="AT79" s="90"/>
      <c r="AU79" s="90"/>
      <c r="AV79" s="90"/>
      <c r="AW79" s="90"/>
      <c r="AX79" s="90"/>
      <c r="AY79" s="90"/>
    </row>
    <row r="80" spans="1:51" ht="16.2" thickTop="1" x14ac:dyDescent="0.3">
      <c r="A80" s="65">
        <v>0</v>
      </c>
      <c r="B80" s="66">
        <v>0</v>
      </c>
      <c r="C80" s="11"/>
      <c r="D80" s="65">
        <v>0</v>
      </c>
      <c r="E80" s="66">
        <v>0</v>
      </c>
      <c r="F80" s="11"/>
      <c r="G80" s="65">
        <v>0</v>
      </c>
      <c r="H80" s="66">
        <v>0</v>
      </c>
      <c r="I80" s="94"/>
      <c r="J80" s="94"/>
      <c r="K80" s="94"/>
      <c r="L80" s="94"/>
      <c r="M80" s="94"/>
      <c r="N80" s="94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90"/>
      <c r="AP80" s="90"/>
      <c r="AQ80" s="90"/>
      <c r="AR80" s="90"/>
      <c r="AS80" s="90"/>
      <c r="AT80" s="90"/>
      <c r="AU80" s="90"/>
      <c r="AV80" s="90"/>
      <c r="AW80" s="90"/>
      <c r="AX80" s="90"/>
      <c r="AY80" s="90"/>
    </row>
    <row r="81" spans="1:51" ht="15.6" x14ac:dyDescent="0.3">
      <c r="A81" s="11"/>
      <c r="B81" s="11"/>
      <c r="C81" s="11"/>
      <c r="D81" s="11"/>
      <c r="E81" s="11"/>
      <c r="F81" s="11"/>
      <c r="G81" s="11"/>
      <c r="H81" s="11"/>
      <c r="I81" s="94"/>
      <c r="J81" s="94"/>
      <c r="K81" s="94"/>
      <c r="L81" s="94"/>
      <c r="M81" s="94"/>
      <c r="N81" s="94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90"/>
      <c r="AU81" s="90"/>
      <c r="AV81" s="90"/>
      <c r="AW81" s="90"/>
      <c r="AX81" s="90"/>
      <c r="AY81" s="90"/>
    </row>
    <row r="82" spans="1:51" ht="15.6" x14ac:dyDescent="0.3">
      <c r="A82" s="11"/>
      <c r="B82" s="11"/>
      <c r="C82" s="11"/>
      <c r="D82" s="11"/>
      <c r="E82" s="11"/>
      <c r="F82" s="11"/>
      <c r="G82" s="11"/>
      <c r="H82" s="11"/>
      <c r="I82" s="94"/>
      <c r="J82" s="94"/>
      <c r="K82" s="94"/>
      <c r="L82" s="94"/>
      <c r="M82" s="94"/>
      <c r="N82" s="94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90"/>
      <c r="AM82" s="90"/>
      <c r="AN82" s="90"/>
      <c r="AO82" s="90"/>
      <c r="AP82" s="90"/>
      <c r="AQ82" s="90"/>
      <c r="AR82" s="90"/>
      <c r="AS82" s="90"/>
      <c r="AT82" s="90"/>
      <c r="AU82" s="90"/>
      <c r="AV82" s="90"/>
      <c r="AW82" s="90"/>
      <c r="AX82" s="90"/>
      <c r="AY82" s="90"/>
    </row>
    <row r="83" spans="1:51" ht="15.6" x14ac:dyDescent="0.3">
      <c r="A83" s="142" t="s">
        <v>94</v>
      </c>
      <c r="B83" s="142"/>
      <c r="C83" s="11"/>
      <c r="D83" s="142" t="s">
        <v>95</v>
      </c>
      <c r="E83" s="142"/>
      <c r="F83" s="11"/>
      <c r="G83" s="142" t="s">
        <v>51</v>
      </c>
      <c r="H83" s="142"/>
      <c r="I83" s="94"/>
      <c r="J83" s="94"/>
      <c r="K83" s="94"/>
      <c r="L83" s="94"/>
      <c r="M83" s="94"/>
      <c r="N83" s="94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/>
      <c r="AJ83" s="90"/>
      <c r="AK83" s="90"/>
      <c r="AL83" s="90"/>
      <c r="AM83" s="90"/>
      <c r="AN83" s="90"/>
      <c r="AO83" s="90"/>
      <c r="AP83" s="90"/>
      <c r="AQ83" s="90"/>
      <c r="AR83" s="90"/>
      <c r="AS83" s="90"/>
      <c r="AT83" s="90"/>
      <c r="AU83" s="90"/>
      <c r="AV83" s="90"/>
      <c r="AW83" s="90"/>
      <c r="AX83" s="90"/>
      <c r="AY83" s="90"/>
    </row>
    <row r="84" spans="1:51" ht="16.2" thickBot="1" x14ac:dyDescent="0.35">
      <c r="A84" s="9">
        <v>1960</v>
      </c>
      <c r="B84" s="11"/>
      <c r="C84" s="11"/>
      <c r="D84" s="9">
        <v>1960</v>
      </c>
      <c r="E84" s="11"/>
      <c r="F84" s="11"/>
      <c r="G84" s="9">
        <v>35000</v>
      </c>
      <c r="H84" s="10">
        <v>35000</v>
      </c>
      <c r="I84" s="94"/>
      <c r="J84" s="94"/>
      <c r="K84" s="94"/>
      <c r="L84" s="94"/>
      <c r="M84" s="94"/>
      <c r="N84" s="94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/>
      <c r="AJ84" s="90"/>
      <c r="AK84" s="90"/>
      <c r="AL84" s="90"/>
      <c r="AM84" s="90"/>
      <c r="AN84" s="90"/>
      <c r="AO84" s="90"/>
      <c r="AP84" s="90"/>
      <c r="AQ84" s="90"/>
      <c r="AR84" s="90"/>
      <c r="AS84" s="90"/>
      <c r="AT84" s="90"/>
      <c r="AU84" s="90"/>
      <c r="AV84" s="90"/>
      <c r="AW84" s="90"/>
      <c r="AX84" s="90"/>
      <c r="AY84" s="90"/>
    </row>
    <row r="85" spans="1:51" ht="16.8" thickTop="1" thickBot="1" x14ac:dyDescent="0.35">
      <c r="A85" s="36">
        <f>A84</f>
        <v>1960</v>
      </c>
      <c r="B85" s="13">
        <v>1960</v>
      </c>
      <c r="C85" s="11"/>
      <c r="D85" s="36">
        <f>D84</f>
        <v>1960</v>
      </c>
      <c r="E85" s="13">
        <v>1960</v>
      </c>
      <c r="F85" s="11"/>
      <c r="G85" s="65">
        <v>0</v>
      </c>
      <c r="H85" s="66">
        <v>0</v>
      </c>
      <c r="I85" s="94"/>
      <c r="J85" s="94"/>
      <c r="K85" s="94"/>
      <c r="L85" s="94"/>
      <c r="M85" s="94"/>
      <c r="N85" s="94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  <c r="AH85" s="90"/>
      <c r="AI85" s="90"/>
      <c r="AJ85" s="90"/>
      <c r="AK85" s="90"/>
      <c r="AL85" s="90"/>
      <c r="AM85" s="90"/>
      <c r="AN85" s="90"/>
      <c r="AO85" s="90"/>
      <c r="AP85" s="90"/>
      <c r="AQ85" s="90"/>
      <c r="AR85" s="90"/>
      <c r="AS85" s="90"/>
      <c r="AT85" s="90"/>
      <c r="AU85" s="90"/>
      <c r="AV85" s="90"/>
      <c r="AW85" s="90"/>
      <c r="AX85" s="90"/>
      <c r="AY85" s="90"/>
    </row>
    <row r="86" spans="1:51" ht="16.2" thickTop="1" x14ac:dyDescent="0.3">
      <c r="A86" s="65">
        <v>0</v>
      </c>
      <c r="B86" s="66">
        <v>0</v>
      </c>
      <c r="C86" s="11"/>
      <c r="D86" s="65">
        <v>0</v>
      </c>
      <c r="E86" s="66">
        <v>0</v>
      </c>
      <c r="F86" s="11"/>
      <c r="G86" s="12"/>
      <c r="H86" s="10"/>
      <c r="I86" s="94"/>
      <c r="J86" s="94"/>
      <c r="K86" s="94"/>
      <c r="L86" s="94"/>
      <c r="M86" s="94"/>
      <c r="N86" s="94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90"/>
      <c r="AI86" s="90"/>
      <c r="AJ86" s="90"/>
      <c r="AK86" s="90"/>
      <c r="AL86" s="90"/>
      <c r="AM86" s="90"/>
      <c r="AN86" s="90"/>
      <c r="AO86" s="90"/>
      <c r="AP86" s="90"/>
      <c r="AQ86" s="90"/>
      <c r="AR86" s="90"/>
      <c r="AS86" s="90"/>
      <c r="AT86" s="90"/>
      <c r="AU86" s="90"/>
      <c r="AV86" s="90"/>
      <c r="AW86" s="90"/>
      <c r="AX86" s="90"/>
      <c r="AY86" s="90"/>
    </row>
    <row r="87" spans="1:51" ht="15.6" x14ac:dyDescent="0.3">
      <c r="A87" s="11"/>
      <c r="B87" s="11"/>
      <c r="C87" s="11"/>
      <c r="D87" s="11"/>
      <c r="E87" s="11"/>
      <c r="F87" s="11"/>
      <c r="G87" s="11"/>
      <c r="H87" s="10"/>
      <c r="I87" s="94"/>
      <c r="J87" s="94"/>
      <c r="K87" s="94"/>
      <c r="L87" s="94"/>
      <c r="M87" s="94"/>
      <c r="N87" s="94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/>
      <c r="AJ87" s="90"/>
      <c r="AK87" s="90"/>
      <c r="AL87" s="90"/>
      <c r="AM87" s="90"/>
      <c r="AN87" s="90"/>
      <c r="AO87" s="90"/>
      <c r="AP87" s="90"/>
      <c r="AQ87" s="90"/>
      <c r="AR87" s="90"/>
      <c r="AS87" s="90"/>
      <c r="AT87" s="90"/>
      <c r="AU87" s="90"/>
      <c r="AV87" s="90"/>
      <c r="AW87" s="90"/>
      <c r="AX87" s="90"/>
      <c r="AY87" s="90"/>
    </row>
    <row r="88" spans="1:51" ht="15.6" x14ac:dyDescent="0.3">
      <c r="A88" s="11"/>
      <c r="B88" s="11"/>
      <c r="C88" s="11"/>
      <c r="D88" s="11"/>
      <c r="E88" s="11"/>
      <c r="F88" s="11"/>
      <c r="G88" s="11"/>
      <c r="H88" s="11"/>
      <c r="I88" s="94"/>
      <c r="J88" s="94"/>
      <c r="K88" s="94"/>
      <c r="L88" s="94"/>
      <c r="M88" s="94"/>
      <c r="N88" s="94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0"/>
      <c r="AE88" s="90"/>
      <c r="AF88" s="90"/>
      <c r="AG88" s="90"/>
      <c r="AH88" s="90"/>
      <c r="AI88" s="90"/>
      <c r="AJ88" s="90"/>
      <c r="AK88" s="90"/>
      <c r="AL88" s="90"/>
      <c r="AM88" s="90"/>
      <c r="AN88" s="90"/>
      <c r="AO88" s="90"/>
      <c r="AP88" s="90"/>
      <c r="AQ88" s="90"/>
      <c r="AR88" s="90"/>
      <c r="AS88" s="90"/>
      <c r="AT88" s="90"/>
      <c r="AU88" s="90"/>
      <c r="AV88" s="90"/>
      <c r="AW88" s="90"/>
      <c r="AX88" s="90"/>
      <c r="AY88" s="90"/>
    </row>
    <row r="89" spans="1:51" ht="15.6" x14ac:dyDescent="0.3">
      <c r="A89" s="142" t="s">
        <v>129</v>
      </c>
      <c r="B89" s="142"/>
      <c r="C89" s="11"/>
      <c r="D89" s="142" t="s">
        <v>52</v>
      </c>
      <c r="E89" s="142"/>
      <c r="F89" s="11"/>
      <c r="G89" s="142" t="s">
        <v>54</v>
      </c>
      <c r="H89" s="142"/>
      <c r="I89" s="94"/>
      <c r="J89" s="94"/>
      <c r="K89" s="94"/>
      <c r="L89" s="94"/>
      <c r="M89" s="94"/>
      <c r="N89" s="94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90"/>
      <c r="AT89" s="90"/>
      <c r="AU89" s="90"/>
      <c r="AV89" s="90"/>
      <c r="AW89" s="90"/>
      <c r="AX89" s="90"/>
      <c r="AY89" s="90"/>
    </row>
    <row r="90" spans="1:51" ht="15.6" x14ac:dyDescent="0.3">
      <c r="A90" s="9">
        <v>400</v>
      </c>
      <c r="B90" s="10">
        <v>100000</v>
      </c>
      <c r="C90" s="11"/>
      <c r="D90" s="9">
        <v>3312</v>
      </c>
      <c r="E90" s="10"/>
      <c r="F90" s="11"/>
      <c r="G90" s="9">
        <v>1987.2</v>
      </c>
      <c r="H90" s="10"/>
      <c r="I90" s="94"/>
      <c r="J90" s="94"/>
      <c r="K90" s="94"/>
      <c r="L90" s="94"/>
      <c r="M90" s="94"/>
      <c r="N90" s="94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0"/>
      <c r="AQ90" s="90"/>
      <c r="AR90" s="90"/>
      <c r="AS90" s="90"/>
      <c r="AT90" s="90"/>
      <c r="AU90" s="90"/>
      <c r="AV90" s="90"/>
      <c r="AW90" s="90"/>
      <c r="AX90" s="90"/>
      <c r="AY90" s="90"/>
    </row>
    <row r="91" spans="1:51" ht="15.6" x14ac:dyDescent="0.3">
      <c r="A91" s="62">
        <v>10000</v>
      </c>
      <c r="B91" s="76">
        <v>30000</v>
      </c>
      <c r="C91" s="11"/>
      <c r="D91" s="62"/>
      <c r="E91" s="63">
        <v>3312</v>
      </c>
      <c r="F91" s="11"/>
      <c r="G91" s="62"/>
      <c r="H91" s="63">
        <v>1987.2</v>
      </c>
      <c r="I91" s="94"/>
      <c r="J91" s="94"/>
      <c r="K91" s="94"/>
      <c r="L91" s="94"/>
      <c r="M91" s="94"/>
      <c r="N91" s="94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  <c r="AP91" s="90"/>
      <c r="AQ91" s="90"/>
      <c r="AR91" s="90"/>
      <c r="AS91" s="90"/>
      <c r="AT91" s="90"/>
      <c r="AU91" s="90"/>
      <c r="AV91" s="90"/>
      <c r="AW91" s="90"/>
      <c r="AX91" s="90"/>
      <c r="AY91" s="90"/>
    </row>
    <row r="92" spans="1:51" ht="15.6" x14ac:dyDescent="0.3">
      <c r="A92" s="62">
        <v>3000</v>
      </c>
      <c r="B92" s="51">
        <v>300</v>
      </c>
      <c r="C92" s="11"/>
      <c r="D92" s="9">
        <v>0</v>
      </c>
      <c r="E92" s="13">
        <v>0</v>
      </c>
      <c r="F92" s="11"/>
      <c r="G92" s="62">
        <v>0</v>
      </c>
      <c r="H92" s="63">
        <v>0</v>
      </c>
      <c r="I92" s="94"/>
      <c r="J92" s="94"/>
      <c r="K92" s="94"/>
      <c r="L92" s="94"/>
      <c r="M92" s="94"/>
      <c r="N92" s="94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  <c r="AP92" s="90"/>
      <c r="AQ92" s="90"/>
      <c r="AR92" s="90"/>
      <c r="AS92" s="90"/>
      <c r="AT92" s="90"/>
      <c r="AU92" s="90"/>
      <c r="AV92" s="90"/>
      <c r="AW92" s="90"/>
      <c r="AX92" s="90"/>
      <c r="AY92" s="90"/>
    </row>
    <row r="93" spans="1:51" ht="15.6" x14ac:dyDescent="0.3">
      <c r="A93" s="83">
        <v>300</v>
      </c>
      <c r="B93" s="10"/>
      <c r="C93" s="11"/>
      <c r="D93" s="9"/>
      <c r="E93" s="13"/>
      <c r="F93" s="11"/>
      <c r="G93" s="11"/>
      <c r="H93" s="10"/>
      <c r="I93" s="94"/>
      <c r="J93" s="94"/>
      <c r="K93" s="94"/>
      <c r="L93" s="94"/>
      <c r="M93" s="94"/>
      <c r="N93" s="94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/>
      <c r="AD93" s="90"/>
      <c r="AE93" s="90"/>
      <c r="AF93" s="90"/>
      <c r="AG93" s="90"/>
      <c r="AH93" s="90"/>
      <c r="AI93" s="90"/>
      <c r="AJ93" s="90"/>
      <c r="AK93" s="90"/>
      <c r="AL93" s="90"/>
      <c r="AM93" s="90"/>
      <c r="AN93" s="90"/>
      <c r="AO93" s="90"/>
      <c r="AP93" s="90"/>
      <c r="AQ93" s="90"/>
      <c r="AR93" s="90"/>
      <c r="AS93" s="90"/>
      <c r="AT93" s="90"/>
      <c r="AU93" s="90"/>
      <c r="AV93" s="90"/>
      <c r="AW93" s="90"/>
      <c r="AX93" s="90"/>
      <c r="AY93" s="90"/>
    </row>
    <row r="94" spans="1:51" ht="15.6" x14ac:dyDescent="0.3">
      <c r="A94" s="81">
        <v>4000</v>
      </c>
      <c r="B94" s="64"/>
      <c r="C94" s="11"/>
      <c r="D94" s="11"/>
      <c r="E94" s="10"/>
      <c r="F94" s="11"/>
      <c r="G94" s="11"/>
      <c r="H94" s="10"/>
      <c r="I94" s="94"/>
      <c r="J94" s="94"/>
      <c r="K94" s="94"/>
      <c r="L94" s="94"/>
      <c r="M94" s="94"/>
      <c r="N94" s="94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  <c r="AH94" s="90"/>
      <c r="AI94" s="90"/>
      <c r="AJ94" s="90"/>
      <c r="AK94" s="90"/>
      <c r="AL94" s="90"/>
      <c r="AM94" s="90"/>
      <c r="AN94" s="90"/>
      <c r="AO94" s="90"/>
      <c r="AP94" s="90"/>
      <c r="AQ94" s="90"/>
      <c r="AR94" s="90"/>
      <c r="AS94" s="90"/>
      <c r="AT94" s="90"/>
      <c r="AU94" s="90"/>
      <c r="AV94" s="90"/>
      <c r="AW94" s="90"/>
      <c r="AX94" s="90"/>
      <c r="AY94" s="90"/>
    </row>
    <row r="95" spans="1:51" ht="15.6" x14ac:dyDescent="0.3">
      <c r="A95" s="83">
        <v>5000</v>
      </c>
      <c r="B95" s="10"/>
      <c r="C95" s="11"/>
      <c r="D95" s="11"/>
      <c r="E95" s="10"/>
      <c r="F95" s="11"/>
      <c r="G95" s="11"/>
      <c r="H95" s="10"/>
      <c r="I95" s="94"/>
      <c r="J95" s="94"/>
      <c r="K95" s="94"/>
      <c r="L95" s="94"/>
      <c r="M95" s="94"/>
      <c r="N95" s="94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/>
      <c r="AJ95" s="90"/>
      <c r="AK95" s="90"/>
      <c r="AL95" s="90"/>
      <c r="AM95" s="90"/>
      <c r="AN95" s="90"/>
      <c r="AO95" s="90"/>
      <c r="AP95" s="90"/>
      <c r="AQ95" s="90"/>
      <c r="AR95" s="90"/>
      <c r="AS95" s="90"/>
      <c r="AT95" s="90"/>
      <c r="AU95" s="90"/>
      <c r="AV95" s="90"/>
      <c r="AW95" s="90"/>
      <c r="AX95" s="90"/>
      <c r="AY95" s="90"/>
    </row>
    <row r="96" spans="1:51" ht="15.6" x14ac:dyDescent="0.3">
      <c r="A96" s="83">
        <v>34000</v>
      </c>
      <c r="B96" s="75"/>
      <c r="C96" s="11"/>
      <c r="D96" s="11"/>
      <c r="E96" s="11"/>
      <c r="F96" s="11"/>
      <c r="G96" s="11"/>
      <c r="H96" s="11"/>
      <c r="I96" s="94"/>
      <c r="J96" s="94"/>
      <c r="K96" s="94"/>
      <c r="L96" s="94"/>
      <c r="M96" s="94"/>
      <c r="N96" s="94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90"/>
      <c r="AC96" s="90"/>
      <c r="AD96" s="90"/>
      <c r="AE96" s="90"/>
      <c r="AF96" s="90"/>
      <c r="AG96" s="90"/>
      <c r="AH96" s="90"/>
      <c r="AI96" s="90"/>
      <c r="AJ96" s="90"/>
      <c r="AK96" s="90"/>
      <c r="AL96" s="90"/>
      <c r="AM96" s="90"/>
      <c r="AN96" s="90"/>
      <c r="AO96" s="90"/>
      <c r="AP96" s="90"/>
      <c r="AQ96" s="90"/>
      <c r="AR96" s="90"/>
      <c r="AS96" s="90"/>
      <c r="AT96" s="90"/>
      <c r="AU96" s="90"/>
      <c r="AV96" s="90"/>
      <c r="AW96" s="90"/>
      <c r="AX96" s="90"/>
      <c r="AY96" s="90"/>
    </row>
    <row r="97" spans="1:51" ht="15.6" x14ac:dyDescent="0.3">
      <c r="A97" s="62">
        <v>2800</v>
      </c>
      <c r="B97" s="82"/>
      <c r="C97" s="11"/>
      <c r="D97" s="142" t="s">
        <v>53</v>
      </c>
      <c r="E97" s="142"/>
      <c r="F97" s="11"/>
      <c r="G97" s="142" t="s">
        <v>55</v>
      </c>
      <c r="H97" s="142"/>
      <c r="I97" s="94"/>
      <c r="J97" s="94"/>
      <c r="K97" s="94"/>
      <c r="L97" s="94"/>
      <c r="M97" s="94"/>
      <c r="N97" s="94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  <c r="AA97" s="90"/>
      <c r="AB97" s="90"/>
      <c r="AC97" s="90"/>
      <c r="AD97" s="90"/>
      <c r="AE97" s="90"/>
      <c r="AF97" s="90"/>
      <c r="AG97" s="90"/>
      <c r="AH97" s="90"/>
      <c r="AI97" s="90"/>
      <c r="AJ97" s="90"/>
      <c r="AK97" s="90"/>
      <c r="AL97" s="90"/>
      <c r="AM97" s="90"/>
      <c r="AN97" s="90"/>
      <c r="AO97" s="90"/>
      <c r="AP97" s="90"/>
      <c r="AQ97" s="90"/>
      <c r="AR97" s="90"/>
      <c r="AS97" s="90"/>
      <c r="AT97" s="90"/>
      <c r="AU97" s="90"/>
      <c r="AV97" s="90"/>
      <c r="AW97" s="90"/>
      <c r="AX97" s="90"/>
      <c r="AY97" s="90"/>
    </row>
    <row r="98" spans="1:51" ht="15.6" x14ac:dyDescent="0.3">
      <c r="A98" s="62">
        <v>9800</v>
      </c>
      <c r="B98" s="82"/>
      <c r="C98" s="11"/>
      <c r="D98" s="9"/>
      <c r="E98" s="102">
        <v>3312</v>
      </c>
      <c r="F98" s="11"/>
      <c r="G98" s="9"/>
      <c r="H98" s="51">
        <v>1987.2</v>
      </c>
      <c r="I98" s="94"/>
      <c r="J98" s="94"/>
      <c r="K98" s="94"/>
      <c r="L98" s="94"/>
      <c r="M98" s="94"/>
      <c r="N98" s="94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  <c r="AH98" s="90"/>
      <c r="AI98" s="90"/>
      <c r="AJ98" s="90"/>
      <c r="AK98" s="90"/>
      <c r="AL98" s="90"/>
      <c r="AM98" s="90"/>
      <c r="AN98" s="90"/>
      <c r="AO98" s="90"/>
      <c r="AP98" s="90"/>
      <c r="AQ98" s="90"/>
      <c r="AR98" s="90"/>
      <c r="AS98" s="90"/>
      <c r="AT98" s="90"/>
      <c r="AU98" s="90"/>
      <c r="AV98" s="90"/>
      <c r="AW98" s="90"/>
      <c r="AX98" s="90"/>
      <c r="AY98" s="90"/>
    </row>
    <row r="99" spans="1:51" ht="15.6" x14ac:dyDescent="0.3">
      <c r="A99" s="83">
        <v>3920</v>
      </c>
      <c r="C99" s="11"/>
      <c r="D99" s="9"/>
      <c r="E99" s="23">
        <f>E98</f>
        <v>3312</v>
      </c>
      <c r="F99" s="11"/>
      <c r="G99" s="9"/>
      <c r="H99" s="16">
        <f>H98</f>
        <v>1987.2</v>
      </c>
      <c r="I99" s="94"/>
      <c r="J99" s="94"/>
      <c r="K99" s="94"/>
      <c r="L99" s="94"/>
      <c r="M99" s="94"/>
      <c r="N99" s="94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  <c r="AH99" s="90"/>
      <c r="AI99" s="90"/>
      <c r="AJ99" s="90"/>
      <c r="AK99" s="90"/>
      <c r="AL99" s="90"/>
      <c r="AM99" s="90"/>
      <c r="AN99" s="90"/>
      <c r="AO99" s="90"/>
      <c r="AP99" s="90"/>
      <c r="AQ99" s="90"/>
      <c r="AR99" s="90"/>
      <c r="AS99" s="90"/>
      <c r="AT99" s="90"/>
      <c r="AU99" s="90"/>
      <c r="AV99" s="90"/>
      <c r="AW99" s="90"/>
      <c r="AX99" s="90"/>
      <c r="AY99" s="90"/>
    </row>
    <row r="100" spans="1:51" ht="16.2" thickBot="1" x14ac:dyDescent="0.35">
      <c r="A100" s="84">
        <v>35000</v>
      </c>
      <c r="C100" s="11"/>
      <c r="D100" s="12"/>
      <c r="E100" s="11"/>
      <c r="F100" s="11"/>
      <c r="G100" s="12"/>
      <c r="H100" s="11"/>
      <c r="I100" s="94"/>
      <c r="J100" s="94"/>
      <c r="K100" s="94"/>
      <c r="L100" s="94"/>
      <c r="M100" s="94"/>
      <c r="N100" s="94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9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  <c r="AY100" s="90"/>
    </row>
    <row r="101" spans="1:51" ht="16.2" thickBot="1" x14ac:dyDescent="0.35">
      <c r="A101" s="86">
        <f>SUM(A90:A100)</f>
        <v>108220</v>
      </c>
      <c r="B101" s="87">
        <f>SUM(B90:B92)</f>
        <v>130300</v>
      </c>
      <c r="C101" s="11"/>
      <c r="D101" s="11"/>
      <c r="E101" s="11"/>
      <c r="F101" s="11"/>
      <c r="G101" s="11"/>
      <c r="H101" s="10"/>
      <c r="I101" s="94"/>
      <c r="J101" s="94"/>
      <c r="K101" s="94"/>
      <c r="L101" s="94"/>
      <c r="M101" s="94"/>
      <c r="N101" s="94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  <c r="AG101" s="90"/>
      <c r="AH101" s="90"/>
      <c r="AI101" s="90"/>
      <c r="AJ101" s="90"/>
      <c r="AK101" s="90"/>
      <c r="AL101" s="90"/>
      <c r="AM101" s="90"/>
      <c r="AN101" s="90"/>
      <c r="AO101" s="90"/>
      <c r="AP101" s="90"/>
      <c r="AQ101" s="90"/>
      <c r="AR101" s="90"/>
      <c r="AS101" s="90"/>
      <c r="AT101" s="90"/>
      <c r="AU101" s="90"/>
      <c r="AV101" s="90"/>
      <c r="AW101" s="90"/>
      <c r="AX101" s="90"/>
      <c r="AY101" s="90"/>
    </row>
    <row r="102" spans="1:51" ht="15.6" x14ac:dyDescent="0.3">
      <c r="A102" s="11"/>
      <c r="B102" s="88">
        <f>B101-A101</f>
        <v>22080</v>
      </c>
      <c r="C102" s="11"/>
      <c r="D102" s="145" t="s">
        <v>126</v>
      </c>
      <c r="E102" s="146"/>
      <c r="F102" s="11"/>
      <c r="G102" s="145" t="s">
        <v>127</v>
      </c>
      <c r="H102" s="146"/>
      <c r="I102" s="94"/>
      <c r="J102" s="94"/>
      <c r="K102" s="94"/>
      <c r="L102" s="94"/>
      <c r="M102" s="94"/>
      <c r="N102" s="94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  <c r="AH102" s="90"/>
      <c r="AI102" s="90"/>
      <c r="AJ102" s="90"/>
      <c r="AK102" s="90"/>
      <c r="AL102" s="90"/>
      <c r="AM102" s="90"/>
      <c r="AN102" s="90"/>
      <c r="AO102" s="90"/>
      <c r="AP102" s="90"/>
      <c r="AQ102" s="90"/>
      <c r="AR102" s="90"/>
      <c r="AS102" s="90"/>
      <c r="AT102" s="90"/>
      <c r="AU102" s="90"/>
      <c r="AV102" s="90"/>
      <c r="AW102" s="90"/>
      <c r="AX102" s="90"/>
      <c r="AY102" s="90"/>
    </row>
    <row r="103" spans="1:51" ht="15.6" x14ac:dyDescent="0.3">
      <c r="A103" s="135">
        <v>3312</v>
      </c>
      <c r="B103" s="75"/>
      <c r="C103" s="11"/>
      <c r="D103" s="78"/>
      <c r="E103" s="6">
        <v>100000</v>
      </c>
      <c r="F103" s="11"/>
      <c r="G103" s="62"/>
      <c r="H103" s="102">
        <v>1594.18</v>
      </c>
      <c r="I103" s="94"/>
      <c r="J103" s="94"/>
      <c r="K103" s="94"/>
      <c r="L103" s="94"/>
      <c r="M103" s="94"/>
      <c r="N103" s="94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90"/>
      <c r="AH103" s="90"/>
      <c r="AI103" s="90"/>
      <c r="AJ103" s="90"/>
      <c r="AK103" s="90"/>
      <c r="AL103" s="90"/>
      <c r="AM103" s="90"/>
      <c r="AN103" s="90"/>
      <c r="AO103" s="90"/>
      <c r="AP103" s="90"/>
      <c r="AQ103" s="90"/>
      <c r="AR103" s="90"/>
      <c r="AS103" s="90"/>
      <c r="AT103" s="90"/>
      <c r="AU103" s="90"/>
      <c r="AV103" s="90"/>
      <c r="AW103" s="90"/>
      <c r="AX103" s="90"/>
      <c r="AY103" s="90"/>
    </row>
    <row r="104" spans="1:51" ht="16.2" thickBot="1" x14ac:dyDescent="0.35">
      <c r="A104" s="135">
        <v>1987.21</v>
      </c>
      <c r="B104" s="82"/>
      <c r="C104" s="11"/>
      <c r="D104" s="40"/>
      <c r="E104" s="80">
        <f>E103</f>
        <v>100000</v>
      </c>
      <c r="F104" s="11"/>
      <c r="G104" s="11"/>
      <c r="H104" s="23">
        <f>H103</f>
        <v>1594.18</v>
      </c>
      <c r="I104" s="94"/>
      <c r="J104" s="94"/>
      <c r="K104" s="94"/>
      <c r="L104" s="94"/>
      <c r="M104" s="94"/>
      <c r="N104" s="94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  <c r="AH104" s="90"/>
      <c r="AI104" s="90"/>
      <c r="AJ104" s="90"/>
      <c r="AK104" s="90"/>
      <c r="AL104" s="90"/>
      <c r="AM104" s="90"/>
      <c r="AN104" s="90"/>
      <c r="AO104" s="90"/>
      <c r="AP104" s="90"/>
      <c r="AQ104" s="90"/>
      <c r="AR104" s="90"/>
      <c r="AS104" s="90"/>
      <c r="AT104" s="90"/>
      <c r="AU104" s="90"/>
      <c r="AV104" s="90"/>
      <c r="AW104" s="90"/>
      <c r="AX104" s="90"/>
      <c r="AY104" s="90"/>
    </row>
    <row r="105" spans="1:51" ht="16.2" thickBot="1" x14ac:dyDescent="0.35">
      <c r="A105" s="11"/>
      <c r="B105" s="89">
        <f>B102-A103-A104</f>
        <v>16780.79</v>
      </c>
      <c r="C105" s="11"/>
      <c r="D105" s="40"/>
      <c r="E105" s="79"/>
      <c r="F105" s="11"/>
      <c r="G105" s="11"/>
      <c r="H105" s="11"/>
      <c r="I105" s="94"/>
      <c r="J105" s="94"/>
      <c r="K105" s="94"/>
      <c r="L105" s="94"/>
      <c r="M105" s="94"/>
      <c r="N105" s="94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  <c r="AG105" s="90"/>
      <c r="AH105" s="90"/>
      <c r="AI105" s="90"/>
      <c r="AJ105" s="90"/>
      <c r="AK105" s="90"/>
      <c r="AL105" s="90"/>
      <c r="AM105" s="90"/>
      <c r="AN105" s="90"/>
      <c r="AO105" s="90"/>
      <c r="AP105" s="90"/>
      <c r="AQ105" s="90"/>
      <c r="AR105" s="90"/>
      <c r="AS105" s="90"/>
      <c r="AT105" s="90"/>
      <c r="AU105" s="90"/>
      <c r="AV105" s="90"/>
      <c r="AW105" s="90"/>
      <c r="AX105" s="90"/>
      <c r="AY105" s="90"/>
    </row>
    <row r="106" spans="1:51" ht="16.2" thickBot="1" x14ac:dyDescent="0.35">
      <c r="A106" s="89">
        <v>16780.79</v>
      </c>
      <c r="B106" s="85"/>
      <c r="C106" s="11"/>
      <c r="D106" s="11"/>
      <c r="E106" s="11"/>
      <c r="F106" s="11"/>
      <c r="G106" s="11"/>
      <c r="H106" s="11"/>
      <c r="I106" s="94"/>
      <c r="J106" s="94"/>
      <c r="K106" s="94"/>
      <c r="L106" s="94"/>
      <c r="M106" s="94"/>
      <c r="N106" s="94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  <c r="AH106" s="90"/>
      <c r="AI106" s="90"/>
      <c r="AJ106" s="90"/>
      <c r="AK106" s="90"/>
      <c r="AL106" s="90"/>
      <c r="AM106" s="90"/>
      <c r="AN106" s="90"/>
      <c r="AO106" s="90"/>
      <c r="AP106" s="90"/>
      <c r="AQ106" s="90"/>
      <c r="AR106" s="90"/>
      <c r="AS106" s="90"/>
      <c r="AT106" s="90"/>
      <c r="AU106" s="90"/>
      <c r="AV106" s="90"/>
      <c r="AW106" s="90"/>
      <c r="AX106" s="90"/>
      <c r="AY106" s="90"/>
    </row>
    <row r="107" spans="1:51" ht="15.6" x14ac:dyDescent="0.3">
      <c r="A107" s="9">
        <v>0</v>
      </c>
      <c r="B107" s="13">
        <v>0</v>
      </c>
      <c r="C107" s="11"/>
      <c r="D107" s="145" t="s">
        <v>123</v>
      </c>
      <c r="E107" s="146"/>
      <c r="F107" s="11"/>
      <c r="G107" s="145" t="s">
        <v>121</v>
      </c>
      <c r="H107" s="146"/>
      <c r="I107" s="94"/>
      <c r="J107" s="94"/>
      <c r="K107" s="94"/>
      <c r="L107" s="94"/>
      <c r="M107" s="94"/>
      <c r="N107" s="94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  <c r="AH107" s="90"/>
      <c r="AI107" s="90"/>
      <c r="AJ107" s="90"/>
      <c r="AK107" s="90"/>
      <c r="AL107" s="90"/>
      <c r="AM107" s="90"/>
      <c r="AN107" s="90"/>
      <c r="AO107" s="90"/>
      <c r="AP107" s="90"/>
      <c r="AQ107" s="90"/>
      <c r="AR107" s="90"/>
      <c r="AS107" s="90"/>
      <c r="AT107" s="90"/>
      <c r="AU107" s="90"/>
      <c r="AV107" s="90"/>
      <c r="AW107" s="90"/>
      <c r="AX107" s="90"/>
      <c r="AY107" s="90"/>
    </row>
    <row r="108" spans="1:51" ht="15.6" x14ac:dyDescent="0.3">
      <c r="A108" s="11"/>
      <c r="B108" s="11"/>
      <c r="C108" s="11"/>
      <c r="D108" s="40"/>
      <c r="E108" s="102">
        <v>2044.53</v>
      </c>
      <c r="F108" s="11"/>
      <c r="G108" s="81"/>
      <c r="H108" s="77">
        <v>11585.67</v>
      </c>
      <c r="I108" s="94"/>
      <c r="J108" s="94"/>
      <c r="K108" s="94"/>
      <c r="L108" s="94"/>
      <c r="M108" s="94"/>
      <c r="N108" s="94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  <c r="AH108" s="90"/>
      <c r="AI108" s="90"/>
      <c r="AJ108" s="90"/>
      <c r="AK108" s="90"/>
      <c r="AL108" s="90"/>
      <c r="AM108" s="90"/>
      <c r="AN108" s="90"/>
      <c r="AO108" s="90"/>
      <c r="AP108" s="90"/>
      <c r="AQ108" s="90"/>
      <c r="AR108" s="90"/>
      <c r="AS108" s="90"/>
      <c r="AT108" s="90"/>
      <c r="AU108" s="90"/>
      <c r="AV108" s="90"/>
      <c r="AW108" s="90"/>
      <c r="AX108" s="90"/>
      <c r="AY108" s="90"/>
    </row>
    <row r="109" spans="1:51" ht="15.6" x14ac:dyDescent="0.3">
      <c r="A109" s="90"/>
      <c r="B109" s="90"/>
      <c r="C109" s="11"/>
      <c r="D109" s="40"/>
      <c r="E109" s="23">
        <f>E108</f>
        <v>2044.53</v>
      </c>
      <c r="F109" s="11"/>
      <c r="G109" s="11"/>
      <c r="H109" s="23">
        <f>H108</f>
        <v>11585.67</v>
      </c>
      <c r="I109" s="94"/>
      <c r="J109" s="94"/>
      <c r="K109" s="94"/>
      <c r="L109" s="94"/>
      <c r="M109" s="94"/>
      <c r="N109" s="94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90"/>
      <c r="AE109" s="90"/>
      <c r="AF109" s="90"/>
      <c r="AG109" s="90"/>
      <c r="AH109" s="90"/>
      <c r="AI109" s="90"/>
      <c r="AJ109" s="90"/>
      <c r="AK109" s="90"/>
      <c r="AL109" s="90"/>
      <c r="AM109" s="90"/>
      <c r="AN109" s="90"/>
      <c r="AO109" s="90"/>
      <c r="AP109" s="90"/>
      <c r="AQ109" s="90"/>
      <c r="AR109" s="90"/>
      <c r="AS109" s="90"/>
      <c r="AT109" s="90"/>
      <c r="AU109" s="90"/>
      <c r="AV109" s="90"/>
      <c r="AW109" s="90"/>
      <c r="AX109" s="90"/>
      <c r="AY109" s="90"/>
    </row>
    <row r="110" spans="1:51" ht="15.6" x14ac:dyDescent="0.3">
      <c r="A110" s="143"/>
      <c r="B110" s="143"/>
      <c r="C110" s="11"/>
      <c r="D110" s="90"/>
      <c r="E110" s="90"/>
      <c r="F110" s="90"/>
      <c r="G110" s="90"/>
      <c r="H110" s="90"/>
      <c r="I110" s="94"/>
      <c r="J110" s="94"/>
      <c r="K110" s="94"/>
      <c r="L110" s="94"/>
      <c r="M110" s="94"/>
      <c r="N110" s="94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  <c r="AH110" s="90"/>
      <c r="AI110" s="90"/>
      <c r="AJ110" s="90"/>
      <c r="AK110" s="90"/>
      <c r="AL110" s="90"/>
      <c r="AM110" s="90"/>
      <c r="AN110" s="90"/>
      <c r="AO110" s="90"/>
      <c r="AP110" s="90"/>
      <c r="AQ110" s="90"/>
      <c r="AR110" s="90"/>
      <c r="AS110" s="90"/>
      <c r="AT110" s="90"/>
      <c r="AU110" s="90"/>
      <c r="AV110" s="90"/>
      <c r="AW110" s="90"/>
      <c r="AX110" s="90"/>
      <c r="AY110" s="90"/>
    </row>
    <row r="111" spans="1:51" ht="16.2" thickBot="1" x14ac:dyDescent="0.35">
      <c r="A111" s="144" t="s">
        <v>130</v>
      </c>
      <c r="B111" s="144"/>
      <c r="C111" s="11"/>
      <c r="D111" s="142" t="s">
        <v>125</v>
      </c>
      <c r="E111" s="142"/>
      <c r="F111" s="90"/>
      <c r="G111" s="145" t="s">
        <v>128</v>
      </c>
      <c r="H111" s="146"/>
      <c r="I111" s="94"/>
      <c r="J111" s="94"/>
      <c r="K111" s="94"/>
      <c r="L111" s="94"/>
      <c r="M111" s="94"/>
      <c r="N111" s="94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  <c r="AH111" s="90"/>
      <c r="AI111" s="90"/>
      <c r="AJ111" s="90"/>
      <c r="AK111" s="90"/>
      <c r="AL111" s="90"/>
      <c r="AM111" s="90"/>
      <c r="AN111" s="90"/>
      <c r="AO111" s="90"/>
      <c r="AP111" s="90"/>
      <c r="AQ111" s="90"/>
      <c r="AR111" s="90"/>
      <c r="AS111" s="90"/>
      <c r="AT111" s="90"/>
      <c r="AU111" s="90"/>
      <c r="AV111" s="90"/>
      <c r="AW111" s="90"/>
      <c r="AX111" s="90"/>
      <c r="AY111" s="90"/>
    </row>
    <row r="112" spans="1:51" ht="16.2" thickBot="1" x14ac:dyDescent="0.35">
      <c r="A112" s="95"/>
      <c r="B112" s="96">
        <v>16780.79</v>
      </c>
      <c r="C112" s="11"/>
      <c r="D112" s="9"/>
      <c r="E112" s="74">
        <v>72280</v>
      </c>
      <c r="F112" s="91"/>
      <c r="G112" s="9"/>
      <c r="H112" s="93">
        <v>717.38</v>
      </c>
      <c r="I112" s="94"/>
      <c r="J112" s="94"/>
      <c r="K112" s="94"/>
      <c r="L112" s="94"/>
      <c r="M112" s="94"/>
      <c r="N112" s="94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  <c r="AH112" s="90"/>
      <c r="AI112" s="90"/>
      <c r="AJ112" s="90"/>
      <c r="AK112" s="90"/>
      <c r="AL112" s="90"/>
      <c r="AM112" s="90"/>
      <c r="AN112" s="90"/>
      <c r="AO112" s="90"/>
      <c r="AP112" s="90"/>
      <c r="AQ112" s="90"/>
      <c r="AR112" s="90"/>
      <c r="AS112" s="90"/>
      <c r="AT112" s="90"/>
      <c r="AU112" s="90"/>
      <c r="AV112" s="90"/>
      <c r="AW112" s="90"/>
      <c r="AX112" s="90"/>
      <c r="AY112" s="90"/>
    </row>
    <row r="113" spans="1:51" ht="15.6" x14ac:dyDescent="0.3">
      <c r="A113" s="12">
        <v>839.04</v>
      </c>
      <c r="B113" s="11"/>
      <c r="C113" s="11"/>
      <c r="D113" s="41"/>
      <c r="E113" s="77">
        <v>839.04</v>
      </c>
      <c r="F113" s="91"/>
      <c r="G113" s="41"/>
      <c r="H113" s="23">
        <f>H112</f>
        <v>717.38</v>
      </c>
      <c r="I113" s="94"/>
      <c r="J113" s="94"/>
      <c r="K113" s="94"/>
      <c r="L113" s="94"/>
      <c r="M113" s="94"/>
      <c r="N113" s="94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  <c r="AG113" s="90"/>
      <c r="AH113" s="90"/>
      <c r="AI113" s="90"/>
      <c r="AJ113" s="90"/>
      <c r="AK113" s="90"/>
      <c r="AL113" s="90"/>
      <c r="AM113" s="90"/>
      <c r="AN113" s="90"/>
      <c r="AO113" s="90"/>
      <c r="AP113" s="90"/>
      <c r="AQ113" s="90"/>
      <c r="AR113" s="90"/>
      <c r="AS113" s="90"/>
      <c r="AT113" s="90"/>
      <c r="AU113" s="90"/>
      <c r="AV113" s="90"/>
      <c r="AW113" s="90"/>
      <c r="AX113" s="90"/>
      <c r="AY113" s="90"/>
    </row>
    <row r="114" spans="1:51" ht="15.6" x14ac:dyDescent="0.3">
      <c r="A114" s="97">
        <v>1594.18</v>
      </c>
      <c r="B114" s="98"/>
      <c r="C114" s="92"/>
      <c r="D114" s="12"/>
      <c r="E114" s="23">
        <f>SUM(E112:E113)</f>
        <v>73119.039999999994</v>
      </c>
      <c r="F114" s="92"/>
      <c r="G114" s="11"/>
      <c r="H114" s="11"/>
      <c r="I114" s="94"/>
      <c r="J114" s="94"/>
      <c r="K114" s="94"/>
      <c r="L114" s="94"/>
      <c r="M114" s="94"/>
      <c r="N114" s="94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  <c r="AH114" s="90"/>
      <c r="AI114" s="90"/>
      <c r="AJ114" s="90"/>
      <c r="AK114" s="90"/>
      <c r="AL114" s="90"/>
      <c r="AM114" s="90"/>
      <c r="AN114" s="90"/>
      <c r="AO114" s="90"/>
      <c r="AP114" s="90"/>
      <c r="AQ114" s="90"/>
      <c r="AR114" s="90"/>
      <c r="AS114" s="90"/>
      <c r="AT114" s="90"/>
      <c r="AU114" s="90"/>
      <c r="AV114" s="90"/>
      <c r="AW114" s="90"/>
      <c r="AX114" s="90"/>
      <c r="AY114" s="90"/>
    </row>
    <row r="115" spans="1:51" ht="15.6" x14ac:dyDescent="0.3">
      <c r="A115" s="99">
        <v>717.38</v>
      </c>
      <c r="B115" s="98"/>
      <c r="C115" s="92"/>
      <c r="D115" s="92"/>
      <c r="E115" s="92"/>
      <c r="F115" s="92"/>
      <c r="G115" s="92"/>
      <c r="H115" s="92"/>
      <c r="I115" s="94"/>
      <c r="J115" s="94"/>
      <c r="K115" s="94"/>
      <c r="L115" s="94"/>
      <c r="M115" s="94"/>
      <c r="N115" s="94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  <c r="AH115" s="90"/>
      <c r="AI115" s="90"/>
      <c r="AJ115" s="90"/>
      <c r="AK115" s="90"/>
      <c r="AL115" s="90"/>
      <c r="AM115" s="90"/>
      <c r="AN115" s="90"/>
      <c r="AO115" s="90"/>
      <c r="AP115" s="90"/>
      <c r="AQ115" s="90"/>
      <c r="AR115" s="90"/>
      <c r="AS115" s="90"/>
      <c r="AT115" s="90"/>
      <c r="AU115" s="90"/>
      <c r="AV115" s="90"/>
      <c r="AW115" s="90"/>
      <c r="AX115" s="90"/>
      <c r="AY115" s="90"/>
    </row>
    <row r="116" spans="1:51" ht="15.6" x14ac:dyDescent="0.3">
      <c r="A116" s="99">
        <v>2044.53</v>
      </c>
      <c r="B116" s="98"/>
      <c r="C116" s="92"/>
      <c r="D116" s="92"/>
      <c r="E116" s="92"/>
      <c r="F116" s="92"/>
      <c r="G116" s="92"/>
      <c r="H116" s="92"/>
      <c r="I116" s="94"/>
      <c r="J116" s="94"/>
      <c r="K116" s="94"/>
      <c r="L116" s="94"/>
      <c r="M116" s="94"/>
      <c r="N116" s="94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  <c r="AH116" s="90"/>
      <c r="AI116" s="90"/>
      <c r="AJ116" s="90"/>
      <c r="AK116" s="90"/>
      <c r="AL116" s="90"/>
      <c r="AM116" s="90"/>
      <c r="AN116" s="90"/>
      <c r="AO116" s="90"/>
      <c r="AP116" s="90"/>
      <c r="AQ116" s="90"/>
      <c r="AR116" s="90"/>
      <c r="AS116" s="90"/>
      <c r="AT116" s="90"/>
      <c r="AU116" s="90"/>
      <c r="AV116" s="90"/>
      <c r="AW116" s="90"/>
      <c r="AX116" s="90"/>
      <c r="AY116" s="90"/>
    </row>
    <row r="117" spans="1:51" ht="16.2" thickBot="1" x14ac:dyDescent="0.35">
      <c r="A117" s="99">
        <v>11585.67</v>
      </c>
      <c r="B117" s="98"/>
      <c r="C117" s="92"/>
      <c r="D117" s="92"/>
      <c r="E117" s="92"/>
      <c r="F117" s="92"/>
      <c r="G117" s="92"/>
      <c r="H117" s="92"/>
      <c r="I117" s="94"/>
      <c r="J117" s="94"/>
      <c r="K117" s="94"/>
      <c r="L117" s="94"/>
      <c r="M117" s="94"/>
      <c r="N117" s="94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D117" s="90"/>
      <c r="AE117" s="90"/>
      <c r="AF117" s="90"/>
      <c r="AG117" s="90"/>
      <c r="AH117" s="90"/>
      <c r="AI117" s="90"/>
      <c r="AJ117" s="90"/>
      <c r="AK117" s="90"/>
      <c r="AL117" s="90"/>
      <c r="AM117" s="90"/>
      <c r="AN117" s="90"/>
      <c r="AO117" s="90"/>
      <c r="AP117" s="90"/>
      <c r="AQ117" s="90"/>
      <c r="AR117" s="90"/>
      <c r="AS117" s="90"/>
      <c r="AT117" s="90"/>
      <c r="AU117" s="90"/>
      <c r="AV117" s="90"/>
      <c r="AW117" s="90"/>
      <c r="AX117" s="90"/>
      <c r="AY117" s="90"/>
    </row>
    <row r="118" spans="1:51" ht="16.2" thickBot="1" x14ac:dyDescent="0.35">
      <c r="A118" s="100">
        <f>SUM(A113:A117)</f>
        <v>16780.8</v>
      </c>
      <c r="B118" s="96">
        <v>16780.79</v>
      </c>
      <c r="C118" s="92"/>
      <c r="D118" s="92"/>
      <c r="E118" s="92"/>
      <c r="F118" s="92"/>
      <c r="G118" s="92"/>
      <c r="H118" s="92"/>
      <c r="I118" s="94"/>
      <c r="J118" s="94"/>
      <c r="K118" s="94"/>
      <c r="L118" s="94"/>
      <c r="M118" s="94"/>
      <c r="N118" s="94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/>
      <c r="AG118" s="90"/>
      <c r="AH118" s="90"/>
      <c r="AI118" s="90"/>
      <c r="AJ118" s="90"/>
      <c r="AK118" s="90"/>
      <c r="AL118" s="90"/>
      <c r="AM118" s="90"/>
      <c r="AN118" s="90"/>
      <c r="AO118" s="90"/>
      <c r="AP118" s="90"/>
      <c r="AQ118" s="90"/>
      <c r="AR118" s="90"/>
      <c r="AS118" s="90"/>
      <c r="AT118" s="90"/>
      <c r="AU118" s="90"/>
      <c r="AV118" s="90"/>
      <c r="AW118" s="90"/>
      <c r="AX118" s="90"/>
      <c r="AY118" s="90"/>
    </row>
    <row r="119" spans="1:51" ht="15.6" x14ac:dyDescent="0.3">
      <c r="A119" s="9">
        <v>0</v>
      </c>
      <c r="B119" s="13">
        <v>0</v>
      </c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0"/>
      <c r="AH119" s="90"/>
      <c r="AI119" s="90"/>
      <c r="AJ119" s="90"/>
      <c r="AK119" s="90"/>
      <c r="AL119" s="90"/>
      <c r="AM119" s="90"/>
      <c r="AN119" s="90"/>
      <c r="AO119" s="90"/>
      <c r="AP119" s="90"/>
      <c r="AQ119" s="90"/>
      <c r="AR119" s="90"/>
      <c r="AS119" s="90"/>
      <c r="AT119" s="90"/>
      <c r="AU119" s="90"/>
      <c r="AV119" s="90"/>
      <c r="AW119" s="90"/>
      <c r="AX119" s="90"/>
      <c r="AY119" s="90"/>
    </row>
    <row r="120" spans="1:51" ht="15.6" x14ac:dyDescent="0.3">
      <c r="A120" s="98"/>
      <c r="B120" s="98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  <c r="AH120" s="90"/>
      <c r="AI120" s="90"/>
      <c r="AJ120" s="90"/>
      <c r="AK120" s="90"/>
      <c r="AL120" s="90"/>
      <c r="AM120" s="90"/>
      <c r="AN120" s="90"/>
      <c r="AO120" s="90"/>
      <c r="AP120" s="90"/>
      <c r="AQ120" s="90"/>
      <c r="AR120" s="90"/>
      <c r="AS120" s="90"/>
      <c r="AT120" s="90"/>
      <c r="AU120" s="90"/>
      <c r="AV120" s="90"/>
      <c r="AW120" s="90"/>
      <c r="AX120" s="90"/>
      <c r="AY120" s="90"/>
    </row>
    <row r="121" spans="1:51" x14ac:dyDescent="0.3">
      <c r="A121" s="94"/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  <c r="AH121" s="90"/>
      <c r="AI121" s="90"/>
      <c r="AJ121" s="90"/>
      <c r="AK121" s="90"/>
      <c r="AL121" s="90"/>
      <c r="AM121" s="90"/>
      <c r="AN121" s="90"/>
      <c r="AO121" s="90"/>
      <c r="AP121" s="90"/>
      <c r="AQ121" s="90"/>
      <c r="AR121" s="90"/>
      <c r="AS121" s="90"/>
      <c r="AT121" s="90"/>
      <c r="AU121" s="90"/>
      <c r="AV121" s="90"/>
      <c r="AW121" s="90"/>
      <c r="AX121" s="90"/>
      <c r="AY121" s="90"/>
    </row>
    <row r="122" spans="1:51" x14ac:dyDescent="0.3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  <c r="AH122" s="90"/>
      <c r="AI122" s="90"/>
      <c r="AJ122" s="90"/>
      <c r="AK122" s="90"/>
      <c r="AL122" s="90"/>
      <c r="AM122" s="90"/>
      <c r="AN122" s="90"/>
      <c r="AO122" s="90"/>
      <c r="AP122" s="90"/>
      <c r="AQ122" s="90"/>
      <c r="AR122" s="90"/>
      <c r="AS122" s="90"/>
      <c r="AT122" s="90"/>
      <c r="AU122" s="90"/>
      <c r="AV122" s="90"/>
      <c r="AW122" s="90"/>
      <c r="AX122" s="90"/>
      <c r="AY122" s="90"/>
    </row>
    <row r="123" spans="1:51" x14ac:dyDescent="0.3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  <c r="AH123" s="90"/>
      <c r="AI123" s="90"/>
      <c r="AJ123" s="90"/>
      <c r="AK123" s="90"/>
      <c r="AL123" s="90"/>
      <c r="AM123" s="90"/>
      <c r="AN123" s="90"/>
      <c r="AO123" s="90"/>
      <c r="AP123" s="90"/>
      <c r="AQ123" s="90"/>
      <c r="AR123" s="90"/>
      <c r="AS123" s="90"/>
      <c r="AT123" s="90"/>
      <c r="AU123" s="90"/>
      <c r="AV123" s="90"/>
      <c r="AW123" s="90"/>
      <c r="AX123" s="90"/>
      <c r="AY123" s="90"/>
    </row>
    <row r="124" spans="1:51" x14ac:dyDescent="0.3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/>
      <c r="AG124" s="90"/>
      <c r="AH124" s="90"/>
      <c r="AI124" s="90"/>
      <c r="AJ124" s="90"/>
      <c r="AK124" s="90"/>
      <c r="AL124" s="90"/>
      <c r="AM124" s="90"/>
      <c r="AN124" s="90"/>
      <c r="AO124" s="90"/>
      <c r="AP124" s="90"/>
      <c r="AQ124" s="90"/>
      <c r="AR124" s="90"/>
      <c r="AS124" s="90"/>
      <c r="AT124" s="90"/>
      <c r="AU124" s="90"/>
      <c r="AV124" s="90"/>
      <c r="AW124" s="90"/>
      <c r="AX124" s="90"/>
      <c r="AY124" s="90"/>
    </row>
    <row r="125" spans="1:51" x14ac:dyDescent="0.3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  <c r="AF125" s="90"/>
      <c r="AG125" s="90"/>
      <c r="AH125" s="90"/>
      <c r="AI125" s="90"/>
      <c r="AJ125" s="90"/>
      <c r="AK125" s="90"/>
      <c r="AL125" s="90"/>
      <c r="AM125" s="90"/>
      <c r="AN125" s="90"/>
      <c r="AO125" s="90"/>
      <c r="AP125" s="90"/>
      <c r="AQ125" s="90"/>
      <c r="AR125" s="90"/>
      <c r="AS125" s="90"/>
      <c r="AT125" s="90"/>
      <c r="AU125" s="90"/>
      <c r="AV125" s="90"/>
      <c r="AW125" s="90"/>
      <c r="AX125" s="90"/>
      <c r="AY125" s="90"/>
    </row>
    <row r="126" spans="1:51" x14ac:dyDescent="0.3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/>
      <c r="AG126" s="90"/>
      <c r="AH126" s="90"/>
      <c r="AI126" s="90"/>
      <c r="AJ126" s="90"/>
      <c r="AK126" s="90"/>
      <c r="AL126" s="90"/>
      <c r="AM126" s="90"/>
      <c r="AN126" s="90"/>
      <c r="AO126" s="90"/>
      <c r="AP126" s="90"/>
      <c r="AQ126" s="90"/>
      <c r="AR126" s="90"/>
      <c r="AS126" s="90"/>
      <c r="AT126" s="90"/>
      <c r="AU126" s="90"/>
      <c r="AV126" s="90"/>
      <c r="AW126" s="90"/>
      <c r="AX126" s="90"/>
      <c r="AY126" s="90"/>
    </row>
    <row r="127" spans="1:51" x14ac:dyDescent="0.3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90"/>
      <c r="AH127" s="90"/>
      <c r="AI127" s="90"/>
      <c r="AJ127" s="90"/>
      <c r="AK127" s="90"/>
      <c r="AL127" s="90"/>
      <c r="AM127" s="90"/>
      <c r="AN127" s="90"/>
      <c r="AO127" s="90"/>
      <c r="AP127" s="90"/>
      <c r="AQ127" s="90"/>
      <c r="AR127" s="90"/>
      <c r="AS127" s="90"/>
      <c r="AT127" s="90"/>
      <c r="AU127" s="90"/>
      <c r="AV127" s="90"/>
      <c r="AW127" s="90"/>
      <c r="AX127" s="90"/>
      <c r="AY127" s="90"/>
    </row>
    <row r="128" spans="1:51" x14ac:dyDescent="0.3">
      <c r="A128" s="94"/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90"/>
      <c r="AE128" s="90"/>
      <c r="AF128" s="90"/>
      <c r="AG128" s="90"/>
      <c r="AH128" s="90"/>
      <c r="AI128" s="90"/>
      <c r="AJ128" s="90"/>
      <c r="AK128" s="90"/>
      <c r="AL128" s="90"/>
      <c r="AM128" s="90"/>
      <c r="AN128" s="90"/>
      <c r="AO128" s="90"/>
      <c r="AP128" s="90"/>
      <c r="AQ128" s="90"/>
      <c r="AR128" s="90"/>
      <c r="AS128" s="90"/>
      <c r="AT128" s="90"/>
      <c r="AU128" s="90"/>
      <c r="AV128" s="90"/>
      <c r="AW128" s="90"/>
      <c r="AX128" s="90"/>
      <c r="AY128" s="90"/>
    </row>
    <row r="129" spans="1:51" x14ac:dyDescent="0.3">
      <c r="A129" s="94"/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C129" s="90"/>
      <c r="AD129" s="90"/>
      <c r="AE129" s="90"/>
      <c r="AF129" s="90"/>
      <c r="AG129" s="90"/>
      <c r="AH129" s="90"/>
      <c r="AI129" s="90"/>
      <c r="AJ129" s="90"/>
      <c r="AK129" s="90"/>
      <c r="AL129" s="90"/>
      <c r="AM129" s="90"/>
      <c r="AN129" s="90"/>
      <c r="AO129" s="90"/>
      <c r="AP129" s="90"/>
      <c r="AQ129" s="90"/>
      <c r="AR129" s="90"/>
      <c r="AS129" s="90"/>
      <c r="AT129" s="90"/>
      <c r="AU129" s="90"/>
      <c r="AV129" s="90"/>
      <c r="AW129" s="90"/>
      <c r="AX129" s="90"/>
      <c r="AY129" s="90"/>
    </row>
    <row r="130" spans="1:51" x14ac:dyDescent="0.3">
      <c r="A130" s="94"/>
      <c r="B130" s="94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  <c r="AH130" s="90"/>
      <c r="AI130" s="90"/>
      <c r="AJ130" s="90"/>
      <c r="AK130" s="90"/>
      <c r="AL130" s="90"/>
      <c r="AM130" s="90"/>
      <c r="AN130" s="90"/>
      <c r="AO130" s="90"/>
      <c r="AP130" s="90"/>
      <c r="AQ130" s="90"/>
      <c r="AR130" s="90"/>
      <c r="AS130" s="90"/>
      <c r="AT130" s="90"/>
      <c r="AU130" s="90"/>
      <c r="AV130" s="90"/>
      <c r="AW130" s="90"/>
      <c r="AX130" s="90"/>
      <c r="AY130" s="90"/>
    </row>
    <row r="131" spans="1:51" x14ac:dyDescent="0.3">
      <c r="A131" s="94"/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  <c r="AH131" s="90"/>
      <c r="AI131" s="90"/>
      <c r="AJ131" s="90"/>
      <c r="AK131" s="90"/>
      <c r="AL131" s="90"/>
      <c r="AM131" s="90"/>
      <c r="AN131" s="90"/>
      <c r="AO131" s="90"/>
      <c r="AP131" s="90"/>
      <c r="AQ131" s="90"/>
      <c r="AR131" s="90"/>
      <c r="AS131" s="90"/>
      <c r="AT131" s="90"/>
      <c r="AU131" s="90"/>
      <c r="AV131" s="90"/>
      <c r="AW131" s="90"/>
      <c r="AX131" s="90"/>
      <c r="AY131" s="90"/>
    </row>
    <row r="132" spans="1:51" x14ac:dyDescent="0.3">
      <c r="A132" s="94"/>
      <c r="B132" s="9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  <c r="AH132" s="90"/>
      <c r="AI132" s="90"/>
      <c r="AJ132" s="90"/>
      <c r="AK132" s="90"/>
      <c r="AL132" s="90"/>
      <c r="AM132" s="90"/>
      <c r="AN132" s="90"/>
      <c r="AO132" s="90"/>
      <c r="AP132" s="90"/>
      <c r="AQ132" s="90"/>
      <c r="AR132" s="90"/>
      <c r="AS132" s="90"/>
      <c r="AT132" s="90"/>
      <c r="AU132" s="90"/>
      <c r="AV132" s="90"/>
      <c r="AW132" s="90"/>
      <c r="AX132" s="90"/>
      <c r="AY132" s="90"/>
    </row>
    <row r="133" spans="1:51" x14ac:dyDescent="0.3">
      <c r="A133" s="94"/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  <c r="AE133" s="90"/>
      <c r="AF133" s="90"/>
      <c r="AG133" s="90"/>
      <c r="AH133" s="90"/>
      <c r="AI133" s="90"/>
      <c r="AJ133" s="90"/>
      <c r="AK133" s="90"/>
      <c r="AL133" s="90"/>
      <c r="AM133" s="90"/>
      <c r="AN133" s="90"/>
      <c r="AO133" s="90"/>
      <c r="AP133" s="90"/>
      <c r="AQ133" s="90"/>
      <c r="AR133" s="90"/>
      <c r="AS133" s="90"/>
      <c r="AT133" s="90"/>
      <c r="AU133" s="90"/>
      <c r="AV133" s="90"/>
      <c r="AW133" s="90"/>
      <c r="AX133" s="90"/>
      <c r="AY133" s="90"/>
    </row>
    <row r="134" spans="1:51" x14ac:dyDescent="0.3">
      <c r="A134" s="94"/>
      <c r="B134" s="94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  <c r="AH134" s="90"/>
      <c r="AI134" s="90"/>
      <c r="AJ134" s="90"/>
      <c r="AK134" s="90"/>
      <c r="AL134" s="90"/>
      <c r="AM134" s="90"/>
      <c r="AN134" s="90"/>
      <c r="AO134" s="90"/>
      <c r="AP134" s="90"/>
      <c r="AQ134" s="90"/>
      <c r="AR134" s="90"/>
      <c r="AS134" s="90"/>
      <c r="AT134" s="90"/>
      <c r="AU134" s="90"/>
      <c r="AV134" s="90"/>
      <c r="AW134" s="90"/>
      <c r="AX134" s="90"/>
      <c r="AY134" s="90"/>
    </row>
    <row r="135" spans="1:51" x14ac:dyDescent="0.3">
      <c r="A135" s="94"/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  <c r="AH135" s="90"/>
      <c r="AI135" s="90"/>
      <c r="AJ135" s="90"/>
      <c r="AK135" s="90"/>
      <c r="AL135" s="90"/>
      <c r="AM135" s="90"/>
      <c r="AN135" s="90"/>
      <c r="AO135" s="90"/>
      <c r="AP135" s="90"/>
      <c r="AQ135" s="90"/>
      <c r="AR135" s="90"/>
      <c r="AS135" s="90"/>
      <c r="AT135" s="90"/>
      <c r="AU135" s="90"/>
      <c r="AV135" s="90"/>
      <c r="AW135" s="90"/>
      <c r="AX135" s="90"/>
      <c r="AY135" s="90"/>
    </row>
    <row r="136" spans="1:51" x14ac:dyDescent="0.3">
      <c r="A136" s="94"/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  <c r="AH136" s="90"/>
      <c r="AI136" s="90"/>
      <c r="AJ136" s="90"/>
      <c r="AK136" s="90"/>
      <c r="AL136" s="90"/>
      <c r="AM136" s="90"/>
      <c r="AN136" s="90"/>
      <c r="AO136" s="90"/>
      <c r="AP136" s="90"/>
      <c r="AQ136" s="90"/>
      <c r="AR136" s="90"/>
      <c r="AS136" s="90"/>
      <c r="AT136" s="90"/>
      <c r="AU136" s="90"/>
      <c r="AV136" s="90"/>
      <c r="AW136" s="90"/>
      <c r="AX136" s="90"/>
      <c r="AY136" s="90"/>
    </row>
    <row r="137" spans="1:51" x14ac:dyDescent="0.3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  <c r="AD137" s="90"/>
      <c r="AE137" s="90"/>
      <c r="AF137" s="90"/>
      <c r="AG137" s="90"/>
      <c r="AH137" s="90"/>
      <c r="AI137" s="90"/>
      <c r="AJ137" s="90"/>
      <c r="AK137" s="90"/>
      <c r="AL137" s="90"/>
      <c r="AM137" s="90"/>
      <c r="AN137" s="90"/>
      <c r="AO137" s="90"/>
      <c r="AP137" s="90"/>
      <c r="AQ137" s="90"/>
      <c r="AR137" s="90"/>
      <c r="AS137" s="90"/>
      <c r="AT137" s="90"/>
      <c r="AU137" s="90"/>
      <c r="AV137" s="90"/>
      <c r="AW137" s="90"/>
      <c r="AX137" s="90"/>
      <c r="AY137" s="90"/>
    </row>
    <row r="138" spans="1:51" x14ac:dyDescent="0.3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0"/>
      <c r="AH138" s="90"/>
      <c r="AI138" s="90"/>
      <c r="AJ138" s="90"/>
      <c r="AK138" s="90"/>
      <c r="AL138" s="90"/>
      <c r="AM138" s="90"/>
      <c r="AN138" s="90"/>
      <c r="AO138" s="90"/>
      <c r="AP138" s="90"/>
      <c r="AQ138" s="90"/>
      <c r="AR138" s="90"/>
      <c r="AS138" s="90"/>
      <c r="AT138" s="90"/>
      <c r="AU138" s="90"/>
      <c r="AV138" s="90"/>
      <c r="AW138" s="90"/>
      <c r="AX138" s="90"/>
      <c r="AY138" s="90"/>
    </row>
    <row r="139" spans="1:51" x14ac:dyDescent="0.3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  <c r="AG139" s="90"/>
      <c r="AH139" s="90"/>
      <c r="AI139" s="90"/>
      <c r="AJ139" s="90"/>
      <c r="AK139" s="90"/>
      <c r="AL139" s="90"/>
      <c r="AM139" s="90"/>
      <c r="AN139" s="90"/>
      <c r="AO139" s="90"/>
      <c r="AP139" s="90"/>
      <c r="AQ139" s="90"/>
      <c r="AR139" s="90"/>
      <c r="AS139" s="90"/>
      <c r="AT139" s="90"/>
      <c r="AU139" s="90"/>
      <c r="AV139" s="90"/>
      <c r="AW139" s="90"/>
      <c r="AX139" s="90"/>
      <c r="AY139" s="90"/>
    </row>
    <row r="140" spans="1:51" x14ac:dyDescent="0.3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90"/>
      <c r="AE140" s="90"/>
      <c r="AF140" s="90"/>
      <c r="AG140" s="90"/>
      <c r="AH140" s="90"/>
      <c r="AI140" s="90"/>
      <c r="AJ140" s="90"/>
      <c r="AK140" s="90"/>
      <c r="AL140" s="90"/>
      <c r="AM140" s="90"/>
      <c r="AN140" s="90"/>
      <c r="AO140" s="90"/>
      <c r="AP140" s="90"/>
      <c r="AQ140" s="90"/>
      <c r="AR140" s="90"/>
      <c r="AS140" s="90"/>
      <c r="AT140" s="90"/>
      <c r="AU140" s="90"/>
      <c r="AV140" s="90"/>
      <c r="AW140" s="90"/>
      <c r="AX140" s="90"/>
      <c r="AY140" s="90"/>
    </row>
    <row r="141" spans="1:51" x14ac:dyDescent="0.3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90"/>
      <c r="AD141" s="90"/>
      <c r="AE141" s="90"/>
      <c r="AF141" s="90"/>
      <c r="AG141" s="90"/>
      <c r="AH141" s="90"/>
      <c r="AI141" s="90"/>
      <c r="AJ141" s="90"/>
      <c r="AK141" s="90"/>
      <c r="AL141" s="90"/>
      <c r="AM141" s="90"/>
      <c r="AN141" s="90"/>
      <c r="AO141" s="90"/>
      <c r="AP141" s="90"/>
      <c r="AQ141" s="90"/>
      <c r="AR141" s="90"/>
      <c r="AS141" s="90"/>
      <c r="AT141" s="90"/>
      <c r="AU141" s="90"/>
      <c r="AV141" s="90"/>
      <c r="AW141" s="90"/>
      <c r="AX141" s="90"/>
      <c r="AY141" s="90"/>
    </row>
    <row r="142" spans="1:51" x14ac:dyDescent="0.3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  <c r="AG142" s="90"/>
      <c r="AH142" s="90"/>
      <c r="AI142" s="90"/>
      <c r="AJ142" s="90"/>
      <c r="AK142" s="90"/>
      <c r="AL142" s="90"/>
      <c r="AM142" s="90"/>
      <c r="AN142" s="90"/>
      <c r="AO142" s="90"/>
      <c r="AP142" s="90"/>
      <c r="AQ142" s="90"/>
      <c r="AR142" s="90"/>
      <c r="AS142" s="90"/>
      <c r="AT142" s="90"/>
      <c r="AU142" s="90"/>
      <c r="AV142" s="90"/>
      <c r="AW142" s="90"/>
      <c r="AX142" s="90"/>
      <c r="AY142" s="90"/>
    </row>
    <row r="143" spans="1:51" x14ac:dyDescent="0.3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  <c r="AH143" s="90"/>
      <c r="AI143" s="90"/>
      <c r="AJ143" s="90"/>
      <c r="AK143" s="90"/>
      <c r="AL143" s="90"/>
      <c r="AM143" s="90"/>
      <c r="AN143" s="90"/>
      <c r="AO143" s="90"/>
      <c r="AP143" s="90"/>
      <c r="AQ143" s="90"/>
      <c r="AR143" s="90"/>
      <c r="AS143" s="90"/>
      <c r="AT143" s="90"/>
      <c r="AU143" s="90"/>
      <c r="AV143" s="90"/>
      <c r="AW143" s="90"/>
      <c r="AX143" s="90"/>
      <c r="AY143" s="90"/>
    </row>
    <row r="144" spans="1:51" x14ac:dyDescent="0.3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/>
      <c r="AE144" s="90"/>
      <c r="AF144" s="90"/>
      <c r="AG144" s="90"/>
      <c r="AH144" s="90"/>
      <c r="AI144" s="90"/>
      <c r="AJ144" s="90"/>
      <c r="AK144" s="90"/>
      <c r="AL144" s="90"/>
      <c r="AM144" s="90"/>
      <c r="AN144" s="90"/>
      <c r="AO144" s="90"/>
      <c r="AP144" s="90"/>
      <c r="AQ144" s="90"/>
      <c r="AR144" s="90"/>
      <c r="AS144" s="90"/>
      <c r="AT144" s="90"/>
      <c r="AU144" s="90"/>
      <c r="AV144" s="90"/>
      <c r="AW144" s="90"/>
      <c r="AX144" s="90"/>
      <c r="AY144" s="90"/>
    </row>
    <row r="145" spans="1:51" x14ac:dyDescent="0.3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D145" s="90"/>
      <c r="AE145" s="90"/>
      <c r="AF145" s="90"/>
      <c r="AG145" s="90"/>
      <c r="AH145" s="90"/>
      <c r="AI145" s="90"/>
      <c r="AJ145" s="90"/>
      <c r="AK145" s="90"/>
      <c r="AL145" s="90"/>
      <c r="AM145" s="90"/>
      <c r="AN145" s="90"/>
      <c r="AO145" s="90"/>
      <c r="AP145" s="90"/>
      <c r="AQ145" s="90"/>
      <c r="AR145" s="90"/>
      <c r="AS145" s="90"/>
      <c r="AT145" s="90"/>
      <c r="AU145" s="90"/>
      <c r="AV145" s="90"/>
      <c r="AW145" s="90"/>
      <c r="AX145" s="90"/>
      <c r="AY145" s="90"/>
    </row>
    <row r="146" spans="1:51" x14ac:dyDescent="0.3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/>
      <c r="AG146" s="90"/>
      <c r="AH146" s="90"/>
      <c r="AI146" s="90"/>
      <c r="AJ146" s="90"/>
      <c r="AK146" s="90"/>
      <c r="AL146" s="90"/>
      <c r="AM146" s="90"/>
      <c r="AN146" s="90"/>
      <c r="AO146" s="90"/>
      <c r="AP146" s="90"/>
      <c r="AQ146" s="90"/>
      <c r="AR146" s="90"/>
      <c r="AS146" s="90"/>
      <c r="AT146" s="90"/>
      <c r="AU146" s="90"/>
      <c r="AV146" s="90"/>
      <c r="AW146" s="90"/>
      <c r="AX146" s="90"/>
      <c r="AY146" s="90"/>
    </row>
    <row r="147" spans="1:51" x14ac:dyDescent="0.3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  <c r="AH147" s="90"/>
      <c r="AI147" s="90"/>
      <c r="AJ147" s="90"/>
      <c r="AK147" s="90"/>
      <c r="AL147" s="90"/>
      <c r="AM147" s="90"/>
      <c r="AN147" s="90"/>
      <c r="AO147" s="90"/>
      <c r="AP147" s="90"/>
      <c r="AQ147" s="90"/>
      <c r="AR147" s="90"/>
      <c r="AS147" s="90"/>
      <c r="AT147" s="90"/>
      <c r="AU147" s="90"/>
      <c r="AV147" s="90"/>
      <c r="AW147" s="90"/>
      <c r="AX147" s="90"/>
      <c r="AY147" s="90"/>
    </row>
    <row r="148" spans="1:51" x14ac:dyDescent="0.3">
      <c r="A148" s="94"/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  <c r="AH148" s="90"/>
      <c r="AI148" s="90"/>
      <c r="AJ148" s="90"/>
      <c r="AK148" s="90"/>
      <c r="AL148" s="90"/>
      <c r="AM148" s="90"/>
      <c r="AN148" s="90"/>
      <c r="AO148" s="90"/>
      <c r="AP148" s="90"/>
      <c r="AQ148" s="90"/>
      <c r="AR148" s="90"/>
      <c r="AS148" s="90"/>
      <c r="AT148" s="90"/>
      <c r="AU148" s="90"/>
      <c r="AV148" s="90"/>
      <c r="AW148" s="90"/>
      <c r="AX148" s="90"/>
      <c r="AY148" s="90"/>
    </row>
    <row r="149" spans="1:51" x14ac:dyDescent="0.3">
      <c r="A149" s="94"/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  <c r="AE149" s="90"/>
      <c r="AF149" s="90"/>
      <c r="AG149" s="90"/>
      <c r="AH149" s="90"/>
      <c r="AI149" s="90"/>
      <c r="AJ149" s="90"/>
      <c r="AK149" s="90"/>
      <c r="AL149" s="90"/>
      <c r="AM149" s="90"/>
      <c r="AN149" s="90"/>
      <c r="AO149" s="90"/>
      <c r="AP149" s="90"/>
      <c r="AQ149" s="90"/>
      <c r="AR149" s="90"/>
      <c r="AS149" s="90"/>
      <c r="AT149" s="90"/>
      <c r="AU149" s="90"/>
      <c r="AV149" s="90"/>
      <c r="AW149" s="90"/>
      <c r="AX149" s="90"/>
      <c r="AY149" s="90"/>
    </row>
    <row r="150" spans="1:51" x14ac:dyDescent="0.3">
      <c r="A150" s="94"/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  <c r="AH150" s="90"/>
      <c r="AI150" s="90"/>
      <c r="AJ150" s="90"/>
      <c r="AK150" s="90"/>
      <c r="AL150" s="90"/>
      <c r="AM150" s="90"/>
      <c r="AN150" s="90"/>
      <c r="AO150" s="90"/>
      <c r="AP150" s="90"/>
      <c r="AQ150" s="90"/>
      <c r="AR150" s="90"/>
      <c r="AS150" s="90"/>
      <c r="AT150" s="90"/>
      <c r="AU150" s="90"/>
      <c r="AV150" s="90"/>
      <c r="AW150" s="90"/>
      <c r="AX150" s="90"/>
      <c r="AY150" s="90"/>
    </row>
    <row r="151" spans="1:51" x14ac:dyDescent="0.3">
      <c r="A151" s="94"/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  <c r="AH151" s="90"/>
      <c r="AI151" s="90"/>
      <c r="AJ151" s="90"/>
      <c r="AK151" s="90"/>
      <c r="AL151" s="90"/>
      <c r="AM151" s="90"/>
      <c r="AN151" s="90"/>
      <c r="AO151" s="90"/>
      <c r="AP151" s="90"/>
      <c r="AQ151" s="90"/>
      <c r="AR151" s="90"/>
      <c r="AS151" s="90"/>
      <c r="AT151" s="90"/>
      <c r="AU151" s="90"/>
      <c r="AV151" s="90"/>
      <c r="AW151" s="90"/>
      <c r="AX151" s="90"/>
      <c r="AY151" s="90"/>
    </row>
    <row r="152" spans="1:51" x14ac:dyDescent="0.3">
      <c r="A152" s="94"/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  <c r="AH152" s="90"/>
      <c r="AI152" s="90"/>
      <c r="AJ152" s="90"/>
      <c r="AK152" s="90"/>
      <c r="AL152" s="90"/>
      <c r="AM152" s="90"/>
      <c r="AN152" s="90"/>
      <c r="AO152" s="90"/>
      <c r="AP152" s="90"/>
      <c r="AQ152" s="90"/>
      <c r="AR152" s="90"/>
      <c r="AS152" s="90"/>
      <c r="AT152" s="90"/>
      <c r="AU152" s="90"/>
      <c r="AV152" s="90"/>
      <c r="AW152" s="90"/>
      <c r="AX152" s="90"/>
      <c r="AY152" s="90"/>
    </row>
    <row r="153" spans="1:51" x14ac:dyDescent="0.3">
      <c r="A153" s="94"/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0"/>
      <c r="AD153" s="90"/>
      <c r="AE153" s="90"/>
      <c r="AF153" s="90"/>
      <c r="AG153" s="90"/>
      <c r="AH153" s="90"/>
      <c r="AI153" s="90"/>
      <c r="AJ153" s="90"/>
      <c r="AK153" s="90"/>
      <c r="AL153" s="90"/>
      <c r="AM153" s="90"/>
      <c r="AN153" s="90"/>
      <c r="AO153" s="90"/>
      <c r="AP153" s="90"/>
      <c r="AQ153" s="90"/>
      <c r="AR153" s="90"/>
      <c r="AS153" s="90"/>
      <c r="AT153" s="90"/>
      <c r="AU153" s="90"/>
      <c r="AV153" s="90"/>
      <c r="AW153" s="90"/>
      <c r="AX153" s="90"/>
      <c r="AY153" s="90"/>
    </row>
    <row r="154" spans="1:51" x14ac:dyDescent="0.3">
      <c r="A154" s="94"/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  <c r="AE154" s="90"/>
      <c r="AF154" s="90"/>
      <c r="AG154" s="90"/>
      <c r="AH154" s="90"/>
      <c r="AI154" s="90"/>
      <c r="AJ154" s="90"/>
      <c r="AK154" s="90"/>
      <c r="AL154" s="90"/>
      <c r="AM154" s="90"/>
      <c r="AN154" s="90"/>
      <c r="AO154" s="90"/>
      <c r="AP154" s="90"/>
      <c r="AQ154" s="90"/>
      <c r="AR154" s="90"/>
      <c r="AS154" s="90"/>
      <c r="AT154" s="90"/>
      <c r="AU154" s="90"/>
      <c r="AV154" s="90"/>
      <c r="AW154" s="90"/>
      <c r="AX154" s="90"/>
      <c r="AY154" s="90"/>
    </row>
    <row r="155" spans="1:51" x14ac:dyDescent="0.3">
      <c r="A155" s="94"/>
      <c r="B155" s="94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90"/>
      <c r="AH155" s="90"/>
      <c r="AI155" s="90"/>
      <c r="AJ155" s="90"/>
      <c r="AK155" s="90"/>
      <c r="AL155" s="90"/>
      <c r="AM155" s="90"/>
      <c r="AN155" s="90"/>
      <c r="AO155" s="90"/>
      <c r="AP155" s="90"/>
      <c r="AQ155" s="90"/>
      <c r="AR155" s="90"/>
      <c r="AS155" s="90"/>
      <c r="AT155" s="90"/>
      <c r="AU155" s="90"/>
      <c r="AV155" s="90"/>
      <c r="AW155" s="90"/>
      <c r="AX155" s="90"/>
      <c r="AY155" s="90"/>
    </row>
    <row r="156" spans="1:51" x14ac:dyDescent="0.3">
      <c r="A156" s="94"/>
      <c r="B156" s="94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  <c r="AE156" s="90"/>
      <c r="AF156" s="90"/>
      <c r="AG156" s="90"/>
      <c r="AH156" s="90"/>
      <c r="AI156" s="90"/>
      <c r="AJ156" s="90"/>
      <c r="AK156" s="90"/>
      <c r="AL156" s="90"/>
      <c r="AM156" s="90"/>
      <c r="AN156" s="90"/>
      <c r="AO156" s="90"/>
      <c r="AP156" s="90"/>
      <c r="AQ156" s="90"/>
      <c r="AR156" s="90"/>
      <c r="AS156" s="90"/>
      <c r="AT156" s="90"/>
      <c r="AU156" s="90"/>
      <c r="AV156" s="90"/>
      <c r="AW156" s="90"/>
      <c r="AX156" s="90"/>
      <c r="AY156" s="90"/>
    </row>
    <row r="157" spans="1:51" x14ac:dyDescent="0.3">
      <c r="A157" s="94"/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  <c r="AC157" s="90"/>
      <c r="AD157" s="90"/>
      <c r="AE157" s="90"/>
      <c r="AF157" s="90"/>
      <c r="AG157" s="90"/>
      <c r="AH157" s="90"/>
      <c r="AI157" s="90"/>
      <c r="AJ157" s="90"/>
      <c r="AK157" s="90"/>
      <c r="AL157" s="90"/>
      <c r="AM157" s="90"/>
      <c r="AN157" s="90"/>
      <c r="AO157" s="90"/>
      <c r="AP157" s="90"/>
      <c r="AQ157" s="90"/>
      <c r="AR157" s="90"/>
      <c r="AS157" s="90"/>
      <c r="AT157" s="90"/>
      <c r="AU157" s="90"/>
      <c r="AV157" s="90"/>
      <c r="AW157" s="90"/>
      <c r="AX157" s="90"/>
      <c r="AY157" s="90"/>
    </row>
    <row r="158" spans="1:51" x14ac:dyDescent="0.3">
      <c r="A158" s="94"/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  <c r="AE158" s="90"/>
      <c r="AF158" s="90"/>
      <c r="AG158" s="90"/>
      <c r="AH158" s="90"/>
      <c r="AI158" s="90"/>
      <c r="AJ158" s="90"/>
      <c r="AK158" s="90"/>
      <c r="AL158" s="90"/>
      <c r="AM158" s="90"/>
      <c r="AN158" s="90"/>
      <c r="AO158" s="90"/>
      <c r="AP158" s="90"/>
      <c r="AQ158" s="90"/>
      <c r="AR158" s="90"/>
      <c r="AS158" s="90"/>
      <c r="AT158" s="90"/>
      <c r="AU158" s="90"/>
      <c r="AV158" s="90"/>
      <c r="AW158" s="90"/>
      <c r="AX158" s="90"/>
      <c r="AY158" s="90"/>
    </row>
    <row r="159" spans="1:51" x14ac:dyDescent="0.3">
      <c r="A159" s="94"/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  <c r="AE159" s="90"/>
      <c r="AF159" s="90"/>
      <c r="AG159" s="90"/>
      <c r="AH159" s="90"/>
      <c r="AI159" s="90"/>
      <c r="AJ159" s="90"/>
      <c r="AK159" s="90"/>
      <c r="AL159" s="90"/>
      <c r="AM159" s="90"/>
      <c r="AN159" s="90"/>
      <c r="AO159" s="90"/>
      <c r="AP159" s="90"/>
      <c r="AQ159" s="90"/>
      <c r="AR159" s="90"/>
      <c r="AS159" s="90"/>
      <c r="AT159" s="90"/>
      <c r="AU159" s="90"/>
      <c r="AV159" s="90"/>
      <c r="AW159" s="90"/>
      <c r="AX159" s="90"/>
      <c r="AY159" s="90"/>
    </row>
    <row r="160" spans="1:51" x14ac:dyDescent="0.3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  <c r="AE160" s="90"/>
      <c r="AF160" s="90"/>
      <c r="AG160" s="90"/>
      <c r="AH160" s="90"/>
      <c r="AI160" s="90"/>
      <c r="AJ160" s="90"/>
      <c r="AK160" s="90"/>
      <c r="AL160" s="90"/>
      <c r="AM160" s="90"/>
      <c r="AN160" s="90"/>
      <c r="AO160" s="90"/>
      <c r="AP160" s="90"/>
      <c r="AQ160" s="90"/>
      <c r="AR160" s="90"/>
      <c r="AS160" s="90"/>
      <c r="AT160" s="90"/>
      <c r="AU160" s="90"/>
      <c r="AV160" s="90"/>
      <c r="AW160" s="90"/>
      <c r="AX160" s="90"/>
      <c r="AY160" s="90"/>
    </row>
    <row r="161" spans="1:51" x14ac:dyDescent="0.3">
      <c r="A161" s="94"/>
      <c r="B161" s="94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  <c r="AC161" s="90"/>
      <c r="AD161" s="90"/>
      <c r="AE161" s="90"/>
      <c r="AF161" s="90"/>
      <c r="AG161" s="90"/>
      <c r="AH161" s="90"/>
      <c r="AI161" s="90"/>
      <c r="AJ161" s="90"/>
      <c r="AK161" s="90"/>
      <c r="AL161" s="90"/>
      <c r="AM161" s="90"/>
      <c r="AN161" s="90"/>
      <c r="AO161" s="90"/>
      <c r="AP161" s="90"/>
      <c r="AQ161" s="90"/>
      <c r="AR161" s="90"/>
      <c r="AS161" s="90"/>
      <c r="AT161" s="90"/>
      <c r="AU161" s="90"/>
      <c r="AV161" s="90"/>
      <c r="AW161" s="90"/>
      <c r="AX161" s="90"/>
      <c r="AY161" s="90"/>
    </row>
    <row r="162" spans="1:51" x14ac:dyDescent="0.3">
      <c r="A162" s="94"/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90"/>
      <c r="AE162" s="90"/>
      <c r="AF162" s="90"/>
      <c r="AG162" s="90"/>
      <c r="AH162" s="90"/>
      <c r="AI162" s="90"/>
      <c r="AJ162" s="90"/>
      <c r="AK162" s="90"/>
      <c r="AL162" s="90"/>
      <c r="AM162" s="90"/>
      <c r="AN162" s="90"/>
      <c r="AO162" s="90"/>
      <c r="AP162" s="90"/>
      <c r="AQ162" s="90"/>
      <c r="AR162" s="90"/>
      <c r="AS162" s="90"/>
      <c r="AT162" s="90"/>
      <c r="AU162" s="90"/>
      <c r="AV162" s="90"/>
      <c r="AW162" s="90"/>
      <c r="AX162" s="90"/>
      <c r="AY162" s="90"/>
    </row>
    <row r="163" spans="1:51" x14ac:dyDescent="0.3">
      <c r="A163" s="94"/>
      <c r="B163" s="9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  <c r="AE163" s="90"/>
      <c r="AF163" s="90"/>
      <c r="AG163" s="90"/>
      <c r="AH163" s="90"/>
      <c r="AI163" s="90"/>
      <c r="AJ163" s="90"/>
      <c r="AK163" s="90"/>
      <c r="AL163" s="90"/>
      <c r="AM163" s="90"/>
      <c r="AN163" s="90"/>
      <c r="AO163" s="90"/>
      <c r="AP163" s="90"/>
      <c r="AQ163" s="90"/>
      <c r="AR163" s="90"/>
      <c r="AS163" s="90"/>
      <c r="AT163" s="90"/>
      <c r="AU163" s="90"/>
      <c r="AV163" s="90"/>
      <c r="AW163" s="90"/>
      <c r="AX163" s="90"/>
      <c r="AY163" s="90"/>
    </row>
    <row r="164" spans="1:51" x14ac:dyDescent="0.3">
      <c r="A164" s="94"/>
      <c r="B164" s="94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  <c r="AE164" s="90"/>
      <c r="AF164" s="90"/>
      <c r="AG164" s="90"/>
      <c r="AH164" s="90"/>
      <c r="AI164" s="90"/>
      <c r="AJ164" s="90"/>
      <c r="AK164" s="90"/>
      <c r="AL164" s="90"/>
      <c r="AM164" s="90"/>
      <c r="AN164" s="90"/>
      <c r="AO164" s="90"/>
      <c r="AP164" s="90"/>
      <c r="AQ164" s="90"/>
      <c r="AR164" s="90"/>
      <c r="AS164" s="90"/>
      <c r="AT164" s="90"/>
      <c r="AU164" s="90"/>
      <c r="AV164" s="90"/>
      <c r="AW164" s="90"/>
      <c r="AX164" s="90"/>
      <c r="AY164" s="90"/>
    </row>
    <row r="165" spans="1:51" x14ac:dyDescent="0.3">
      <c r="A165" s="94"/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  <c r="AC165" s="90"/>
      <c r="AD165" s="90"/>
      <c r="AE165" s="90"/>
      <c r="AF165" s="90"/>
      <c r="AG165" s="90"/>
      <c r="AH165" s="90"/>
      <c r="AI165" s="90"/>
      <c r="AJ165" s="90"/>
      <c r="AK165" s="90"/>
      <c r="AL165" s="90"/>
      <c r="AM165" s="90"/>
      <c r="AN165" s="90"/>
      <c r="AO165" s="90"/>
      <c r="AP165" s="90"/>
      <c r="AQ165" s="90"/>
      <c r="AR165" s="90"/>
      <c r="AS165" s="90"/>
      <c r="AT165" s="90"/>
      <c r="AU165" s="90"/>
      <c r="AV165" s="90"/>
      <c r="AW165" s="90"/>
      <c r="AX165" s="90"/>
      <c r="AY165" s="90"/>
    </row>
    <row r="166" spans="1:51" x14ac:dyDescent="0.3">
      <c r="A166" s="94"/>
      <c r="B166" s="94"/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  <c r="AG166" s="90"/>
      <c r="AH166" s="90"/>
      <c r="AI166" s="90"/>
      <c r="AJ166" s="90"/>
      <c r="AK166" s="90"/>
      <c r="AL166" s="90"/>
      <c r="AM166" s="90"/>
      <c r="AN166" s="90"/>
      <c r="AO166" s="90"/>
      <c r="AP166" s="90"/>
      <c r="AQ166" s="90"/>
      <c r="AR166" s="90"/>
      <c r="AS166" s="90"/>
      <c r="AT166" s="90"/>
      <c r="AU166" s="90"/>
      <c r="AV166" s="90"/>
      <c r="AW166" s="90"/>
      <c r="AX166" s="90"/>
      <c r="AY166" s="90"/>
    </row>
    <row r="167" spans="1:51" x14ac:dyDescent="0.3">
      <c r="A167" s="94"/>
      <c r="B167" s="94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  <c r="AE167" s="90"/>
      <c r="AF167" s="90"/>
      <c r="AG167" s="90"/>
      <c r="AH167" s="90"/>
      <c r="AI167" s="90"/>
      <c r="AJ167" s="90"/>
      <c r="AK167" s="90"/>
      <c r="AL167" s="90"/>
      <c r="AM167" s="90"/>
      <c r="AN167" s="90"/>
      <c r="AO167" s="90"/>
      <c r="AP167" s="90"/>
      <c r="AQ167" s="90"/>
      <c r="AR167" s="90"/>
      <c r="AS167" s="90"/>
      <c r="AT167" s="90"/>
      <c r="AU167" s="90"/>
      <c r="AV167" s="90"/>
      <c r="AW167" s="90"/>
      <c r="AX167" s="90"/>
      <c r="AY167" s="90"/>
    </row>
    <row r="168" spans="1:51" x14ac:dyDescent="0.3">
      <c r="A168" s="94"/>
      <c r="B168" s="94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/>
      <c r="AG168" s="90"/>
      <c r="AH168" s="90"/>
      <c r="AI168" s="90"/>
      <c r="AJ168" s="90"/>
      <c r="AK168" s="90"/>
      <c r="AL168" s="90"/>
      <c r="AM168" s="90"/>
      <c r="AN168" s="90"/>
      <c r="AO168" s="90"/>
      <c r="AP168" s="90"/>
      <c r="AQ168" s="90"/>
      <c r="AR168" s="90"/>
      <c r="AS168" s="90"/>
      <c r="AT168" s="90"/>
      <c r="AU168" s="90"/>
      <c r="AV168" s="90"/>
      <c r="AW168" s="90"/>
      <c r="AX168" s="90"/>
      <c r="AY168" s="90"/>
    </row>
    <row r="169" spans="1:51" x14ac:dyDescent="0.3">
      <c r="A169" s="94"/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  <c r="AD169" s="90"/>
      <c r="AE169" s="90"/>
      <c r="AF169" s="90"/>
      <c r="AG169" s="90"/>
      <c r="AH169" s="90"/>
      <c r="AI169" s="90"/>
      <c r="AJ169" s="90"/>
      <c r="AK169" s="90"/>
      <c r="AL169" s="90"/>
      <c r="AM169" s="90"/>
      <c r="AN169" s="90"/>
      <c r="AO169" s="90"/>
      <c r="AP169" s="90"/>
      <c r="AQ169" s="90"/>
      <c r="AR169" s="90"/>
      <c r="AS169" s="90"/>
      <c r="AT169" s="90"/>
      <c r="AU169" s="90"/>
      <c r="AV169" s="90"/>
      <c r="AW169" s="90"/>
      <c r="AX169" s="90"/>
      <c r="AY169" s="90"/>
    </row>
    <row r="170" spans="1:51" x14ac:dyDescent="0.3">
      <c r="A170" s="94"/>
      <c r="B170" s="94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/>
      <c r="AG170" s="90"/>
      <c r="AH170" s="90"/>
      <c r="AI170" s="90"/>
      <c r="AJ170" s="90"/>
      <c r="AK170" s="90"/>
      <c r="AL170" s="90"/>
      <c r="AM170" s="90"/>
      <c r="AN170" s="90"/>
      <c r="AO170" s="90"/>
      <c r="AP170" s="90"/>
      <c r="AQ170" s="90"/>
      <c r="AR170" s="90"/>
      <c r="AS170" s="90"/>
      <c r="AT170" s="90"/>
      <c r="AU170" s="90"/>
      <c r="AV170" s="90"/>
      <c r="AW170" s="90"/>
      <c r="AX170" s="90"/>
      <c r="AY170" s="90"/>
    </row>
    <row r="171" spans="1:51" x14ac:dyDescent="0.3">
      <c r="A171" s="94"/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90"/>
      <c r="AH171" s="90"/>
      <c r="AI171" s="90"/>
      <c r="AJ171" s="90"/>
      <c r="AK171" s="90"/>
      <c r="AL171" s="90"/>
      <c r="AM171" s="90"/>
      <c r="AN171" s="90"/>
      <c r="AO171" s="90"/>
      <c r="AP171" s="90"/>
      <c r="AQ171" s="90"/>
      <c r="AR171" s="90"/>
      <c r="AS171" s="90"/>
      <c r="AT171" s="90"/>
      <c r="AU171" s="90"/>
      <c r="AV171" s="90"/>
      <c r="AW171" s="90"/>
      <c r="AX171" s="90"/>
      <c r="AY171" s="90"/>
    </row>
    <row r="172" spans="1:51" x14ac:dyDescent="0.3">
      <c r="A172" s="94"/>
      <c r="B172" s="94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0"/>
      <c r="AD172" s="90"/>
      <c r="AE172" s="90"/>
      <c r="AF172" s="90"/>
      <c r="AG172" s="90"/>
      <c r="AH172" s="90"/>
      <c r="AI172" s="90"/>
      <c r="AJ172" s="90"/>
      <c r="AK172" s="90"/>
      <c r="AL172" s="90"/>
      <c r="AM172" s="90"/>
      <c r="AN172" s="90"/>
      <c r="AO172" s="90"/>
      <c r="AP172" s="90"/>
      <c r="AQ172" s="90"/>
      <c r="AR172" s="90"/>
      <c r="AS172" s="90"/>
      <c r="AT172" s="90"/>
      <c r="AU172" s="90"/>
      <c r="AV172" s="90"/>
      <c r="AW172" s="90"/>
      <c r="AX172" s="90"/>
      <c r="AY172" s="90"/>
    </row>
    <row r="173" spans="1:51" x14ac:dyDescent="0.3">
      <c r="A173" s="94"/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  <c r="AB173" s="90"/>
      <c r="AC173" s="90"/>
      <c r="AD173" s="90"/>
      <c r="AE173" s="90"/>
      <c r="AF173" s="90"/>
      <c r="AG173" s="90"/>
      <c r="AH173" s="90"/>
      <c r="AI173" s="90"/>
      <c r="AJ173" s="90"/>
      <c r="AK173" s="90"/>
      <c r="AL173" s="90"/>
      <c r="AM173" s="90"/>
      <c r="AN173" s="90"/>
      <c r="AO173" s="90"/>
      <c r="AP173" s="90"/>
      <c r="AQ173" s="90"/>
      <c r="AR173" s="90"/>
      <c r="AS173" s="90"/>
      <c r="AT173" s="90"/>
      <c r="AU173" s="90"/>
      <c r="AV173" s="90"/>
      <c r="AW173" s="90"/>
      <c r="AX173" s="90"/>
      <c r="AY173" s="90"/>
    </row>
    <row r="174" spans="1:51" x14ac:dyDescent="0.3">
      <c r="A174" s="94"/>
      <c r="B174" s="94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D174" s="90"/>
      <c r="AE174" s="90"/>
      <c r="AF174" s="90"/>
      <c r="AG174" s="90"/>
      <c r="AH174" s="90"/>
      <c r="AI174" s="90"/>
      <c r="AJ174" s="90"/>
      <c r="AK174" s="90"/>
      <c r="AL174" s="90"/>
      <c r="AM174" s="90"/>
      <c r="AN174" s="90"/>
      <c r="AO174" s="90"/>
      <c r="AP174" s="90"/>
      <c r="AQ174" s="90"/>
      <c r="AR174" s="90"/>
      <c r="AS174" s="90"/>
      <c r="AT174" s="90"/>
      <c r="AU174" s="90"/>
      <c r="AV174" s="90"/>
      <c r="AW174" s="90"/>
      <c r="AX174" s="90"/>
      <c r="AY174" s="90"/>
    </row>
    <row r="175" spans="1:51" x14ac:dyDescent="0.3">
      <c r="A175" s="94"/>
      <c r="B175" s="94"/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  <c r="AE175" s="90"/>
      <c r="AF175" s="90"/>
      <c r="AG175" s="90"/>
      <c r="AH175" s="90"/>
      <c r="AI175" s="90"/>
      <c r="AJ175" s="90"/>
      <c r="AK175" s="90"/>
      <c r="AL175" s="90"/>
      <c r="AM175" s="90"/>
      <c r="AN175" s="90"/>
      <c r="AO175" s="90"/>
      <c r="AP175" s="90"/>
      <c r="AQ175" s="90"/>
      <c r="AR175" s="90"/>
      <c r="AS175" s="90"/>
      <c r="AT175" s="90"/>
      <c r="AU175" s="90"/>
      <c r="AV175" s="90"/>
      <c r="AW175" s="90"/>
      <c r="AX175" s="90"/>
      <c r="AY175" s="90"/>
    </row>
    <row r="176" spans="1:51" x14ac:dyDescent="0.3">
      <c r="A176" s="94"/>
      <c r="B176" s="94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  <c r="AE176" s="90"/>
      <c r="AF176" s="90"/>
      <c r="AG176" s="90"/>
      <c r="AH176" s="90"/>
      <c r="AI176" s="90"/>
      <c r="AJ176" s="90"/>
      <c r="AK176" s="90"/>
      <c r="AL176" s="90"/>
      <c r="AM176" s="90"/>
      <c r="AN176" s="90"/>
      <c r="AO176" s="90"/>
      <c r="AP176" s="90"/>
      <c r="AQ176" s="90"/>
      <c r="AR176" s="90"/>
      <c r="AS176" s="90"/>
      <c r="AT176" s="90"/>
      <c r="AU176" s="90"/>
      <c r="AV176" s="90"/>
      <c r="AW176" s="90"/>
      <c r="AX176" s="90"/>
      <c r="AY176" s="90"/>
    </row>
    <row r="177" spans="1:51" x14ac:dyDescent="0.3">
      <c r="A177" s="94"/>
      <c r="B177" s="94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  <c r="AC177" s="90"/>
      <c r="AD177" s="90"/>
      <c r="AE177" s="90"/>
      <c r="AF177" s="90"/>
      <c r="AG177" s="90"/>
      <c r="AH177" s="90"/>
      <c r="AI177" s="90"/>
      <c r="AJ177" s="90"/>
      <c r="AK177" s="90"/>
      <c r="AL177" s="90"/>
      <c r="AM177" s="90"/>
      <c r="AN177" s="90"/>
      <c r="AO177" s="90"/>
      <c r="AP177" s="90"/>
      <c r="AQ177" s="90"/>
      <c r="AR177" s="90"/>
      <c r="AS177" s="90"/>
      <c r="AT177" s="90"/>
      <c r="AU177" s="90"/>
      <c r="AV177" s="90"/>
      <c r="AW177" s="90"/>
      <c r="AX177" s="90"/>
      <c r="AY177" s="90"/>
    </row>
    <row r="178" spans="1:51" x14ac:dyDescent="0.3">
      <c r="A178" s="94"/>
      <c r="B178" s="94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/>
      <c r="AD178" s="90"/>
      <c r="AE178" s="90"/>
      <c r="AF178" s="90"/>
      <c r="AG178" s="90"/>
      <c r="AH178" s="90"/>
      <c r="AI178" s="90"/>
      <c r="AJ178" s="90"/>
      <c r="AK178" s="90"/>
      <c r="AL178" s="90"/>
      <c r="AM178" s="90"/>
      <c r="AN178" s="90"/>
      <c r="AO178" s="90"/>
      <c r="AP178" s="90"/>
      <c r="AQ178" s="90"/>
      <c r="AR178" s="90"/>
      <c r="AS178" s="90"/>
      <c r="AT178" s="90"/>
      <c r="AU178" s="90"/>
      <c r="AV178" s="90"/>
      <c r="AW178" s="90"/>
      <c r="AX178" s="90"/>
      <c r="AY178" s="90"/>
    </row>
    <row r="179" spans="1:51" x14ac:dyDescent="0.3">
      <c r="A179" s="94"/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90"/>
      <c r="AE179" s="90"/>
      <c r="AF179" s="90"/>
      <c r="AG179" s="90"/>
      <c r="AH179" s="90"/>
      <c r="AI179" s="90"/>
      <c r="AJ179" s="90"/>
      <c r="AK179" s="90"/>
      <c r="AL179" s="90"/>
      <c r="AM179" s="90"/>
      <c r="AN179" s="90"/>
      <c r="AO179" s="90"/>
      <c r="AP179" s="90"/>
      <c r="AQ179" s="90"/>
      <c r="AR179" s="90"/>
      <c r="AS179" s="90"/>
      <c r="AT179" s="90"/>
      <c r="AU179" s="90"/>
      <c r="AV179" s="90"/>
      <c r="AW179" s="90"/>
      <c r="AX179" s="90"/>
      <c r="AY179" s="90"/>
    </row>
    <row r="180" spans="1:51" x14ac:dyDescent="0.3">
      <c r="A180" s="94"/>
      <c r="B180" s="94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90"/>
      <c r="AE180" s="90"/>
      <c r="AF180" s="90"/>
      <c r="AG180" s="90"/>
      <c r="AH180" s="90"/>
      <c r="AI180" s="90"/>
      <c r="AJ180" s="90"/>
      <c r="AK180" s="90"/>
      <c r="AL180" s="90"/>
      <c r="AM180" s="90"/>
      <c r="AN180" s="90"/>
      <c r="AO180" s="90"/>
      <c r="AP180" s="90"/>
      <c r="AQ180" s="90"/>
      <c r="AR180" s="90"/>
      <c r="AS180" s="90"/>
      <c r="AT180" s="90"/>
      <c r="AU180" s="90"/>
      <c r="AV180" s="90"/>
      <c r="AW180" s="90"/>
      <c r="AX180" s="90"/>
      <c r="AY180" s="90"/>
    </row>
    <row r="181" spans="1:51" x14ac:dyDescent="0.3">
      <c r="A181" s="94"/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90"/>
      <c r="AB181" s="90"/>
      <c r="AC181" s="90"/>
      <c r="AD181" s="90"/>
      <c r="AE181" s="90"/>
      <c r="AF181" s="90"/>
      <c r="AG181" s="90"/>
      <c r="AH181" s="90"/>
      <c r="AI181" s="90"/>
      <c r="AJ181" s="90"/>
      <c r="AK181" s="90"/>
      <c r="AL181" s="90"/>
      <c r="AM181" s="90"/>
      <c r="AN181" s="90"/>
      <c r="AO181" s="90"/>
      <c r="AP181" s="90"/>
      <c r="AQ181" s="90"/>
      <c r="AR181" s="90"/>
      <c r="AS181" s="90"/>
      <c r="AT181" s="90"/>
      <c r="AU181" s="90"/>
      <c r="AV181" s="90"/>
      <c r="AW181" s="90"/>
      <c r="AX181" s="90"/>
      <c r="AY181" s="90"/>
    </row>
    <row r="182" spans="1:51" x14ac:dyDescent="0.3">
      <c r="A182" s="94"/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  <c r="AD182" s="90"/>
      <c r="AE182" s="90"/>
      <c r="AF182" s="90"/>
      <c r="AG182" s="90"/>
      <c r="AH182" s="90"/>
      <c r="AI182" s="90"/>
      <c r="AJ182" s="90"/>
      <c r="AK182" s="90"/>
      <c r="AL182" s="90"/>
      <c r="AM182" s="90"/>
      <c r="AN182" s="90"/>
      <c r="AO182" s="90"/>
      <c r="AP182" s="90"/>
      <c r="AQ182" s="90"/>
      <c r="AR182" s="90"/>
      <c r="AS182" s="90"/>
      <c r="AT182" s="90"/>
      <c r="AU182" s="90"/>
      <c r="AV182" s="90"/>
      <c r="AW182" s="90"/>
      <c r="AX182" s="90"/>
      <c r="AY182" s="90"/>
    </row>
    <row r="183" spans="1:51" x14ac:dyDescent="0.3">
      <c r="A183" s="94"/>
      <c r="B183" s="94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0"/>
      <c r="AE183" s="90"/>
      <c r="AF183" s="90"/>
      <c r="AG183" s="90"/>
      <c r="AH183" s="90"/>
      <c r="AI183" s="90"/>
      <c r="AJ183" s="90"/>
      <c r="AK183" s="90"/>
      <c r="AL183" s="90"/>
      <c r="AM183" s="90"/>
      <c r="AN183" s="90"/>
      <c r="AO183" s="90"/>
      <c r="AP183" s="90"/>
      <c r="AQ183" s="90"/>
      <c r="AR183" s="90"/>
      <c r="AS183" s="90"/>
      <c r="AT183" s="90"/>
      <c r="AU183" s="90"/>
      <c r="AV183" s="90"/>
      <c r="AW183" s="90"/>
      <c r="AX183" s="90"/>
      <c r="AY183" s="90"/>
    </row>
    <row r="184" spans="1:51" x14ac:dyDescent="0.3">
      <c r="A184" s="94"/>
      <c r="B184" s="94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D184" s="90"/>
      <c r="AE184" s="90"/>
      <c r="AF184" s="90"/>
      <c r="AG184" s="90"/>
      <c r="AH184" s="90"/>
      <c r="AI184" s="90"/>
      <c r="AJ184" s="90"/>
      <c r="AK184" s="90"/>
      <c r="AL184" s="90"/>
      <c r="AM184" s="90"/>
      <c r="AN184" s="90"/>
      <c r="AO184" s="90"/>
      <c r="AP184" s="90"/>
      <c r="AQ184" s="90"/>
      <c r="AR184" s="90"/>
      <c r="AS184" s="90"/>
      <c r="AT184" s="90"/>
      <c r="AU184" s="90"/>
      <c r="AV184" s="90"/>
      <c r="AW184" s="90"/>
      <c r="AX184" s="90"/>
      <c r="AY184" s="90"/>
    </row>
    <row r="185" spans="1:51" x14ac:dyDescent="0.3">
      <c r="A185" s="94"/>
      <c r="B185" s="94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0"/>
      <c r="AB185" s="90"/>
      <c r="AC185" s="90"/>
      <c r="AD185" s="90"/>
      <c r="AE185" s="90"/>
      <c r="AF185" s="90"/>
      <c r="AG185" s="90"/>
      <c r="AH185" s="90"/>
      <c r="AI185" s="90"/>
      <c r="AJ185" s="90"/>
      <c r="AK185" s="90"/>
      <c r="AL185" s="90"/>
      <c r="AM185" s="90"/>
      <c r="AN185" s="90"/>
      <c r="AO185" s="90"/>
      <c r="AP185" s="90"/>
      <c r="AQ185" s="90"/>
      <c r="AR185" s="90"/>
      <c r="AS185" s="90"/>
      <c r="AT185" s="90"/>
      <c r="AU185" s="90"/>
      <c r="AV185" s="90"/>
      <c r="AW185" s="90"/>
      <c r="AX185" s="90"/>
      <c r="AY185" s="90"/>
    </row>
    <row r="186" spans="1:51" x14ac:dyDescent="0.3">
      <c r="A186" s="94"/>
      <c r="B186" s="94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  <c r="AE186" s="90"/>
      <c r="AF186" s="90"/>
      <c r="AG186" s="90"/>
      <c r="AH186" s="90"/>
      <c r="AI186" s="90"/>
      <c r="AJ186" s="90"/>
      <c r="AK186" s="90"/>
      <c r="AL186" s="90"/>
      <c r="AM186" s="90"/>
      <c r="AN186" s="90"/>
      <c r="AO186" s="90"/>
      <c r="AP186" s="90"/>
      <c r="AQ186" s="90"/>
      <c r="AR186" s="90"/>
      <c r="AS186" s="90"/>
      <c r="AT186" s="90"/>
      <c r="AU186" s="90"/>
      <c r="AV186" s="90"/>
      <c r="AW186" s="90"/>
      <c r="AX186" s="90"/>
      <c r="AY186" s="90"/>
    </row>
    <row r="187" spans="1:51" x14ac:dyDescent="0.3">
      <c r="A187" s="94"/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90"/>
      <c r="AE187" s="90"/>
      <c r="AF187" s="90"/>
      <c r="AG187" s="90"/>
      <c r="AH187" s="90"/>
      <c r="AI187" s="90"/>
      <c r="AJ187" s="90"/>
      <c r="AK187" s="90"/>
      <c r="AL187" s="90"/>
      <c r="AM187" s="90"/>
      <c r="AN187" s="90"/>
      <c r="AO187" s="90"/>
      <c r="AP187" s="90"/>
      <c r="AQ187" s="90"/>
      <c r="AR187" s="90"/>
      <c r="AS187" s="90"/>
      <c r="AT187" s="90"/>
      <c r="AU187" s="90"/>
      <c r="AV187" s="90"/>
      <c r="AW187" s="90"/>
      <c r="AX187" s="90"/>
      <c r="AY187" s="90"/>
    </row>
    <row r="188" spans="1:51" x14ac:dyDescent="0.3">
      <c r="A188" s="94"/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  <c r="AE188" s="90"/>
      <c r="AF188" s="90"/>
      <c r="AG188" s="90"/>
      <c r="AH188" s="90"/>
      <c r="AI188" s="90"/>
      <c r="AJ188" s="90"/>
      <c r="AK188" s="90"/>
      <c r="AL188" s="90"/>
      <c r="AM188" s="90"/>
      <c r="AN188" s="90"/>
      <c r="AO188" s="90"/>
      <c r="AP188" s="90"/>
      <c r="AQ188" s="90"/>
      <c r="AR188" s="90"/>
      <c r="AS188" s="90"/>
      <c r="AT188" s="90"/>
      <c r="AU188" s="90"/>
      <c r="AV188" s="90"/>
      <c r="AW188" s="90"/>
      <c r="AX188" s="90"/>
      <c r="AY188" s="90"/>
    </row>
    <row r="189" spans="1:51" x14ac:dyDescent="0.3">
      <c r="A189" s="94"/>
      <c r="B189" s="94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  <c r="AC189" s="90"/>
      <c r="AD189" s="90"/>
      <c r="AE189" s="90"/>
      <c r="AF189" s="90"/>
      <c r="AG189" s="90"/>
      <c r="AH189" s="90"/>
      <c r="AI189" s="90"/>
      <c r="AJ189" s="90"/>
      <c r="AK189" s="90"/>
      <c r="AL189" s="90"/>
      <c r="AM189" s="90"/>
      <c r="AN189" s="90"/>
      <c r="AO189" s="90"/>
      <c r="AP189" s="90"/>
      <c r="AQ189" s="90"/>
      <c r="AR189" s="90"/>
      <c r="AS189" s="90"/>
      <c r="AT189" s="90"/>
      <c r="AU189" s="90"/>
      <c r="AV189" s="90"/>
      <c r="AW189" s="90"/>
      <c r="AX189" s="90"/>
      <c r="AY189" s="90"/>
    </row>
    <row r="190" spans="1:51" x14ac:dyDescent="0.3">
      <c r="A190" s="94"/>
      <c r="B190" s="94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90"/>
      <c r="AE190" s="90"/>
      <c r="AF190" s="90"/>
      <c r="AG190" s="90"/>
      <c r="AH190" s="90"/>
      <c r="AI190" s="90"/>
      <c r="AJ190" s="90"/>
      <c r="AK190" s="90"/>
      <c r="AL190" s="90"/>
      <c r="AM190" s="90"/>
      <c r="AN190" s="90"/>
      <c r="AO190" s="90"/>
      <c r="AP190" s="90"/>
      <c r="AQ190" s="90"/>
      <c r="AR190" s="90"/>
      <c r="AS190" s="90"/>
      <c r="AT190" s="90"/>
      <c r="AU190" s="90"/>
      <c r="AV190" s="90"/>
      <c r="AW190" s="90"/>
      <c r="AX190" s="90"/>
      <c r="AY190" s="90"/>
    </row>
    <row r="191" spans="1:51" x14ac:dyDescent="0.3">
      <c r="A191" s="94"/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90"/>
      <c r="AE191" s="90"/>
      <c r="AF191" s="90"/>
      <c r="AG191" s="90"/>
      <c r="AH191" s="90"/>
      <c r="AI191" s="90"/>
      <c r="AJ191" s="90"/>
      <c r="AK191" s="90"/>
      <c r="AL191" s="90"/>
      <c r="AM191" s="90"/>
      <c r="AN191" s="90"/>
      <c r="AO191" s="90"/>
      <c r="AP191" s="90"/>
      <c r="AQ191" s="90"/>
      <c r="AR191" s="90"/>
      <c r="AS191" s="90"/>
      <c r="AT191" s="90"/>
      <c r="AU191" s="90"/>
      <c r="AV191" s="90"/>
      <c r="AW191" s="90"/>
      <c r="AX191" s="90"/>
      <c r="AY191" s="90"/>
    </row>
    <row r="192" spans="1:51" x14ac:dyDescent="0.3">
      <c r="A192" s="94"/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90"/>
      <c r="AE192" s="90"/>
      <c r="AF192" s="90"/>
      <c r="AG192" s="90"/>
      <c r="AH192" s="90"/>
      <c r="AI192" s="90"/>
      <c r="AJ192" s="90"/>
      <c r="AK192" s="90"/>
      <c r="AL192" s="90"/>
      <c r="AM192" s="90"/>
      <c r="AN192" s="90"/>
      <c r="AO192" s="90"/>
      <c r="AP192" s="90"/>
      <c r="AQ192" s="90"/>
      <c r="AR192" s="90"/>
      <c r="AS192" s="90"/>
      <c r="AT192" s="90"/>
      <c r="AU192" s="90"/>
      <c r="AV192" s="90"/>
      <c r="AW192" s="90"/>
      <c r="AX192" s="90"/>
      <c r="AY192" s="90"/>
    </row>
    <row r="193" spans="1:51" x14ac:dyDescent="0.3">
      <c r="A193" s="94"/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0"/>
      <c r="AD193" s="90"/>
      <c r="AE193" s="90"/>
      <c r="AF193" s="90"/>
      <c r="AG193" s="90"/>
      <c r="AH193" s="90"/>
      <c r="AI193" s="90"/>
      <c r="AJ193" s="90"/>
      <c r="AK193" s="90"/>
      <c r="AL193" s="90"/>
      <c r="AM193" s="90"/>
      <c r="AN193" s="90"/>
      <c r="AO193" s="90"/>
      <c r="AP193" s="90"/>
      <c r="AQ193" s="90"/>
      <c r="AR193" s="90"/>
      <c r="AS193" s="90"/>
      <c r="AT193" s="90"/>
      <c r="AU193" s="90"/>
      <c r="AV193" s="90"/>
      <c r="AW193" s="90"/>
      <c r="AX193" s="90"/>
      <c r="AY193" s="90"/>
    </row>
    <row r="194" spans="1:51" x14ac:dyDescent="0.3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D194" s="90"/>
      <c r="AE194" s="90"/>
      <c r="AF194" s="90"/>
      <c r="AG194" s="90"/>
      <c r="AH194" s="90"/>
      <c r="AI194" s="90"/>
      <c r="AJ194" s="90"/>
      <c r="AK194" s="90"/>
      <c r="AL194" s="90"/>
      <c r="AM194" s="90"/>
      <c r="AN194" s="90"/>
      <c r="AO194" s="90"/>
      <c r="AP194" s="90"/>
      <c r="AQ194" s="90"/>
      <c r="AR194" s="90"/>
      <c r="AS194" s="90"/>
      <c r="AT194" s="90"/>
      <c r="AU194" s="90"/>
      <c r="AV194" s="90"/>
      <c r="AW194" s="90"/>
      <c r="AX194" s="90"/>
      <c r="AY194" s="90"/>
    </row>
    <row r="195" spans="1:51" x14ac:dyDescent="0.3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D195" s="90"/>
      <c r="AE195" s="90"/>
      <c r="AF195" s="90"/>
      <c r="AG195" s="90"/>
      <c r="AH195" s="90"/>
      <c r="AI195" s="90"/>
      <c r="AJ195" s="90"/>
      <c r="AK195" s="90"/>
      <c r="AL195" s="90"/>
      <c r="AM195" s="90"/>
      <c r="AN195" s="90"/>
      <c r="AO195" s="90"/>
      <c r="AP195" s="90"/>
      <c r="AQ195" s="90"/>
      <c r="AR195" s="90"/>
      <c r="AS195" s="90"/>
      <c r="AT195" s="90"/>
      <c r="AU195" s="90"/>
      <c r="AV195" s="90"/>
      <c r="AW195" s="90"/>
      <c r="AX195" s="90"/>
      <c r="AY195" s="90"/>
    </row>
    <row r="196" spans="1:51" x14ac:dyDescent="0.3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  <c r="AG196" s="90"/>
      <c r="AH196" s="90"/>
      <c r="AI196" s="90"/>
      <c r="AJ196" s="90"/>
      <c r="AK196" s="90"/>
      <c r="AL196" s="90"/>
      <c r="AM196" s="90"/>
      <c r="AN196" s="90"/>
      <c r="AO196" s="90"/>
      <c r="AP196" s="90"/>
      <c r="AQ196" s="90"/>
      <c r="AR196" s="90"/>
      <c r="AS196" s="90"/>
      <c r="AT196" s="90"/>
      <c r="AU196" s="90"/>
      <c r="AV196" s="90"/>
      <c r="AW196" s="90"/>
      <c r="AX196" s="90"/>
      <c r="AY196" s="90"/>
    </row>
    <row r="197" spans="1:51" x14ac:dyDescent="0.3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  <c r="AC197" s="90"/>
      <c r="AD197" s="90"/>
      <c r="AE197" s="90"/>
      <c r="AF197" s="90"/>
      <c r="AG197" s="90"/>
      <c r="AH197" s="90"/>
      <c r="AI197" s="90"/>
      <c r="AJ197" s="90"/>
      <c r="AK197" s="90"/>
      <c r="AL197" s="90"/>
      <c r="AM197" s="90"/>
      <c r="AN197" s="90"/>
      <c r="AO197" s="90"/>
      <c r="AP197" s="90"/>
      <c r="AQ197" s="90"/>
      <c r="AR197" s="90"/>
      <c r="AS197" s="90"/>
      <c r="AT197" s="90"/>
      <c r="AU197" s="90"/>
      <c r="AV197" s="90"/>
      <c r="AW197" s="90"/>
      <c r="AX197" s="90"/>
      <c r="AY197" s="90"/>
    </row>
    <row r="198" spans="1:51" x14ac:dyDescent="0.3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D198" s="90"/>
      <c r="AE198" s="90"/>
      <c r="AF198" s="90"/>
      <c r="AG198" s="90"/>
      <c r="AH198" s="90"/>
      <c r="AI198" s="90"/>
      <c r="AJ198" s="90"/>
      <c r="AK198" s="90"/>
      <c r="AL198" s="90"/>
      <c r="AM198" s="90"/>
      <c r="AN198" s="90"/>
      <c r="AO198" s="90"/>
      <c r="AP198" s="90"/>
      <c r="AQ198" s="90"/>
      <c r="AR198" s="90"/>
      <c r="AS198" s="90"/>
      <c r="AT198" s="90"/>
      <c r="AU198" s="90"/>
      <c r="AV198" s="90"/>
      <c r="AW198" s="90"/>
      <c r="AX198" s="90"/>
      <c r="AY198" s="90"/>
    </row>
    <row r="199" spans="1:51" x14ac:dyDescent="0.3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  <c r="AE199" s="90"/>
      <c r="AF199" s="90"/>
      <c r="AG199" s="90"/>
      <c r="AH199" s="90"/>
      <c r="AI199" s="90"/>
      <c r="AJ199" s="90"/>
      <c r="AK199" s="90"/>
      <c r="AL199" s="90"/>
      <c r="AM199" s="90"/>
      <c r="AN199" s="90"/>
      <c r="AO199" s="90"/>
      <c r="AP199" s="90"/>
      <c r="AQ199" s="90"/>
      <c r="AR199" s="90"/>
      <c r="AS199" s="90"/>
      <c r="AT199" s="90"/>
      <c r="AU199" s="90"/>
      <c r="AV199" s="90"/>
      <c r="AW199" s="90"/>
      <c r="AX199" s="90"/>
      <c r="AY199" s="90"/>
    </row>
    <row r="200" spans="1:51" x14ac:dyDescent="0.3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90"/>
      <c r="AE200" s="90"/>
      <c r="AF200" s="90"/>
      <c r="AG200" s="90"/>
      <c r="AH200" s="90"/>
      <c r="AI200" s="90"/>
      <c r="AJ200" s="90"/>
      <c r="AK200" s="90"/>
      <c r="AL200" s="90"/>
      <c r="AM200" s="90"/>
      <c r="AN200" s="90"/>
      <c r="AO200" s="90"/>
      <c r="AP200" s="90"/>
      <c r="AQ200" s="90"/>
      <c r="AR200" s="90"/>
      <c r="AS200" s="90"/>
      <c r="AT200" s="90"/>
      <c r="AU200" s="90"/>
      <c r="AV200" s="90"/>
      <c r="AW200" s="90"/>
      <c r="AX200" s="90"/>
      <c r="AY200" s="90"/>
    </row>
    <row r="201" spans="1:51" x14ac:dyDescent="0.3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  <c r="AA201" s="90"/>
      <c r="AB201" s="90"/>
      <c r="AC201" s="90"/>
      <c r="AD201" s="90"/>
      <c r="AE201" s="90"/>
      <c r="AF201" s="90"/>
      <c r="AG201" s="90"/>
      <c r="AH201" s="90"/>
      <c r="AI201" s="90"/>
      <c r="AJ201" s="90"/>
      <c r="AK201" s="90"/>
      <c r="AL201" s="90"/>
      <c r="AM201" s="90"/>
      <c r="AN201" s="90"/>
      <c r="AO201" s="90"/>
      <c r="AP201" s="90"/>
      <c r="AQ201" s="90"/>
      <c r="AR201" s="90"/>
      <c r="AS201" s="90"/>
      <c r="AT201" s="90"/>
      <c r="AU201" s="90"/>
      <c r="AV201" s="90"/>
      <c r="AW201" s="90"/>
      <c r="AX201" s="90"/>
      <c r="AY201" s="90"/>
    </row>
    <row r="202" spans="1:51" x14ac:dyDescent="0.3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0"/>
      <c r="AE202" s="90"/>
      <c r="AF202" s="90"/>
      <c r="AG202" s="90"/>
      <c r="AH202" s="90"/>
      <c r="AI202" s="90"/>
      <c r="AJ202" s="90"/>
      <c r="AK202" s="90"/>
      <c r="AL202" s="90"/>
      <c r="AM202" s="90"/>
      <c r="AN202" s="90"/>
      <c r="AO202" s="90"/>
      <c r="AP202" s="90"/>
      <c r="AQ202" s="90"/>
      <c r="AR202" s="90"/>
      <c r="AS202" s="90"/>
      <c r="AT202" s="90"/>
      <c r="AU202" s="90"/>
      <c r="AV202" s="90"/>
      <c r="AW202" s="90"/>
      <c r="AX202" s="90"/>
      <c r="AY202" s="90"/>
    </row>
    <row r="203" spans="1:51" x14ac:dyDescent="0.3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  <c r="AD203" s="90"/>
      <c r="AE203" s="90"/>
      <c r="AF203" s="90"/>
      <c r="AG203" s="90"/>
      <c r="AH203" s="90"/>
      <c r="AI203" s="90"/>
      <c r="AJ203" s="90"/>
      <c r="AK203" s="90"/>
      <c r="AL203" s="90"/>
      <c r="AM203" s="90"/>
      <c r="AN203" s="90"/>
      <c r="AO203" s="90"/>
      <c r="AP203" s="90"/>
      <c r="AQ203" s="90"/>
      <c r="AR203" s="90"/>
      <c r="AS203" s="90"/>
      <c r="AT203" s="90"/>
      <c r="AU203" s="90"/>
      <c r="AV203" s="90"/>
      <c r="AW203" s="90"/>
      <c r="AX203" s="90"/>
      <c r="AY203" s="90"/>
    </row>
    <row r="204" spans="1:51" x14ac:dyDescent="0.3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  <c r="AD204" s="90"/>
      <c r="AE204" s="90"/>
      <c r="AF204" s="90"/>
      <c r="AG204" s="90"/>
      <c r="AH204" s="90"/>
      <c r="AI204" s="90"/>
      <c r="AJ204" s="90"/>
      <c r="AK204" s="90"/>
      <c r="AL204" s="90"/>
      <c r="AM204" s="90"/>
      <c r="AN204" s="90"/>
      <c r="AO204" s="90"/>
      <c r="AP204" s="90"/>
      <c r="AQ204" s="90"/>
      <c r="AR204" s="90"/>
      <c r="AS204" s="90"/>
      <c r="AT204" s="90"/>
      <c r="AU204" s="90"/>
      <c r="AV204" s="90"/>
      <c r="AW204" s="90"/>
      <c r="AX204" s="90"/>
      <c r="AY204" s="90"/>
    </row>
    <row r="205" spans="1:51" x14ac:dyDescent="0.3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  <c r="AC205" s="90"/>
      <c r="AD205" s="90"/>
      <c r="AE205" s="90"/>
      <c r="AF205" s="90"/>
      <c r="AG205" s="90"/>
      <c r="AH205" s="90"/>
      <c r="AI205" s="90"/>
      <c r="AJ205" s="90"/>
      <c r="AK205" s="90"/>
      <c r="AL205" s="90"/>
      <c r="AM205" s="90"/>
      <c r="AN205" s="90"/>
      <c r="AO205" s="90"/>
      <c r="AP205" s="90"/>
      <c r="AQ205" s="90"/>
      <c r="AR205" s="90"/>
      <c r="AS205" s="90"/>
      <c r="AT205" s="90"/>
      <c r="AU205" s="90"/>
      <c r="AV205" s="90"/>
      <c r="AW205" s="90"/>
      <c r="AX205" s="90"/>
      <c r="AY205" s="90"/>
    </row>
    <row r="206" spans="1:51" x14ac:dyDescent="0.3">
      <c r="A206" s="1"/>
      <c r="B206" s="1"/>
      <c r="C206" s="1"/>
      <c r="D206" s="1"/>
      <c r="E206" s="1"/>
      <c r="F206" s="1"/>
      <c r="G206" s="1"/>
      <c r="H206" s="1"/>
      <c r="I206" s="94"/>
      <c r="J206" s="94"/>
      <c r="K206" s="94"/>
      <c r="L206" s="94"/>
      <c r="M206" s="94"/>
      <c r="N206" s="94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  <c r="AE206" s="90"/>
      <c r="AF206" s="90"/>
      <c r="AG206" s="90"/>
      <c r="AH206" s="90"/>
      <c r="AI206" s="90"/>
      <c r="AJ206" s="90"/>
      <c r="AK206" s="90"/>
      <c r="AL206" s="90"/>
      <c r="AM206" s="90"/>
      <c r="AN206" s="90"/>
      <c r="AO206" s="90"/>
      <c r="AP206" s="90"/>
      <c r="AQ206" s="90"/>
      <c r="AR206" s="90"/>
      <c r="AS206" s="90"/>
      <c r="AT206" s="90"/>
      <c r="AU206" s="90"/>
      <c r="AV206" s="90"/>
      <c r="AW206" s="90"/>
      <c r="AX206" s="90"/>
      <c r="AY206" s="90"/>
    </row>
    <row r="207" spans="1:51" x14ac:dyDescent="0.3">
      <c r="A207" s="1"/>
      <c r="B207" s="1"/>
      <c r="C207" s="1"/>
      <c r="D207" s="1"/>
      <c r="E207" s="1"/>
      <c r="F207" s="1"/>
      <c r="G207" s="1"/>
      <c r="H207" s="1"/>
      <c r="I207" s="94"/>
      <c r="J207" s="94"/>
      <c r="K207" s="94"/>
      <c r="L207" s="94"/>
      <c r="M207" s="94"/>
      <c r="N207" s="94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  <c r="AE207" s="90"/>
      <c r="AF207" s="90"/>
      <c r="AG207" s="90"/>
      <c r="AH207" s="90"/>
      <c r="AI207" s="90"/>
      <c r="AJ207" s="90"/>
      <c r="AK207" s="90"/>
      <c r="AL207" s="90"/>
      <c r="AM207" s="90"/>
      <c r="AN207" s="90"/>
      <c r="AO207" s="90"/>
      <c r="AP207" s="90"/>
      <c r="AQ207" s="90"/>
      <c r="AR207" s="90"/>
      <c r="AS207" s="90"/>
      <c r="AT207" s="90"/>
      <c r="AU207" s="90"/>
      <c r="AV207" s="90"/>
      <c r="AW207" s="90"/>
      <c r="AX207" s="90"/>
      <c r="AY207" s="90"/>
    </row>
    <row r="208" spans="1:51" x14ac:dyDescent="0.3">
      <c r="A208" s="1"/>
      <c r="B208" s="1"/>
      <c r="C208" s="1"/>
      <c r="D208" s="1"/>
      <c r="E208" s="1"/>
      <c r="F208" s="1"/>
      <c r="G208" s="1"/>
      <c r="H208" s="1"/>
      <c r="I208" s="94"/>
      <c r="J208" s="94"/>
      <c r="K208" s="94"/>
      <c r="L208" s="94"/>
      <c r="M208" s="94"/>
      <c r="N208" s="94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D208" s="90"/>
      <c r="AE208" s="90"/>
      <c r="AF208" s="90"/>
      <c r="AG208" s="90"/>
      <c r="AH208" s="90"/>
      <c r="AI208" s="90"/>
      <c r="AJ208" s="90"/>
      <c r="AK208" s="90"/>
      <c r="AL208" s="90"/>
      <c r="AM208" s="90"/>
      <c r="AN208" s="90"/>
      <c r="AO208" s="90"/>
      <c r="AP208" s="90"/>
      <c r="AQ208" s="90"/>
      <c r="AR208" s="90"/>
      <c r="AS208" s="90"/>
      <c r="AT208" s="90"/>
      <c r="AU208" s="90"/>
      <c r="AV208" s="90"/>
      <c r="AW208" s="90"/>
      <c r="AX208" s="90"/>
      <c r="AY208" s="90"/>
    </row>
    <row r="209" spans="1:51" x14ac:dyDescent="0.3">
      <c r="A209" s="1"/>
      <c r="B209" s="1"/>
      <c r="C209" s="1"/>
      <c r="D209" s="1"/>
      <c r="E209" s="1"/>
      <c r="F209" s="1"/>
      <c r="G209" s="1"/>
      <c r="H209" s="1"/>
      <c r="I209" s="94"/>
      <c r="J209" s="94"/>
      <c r="K209" s="94"/>
      <c r="L209" s="94"/>
      <c r="M209" s="94"/>
      <c r="N209" s="94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0"/>
      <c r="AB209" s="90"/>
      <c r="AC209" s="90"/>
      <c r="AD209" s="90"/>
      <c r="AE209" s="90"/>
      <c r="AF209" s="90"/>
      <c r="AG209" s="90"/>
      <c r="AH209" s="90"/>
      <c r="AI209" s="90"/>
      <c r="AJ209" s="90"/>
      <c r="AK209" s="90"/>
      <c r="AL209" s="90"/>
      <c r="AM209" s="90"/>
      <c r="AN209" s="90"/>
      <c r="AO209" s="90"/>
      <c r="AP209" s="90"/>
      <c r="AQ209" s="90"/>
      <c r="AR209" s="90"/>
      <c r="AS209" s="90"/>
      <c r="AT209" s="90"/>
      <c r="AU209" s="90"/>
      <c r="AV209" s="90"/>
      <c r="AW209" s="90"/>
      <c r="AX209" s="90"/>
      <c r="AY209" s="90"/>
    </row>
    <row r="210" spans="1:51" x14ac:dyDescent="0.3">
      <c r="A210" s="1"/>
      <c r="B210" s="1"/>
      <c r="C210" s="1"/>
      <c r="D210" s="1"/>
      <c r="E210" s="1"/>
      <c r="F210" s="1"/>
      <c r="G210" s="1"/>
      <c r="H210" s="1"/>
      <c r="I210" s="94"/>
      <c r="J210" s="94"/>
      <c r="K210" s="94"/>
      <c r="L210" s="94"/>
      <c r="M210" s="94"/>
      <c r="N210" s="94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  <c r="AE210" s="90"/>
      <c r="AF210" s="90"/>
      <c r="AG210" s="90"/>
      <c r="AH210" s="90"/>
      <c r="AI210" s="90"/>
      <c r="AJ210" s="90"/>
      <c r="AK210" s="90"/>
      <c r="AL210" s="90"/>
      <c r="AM210" s="90"/>
      <c r="AN210" s="90"/>
      <c r="AO210" s="90"/>
      <c r="AP210" s="90"/>
      <c r="AQ210" s="90"/>
      <c r="AR210" s="90"/>
      <c r="AS210" s="90"/>
      <c r="AT210" s="90"/>
      <c r="AU210" s="90"/>
      <c r="AV210" s="90"/>
      <c r="AW210" s="90"/>
      <c r="AX210" s="90"/>
      <c r="AY210" s="90"/>
    </row>
    <row r="211" spans="1:51" x14ac:dyDescent="0.3">
      <c r="A211" s="1"/>
      <c r="B211" s="1"/>
      <c r="C211" s="1"/>
      <c r="D211" s="1"/>
      <c r="E211" s="1"/>
      <c r="F211" s="1"/>
      <c r="G211" s="1"/>
      <c r="H211" s="1"/>
      <c r="I211" s="94"/>
      <c r="J211" s="94"/>
      <c r="K211" s="94"/>
      <c r="L211" s="94"/>
      <c r="M211" s="94"/>
      <c r="N211" s="94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  <c r="AE211" s="90"/>
      <c r="AF211" s="90"/>
      <c r="AG211" s="90"/>
      <c r="AH211" s="90"/>
      <c r="AI211" s="90"/>
      <c r="AJ211" s="90"/>
      <c r="AK211" s="90"/>
      <c r="AL211" s="90"/>
      <c r="AM211" s="90"/>
      <c r="AN211" s="90"/>
      <c r="AO211" s="90"/>
      <c r="AP211" s="90"/>
      <c r="AQ211" s="90"/>
      <c r="AR211" s="90"/>
      <c r="AS211" s="90"/>
      <c r="AT211" s="90"/>
      <c r="AU211" s="90"/>
      <c r="AV211" s="90"/>
      <c r="AW211" s="90"/>
      <c r="AX211" s="90"/>
      <c r="AY211" s="90"/>
    </row>
    <row r="212" spans="1:51" x14ac:dyDescent="0.3">
      <c r="A212" s="1"/>
      <c r="B212" s="1"/>
      <c r="C212" s="1"/>
      <c r="D212" s="1"/>
      <c r="E212" s="1"/>
      <c r="F212" s="1"/>
      <c r="G212" s="1"/>
      <c r="H212" s="1"/>
      <c r="I212" s="94"/>
      <c r="J212" s="94"/>
      <c r="K212" s="94"/>
      <c r="L212" s="94"/>
      <c r="M212" s="94"/>
      <c r="N212" s="94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  <c r="AD212" s="90"/>
      <c r="AE212" s="90"/>
      <c r="AF212" s="90"/>
      <c r="AG212" s="90"/>
      <c r="AH212" s="90"/>
      <c r="AI212" s="90"/>
      <c r="AJ212" s="90"/>
      <c r="AK212" s="90"/>
      <c r="AL212" s="90"/>
      <c r="AM212" s="90"/>
      <c r="AN212" s="90"/>
      <c r="AO212" s="90"/>
      <c r="AP212" s="90"/>
      <c r="AQ212" s="90"/>
      <c r="AR212" s="90"/>
      <c r="AS212" s="90"/>
      <c r="AT212" s="90"/>
      <c r="AU212" s="90"/>
      <c r="AV212" s="90"/>
      <c r="AW212" s="90"/>
      <c r="AX212" s="90"/>
      <c r="AY212" s="90"/>
    </row>
    <row r="213" spans="1:51" x14ac:dyDescent="0.3">
      <c r="A213" s="1"/>
      <c r="B213" s="1"/>
      <c r="C213" s="1"/>
      <c r="D213" s="1"/>
      <c r="E213" s="1"/>
      <c r="F213" s="1"/>
      <c r="G213" s="1"/>
      <c r="H213" s="1"/>
      <c r="I213" s="94"/>
      <c r="J213" s="94"/>
      <c r="K213" s="94"/>
      <c r="L213" s="94"/>
      <c r="M213" s="94"/>
      <c r="N213" s="94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0"/>
      <c r="AB213" s="90"/>
      <c r="AC213" s="90"/>
      <c r="AD213" s="90"/>
      <c r="AE213" s="90"/>
      <c r="AF213" s="90"/>
      <c r="AG213" s="90"/>
      <c r="AH213" s="90"/>
      <c r="AI213" s="90"/>
      <c r="AJ213" s="90"/>
      <c r="AK213" s="90"/>
      <c r="AL213" s="90"/>
      <c r="AM213" s="90"/>
      <c r="AN213" s="90"/>
      <c r="AO213" s="90"/>
      <c r="AP213" s="90"/>
      <c r="AQ213" s="90"/>
      <c r="AR213" s="90"/>
      <c r="AS213" s="90"/>
      <c r="AT213" s="90"/>
      <c r="AU213" s="90"/>
      <c r="AV213" s="90"/>
      <c r="AW213" s="90"/>
      <c r="AX213" s="90"/>
      <c r="AY213" s="90"/>
    </row>
    <row r="214" spans="1:51" x14ac:dyDescent="0.3">
      <c r="A214" s="1"/>
      <c r="B214" s="1"/>
      <c r="C214" s="1"/>
      <c r="D214" s="1"/>
      <c r="E214" s="1"/>
      <c r="F214" s="1"/>
      <c r="G214" s="1"/>
      <c r="H214" s="1"/>
      <c r="I214" s="94"/>
      <c r="J214" s="94"/>
      <c r="K214" s="94"/>
      <c r="L214" s="94"/>
      <c r="M214" s="94"/>
      <c r="N214" s="94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  <c r="AC214" s="90"/>
      <c r="AD214" s="90"/>
      <c r="AE214" s="90"/>
      <c r="AF214" s="90"/>
      <c r="AG214" s="90"/>
      <c r="AH214" s="90"/>
      <c r="AI214" s="90"/>
      <c r="AJ214" s="90"/>
      <c r="AK214" s="90"/>
      <c r="AL214" s="90"/>
      <c r="AM214" s="90"/>
      <c r="AN214" s="90"/>
      <c r="AO214" s="90"/>
      <c r="AP214" s="90"/>
      <c r="AQ214" s="90"/>
      <c r="AR214" s="90"/>
      <c r="AS214" s="90"/>
      <c r="AT214" s="90"/>
      <c r="AU214" s="90"/>
      <c r="AV214" s="90"/>
      <c r="AW214" s="90"/>
      <c r="AX214" s="90"/>
      <c r="AY214" s="90"/>
    </row>
    <row r="215" spans="1:51" x14ac:dyDescent="0.3">
      <c r="A215" s="1"/>
      <c r="B215" s="1"/>
      <c r="C215" s="1"/>
      <c r="D215" s="1"/>
      <c r="E215" s="1"/>
      <c r="F215" s="1"/>
      <c r="G215" s="1"/>
      <c r="H215" s="1"/>
      <c r="I215" s="94"/>
      <c r="J215" s="94"/>
      <c r="K215" s="94"/>
      <c r="L215" s="94"/>
      <c r="M215" s="94"/>
      <c r="N215" s="94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D215" s="90"/>
      <c r="AE215" s="90"/>
      <c r="AF215" s="90"/>
      <c r="AG215" s="90"/>
      <c r="AH215" s="90"/>
      <c r="AI215" s="90"/>
      <c r="AJ215" s="90"/>
      <c r="AK215" s="90"/>
      <c r="AL215" s="90"/>
      <c r="AM215" s="90"/>
      <c r="AN215" s="90"/>
      <c r="AO215" s="90"/>
      <c r="AP215" s="90"/>
      <c r="AQ215" s="90"/>
      <c r="AR215" s="90"/>
      <c r="AS215" s="90"/>
      <c r="AT215" s="90"/>
      <c r="AU215" s="90"/>
      <c r="AV215" s="90"/>
      <c r="AW215" s="90"/>
      <c r="AX215" s="90"/>
      <c r="AY215" s="90"/>
    </row>
    <row r="216" spans="1:51" x14ac:dyDescent="0.3">
      <c r="A216" s="1"/>
      <c r="B216" s="1"/>
      <c r="C216" s="1"/>
      <c r="D216" s="1"/>
      <c r="E216" s="1"/>
      <c r="F216" s="1"/>
      <c r="G216" s="1"/>
      <c r="H216" s="1"/>
      <c r="I216" s="94"/>
      <c r="J216" s="94"/>
      <c r="K216" s="94"/>
      <c r="L216" s="94"/>
      <c r="M216" s="94"/>
      <c r="N216" s="94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  <c r="AD216" s="90"/>
      <c r="AE216" s="90"/>
      <c r="AF216" s="90"/>
      <c r="AG216" s="90"/>
      <c r="AH216" s="90"/>
      <c r="AI216" s="90"/>
      <c r="AJ216" s="90"/>
      <c r="AK216" s="90"/>
      <c r="AL216" s="90"/>
      <c r="AM216" s="90"/>
      <c r="AN216" s="90"/>
      <c r="AO216" s="90"/>
      <c r="AP216" s="90"/>
      <c r="AQ216" s="90"/>
      <c r="AR216" s="90"/>
      <c r="AS216" s="90"/>
      <c r="AT216" s="90"/>
      <c r="AU216" s="90"/>
      <c r="AV216" s="90"/>
      <c r="AW216" s="90"/>
      <c r="AX216" s="90"/>
      <c r="AY216" s="90"/>
    </row>
    <row r="217" spans="1:51" x14ac:dyDescent="0.3">
      <c r="A217" s="1"/>
      <c r="B217" s="1"/>
      <c r="C217" s="1"/>
      <c r="D217" s="1"/>
      <c r="E217" s="1"/>
      <c r="F217" s="1"/>
      <c r="G217" s="1"/>
      <c r="H217" s="1"/>
      <c r="I217" s="94"/>
      <c r="J217" s="94"/>
      <c r="K217" s="94"/>
      <c r="L217" s="94"/>
      <c r="M217" s="94"/>
      <c r="N217" s="94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  <c r="AA217" s="90"/>
      <c r="AB217" s="90"/>
      <c r="AC217" s="90"/>
      <c r="AD217" s="90"/>
      <c r="AE217" s="90"/>
      <c r="AF217" s="90"/>
      <c r="AG217" s="90"/>
      <c r="AH217" s="90"/>
      <c r="AI217" s="90"/>
      <c r="AJ217" s="90"/>
      <c r="AK217" s="90"/>
      <c r="AL217" s="90"/>
      <c r="AM217" s="90"/>
      <c r="AN217" s="90"/>
      <c r="AO217" s="90"/>
      <c r="AP217" s="90"/>
      <c r="AQ217" s="90"/>
      <c r="AR217" s="90"/>
      <c r="AS217" s="90"/>
      <c r="AT217" s="90"/>
      <c r="AU217" s="90"/>
      <c r="AV217" s="90"/>
      <c r="AW217" s="90"/>
      <c r="AX217" s="90"/>
      <c r="AY217" s="90"/>
    </row>
    <row r="218" spans="1:51" x14ac:dyDescent="0.3">
      <c r="A218" s="1"/>
      <c r="B218" s="1"/>
      <c r="C218" s="1"/>
      <c r="D218" s="1"/>
      <c r="E218" s="1"/>
      <c r="F218" s="1"/>
      <c r="G218" s="1"/>
      <c r="H218" s="1"/>
      <c r="I218" s="94"/>
      <c r="J218" s="94"/>
      <c r="K218" s="94"/>
      <c r="L218" s="94"/>
      <c r="M218" s="94"/>
      <c r="N218" s="94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  <c r="AC218" s="90"/>
      <c r="AD218" s="90"/>
      <c r="AE218" s="90"/>
      <c r="AF218" s="90"/>
      <c r="AG218" s="90"/>
      <c r="AH218" s="90"/>
      <c r="AI218" s="90"/>
      <c r="AJ218" s="90"/>
      <c r="AK218" s="90"/>
      <c r="AL218" s="90"/>
      <c r="AM218" s="90"/>
      <c r="AN218" s="90"/>
      <c r="AO218" s="90"/>
      <c r="AP218" s="90"/>
      <c r="AQ218" s="90"/>
      <c r="AR218" s="90"/>
      <c r="AS218" s="90"/>
      <c r="AT218" s="90"/>
      <c r="AU218" s="90"/>
      <c r="AV218" s="90"/>
      <c r="AW218" s="90"/>
      <c r="AX218" s="90"/>
      <c r="AY218" s="90"/>
    </row>
    <row r="219" spans="1:51" x14ac:dyDescent="0.3">
      <c r="A219" s="1"/>
      <c r="B219" s="1"/>
      <c r="C219" s="1"/>
      <c r="D219" s="1"/>
      <c r="E219" s="1"/>
      <c r="F219" s="1"/>
      <c r="G219" s="1"/>
      <c r="H219" s="1"/>
      <c r="I219" s="94"/>
      <c r="J219" s="94"/>
      <c r="K219" s="94"/>
      <c r="L219" s="94"/>
      <c r="M219" s="94"/>
      <c r="N219" s="94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  <c r="AD219" s="90"/>
      <c r="AE219" s="90"/>
      <c r="AF219" s="90"/>
      <c r="AG219" s="90"/>
      <c r="AH219" s="90"/>
      <c r="AI219" s="90"/>
      <c r="AJ219" s="90"/>
      <c r="AK219" s="90"/>
      <c r="AL219" s="90"/>
      <c r="AM219" s="90"/>
      <c r="AN219" s="90"/>
      <c r="AO219" s="90"/>
      <c r="AP219" s="90"/>
      <c r="AQ219" s="90"/>
      <c r="AR219" s="90"/>
      <c r="AS219" s="90"/>
      <c r="AT219" s="90"/>
      <c r="AU219" s="90"/>
      <c r="AV219" s="90"/>
      <c r="AW219" s="90"/>
      <c r="AX219" s="90"/>
      <c r="AY219" s="90"/>
    </row>
    <row r="220" spans="1:51" x14ac:dyDescent="0.3">
      <c r="A220" s="1"/>
      <c r="B220" s="1"/>
      <c r="C220" s="1"/>
      <c r="D220" s="1"/>
      <c r="E220" s="1"/>
      <c r="F220" s="1"/>
      <c r="G220" s="1"/>
      <c r="H220" s="1"/>
      <c r="I220" s="94"/>
      <c r="J220" s="94"/>
      <c r="K220" s="94"/>
      <c r="L220" s="94"/>
      <c r="M220" s="94"/>
      <c r="N220" s="94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  <c r="AC220" s="90"/>
      <c r="AD220" s="90"/>
      <c r="AE220" s="90"/>
      <c r="AF220" s="90"/>
      <c r="AG220" s="90"/>
      <c r="AH220" s="90"/>
      <c r="AI220" s="90"/>
      <c r="AJ220" s="90"/>
      <c r="AK220" s="90"/>
      <c r="AL220" s="90"/>
      <c r="AM220" s="90"/>
      <c r="AN220" s="90"/>
      <c r="AO220" s="90"/>
      <c r="AP220" s="90"/>
      <c r="AQ220" s="90"/>
      <c r="AR220" s="90"/>
      <c r="AS220" s="90"/>
      <c r="AT220" s="90"/>
      <c r="AU220" s="90"/>
      <c r="AV220" s="90"/>
      <c r="AW220" s="90"/>
      <c r="AX220" s="90"/>
      <c r="AY220" s="90"/>
    </row>
    <row r="221" spans="1:51" x14ac:dyDescent="0.3">
      <c r="A221" s="1"/>
      <c r="B221" s="1"/>
      <c r="C221" s="1"/>
      <c r="D221" s="1"/>
      <c r="E221" s="1"/>
      <c r="F221" s="1"/>
      <c r="G221" s="1"/>
      <c r="H221" s="1"/>
      <c r="I221" s="94"/>
      <c r="J221" s="94"/>
      <c r="K221" s="94"/>
      <c r="L221" s="94"/>
      <c r="M221" s="94"/>
      <c r="N221" s="94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90"/>
      <c r="AB221" s="90"/>
      <c r="AC221" s="90"/>
      <c r="AD221" s="90"/>
      <c r="AE221" s="90"/>
      <c r="AF221" s="90"/>
      <c r="AG221" s="90"/>
      <c r="AH221" s="90"/>
      <c r="AI221" s="90"/>
      <c r="AJ221" s="90"/>
      <c r="AK221" s="90"/>
      <c r="AL221" s="90"/>
      <c r="AM221" s="90"/>
      <c r="AN221" s="90"/>
      <c r="AO221" s="90"/>
      <c r="AP221" s="90"/>
      <c r="AQ221" s="90"/>
      <c r="AR221" s="90"/>
      <c r="AS221" s="90"/>
      <c r="AT221" s="90"/>
      <c r="AU221" s="90"/>
      <c r="AV221" s="90"/>
      <c r="AW221" s="90"/>
      <c r="AX221" s="90"/>
      <c r="AY221" s="90"/>
    </row>
    <row r="222" spans="1:51" x14ac:dyDescent="0.3">
      <c r="A222" s="1"/>
      <c r="B222" s="1"/>
      <c r="C222" s="1"/>
      <c r="D222" s="1"/>
      <c r="E222" s="1"/>
      <c r="F222" s="1"/>
      <c r="G222" s="1"/>
      <c r="H222" s="1"/>
      <c r="I222" s="94"/>
      <c r="J222" s="94"/>
      <c r="K222" s="94"/>
      <c r="L222" s="94"/>
      <c r="M222" s="94"/>
      <c r="N222" s="94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D222" s="90"/>
      <c r="AE222" s="90"/>
      <c r="AF222" s="90"/>
      <c r="AG222" s="90"/>
      <c r="AH222" s="90"/>
      <c r="AI222" s="90"/>
      <c r="AJ222" s="90"/>
      <c r="AK222" s="90"/>
      <c r="AL222" s="90"/>
      <c r="AM222" s="90"/>
      <c r="AN222" s="90"/>
      <c r="AO222" s="90"/>
      <c r="AP222" s="90"/>
      <c r="AQ222" s="90"/>
      <c r="AR222" s="90"/>
      <c r="AS222" s="90"/>
      <c r="AT222" s="90"/>
      <c r="AU222" s="90"/>
      <c r="AV222" s="90"/>
      <c r="AW222" s="90"/>
      <c r="AX222" s="90"/>
      <c r="AY222" s="90"/>
    </row>
    <row r="223" spans="1:51" x14ac:dyDescent="0.3">
      <c r="A223" s="1"/>
      <c r="B223" s="1"/>
      <c r="C223" s="1"/>
      <c r="D223" s="1"/>
      <c r="E223" s="1"/>
      <c r="F223" s="1"/>
      <c r="G223" s="1"/>
      <c r="H223" s="1"/>
      <c r="I223" s="94"/>
      <c r="J223" s="94"/>
      <c r="K223" s="94"/>
      <c r="L223" s="94"/>
      <c r="M223" s="94"/>
      <c r="N223" s="94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D223" s="90"/>
      <c r="AE223" s="90"/>
      <c r="AF223" s="90"/>
      <c r="AG223" s="90"/>
      <c r="AH223" s="90"/>
      <c r="AI223" s="90"/>
      <c r="AJ223" s="90"/>
      <c r="AK223" s="90"/>
      <c r="AL223" s="90"/>
      <c r="AM223" s="90"/>
      <c r="AN223" s="90"/>
      <c r="AO223" s="90"/>
      <c r="AP223" s="90"/>
      <c r="AQ223" s="90"/>
      <c r="AR223" s="90"/>
      <c r="AS223" s="90"/>
      <c r="AT223" s="90"/>
      <c r="AU223" s="90"/>
      <c r="AV223" s="90"/>
      <c r="AW223" s="90"/>
      <c r="AX223" s="90"/>
      <c r="AY223" s="90"/>
    </row>
    <row r="224" spans="1:51" x14ac:dyDescent="0.3">
      <c r="A224" s="1"/>
      <c r="B224" s="1"/>
      <c r="C224" s="1"/>
      <c r="D224" s="1"/>
      <c r="E224" s="1"/>
      <c r="F224" s="1"/>
      <c r="G224" s="1"/>
      <c r="H224" s="1"/>
      <c r="I224" s="94"/>
      <c r="J224" s="94"/>
      <c r="K224" s="94"/>
      <c r="L224" s="94"/>
      <c r="M224" s="94"/>
      <c r="N224" s="94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  <c r="AE224" s="90"/>
      <c r="AF224" s="90"/>
      <c r="AG224" s="90"/>
      <c r="AH224" s="90"/>
      <c r="AI224" s="90"/>
      <c r="AJ224" s="90"/>
      <c r="AK224" s="90"/>
      <c r="AL224" s="90"/>
      <c r="AM224" s="90"/>
      <c r="AN224" s="90"/>
      <c r="AO224" s="90"/>
      <c r="AP224" s="90"/>
      <c r="AQ224" s="90"/>
      <c r="AR224" s="90"/>
      <c r="AS224" s="90"/>
      <c r="AT224" s="90"/>
      <c r="AU224" s="90"/>
      <c r="AV224" s="90"/>
      <c r="AW224" s="90"/>
      <c r="AX224" s="90"/>
      <c r="AY224" s="90"/>
    </row>
    <row r="225" spans="1:51" x14ac:dyDescent="0.3">
      <c r="A225" s="1"/>
      <c r="B225" s="1"/>
      <c r="C225" s="1"/>
      <c r="D225" s="1"/>
      <c r="E225" s="1"/>
      <c r="F225" s="1"/>
      <c r="G225" s="1"/>
      <c r="H225" s="1"/>
      <c r="I225" s="94"/>
      <c r="J225" s="94"/>
      <c r="K225" s="94"/>
      <c r="L225" s="94"/>
      <c r="M225" s="94"/>
      <c r="N225" s="94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  <c r="AA225" s="90"/>
      <c r="AB225" s="90"/>
      <c r="AC225" s="90"/>
      <c r="AD225" s="90"/>
      <c r="AE225" s="90"/>
      <c r="AF225" s="90"/>
      <c r="AG225" s="90"/>
      <c r="AH225" s="90"/>
      <c r="AI225" s="90"/>
      <c r="AJ225" s="90"/>
      <c r="AK225" s="90"/>
      <c r="AL225" s="90"/>
      <c r="AM225" s="90"/>
      <c r="AN225" s="90"/>
      <c r="AO225" s="90"/>
      <c r="AP225" s="90"/>
      <c r="AQ225" s="90"/>
      <c r="AR225" s="90"/>
      <c r="AS225" s="90"/>
      <c r="AT225" s="90"/>
      <c r="AU225" s="90"/>
      <c r="AV225" s="90"/>
      <c r="AW225" s="90"/>
      <c r="AX225" s="90"/>
      <c r="AY225" s="90"/>
    </row>
    <row r="226" spans="1:51" x14ac:dyDescent="0.3">
      <c r="A226" s="1"/>
      <c r="B226" s="1"/>
      <c r="C226" s="1"/>
      <c r="D226" s="1"/>
      <c r="E226" s="1"/>
      <c r="F226" s="1"/>
      <c r="G226" s="1"/>
      <c r="H226" s="1"/>
      <c r="I226" s="94"/>
      <c r="J226" s="94"/>
      <c r="K226" s="94"/>
      <c r="L226" s="94"/>
      <c r="M226" s="94"/>
      <c r="N226" s="94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  <c r="AE226" s="90"/>
      <c r="AF226" s="90"/>
      <c r="AG226" s="90"/>
      <c r="AH226" s="90"/>
      <c r="AI226" s="90"/>
      <c r="AJ226" s="90"/>
      <c r="AK226" s="90"/>
      <c r="AL226" s="90"/>
      <c r="AM226" s="90"/>
      <c r="AN226" s="90"/>
      <c r="AO226" s="90"/>
      <c r="AP226" s="90"/>
      <c r="AQ226" s="90"/>
      <c r="AR226" s="90"/>
      <c r="AS226" s="90"/>
      <c r="AT226" s="90"/>
      <c r="AU226" s="90"/>
      <c r="AV226" s="90"/>
      <c r="AW226" s="90"/>
      <c r="AX226" s="90"/>
      <c r="AY226" s="90"/>
    </row>
    <row r="227" spans="1:51" x14ac:dyDescent="0.3">
      <c r="A227" s="1"/>
      <c r="B227" s="1"/>
      <c r="C227" s="1"/>
      <c r="D227" s="1"/>
      <c r="E227" s="1"/>
      <c r="F227" s="1"/>
      <c r="G227" s="1"/>
      <c r="H227" s="1"/>
      <c r="I227" s="94"/>
      <c r="J227" s="94"/>
      <c r="K227" s="94"/>
      <c r="L227" s="94"/>
      <c r="M227" s="94"/>
      <c r="N227" s="94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  <c r="AE227" s="90"/>
      <c r="AF227" s="90"/>
      <c r="AG227" s="90"/>
      <c r="AH227" s="90"/>
      <c r="AI227" s="90"/>
      <c r="AJ227" s="90"/>
      <c r="AK227" s="90"/>
      <c r="AL227" s="90"/>
      <c r="AM227" s="90"/>
      <c r="AN227" s="90"/>
      <c r="AO227" s="90"/>
      <c r="AP227" s="90"/>
      <c r="AQ227" s="90"/>
      <c r="AR227" s="90"/>
      <c r="AS227" s="90"/>
      <c r="AT227" s="90"/>
      <c r="AU227" s="90"/>
      <c r="AV227" s="90"/>
      <c r="AW227" s="90"/>
      <c r="AX227" s="90"/>
      <c r="AY227" s="90"/>
    </row>
    <row r="228" spans="1:51" x14ac:dyDescent="0.3">
      <c r="A228" s="1"/>
      <c r="B228" s="1"/>
      <c r="C228" s="1"/>
      <c r="D228" s="1"/>
      <c r="E228" s="1"/>
      <c r="F228" s="1"/>
      <c r="G228" s="1"/>
      <c r="H228" s="1"/>
      <c r="I228" s="94"/>
      <c r="J228" s="94"/>
      <c r="K228" s="94"/>
      <c r="L228" s="94"/>
      <c r="M228" s="94"/>
      <c r="N228" s="94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  <c r="AG228" s="90"/>
      <c r="AH228" s="90"/>
      <c r="AI228" s="90"/>
      <c r="AJ228" s="90"/>
      <c r="AK228" s="90"/>
      <c r="AL228" s="90"/>
      <c r="AM228" s="90"/>
      <c r="AN228" s="90"/>
      <c r="AO228" s="90"/>
      <c r="AP228" s="90"/>
      <c r="AQ228" s="90"/>
      <c r="AR228" s="90"/>
      <c r="AS228" s="90"/>
      <c r="AT228" s="90"/>
      <c r="AU228" s="90"/>
      <c r="AV228" s="90"/>
      <c r="AW228" s="90"/>
      <c r="AX228" s="90"/>
      <c r="AY228" s="90"/>
    </row>
    <row r="229" spans="1:51" x14ac:dyDescent="0.3">
      <c r="A229" s="1"/>
      <c r="B229" s="1"/>
      <c r="C229" s="1"/>
      <c r="D229" s="1"/>
      <c r="E229" s="1"/>
      <c r="F229" s="1"/>
      <c r="G229" s="1"/>
      <c r="H229" s="1"/>
      <c r="I229" s="94"/>
      <c r="J229" s="94"/>
      <c r="K229" s="94"/>
      <c r="L229" s="94"/>
      <c r="M229" s="94"/>
      <c r="N229" s="94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  <c r="AA229" s="90"/>
      <c r="AB229" s="90"/>
      <c r="AC229" s="90"/>
      <c r="AD229" s="90"/>
      <c r="AE229" s="90"/>
      <c r="AF229" s="90"/>
      <c r="AG229" s="90"/>
      <c r="AH229" s="90"/>
      <c r="AI229" s="90"/>
      <c r="AJ229" s="90"/>
      <c r="AK229" s="90"/>
      <c r="AL229" s="90"/>
      <c r="AM229" s="90"/>
      <c r="AN229" s="90"/>
      <c r="AO229" s="90"/>
      <c r="AP229" s="90"/>
      <c r="AQ229" s="90"/>
      <c r="AR229" s="90"/>
      <c r="AS229" s="90"/>
      <c r="AT229" s="90"/>
      <c r="AU229" s="90"/>
      <c r="AV229" s="90"/>
      <c r="AW229" s="90"/>
      <c r="AX229" s="90"/>
      <c r="AY229" s="90"/>
    </row>
    <row r="230" spans="1:51" x14ac:dyDescent="0.3">
      <c r="A230" s="1"/>
      <c r="B230" s="1"/>
      <c r="C230" s="1"/>
      <c r="D230" s="1"/>
      <c r="E230" s="1"/>
      <c r="F230" s="1"/>
      <c r="G230" s="1"/>
      <c r="H230" s="1"/>
      <c r="I230" s="94"/>
      <c r="J230" s="94"/>
      <c r="K230" s="94"/>
      <c r="L230" s="94"/>
      <c r="M230" s="94"/>
      <c r="N230" s="94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  <c r="AE230" s="90"/>
      <c r="AF230" s="90"/>
      <c r="AG230" s="90"/>
      <c r="AH230" s="90"/>
      <c r="AI230" s="90"/>
      <c r="AJ230" s="90"/>
      <c r="AK230" s="90"/>
      <c r="AL230" s="90"/>
      <c r="AM230" s="90"/>
      <c r="AN230" s="90"/>
      <c r="AO230" s="90"/>
      <c r="AP230" s="90"/>
      <c r="AQ230" s="90"/>
      <c r="AR230" s="90"/>
      <c r="AS230" s="90"/>
      <c r="AT230" s="90"/>
      <c r="AU230" s="90"/>
      <c r="AV230" s="90"/>
      <c r="AW230" s="90"/>
      <c r="AX230" s="90"/>
      <c r="AY230" s="90"/>
    </row>
    <row r="231" spans="1:51" x14ac:dyDescent="0.3">
      <c r="A231" s="1"/>
      <c r="B231" s="1"/>
      <c r="C231" s="1"/>
      <c r="D231" s="1"/>
      <c r="E231" s="1"/>
      <c r="F231" s="1"/>
      <c r="G231" s="1"/>
      <c r="H231" s="1"/>
      <c r="I231" s="94"/>
      <c r="J231" s="94"/>
      <c r="K231" s="94"/>
      <c r="L231" s="94"/>
      <c r="M231" s="94"/>
      <c r="N231" s="94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  <c r="AE231" s="90"/>
      <c r="AF231" s="90"/>
      <c r="AG231" s="90"/>
      <c r="AH231" s="90"/>
      <c r="AI231" s="90"/>
      <c r="AJ231" s="90"/>
      <c r="AK231" s="90"/>
      <c r="AL231" s="90"/>
      <c r="AM231" s="90"/>
      <c r="AN231" s="90"/>
      <c r="AO231" s="90"/>
      <c r="AP231" s="90"/>
      <c r="AQ231" s="90"/>
      <c r="AR231" s="90"/>
      <c r="AS231" s="90"/>
      <c r="AT231" s="90"/>
      <c r="AU231" s="90"/>
      <c r="AV231" s="90"/>
      <c r="AW231" s="90"/>
      <c r="AX231" s="90"/>
      <c r="AY231" s="90"/>
    </row>
    <row r="232" spans="1:51" x14ac:dyDescent="0.3">
      <c r="A232" s="1"/>
      <c r="B232" s="1"/>
      <c r="C232" s="1"/>
      <c r="D232" s="1"/>
      <c r="E232" s="1"/>
      <c r="F232" s="1"/>
      <c r="G232" s="1"/>
      <c r="H232" s="1"/>
      <c r="I232" s="94"/>
      <c r="J232" s="94"/>
      <c r="K232" s="94"/>
      <c r="L232" s="94"/>
      <c r="M232" s="94"/>
      <c r="N232" s="94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  <c r="AH232" s="90"/>
      <c r="AI232" s="90"/>
      <c r="AJ232" s="90"/>
      <c r="AK232" s="90"/>
      <c r="AL232" s="90"/>
      <c r="AM232" s="90"/>
      <c r="AN232" s="90"/>
      <c r="AO232" s="90"/>
      <c r="AP232" s="90"/>
      <c r="AQ232" s="90"/>
      <c r="AR232" s="90"/>
      <c r="AS232" s="90"/>
      <c r="AT232" s="90"/>
      <c r="AU232" s="90"/>
      <c r="AV232" s="90"/>
      <c r="AW232" s="90"/>
      <c r="AX232" s="90"/>
      <c r="AY232" s="90"/>
    </row>
    <row r="233" spans="1:51" x14ac:dyDescent="0.3">
      <c r="A233" s="1"/>
      <c r="B233" s="1"/>
      <c r="C233" s="1"/>
      <c r="D233" s="1"/>
      <c r="E233" s="1"/>
      <c r="F233" s="1"/>
      <c r="G233" s="1"/>
      <c r="H233" s="1"/>
      <c r="I233" s="94"/>
      <c r="J233" s="94"/>
      <c r="K233" s="94"/>
      <c r="L233" s="94"/>
      <c r="M233" s="94"/>
      <c r="N233" s="94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90"/>
      <c r="AB233" s="90"/>
      <c r="AC233" s="90"/>
      <c r="AD233" s="90"/>
      <c r="AE233" s="90"/>
      <c r="AF233" s="90"/>
      <c r="AG233" s="90"/>
      <c r="AH233" s="90"/>
      <c r="AI233" s="90"/>
      <c r="AJ233" s="90"/>
      <c r="AK233" s="90"/>
      <c r="AL233" s="90"/>
      <c r="AM233" s="90"/>
      <c r="AN233" s="90"/>
      <c r="AO233" s="90"/>
      <c r="AP233" s="90"/>
      <c r="AQ233" s="90"/>
      <c r="AR233" s="90"/>
      <c r="AS233" s="90"/>
      <c r="AT233" s="90"/>
      <c r="AU233" s="90"/>
      <c r="AV233" s="90"/>
      <c r="AW233" s="90"/>
      <c r="AX233" s="90"/>
      <c r="AY233" s="90"/>
    </row>
    <row r="234" spans="1:51" x14ac:dyDescent="0.3">
      <c r="A234" s="1"/>
      <c r="B234" s="1"/>
      <c r="C234" s="1"/>
      <c r="D234" s="1"/>
      <c r="E234" s="1"/>
      <c r="F234" s="1"/>
      <c r="G234" s="1"/>
      <c r="H234" s="1"/>
      <c r="I234" s="94"/>
      <c r="J234" s="94"/>
      <c r="K234" s="94"/>
      <c r="L234" s="94"/>
      <c r="M234" s="94"/>
      <c r="N234" s="94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  <c r="AG234" s="90"/>
      <c r="AH234" s="90"/>
      <c r="AI234" s="90"/>
      <c r="AJ234" s="90"/>
      <c r="AK234" s="90"/>
      <c r="AL234" s="90"/>
      <c r="AM234" s="90"/>
      <c r="AN234" s="90"/>
      <c r="AO234" s="90"/>
      <c r="AP234" s="90"/>
      <c r="AQ234" s="90"/>
      <c r="AR234" s="90"/>
      <c r="AS234" s="90"/>
      <c r="AT234" s="90"/>
      <c r="AU234" s="90"/>
      <c r="AV234" s="90"/>
      <c r="AW234" s="90"/>
      <c r="AX234" s="90"/>
      <c r="AY234" s="90"/>
    </row>
    <row r="235" spans="1:51" x14ac:dyDescent="0.3">
      <c r="A235" s="1"/>
      <c r="B235" s="1"/>
      <c r="C235" s="1"/>
      <c r="D235" s="1"/>
      <c r="E235" s="1"/>
      <c r="F235" s="1"/>
      <c r="G235" s="1"/>
      <c r="H235" s="1"/>
      <c r="I235" s="94"/>
      <c r="J235" s="94"/>
      <c r="K235" s="94"/>
      <c r="L235" s="94"/>
      <c r="M235" s="94"/>
      <c r="N235" s="94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  <c r="AE235" s="90"/>
      <c r="AF235" s="90"/>
      <c r="AG235" s="90"/>
      <c r="AH235" s="90"/>
      <c r="AI235" s="90"/>
      <c r="AJ235" s="90"/>
      <c r="AK235" s="90"/>
      <c r="AL235" s="90"/>
      <c r="AM235" s="90"/>
      <c r="AN235" s="90"/>
      <c r="AO235" s="90"/>
      <c r="AP235" s="90"/>
      <c r="AQ235" s="90"/>
      <c r="AR235" s="90"/>
      <c r="AS235" s="90"/>
      <c r="AT235" s="90"/>
      <c r="AU235" s="90"/>
      <c r="AV235" s="90"/>
      <c r="AW235" s="90"/>
      <c r="AX235" s="90"/>
      <c r="AY235" s="90"/>
    </row>
    <row r="236" spans="1:51" x14ac:dyDescent="0.3">
      <c r="A236" s="1"/>
      <c r="B236" s="1"/>
      <c r="C236" s="1"/>
      <c r="D236" s="1"/>
      <c r="E236" s="1"/>
      <c r="F236" s="1"/>
      <c r="G236" s="1"/>
      <c r="H236" s="1"/>
      <c r="I236" s="94"/>
      <c r="J236" s="94"/>
      <c r="K236" s="94"/>
      <c r="L236" s="94"/>
      <c r="M236" s="94"/>
      <c r="N236" s="94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  <c r="AC236" s="90"/>
      <c r="AD236" s="90"/>
      <c r="AE236" s="90"/>
      <c r="AF236" s="90"/>
      <c r="AG236" s="90"/>
      <c r="AH236" s="90"/>
      <c r="AI236" s="90"/>
      <c r="AJ236" s="90"/>
      <c r="AK236" s="90"/>
      <c r="AL236" s="90"/>
      <c r="AM236" s="90"/>
      <c r="AN236" s="90"/>
      <c r="AO236" s="90"/>
      <c r="AP236" s="90"/>
      <c r="AQ236" s="90"/>
      <c r="AR236" s="90"/>
      <c r="AS236" s="90"/>
      <c r="AT236" s="90"/>
      <c r="AU236" s="90"/>
      <c r="AV236" s="90"/>
      <c r="AW236" s="90"/>
      <c r="AX236" s="90"/>
      <c r="AY236" s="90"/>
    </row>
    <row r="237" spans="1:51" x14ac:dyDescent="0.3">
      <c r="A237" s="1"/>
      <c r="B237" s="1"/>
      <c r="C237" s="1"/>
      <c r="D237" s="1"/>
      <c r="E237" s="1"/>
      <c r="F237" s="1"/>
      <c r="G237" s="1"/>
      <c r="H237" s="1"/>
      <c r="I237" s="94"/>
      <c r="J237" s="94"/>
      <c r="K237" s="94"/>
      <c r="L237" s="94"/>
      <c r="M237" s="94"/>
      <c r="N237" s="94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90"/>
      <c r="AB237" s="90"/>
      <c r="AC237" s="90"/>
      <c r="AD237" s="90"/>
      <c r="AE237" s="90"/>
      <c r="AF237" s="90"/>
      <c r="AG237" s="90"/>
      <c r="AH237" s="90"/>
      <c r="AI237" s="90"/>
      <c r="AJ237" s="90"/>
      <c r="AK237" s="90"/>
      <c r="AL237" s="90"/>
      <c r="AM237" s="90"/>
      <c r="AN237" s="90"/>
      <c r="AO237" s="90"/>
      <c r="AP237" s="90"/>
      <c r="AQ237" s="90"/>
      <c r="AR237" s="90"/>
      <c r="AS237" s="90"/>
      <c r="AT237" s="90"/>
      <c r="AU237" s="90"/>
      <c r="AV237" s="90"/>
      <c r="AW237" s="90"/>
      <c r="AX237" s="90"/>
      <c r="AY237" s="90"/>
    </row>
    <row r="238" spans="1:51" x14ac:dyDescent="0.3">
      <c r="A238" s="1"/>
      <c r="B238" s="1"/>
      <c r="C238" s="1"/>
      <c r="D238" s="1"/>
      <c r="E238" s="1"/>
      <c r="F238" s="1"/>
      <c r="G238" s="1"/>
      <c r="H238" s="1"/>
      <c r="I238" s="94"/>
      <c r="J238" s="94"/>
      <c r="K238" s="94"/>
      <c r="L238" s="94"/>
      <c r="M238" s="94"/>
      <c r="N238" s="94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  <c r="AC238" s="90"/>
      <c r="AD238" s="90"/>
      <c r="AE238" s="90"/>
      <c r="AF238" s="90"/>
      <c r="AG238" s="90"/>
      <c r="AH238" s="90"/>
      <c r="AI238" s="90"/>
      <c r="AJ238" s="90"/>
      <c r="AK238" s="90"/>
      <c r="AL238" s="90"/>
      <c r="AM238" s="90"/>
      <c r="AN238" s="90"/>
      <c r="AO238" s="90"/>
      <c r="AP238" s="90"/>
      <c r="AQ238" s="90"/>
      <c r="AR238" s="90"/>
      <c r="AS238" s="90"/>
      <c r="AT238" s="90"/>
      <c r="AU238" s="90"/>
      <c r="AV238" s="90"/>
      <c r="AW238" s="90"/>
      <c r="AX238" s="90"/>
      <c r="AY238" s="90"/>
    </row>
    <row r="239" spans="1:51" x14ac:dyDescent="0.3">
      <c r="A239" s="1"/>
      <c r="B239" s="1"/>
      <c r="C239" s="1"/>
      <c r="D239" s="1"/>
      <c r="E239" s="1"/>
      <c r="F239" s="1"/>
      <c r="G239" s="1"/>
      <c r="H239" s="1"/>
      <c r="I239" s="94"/>
      <c r="J239" s="94"/>
      <c r="K239" s="94"/>
      <c r="L239" s="94"/>
      <c r="M239" s="94"/>
      <c r="N239" s="94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  <c r="AD239" s="90"/>
      <c r="AE239" s="90"/>
      <c r="AF239" s="90"/>
      <c r="AG239" s="90"/>
      <c r="AH239" s="90"/>
      <c r="AI239" s="90"/>
      <c r="AJ239" s="90"/>
      <c r="AK239" s="90"/>
      <c r="AL239" s="90"/>
      <c r="AM239" s="90"/>
      <c r="AN239" s="90"/>
      <c r="AO239" s="90"/>
      <c r="AP239" s="90"/>
      <c r="AQ239" s="90"/>
      <c r="AR239" s="90"/>
      <c r="AS239" s="90"/>
      <c r="AT239" s="90"/>
      <c r="AU239" s="90"/>
      <c r="AV239" s="90"/>
      <c r="AW239" s="90"/>
      <c r="AX239" s="90"/>
      <c r="AY239" s="90"/>
    </row>
    <row r="240" spans="1:51" x14ac:dyDescent="0.3">
      <c r="A240" s="1"/>
      <c r="B240" s="1"/>
      <c r="C240" s="1"/>
      <c r="D240" s="1"/>
      <c r="E240" s="1"/>
      <c r="F240" s="1"/>
      <c r="G240" s="1"/>
      <c r="H240" s="1"/>
      <c r="I240" s="94"/>
      <c r="J240" s="94"/>
      <c r="K240" s="94"/>
      <c r="L240" s="94"/>
      <c r="M240" s="94"/>
      <c r="N240" s="94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  <c r="AC240" s="90"/>
      <c r="AD240" s="90"/>
      <c r="AE240" s="90"/>
      <c r="AF240" s="90"/>
      <c r="AG240" s="90"/>
      <c r="AH240" s="90"/>
      <c r="AI240" s="90"/>
      <c r="AJ240" s="90"/>
      <c r="AK240" s="90"/>
      <c r="AL240" s="90"/>
      <c r="AM240" s="90"/>
      <c r="AN240" s="90"/>
      <c r="AO240" s="90"/>
      <c r="AP240" s="90"/>
      <c r="AQ240" s="90"/>
      <c r="AR240" s="90"/>
      <c r="AS240" s="90"/>
      <c r="AT240" s="90"/>
      <c r="AU240" s="90"/>
      <c r="AV240" s="90"/>
      <c r="AW240" s="90"/>
      <c r="AX240" s="90"/>
      <c r="AY240" s="90"/>
    </row>
    <row r="241" spans="1:51" x14ac:dyDescent="0.3">
      <c r="A241" s="1"/>
      <c r="B241" s="1"/>
      <c r="C241" s="1"/>
      <c r="D241" s="1"/>
      <c r="E241" s="1"/>
      <c r="F241" s="1"/>
      <c r="G241" s="1"/>
      <c r="H241" s="1"/>
      <c r="I241" s="94"/>
      <c r="J241" s="94"/>
      <c r="K241" s="94"/>
      <c r="L241" s="94"/>
      <c r="M241" s="94"/>
      <c r="N241" s="94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0"/>
      <c r="AB241" s="90"/>
      <c r="AC241" s="90"/>
      <c r="AD241" s="90"/>
      <c r="AE241" s="90"/>
      <c r="AF241" s="90"/>
      <c r="AG241" s="90"/>
      <c r="AH241" s="90"/>
      <c r="AI241" s="90"/>
      <c r="AJ241" s="90"/>
      <c r="AK241" s="90"/>
      <c r="AL241" s="90"/>
      <c r="AM241" s="90"/>
      <c r="AN241" s="90"/>
      <c r="AO241" s="90"/>
      <c r="AP241" s="90"/>
      <c r="AQ241" s="90"/>
      <c r="AR241" s="90"/>
      <c r="AS241" s="90"/>
      <c r="AT241" s="90"/>
      <c r="AU241" s="90"/>
      <c r="AV241" s="90"/>
      <c r="AW241" s="90"/>
      <c r="AX241" s="90"/>
      <c r="AY241" s="90"/>
    </row>
    <row r="242" spans="1:51" x14ac:dyDescent="0.3">
      <c r="A242" s="1"/>
      <c r="B242" s="1"/>
      <c r="C242" s="1"/>
      <c r="D242" s="1"/>
      <c r="E242" s="1"/>
      <c r="F242" s="1"/>
      <c r="G242" s="1"/>
      <c r="H242" s="1"/>
      <c r="I242" s="94"/>
      <c r="J242" s="94"/>
      <c r="K242" s="94"/>
      <c r="L242" s="94"/>
      <c r="M242" s="94"/>
      <c r="N242" s="94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D242" s="90"/>
      <c r="AE242" s="90"/>
      <c r="AF242" s="90"/>
      <c r="AG242" s="90"/>
      <c r="AH242" s="90"/>
      <c r="AI242" s="90"/>
      <c r="AJ242" s="90"/>
      <c r="AK242" s="90"/>
      <c r="AL242" s="90"/>
      <c r="AM242" s="90"/>
      <c r="AN242" s="90"/>
      <c r="AO242" s="90"/>
      <c r="AP242" s="90"/>
      <c r="AQ242" s="90"/>
      <c r="AR242" s="90"/>
      <c r="AS242" s="90"/>
      <c r="AT242" s="90"/>
      <c r="AU242" s="90"/>
      <c r="AV242" s="90"/>
      <c r="AW242" s="90"/>
      <c r="AX242" s="90"/>
      <c r="AY242" s="90"/>
    </row>
    <row r="243" spans="1:51" x14ac:dyDescent="0.3">
      <c r="A243" s="1"/>
      <c r="B243" s="1"/>
      <c r="C243" s="1"/>
      <c r="D243" s="1"/>
      <c r="E243" s="1"/>
      <c r="F243" s="1"/>
      <c r="G243" s="1"/>
      <c r="H243" s="1"/>
      <c r="I243" s="94"/>
      <c r="J243" s="94"/>
      <c r="K243" s="94"/>
      <c r="L243" s="94"/>
      <c r="M243" s="94"/>
      <c r="N243" s="94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  <c r="AE243" s="90"/>
      <c r="AF243" s="90"/>
      <c r="AG243" s="90"/>
      <c r="AH243" s="90"/>
      <c r="AI243" s="90"/>
      <c r="AJ243" s="90"/>
      <c r="AK243" s="90"/>
      <c r="AL243" s="90"/>
      <c r="AM243" s="90"/>
      <c r="AN243" s="90"/>
      <c r="AO243" s="90"/>
      <c r="AP243" s="90"/>
      <c r="AQ243" s="90"/>
      <c r="AR243" s="90"/>
      <c r="AS243" s="90"/>
      <c r="AT243" s="90"/>
      <c r="AU243" s="90"/>
      <c r="AV243" s="90"/>
      <c r="AW243" s="90"/>
      <c r="AX243" s="90"/>
      <c r="AY243" s="90"/>
    </row>
    <row r="244" spans="1:51" x14ac:dyDescent="0.3">
      <c r="A244" s="1"/>
      <c r="B244" s="1"/>
      <c r="C244" s="1"/>
      <c r="D244" s="1"/>
      <c r="E244" s="1"/>
      <c r="F244" s="1"/>
      <c r="G244" s="1"/>
      <c r="H244" s="1"/>
      <c r="I244" s="94"/>
      <c r="J244" s="94"/>
      <c r="K244" s="94"/>
      <c r="L244" s="94"/>
      <c r="M244" s="94"/>
      <c r="N244" s="94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  <c r="AD244" s="90"/>
      <c r="AE244" s="90"/>
      <c r="AF244" s="90"/>
      <c r="AG244" s="90"/>
      <c r="AH244" s="90"/>
      <c r="AI244" s="90"/>
      <c r="AJ244" s="90"/>
      <c r="AK244" s="90"/>
      <c r="AL244" s="90"/>
      <c r="AM244" s="90"/>
      <c r="AN244" s="90"/>
      <c r="AO244" s="90"/>
      <c r="AP244" s="90"/>
      <c r="AQ244" s="90"/>
      <c r="AR244" s="90"/>
      <c r="AS244" s="90"/>
      <c r="AT244" s="90"/>
      <c r="AU244" s="90"/>
      <c r="AV244" s="90"/>
      <c r="AW244" s="90"/>
      <c r="AX244" s="90"/>
      <c r="AY244" s="90"/>
    </row>
    <row r="245" spans="1:51" x14ac:dyDescent="0.3">
      <c r="A245" s="1"/>
      <c r="B245" s="1"/>
      <c r="C245" s="1"/>
      <c r="D245" s="1"/>
      <c r="E245" s="1"/>
      <c r="F245" s="1"/>
      <c r="G245" s="1"/>
      <c r="H245" s="1"/>
      <c r="I245" s="94"/>
      <c r="J245" s="94"/>
      <c r="K245" s="94"/>
      <c r="L245" s="94"/>
      <c r="M245" s="94"/>
      <c r="N245" s="94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  <c r="AA245" s="90"/>
      <c r="AB245" s="90"/>
      <c r="AC245" s="90"/>
      <c r="AD245" s="90"/>
      <c r="AE245" s="90"/>
      <c r="AF245" s="90"/>
      <c r="AG245" s="90"/>
      <c r="AH245" s="90"/>
      <c r="AI245" s="90"/>
      <c r="AJ245" s="90"/>
      <c r="AK245" s="90"/>
      <c r="AL245" s="90"/>
      <c r="AM245" s="90"/>
      <c r="AN245" s="90"/>
      <c r="AO245" s="90"/>
      <c r="AP245" s="90"/>
      <c r="AQ245" s="90"/>
      <c r="AR245" s="90"/>
      <c r="AS245" s="90"/>
      <c r="AT245" s="90"/>
      <c r="AU245" s="90"/>
      <c r="AV245" s="90"/>
      <c r="AW245" s="90"/>
      <c r="AX245" s="90"/>
      <c r="AY245" s="90"/>
    </row>
    <row r="246" spans="1:51" x14ac:dyDescent="0.3">
      <c r="A246" s="1"/>
      <c r="B246" s="1"/>
      <c r="C246" s="1"/>
      <c r="D246" s="1"/>
      <c r="E246" s="1"/>
      <c r="F246" s="1"/>
      <c r="G246" s="1"/>
      <c r="H246" s="1"/>
      <c r="I246" s="94"/>
      <c r="J246" s="94"/>
      <c r="K246" s="94"/>
      <c r="L246" s="94"/>
      <c r="M246" s="94"/>
      <c r="N246" s="94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  <c r="AD246" s="90"/>
      <c r="AE246" s="90"/>
      <c r="AF246" s="90"/>
      <c r="AG246" s="90"/>
      <c r="AH246" s="90"/>
      <c r="AI246" s="90"/>
      <c r="AJ246" s="90"/>
      <c r="AK246" s="90"/>
      <c r="AL246" s="90"/>
      <c r="AM246" s="90"/>
      <c r="AN246" s="90"/>
      <c r="AO246" s="90"/>
      <c r="AP246" s="90"/>
      <c r="AQ246" s="90"/>
      <c r="AR246" s="90"/>
      <c r="AS246" s="90"/>
      <c r="AT246" s="90"/>
      <c r="AU246" s="90"/>
      <c r="AV246" s="90"/>
      <c r="AW246" s="90"/>
      <c r="AX246" s="90"/>
      <c r="AY246" s="90"/>
    </row>
    <row r="247" spans="1:51" x14ac:dyDescent="0.3">
      <c r="A247" s="1"/>
      <c r="B247" s="1"/>
      <c r="C247" s="1"/>
      <c r="D247" s="1"/>
      <c r="E247" s="1"/>
      <c r="F247" s="1"/>
      <c r="G247" s="1"/>
      <c r="H247" s="1"/>
      <c r="I247" s="94"/>
      <c r="J247" s="94"/>
      <c r="K247" s="94"/>
      <c r="L247" s="94"/>
      <c r="M247" s="94"/>
      <c r="N247" s="94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90"/>
      <c r="AE247" s="90"/>
      <c r="AF247" s="90"/>
      <c r="AG247" s="90"/>
      <c r="AH247" s="90"/>
      <c r="AI247" s="90"/>
      <c r="AJ247" s="90"/>
      <c r="AK247" s="90"/>
      <c r="AL247" s="90"/>
      <c r="AM247" s="90"/>
      <c r="AN247" s="90"/>
      <c r="AO247" s="90"/>
      <c r="AP247" s="90"/>
      <c r="AQ247" s="90"/>
      <c r="AR247" s="90"/>
      <c r="AS247" s="90"/>
      <c r="AT247" s="90"/>
      <c r="AU247" s="90"/>
      <c r="AV247" s="90"/>
      <c r="AW247" s="90"/>
      <c r="AX247" s="90"/>
      <c r="AY247" s="90"/>
    </row>
    <row r="248" spans="1:51" x14ac:dyDescent="0.3">
      <c r="A248" s="1"/>
      <c r="B248" s="1"/>
      <c r="C248" s="1"/>
      <c r="D248" s="1"/>
      <c r="E248" s="1"/>
      <c r="F248" s="1"/>
      <c r="G248" s="1"/>
      <c r="H248" s="1"/>
      <c r="I248" s="94"/>
      <c r="J248" s="94"/>
      <c r="K248" s="94"/>
      <c r="L248" s="94"/>
      <c r="M248" s="94"/>
      <c r="N248" s="94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  <c r="AD248" s="90"/>
      <c r="AE248" s="90"/>
      <c r="AF248" s="90"/>
      <c r="AG248" s="90"/>
      <c r="AH248" s="90"/>
      <c r="AI248" s="90"/>
      <c r="AJ248" s="90"/>
      <c r="AK248" s="90"/>
      <c r="AL248" s="90"/>
      <c r="AM248" s="90"/>
      <c r="AN248" s="90"/>
      <c r="AO248" s="90"/>
      <c r="AP248" s="90"/>
      <c r="AQ248" s="90"/>
      <c r="AR248" s="90"/>
      <c r="AS248" s="90"/>
      <c r="AT248" s="90"/>
      <c r="AU248" s="90"/>
      <c r="AV248" s="90"/>
      <c r="AW248" s="90"/>
      <c r="AX248" s="90"/>
      <c r="AY248" s="90"/>
    </row>
    <row r="249" spans="1:51" x14ac:dyDescent="0.3">
      <c r="A249" s="1"/>
      <c r="B249" s="1"/>
      <c r="C249" s="1"/>
      <c r="D249" s="1"/>
      <c r="E249" s="1"/>
      <c r="F249" s="1"/>
      <c r="G249" s="1"/>
      <c r="H249" s="1"/>
      <c r="I249" s="94"/>
      <c r="J249" s="94"/>
      <c r="K249" s="94"/>
      <c r="L249" s="94"/>
      <c r="M249" s="94"/>
      <c r="N249" s="94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90"/>
      <c r="AB249" s="90"/>
      <c r="AC249" s="90"/>
      <c r="AD249" s="90"/>
      <c r="AE249" s="90"/>
      <c r="AF249" s="90"/>
      <c r="AG249" s="90"/>
      <c r="AH249" s="90"/>
      <c r="AI249" s="90"/>
      <c r="AJ249" s="90"/>
      <c r="AK249" s="90"/>
      <c r="AL249" s="90"/>
      <c r="AM249" s="90"/>
      <c r="AN249" s="90"/>
      <c r="AO249" s="90"/>
      <c r="AP249" s="90"/>
      <c r="AQ249" s="90"/>
      <c r="AR249" s="90"/>
      <c r="AS249" s="90"/>
      <c r="AT249" s="90"/>
      <c r="AU249" s="90"/>
      <c r="AV249" s="90"/>
      <c r="AW249" s="90"/>
      <c r="AX249" s="90"/>
      <c r="AY249" s="90"/>
    </row>
    <row r="250" spans="1:51" x14ac:dyDescent="0.3">
      <c r="A250" s="1"/>
      <c r="B250" s="1"/>
      <c r="C250" s="1"/>
      <c r="D250" s="1"/>
      <c r="E250" s="1"/>
      <c r="F250" s="1"/>
      <c r="G250" s="1"/>
      <c r="H250" s="1"/>
      <c r="I250" s="94"/>
      <c r="J250" s="94"/>
      <c r="K250" s="94"/>
      <c r="L250" s="94"/>
      <c r="M250" s="94"/>
      <c r="N250" s="94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D250" s="90"/>
      <c r="AE250" s="90"/>
      <c r="AF250" s="90"/>
      <c r="AG250" s="90"/>
      <c r="AH250" s="90"/>
      <c r="AI250" s="90"/>
      <c r="AJ250" s="90"/>
      <c r="AK250" s="90"/>
      <c r="AL250" s="90"/>
      <c r="AM250" s="90"/>
      <c r="AN250" s="90"/>
      <c r="AO250" s="90"/>
      <c r="AP250" s="90"/>
      <c r="AQ250" s="90"/>
      <c r="AR250" s="90"/>
      <c r="AS250" s="90"/>
      <c r="AT250" s="90"/>
      <c r="AU250" s="90"/>
      <c r="AV250" s="90"/>
      <c r="AW250" s="90"/>
      <c r="AX250" s="90"/>
      <c r="AY250" s="90"/>
    </row>
    <row r="251" spans="1:51" x14ac:dyDescent="0.3">
      <c r="A251" s="1"/>
      <c r="B251" s="1"/>
      <c r="C251" s="1"/>
      <c r="D251" s="1"/>
      <c r="E251" s="1"/>
      <c r="F251" s="1"/>
      <c r="G251" s="1"/>
      <c r="H251" s="1"/>
      <c r="I251" s="94"/>
      <c r="J251" s="94"/>
      <c r="K251" s="94"/>
      <c r="L251" s="94"/>
      <c r="M251" s="94"/>
      <c r="N251" s="94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  <c r="AD251" s="90"/>
      <c r="AE251" s="90"/>
      <c r="AF251" s="90"/>
      <c r="AG251" s="90"/>
      <c r="AH251" s="90"/>
      <c r="AI251" s="90"/>
      <c r="AJ251" s="90"/>
      <c r="AK251" s="90"/>
      <c r="AL251" s="90"/>
      <c r="AM251" s="90"/>
      <c r="AN251" s="90"/>
      <c r="AO251" s="90"/>
      <c r="AP251" s="90"/>
      <c r="AQ251" s="90"/>
      <c r="AR251" s="90"/>
      <c r="AS251" s="90"/>
      <c r="AT251" s="90"/>
      <c r="AU251" s="90"/>
      <c r="AV251" s="90"/>
      <c r="AW251" s="90"/>
      <c r="AX251" s="90"/>
      <c r="AY251" s="90"/>
    </row>
    <row r="252" spans="1:51" x14ac:dyDescent="0.3">
      <c r="A252" s="1"/>
      <c r="B252" s="1"/>
      <c r="C252" s="1"/>
      <c r="D252" s="1"/>
      <c r="E252" s="1"/>
      <c r="F252" s="1"/>
      <c r="G252" s="1"/>
      <c r="H252" s="1"/>
      <c r="I252" s="94"/>
      <c r="J252" s="94"/>
      <c r="K252" s="94"/>
      <c r="L252" s="94"/>
      <c r="M252" s="94"/>
      <c r="N252" s="94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  <c r="AC252" s="90"/>
      <c r="AD252" s="90"/>
      <c r="AE252" s="90"/>
      <c r="AF252" s="90"/>
      <c r="AG252" s="90"/>
      <c r="AH252" s="90"/>
      <c r="AI252" s="90"/>
      <c r="AJ252" s="90"/>
      <c r="AK252" s="90"/>
      <c r="AL252" s="90"/>
      <c r="AM252" s="90"/>
      <c r="AN252" s="90"/>
      <c r="AO252" s="90"/>
      <c r="AP252" s="90"/>
      <c r="AQ252" s="90"/>
      <c r="AR252" s="90"/>
      <c r="AS252" s="90"/>
      <c r="AT252" s="90"/>
      <c r="AU252" s="90"/>
      <c r="AV252" s="90"/>
      <c r="AW252" s="90"/>
      <c r="AX252" s="90"/>
      <c r="AY252" s="90"/>
    </row>
    <row r="253" spans="1:51" x14ac:dyDescent="0.3">
      <c r="A253" s="1"/>
      <c r="B253" s="1"/>
      <c r="C253" s="1"/>
      <c r="D253" s="1"/>
      <c r="E253" s="1"/>
      <c r="F253" s="1"/>
      <c r="G253" s="1"/>
      <c r="H253" s="1"/>
      <c r="I253" s="94"/>
      <c r="J253" s="94"/>
      <c r="K253" s="94"/>
      <c r="L253" s="94"/>
      <c r="M253" s="94"/>
      <c r="N253" s="94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90"/>
      <c r="AB253" s="90"/>
      <c r="AC253" s="90"/>
      <c r="AD253" s="90"/>
      <c r="AE253" s="90"/>
      <c r="AF253" s="90"/>
      <c r="AG253" s="90"/>
      <c r="AH253" s="90"/>
      <c r="AI253" s="90"/>
      <c r="AJ253" s="90"/>
      <c r="AK253" s="90"/>
      <c r="AL253" s="90"/>
      <c r="AM253" s="90"/>
      <c r="AN253" s="90"/>
      <c r="AO253" s="90"/>
      <c r="AP253" s="90"/>
      <c r="AQ253" s="90"/>
      <c r="AR253" s="90"/>
      <c r="AS253" s="90"/>
      <c r="AT253" s="90"/>
      <c r="AU253" s="90"/>
      <c r="AV253" s="90"/>
      <c r="AW253" s="90"/>
      <c r="AX253" s="90"/>
      <c r="AY253" s="90"/>
    </row>
    <row r="254" spans="1:51" x14ac:dyDescent="0.3">
      <c r="A254" s="1"/>
      <c r="B254" s="1"/>
      <c r="C254" s="1"/>
      <c r="D254" s="1"/>
      <c r="E254" s="1"/>
      <c r="F254" s="1"/>
      <c r="G254" s="1"/>
      <c r="H254" s="1"/>
      <c r="I254" s="94"/>
      <c r="J254" s="94"/>
      <c r="K254" s="94"/>
      <c r="L254" s="94"/>
      <c r="M254" s="94"/>
      <c r="N254" s="94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  <c r="AD254" s="90"/>
      <c r="AE254" s="90"/>
      <c r="AF254" s="90"/>
      <c r="AG254" s="90"/>
      <c r="AH254" s="90"/>
      <c r="AI254" s="90"/>
      <c r="AJ254" s="90"/>
      <c r="AK254" s="90"/>
      <c r="AL254" s="90"/>
      <c r="AM254" s="90"/>
      <c r="AN254" s="90"/>
      <c r="AO254" s="90"/>
      <c r="AP254" s="90"/>
      <c r="AQ254" s="90"/>
      <c r="AR254" s="90"/>
      <c r="AS254" s="90"/>
      <c r="AT254" s="90"/>
      <c r="AU254" s="90"/>
      <c r="AV254" s="90"/>
      <c r="AW254" s="90"/>
      <c r="AX254" s="90"/>
      <c r="AY254" s="90"/>
    </row>
    <row r="255" spans="1:51" x14ac:dyDescent="0.3">
      <c r="A255" s="1"/>
      <c r="B255" s="1"/>
      <c r="C255" s="1"/>
      <c r="D255" s="1"/>
      <c r="E255" s="1"/>
      <c r="F255" s="1"/>
      <c r="G255" s="1"/>
      <c r="H255" s="1"/>
      <c r="I255" s="94"/>
      <c r="J255" s="94"/>
      <c r="K255" s="94"/>
      <c r="L255" s="94"/>
      <c r="M255" s="94"/>
      <c r="N255" s="94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D255" s="90"/>
      <c r="AE255" s="90"/>
      <c r="AF255" s="90"/>
      <c r="AG255" s="90"/>
      <c r="AH255" s="90"/>
      <c r="AI255" s="90"/>
      <c r="AJ255" s="90"/>
      <c r="AK255" s="90"/>
      <c r="AL255" s="90"/>
      <c r="AM255" s="90"/>
      <c r="AN255" s="90"/>
      <c r="AO255" s="90"/>
      <c r="AP255" s="90"/>
      <c r="AQ255" s="90"/>
      <c r="AR255" s="90"/>
      <c r="AS255" s="90"/>
      <c r="AT255" s="90"/>
      <c r="AU255" s="90"/>
      <c r="AV255" s="90"/>
      <c r="AW255" s="90"/>
      <c r="AX255" s="90"/>
      <c r="AY255" s="90"/>
    </row>
    <row r="256" spans="1:51" x14ac:dyDescent="0.3">
      <c r="A256" s="1"/>
      <c r="B256" s="1"/>
      <c r="C256" s="1"/>
      <c r="D256" s="1"/>
      <c r="E256" s="1"/>
      <c r="F256" s="1"/>
      <c r="G256" s="1"/>
      <c r="H256" s="1"/>
      <c r="I256" s="94"/>
      <c r="J256" s="94"/>
      <c r="K256" s="94"/>
      <c r="L256" s="94"/>
      <c r="M256" s="94"/>
      <c r="N256" s="94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  <c r="AC256" s="90"/>
      <c r="AD256" s="90"/>
      <c r="AE256" s="90"/>
      <c r="AF256" s="90"/>
      <c r="AG256" s="90"/>
      <c r="AH256" s="90"/>
      <c r="AI256" s="90"/>
      <c r="AJ256" s="90"/>
      <c r="AK256" s="90"/>
      <c r="AL256" s="90"/>
      <c r="AM256" s="90"/>
      <c r="AN256" s="90"/>
      <c r="AO256" s="90"/>
      <c r="AP256" s="90"/>
      <c r="AQ256" s="90"/>
      <c r="AR256" s="90"/>
      <c r="AS256" s="90"/>
      <c r="AT256" s="90"/>
      <c r="AU256" s="90"/>
      <c r="AV256" s="90"/>
      <c r="AW256" s="90"/>
      <c r="AX256" s="90"/>
      <c r="AY256" s="90"/>
    </row>
    <row r="257" spans="1:51" x14ac:dyDescent="0.3">
      <c r="A257" s="1"/>
      <c r="B257" s="1"/>
      <c r="C257" s="1"/>
      <c r="D257" s="1"/>
      <c r="E257" s="1"/>
      <c r="F257" s="1"/>
      <c r="G257" s="1"/>
      <c r="H257" s="1"/>
      <c r="I257" s="94"/>
      <c r="J257" s="94"/>
      <c r="K257" s="94"/>
      <c r="L257" s="94"/>
      <c r="M257" s="94"/>
      <c r="N257" s="94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  <c r="AA257" s="90"/>
      <c r="AB257" s="90"/>
      <c r="AC257" s="90"/>
      <c r="AD257" s="90"/>
      <c r="AE257" s="90"/>
      <c r="AF257" s="90"/>
      <c r="AG257" s="90"/>
      <c r="AH257" s="90"/>
      <c r="AI257" s="90"/>
      <c r="AJ257" s="90"/>
      <c r="AK257" s="90"/>
      <c r="AL257" s="90"/>
      <c r="AM257" s="90"/>
      <c r="AN257" s="90"/>
      <c r="AO257" s="90"/>
      <c r="AP257" s="90"/>
      <c r="AQ257" s="90"/>
      <c r="AR257" s="90"/>
      <c r="AS257" s="90"/>
      <c r="AT257" s="90"/>
      <c r="AU257" s="90"/>
      <c r="AV257" s="90"/>
      <c r="AW257" s="90"/>
      <c r="AX257" s="90"/>
      <c r="AY257" s="90"/>
    </row>
    <row r="258" spans="1:51" x14ac:dyDescent="0.3">
      <c r="A258" s="1"/>
      <c r="B258" s="1"/>
      <c r="C258" s="1"/>
      <c r="D258" s="1"/>
      <c r="E258" s="1"/>
      <c r="F258" s="1"/>
      <c r="G258" s="1"/>
      <c r="H258" s="1"/>
      <c r="I258" s="94"/>
      <c r="J258" s="94"/>
      <c r="K258" s="94"/>
      <c r="L258" s="94"/>
      <c r="M258" s="94"/>
      <c r="N258" s="94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  <c r="AD258" s="90"/>
      <c r="AE258" s="90"/>
      <c r="AF258" s="90"/>
      <c r="AG258" s="90"/>
      <c r="AH258" s="90"/>
      <c r="AI258" s="90"/>
      <c r="AJ258" s="90"/>
      <c r="AK258" s="90"/>
      <c r="AL258" s="90"/>
      <c r="AM258" s="90"/>
      <c r="AN258" s="90"/>
      <c r="AO258" s="90"/>
      <c r="AP258" s="90"/>
      <c r="AQ258" s="90"/>
      <c r="AR258" s="90"/>
      <c r="AS258" s="90"/>
      <c r="AT258" s="90"/>
      <c r="AU258" s="90"/>
      <c r="AV258" s="90"/>
      <c r="AW258" s="90"/>
      <c r="AX258" s="90"/>
      <c r="AY258" s="90"/>
    </row>
    <row r="259" spans="1:51" x14ac:dyDescent="0.3">
      <c r="A259" s="1"/>
      <c r="B259" s="1"/>
      <c r="C259" s="1"/>
      <c r="D259" s="1"/>
      <c r="E259" s="1"/>
      <c r="F259" s="1"/>
      <c r="G259" s="1"/>
      <c r="H259" s="1"/>
      <c r="I259" s="94"/>
      <c r="J259" s="94"/>
      <c r="K259" s="94"/>
      <c r="L259" s="94"/>
      <c r="M259" s="94"/>
      <c r="N259" s="94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  <c r="AE259" s="90"/>
      <c r="AF259" s="90"/>
      <c r="AG259" s="90"/>
      <c r="AH259" s="90"/>
      <c r="AI259" s="90"/>
      <c r="AJ259" s="90"/>
      <c r="AK259" s="90"/>
      <c r="AL259" s="90"/>
      <c r="AM259" s="90"/>
      <c r="AN259" s="90"/>
      <c r="AO259" s="90"/>
      <c r="AP259" s="90"/>
      <c r="AQ259" s="90"/>
      <c r="AR259" s="90"/>
      <c r="AS259" s="90"/>
      <c r="AT259" s="90"/>
      <c r="AU259" s="90"/>
      <c r="AV259" s="90"/>
      <c r="AW259" s="90"/>
      <c r="AX259" s="90"/>
      <c r="AY259" s="90"/>
    </row>
    <row r="260" spans="1:51" x14ac:dyDescent="0.3">
      <c r="A260" s="1"/>
      <c r="B260" s="1"/>
      <c r="C260" s="1"/>
      <c r="D260" s="1"/>
      <c r="E260" s="1"/>
      <c r="F260" s="1"/>
      <c r="G260" s="1"/>
      <c r="H260" s="1"/>
      <c r="I260" s="94"/>
      <c r="J260" s="94"/>
      <c r="K260" s="94"/>
      <c r="L260" s="94"/>
      <c r="M260" s="94"/>
      <c r="N260" s="94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  <c r="AC260" s="90"/>
      <c r="AD260" s="90"/>
      <c r="AE260" s="90"/>
      <c r="AF260" s="90"/>
      <c r="AG260" s="90"/>
      <c r="AH260" s="90"/>
      <c r="AI260" s="90"/>
      <c r="AJ260" s="90"/>
      <c r="AK260" s="90"/>
      <c r="AL260" s="90"/>
      <c r="AM260" s="90"/>
      <c r="AN260" s="90"/>
      <c r="AO260" s="90"/>
      <c r="AP260" s="90"/>
      <c r="AQ260" s="90"/>
      <c r="AR260" s="90"/>
      <c r="AS260" s="90"/>
      <c r="AT260" s="90"/>
      <c r="AU260" s="90"/>
      <c r="AV260" s="90"/>
      <c r="AW260" s="90"/>
      <c r="AX260" s="90"/>
      <c r="AY260" s="90"/>
    </row>
    <row r="261" spans="1:51" x14ac:dyDescent="0.3">
      <c r="A261" s="1"/>
      <c r="B261" s="1"/>
      <c r="C261" s="1"/>
      <c r="D261" s="1"/>
      <c r="E261" s="1"/>
      <c r="F261" s="1"/>
      <c r="G261" s="1"/>
      <c r="H261" s="1"/>
      <c r="I261" s="94"/>
      <c r="J261" s="94"/>
      <c r="K261" s="94"/>
      <c r="L261" s="94"/>
      <c r="M261" s="94"/>
      <c r="N261" s="94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  <c r="AA261" s="90"/>
      <c r="AB261" s="90"/>
      <c r="AC261" s="90"/>
      <c r="AD261" s="90"/>
      <c r="AE261" s="90"/>
      <c r="AF261" s="90"/>
      <c r="AG261" s="90"/>
      <c r="AH261" s="90"/>
      <c r="AI261" s="90"/>
      <c r="AJ261" s="90"/>
      <c r="AK261" s="90"/>
      <c r="AL261" s="90"/>
      <c r="AM261" s="90"/>
      <c r="AN261" s="90"/>
      <c r="AO261" s="90"/>
      <c r="AP261" s="90"/>
      <c r="AQ261" s="90"/>
      <c r="AR261" s="90"/>
      <c r="AS261" s="90"/>
      <c r="AT261" s="90"/>
      <c r="AU261" s="90"/>
      <c r="AV261" s="90"/>
      <c r="AW261" s="90"/>
      <c r="AX261" s="90"/>
      <c r="AY261" s="90"/>
    </row>
    <row r="262" spans="1:51" x14ac:dyDescent="0.3">
      <c r="A262" s="1"/>
      <c r="B262" s="1"/>
      <c r="C262" s="1"/>
      <c r="D262" s="1"/>
      <c r="E262" s="1"/>
      <c r="F262" s="1"/>
      <c r="G262" s="1"/>
      <c r="H262" s="1"/>
      <c r="I262" s="94"/>
      <c r="J262" s="94"/>
      <c r="K262" s="94"/>
      <c r="L262" s="94"/>
      <c r="M262" s="94"/>
      <c r="N262" s="94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  <c r="AD262" s="90"/>
      <c r="AE262" s="90"/>
      <c r="AF262" s="90"/>
      <c r="AG262" s="90"/>
      <c r="AH262" s="90"/>
      <c r="AI262" s="90"/>
      <c r="AJ262" s="90"/>
      <c r="AK262" s="90"/>
      <c r="AL262" s="90"/>
      <c r="AM262" s="90"/>
      <c r="AN262" s="90"/>
      <c r="AO262" s="90"/>
      <c r="AP262" s="90"/>
      <c r="AQ262" s="90"/>
      <c r="AR262" s="90"/>
      <c r="AS262" s="90"/>
      <c r="AT262" s="90"/>
      <c r="AU262" s="90"/>
      <c r="AV262" s="90"/>
      <c r="AW262" s="90"/>
      <c r="AX262" s="90"/>
      <c r="AY262" s="90"/>
    </row>
    <row r="263" spans="1:51" x14ac:dyDescent="0.3">
      <c r="A263" s="1"/>
      <c r="B263" s="1"/>
      <c r="C263" s="1"/>
      <c r="D263" s="1"/>
      <c r="E263" s="1"/>
      <c r="F263" s="1"/>
      <c r="G263" s="1"/>
      <c r="H263" s="1"/>
      <c r="I263" s="94"/>
      <c r="J263" s="94"/>
      <c r="K263" s="94"/>
      <c r="L263" s="94"/>
      <c r="M263" s="94"/>
      <c r="N263" s="94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  <c r="AD263" s="90"/>
      <c r="AE263" s="90"/>
      <c r="AF263" s="90"/>
      <c r="AG263" s="90"/>
      <c r="AH263" s="90"/>
      <c r="AI263" s="90"/>
      <c r="AJ263" s="90"/>
      <c r="AK263" s="90"/>
      <c r="AL263" s="90"/>
      <c r="AM263" s="90"/>
      <c r="AN263" s="90"/>
      <c r="AO263" s="90"/>
      <c r="AP263" s="90"/>
      <c r="AQ263" s="90"/>
      <c r="AR263" s="90"/>
      <c r="AS263" s="90"/>
      <c r="AT263" s="90"/>
      <c r="AU263" s="90"/>
      <c r="AV263" s="90"/>
      <c r="AW263" s="90"/>
      <c r="AX263" s="90"/>
      <c r="AY263" s="90"/>
    </row>
    <row r="264" spans="1:51" x14ac:dyDescent="0.3">
      <c r="A264" s="1"/>
      <c r="B264" s="1"/>
      <c r="C264" s="1"/>
      <c r="D264" s="1"/>
      <c r="E264" s="1"/>
      <c r="F264" s="1"/>
      <c r="G264" s="1"/>
      <c r="H264" s="1"/>
      <c r="I264" s="94"/>
      <c r="J264" s="94"/>
      <c r="K264" s="94"/>
      <c r="L264" s="94"/>
      <c r="M264" s="94"/>
      <c r="N264" s="94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  <c r="AC264" s="90"/>
      <c r="AD264" s="90"/>
      <c r="AE264" s="90"/>
      <c r="AF264" s="90"/>
      <c r="AG264" s="90"/>
      <c r="AH264" s="90"/>
      <c r="AI264" s="90"/>
      <c r="AJ264" s="90"/>
      <c r="AK264" s="90"/>
      <c r="AL264" s="90"/>
      <c r="AM264" s="90"/>
      <c r="AN264" s="90"/>
      <c r="AO264" s="90"/>
      <c r="AP264" s="90"/>
      <c r="AQ264" s="90"/>
      <c r="AR264" s="90"/>
      <c r="AS264" s="90"/>
      <c r="AT264" s="90"/>
      <c r="AU264" s="90"/>
      <c r="AV264" s="90"/>
      <c r="AW264" s="90"/>
      <c r="AX264" s="90"/>
      <c r="AY264" s="90"/>
    </row>
    <row r="265" spans="1:51" x14ac:dyDescent="0.3">
      <c r="A265" s="1"/>
      <c r="B265" s="1"/>
      <c r="C265" s="1"/>
      <c r="D265" s="1"/>
      <c r="E265" s="1"/>
      <c r="F265" s="1"/>
      <c r="G265" s="1"/>
      <c r="H265" s="1"/>
      <c r="I265" s="94"/>
      <c r="J265" s="94"/>
      <c r="K265" s="94"/>
      <c r="L265" s="94"/>
      <c r="M265" s="94"/>
      <c r="N265" s="94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90"/>
      <c r="AB265" s="90"/>
      <c r="AC265" s="90"/>
      <c r="AD265" s="90"/>
      <c r="AE265" s="90"/>
      <c r="AF265" s="90"/>
      <c r="AG265" s="90"/>
      <c r="AH265" s="90"/>
      <c r="AI265" s="90"/>
      <c r="AJ265" s="90"/>
      <c r="AK265" s="90"/>
      <c r="AL265" s="90"/>
      <c r="AM265" s="90"/>
      <c r="AN265" s="90"/>
      <c r="AO265" s="90"/>
      <c r="AP265" s="90"/>
      <c r="AQ265" s="90"/>
      <c r="AR265" s="90"/>
      <c r="AS265" s="90"/>
      <c r="AT265" s="90"/>
      <c r="AU265" s="90"/>
      <c r="AV265" s="90"/>
      <c r="AW265" s="90"/>
      <c r="AX265" s="90"/>
      <c r="AY265" s="90"/>
    </row>
    <row r="266" spans="1:51" x14ac:dyDescent="0.3">
      <c r="A266" s="1"/>
      <c r="B266" s="1"/>
      <c r="C266" s="1"/>
      <c r="D266" s="1"/>
      <c r="E266" s="1"/>
      <c r="F266" s="1"/>
      <c r="G266" s="1"/>
      <c r="H266" s="1"/>
      <c r="I266" s="94"/>
      <c r="J266" s="94"/>
      <c r="K266" s="94"/>
      <c r="L266" s="94"/>
      <c r="M266" s="94"/>
      <c r="N266" s="94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D266" s="90"/>
      <c r="AE266" s="90"/>
      <c r="AF266" s="90"/>
      <c r="AG266" s="90"/>
      <c r="AH266" s="90"/>
      <c r="AI266" s="90"/>
      <c r="AJ266" s="90"/>
      <c r="AK266" s="90"/>
      <c r="AL266" s="90"/>
      <c r="AM266" s="90"/>
      <c r="AN266" s="90"/>
      <c r="AO266" s="90"/>
      <c r="AP266" s="90"/>
      <c r="AQ266" s="90"/>
      <c r="AR266" s="90"/>
      <c r="AS266" s="90"/>
      <c r="AT266" s="90"/>
      <c r="AU266" s="90"/>
      <c r="AV266" s="90"/>
      <c r="AW266" s="90"/>
      <c r="AX266" s="90"/>
      <c r="AY266" s="90"/>
    </row>
    <row r="267" spans="1:51" x14ac:dyDescent="0.3">
      <c r="A267" s="1"/>
      <c r="B267" s="1"/>
      <c r="C267" s="1"/>
      <c r="D267" s="1"/>
      <c r="E267" s="1"/>
      <c r="F267" s="1"/>
      <c r="G267" s="1"/>
      <c r="H267" s="1"/>
      <c r="I267" s="94"/>
      <c r="J267" s="94"/>
      <c r="K267" s="94"/>
      <c r="L267" s="94"/>
      <c r="M267" s="94"/>
      <c r="N267" s="94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  <c r="AD267" s="90"/>
      <c r="AE267" s="90"/>
      <c r="AF267" s="90"/>
      <c r="AG267" s="90"/>
      <c r="AH267" s="90"/>
      <c r="AI267" s="90"/>
      <c r="AJ267" s="90"/>
      <c r="AK267" s="90"/>
      <c r="AL267" s="90"/>
      <c r="AM267" s="90"/>
      <c r="AN267" s="90"/>
      <c r="AO267" s="90"/>
      <c r="AP267" s="90"/>
      <c r="AQ267" s="90"/>
      <c r="AR267" s="90"/>
      <c r="AS267" s="90"/>
      <c r="AT267" s="90"/>
      <c r="AU267" s="90"/>
      <c r="AV267" s="90"/>
      <c r="AW267" s="90"/>
      <c r="AX267" s="90"/>
      <c r="AY267" s="90"/>
    </row>
    <row r="268" spans="1:51" x14ac:dyDescent="0.3">
      <c r="A268" s="1"/>
      <c r="B268" s="1"/>
      <c r="C268" s="1"/>
      <c r="D268" s="1"/>
      <c r="E268" s="1"/>
      <c r="F268" s="1"/>
      <c r="G268" s="1"/>
      <c r="H268" s="1"/>
      <c r="I268" s="94"/>
      <c r="J268" s="94"/>
      <c r="K268" s="94"/>
      <c r="L268" s="94"/>
      <c r="M268" s="94"/>
      <c r="N268" s="94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D268" s="90"/>
      <c r="AE268" s="90"/>
      <c r="AF268" s="90"/>
      <c r="AG268" s="90"/>
      <c r="AH268" s="90"/>
      <c r="AI268" s="90"/>
      <c r="AJ268" s="90"/>
      <c r="AK268" s="90"/>
      <c r="AL268" s="90"/>
      <c r="AM268" s="90"/>
      <c r="AN268" s="90"/>
      <c r="AO268" s="90"/>
      <c r="AP268" s="90"/>
      <c r="AQ268" s="90"/>
      <c r="AR268" s="90"/>
      <c r="AS268" s="90"/>
      <c r="AT268" s="90"/>
      <c r="AU268" s="90"/>
      <c r="AV268" s="90"/>
      <c r="AW268" s="90"/>
      <c r="AX268" s="90"/>
      <c r="AY268" s="90"/>
    </row>
    <row r="269" spans="1:51" x14ac:dyDescent="0.3">
      <c r="A269" s="1"/>
      <c r="B269" s="1"/>
      <c r="C269" s="1"/>
      <c r="D269" s="1"/>
      <c r="E269" s="1"/>
      <c r="F269" s="1"/>
      <c r="G269" s="1"/>
      <c r="H269" s="1"/>
      <c r="I269" s="94"/>
      <c r="J269" s="94"/>
      <c r="K269" s="94"/>
      <c r="L269" s="94"/>
      <c r="M269" s="94"/>
      <c r="N269" s="94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  <c r="AC269" s="90"/>
      <c r="AD269" s="90"/>
      <c r="AE269" s="90"/>
      <c r="AF269" s="90"/>
      <c r="AG269" s="90"/>
      <c r="AH269" s="90"/>
      <c r="AI269" s="90"/>
      <c r="AJ269" s="90"/>
      <c r="AK269" s="90"/>
      <c r="AL269" s="90"/>
      <c r="AM269" s="90"/>
      <c r="AN269" s="90"/>
      <c r="AO269" s="90"/>
      <c r="AP269" s="90"/>
      <c r="AQ269" s="90"/>
      <c r="AR269" s="90"/>
      <c r="AS269" s="90"/>
      <c r="AT269" s="90"/>
      <c r="AU269" s="90"/>
      <c r="AV269" s="90"/>
      <c r="AW269" s="90"/>
      <c r="AX269" s="90"/>
      <c r="AY269" s="90"/>
    </row>
    <row r="270" spans="1:51" x14ac:dyDescent="0.3">
      <c r="A270" s="1"/>
      <c r="B270" s="1"/>
      <c r="C270" s="1"/>
      <c r="D270" s="1"/>
      <c r="E270" s="1"/>
      <c r="F270" s="1"/>
      <c r="G270" s="1"/>
      <c r="H270" s="1"/>
      <c r="I270" s="94"/>
      <c r="J270" s="94"/>
      <c r="K270" s="94"/>
      <c r="L270" s="94"/>
      <c r="M270" s="94"/>
      <c r="N270" s="94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  <c r="AD270" s="90"/>
      <c r="AE270" s="90"/>
      <c r="AF270" s="90"/>
      <c r="AG270" s="90"/>
      <c r="AH270" s="90"/>
      <c r="AI270" s="90"/>
      <c r="AJ270" s="90"/>
      <c r="AK270" s="90"/>
      <c r="AL270" s="90"/>
      <c r="AM270" s="90"/>
      <c r="AN270" s="90"/>
      <c r="AO270" s="90"/>
      <c r="AP270" s="90"/>
      <c r="AQ270" s="90"/>
      <c r="AR270" s="90"/>
      <c r="AS270" s="90"/>
      <c r="AT270" s="90"/>
      <c r="AU270" s="90"/>
      <c r="AV270" s="90"/>
      <c r="AW270" s="90"/>
      <c r="AX270" s="90"/>
      <c r="AY270" s="90"/>
    </row>
    <row r="271" spans="1:51" x14ac:dyDescent="0.3">
      <c r="A271" s="1"/>
      <c r="B271" s="1"/>
      <c r="C271" s="1"/>
      <c r="D271" s="1"/>
      <c r="E271" s="1"/>
      <c r="F271" s="1"/>
      <c r="G271" s="1"/>
      <c r="H271" s="1"/>
      <c r="I271" s="94"/>
      <c r="J271" s="94"/>
      <c r="K271" s="94"/>
      <c r="L271" s="94"/>
      <c r="M271" s="94"/>
      <c r="N271" s="94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  <c r="AD271" s="90"/>
      <c r="AE271" s="90"/>
      <c r="AF271" s="90"/>
      <c r="AG271" s="90"/>
      <c r="AH271" s="90"/>
      <c r="AI271" s="90"/>
      <c r="AJ271" s="90"/>
      <c r="AK271" s="90"/>
      <c r="AL271" s="90"/>
      <c r="AM271" s="90"/>
      <c r="AN271" s="90"/>
      <c r="AO271" s="90"/>
      <c r="AP271" s="90"/>
      <c r="AQ271" s="90"/>
      <c r="AR271" s="90"/>
      <c r="AS271" s="90"/>
      <c r="AT271" s="90"/>
      <c r="AU271" s="90"/>
      <c r="AV271" s="90"/>
      <c r="AW271" s="90"/>
      <c r="AX271" s="90"/>
      <c r="AY271" s="90"/>
    </row>
    <row r="272" spans="1:51" x14ac:dyDescent="0.3">
      <c r="A272" s="1"/>
      <c r="B272" s="1"/>
      <c r="C272" s="1"/>
      <c r="D272" s="1"/>
      <c r="E272" s="1"/>
      <c r="F272" s="1"/>
      <c r="G272" s="1"/>
      <c r="H272" s="1"/>
      <c r="I272" s="94"/>
      <c r="J272" s="94"/>
      <c r="K272" s="94"/>
      <c r="L272" s="94"/>
      <c r="M272" s="94"/>
      <c r="N272" s="94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  <c r="AD272" s="90"/>
      <c r="AE272" s="90"/>
      <c r="AF272" s="90"/>
      <c r="AG272" s="90"/>
      <c r="AH272" s="90"/>
      <c r="AI272" s="90"/>
      <c r="AJ272" s="90"/>
      <c r="AK272" s="90"/>
      <c r="AL272" s="90"/>
      <c r="AM272" s="90"/>
      <c r="AN272" s="90"/>
      <c r="AO272" s="90"/>
      <c r="AP272" s="90"/>
      <c r="AQ272" s="90"/>
      <c r="AR272" s="90"/>
      <c r="AS272" s="90"/>
      <c r="AT272" s="90"/>
      <c r="AU272" s="90"/>
      <c r="AV272" s="90"/>
      <c r="AW272" s="90"/>
      <c r="AX272" s="90"/>
      <c r="AY272" s="90"/>
    </row>
    <row r="273" spans="1:51" x14ac:dyDescent="0.3">
      <c r="A273" s="1"/>
      <c r="B273" s="1"/>
      <c r="C273" s="1"/>
      <c r="D273" s="1"/>
      <c r="E273" s="1"/>
      <c r="F273" s="1"/>
      <c r="G273" s="1"/>
      <c r="H273" s="1"/>
      <c r="I273" s="94"/>
      <c r="J273" s="94"/>
      <c r="K273" s="94"/>
      <c r="L273" s="94"/>
      <c r="M273" s="94"/>
      <c r="N273" s="94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0"/>
      <c r="AB273" s="90"/>
      <c r="AC273" s="90"/>
      <c r="AD273" s="90"/>
      <c r="AE273" s="90"/>
      <c r="AF273" s="90"/>
      <c r="AG273" s="90"/>
      <c r="AH273" s="90"/>
      <c r="AI273" s="90"/>
      <c r="AJ273" s="90"/>
      <c r="AK273" s="90"/>
      <c r="AL273" s="90"/>
      <c r="AM273" s="90"/>
      <c r="AN273" s="90"/>
      <c r="AO273" s="90"/>
      <c r="AP273" s="90"/>
      <c r="AQ273" s="90"/>
      <c r="AR273" s="90"/>
      <c r="AS273" s="90"/>
      <c r="AT273" s="90"/>
      <c r="AU273" s="90"/>
      <c r="AV273" s="90"/>
      <c r="AW273" s="90"/>
      <c r="AX273" s="90"/>
      <c r="AY273" s="90"/>
    </row>
    <row r="274" spans="1:51" x14ac:dyDescent="0.3">
      <c r="A274" s="1"/>
      <c r="B274" s="1"/>
      <c r="C274" s="1"/>
      <c r="D274" s="1"/>
      <c r="E274" s="1"/>
      <c r="F274" s="1"/>
      <c r="G274" s="1"/>
      <c r="H274" s="1"/>
      <c r="I274" s="94"/>
      <c r="J274" s="94"/>
      <c r="K274" s="94"/>
      <c r="L274" s="94"/>
      <c r="M274" s="94"/>
      <c r="N274" s="94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  <c r="AE274" s="90"/>
      <c r="AF274" s="90"/>
      <c r="AG274" s="90"/>
      <c r="AH274" s="90"/>
      <c r="AI274" s="90"/>
      <c r="AJ274" s="90"/>
      <c r="AK274" s="90"/>
      <c r="AL274" s="90"/>
      <c r="AM274" s="90"/>
      <c r="AN274" s="90"/>
      <c r="AO274" s="90"/>
      <c r="AP274" s="90"/>
      <c r="AQ274" s="90"/>
      <c r="AR274" s="90"/>
      <c r="AS274" s="90"/>
      <c r="AT274" s="90"/>
      <c r="AU274" s="90"/>
      <c r="AV274" s="90"/>
      <c r="AW274" s="90"/>
      <c r="AX274" s="90"/>
      <c r="AY274" s="90"/>
    </row>
    <row r="275" spans="1:51" x14ac:dyDescent="0.3">
      <c r="A275" s="1"/>
      <c r="B275" s="1"/>
      <c r="C275" s="1"/>
      <c r="D275" s="1"/>
      <c r="E275" s="1"/>
      <c r="F275" s="1"/>
      <c r="G275" s="1"/>
      <c r="H275" s="1"/>
      <c r="I275" s="94"/>
      <c r="J275" s="94"/>
      <c r="K275" s="94"/>
      <c r="L275" s="94"/>
      <c r="M275" s="94"/>
      <c r="N275" s="94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  <c r="AE275" s="90"/>
      <c r="AF275" s="90"/>
      <c r="AG275" s="90"/>
      <c r="AH275" s="90"/>
      <c r="AI275" s="90"/>
      <c r="AJ275" s="90"/>
      <c r="AK275" s="90"/>
      <c r="AL275" s="90"/>
      <c r="AM275" s="90"/>
      <c r="AN275" s="90"/>
      <c r="AO275" s="90"/>
      <c r="AP275" s="90"/>
      <c r="AQ275" s="90"/>
      <c r="AR275" s="90"/>
      <c r="AS275" s="90"/>
      <c r="AT275" s="90"/>
      <c r="AU275" s="90"/>
      <c r="AV275" s="90"/>
      <c r="AW275" s="90"/>
      <c r="AX275" s="90"/>
      <c r="AY275" s="90"/>
    </row>
    <row r="276" spans="1:51" x14ac:dyDescent="0.3">
      <c r="A276" s="1"/>
      <c r="B276" s="1"/>
      <c r="C276" s="1"/>
      <c r="D276" s="1"/>
      <c r="E276" s="1"/>
      <c r="F276" s="1"/>
      <c r="G276" s="1"/>
      <c r="H276" s="1"/>
      <c r="I276" s="94"/>
      <c r="J276" s="94"/>
      <c r="K276" s="94"/>
      <c r="L276" s="94"/>
      <c r="M276" s="94"/>
      <c r="N276" s="94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D276" s="90"/>
      <c r="AE276" s="90"/>
      <c r="AF276" s="90"/>
      <c r="AG276" s="90"/>
      <c r="AH276" s="90"/>
      <c r="AI276" s="90"/>
      <c r="AJ276" s="90"/>
      <c r="AK276" s="90"/>
      <c r="AL276" s="90"/>
      <c r="AM276" s="90"/>
      <c r="AN276" s="90"/>
      <c r="AO276" s="90"/>
      <c r="AP276" s="90"/>
      <c r="AQ276" s="90"/>
      <c r="AR276" s="90"/>
      <c r="AS276" s="90"/>
      <c r="AT276" s="90"/>
      <c r="AU276" s="90"/>
      <c r="AV276" s="90"/>
      <c r="AW276" s="90"/>
      <c r="AX276" s="90"/>
      <c r="AY276" s="90"/>
    </row>
    <row r="277" spans="1:51" x14ac:dyDescent="0.3">
      <c r="A277" s="1"/>
      <c r="B277" s="1"/>
      <c r="C277" s="1"/>
      <c r="D277" s="1"/>
      <c r="E277" s="1"/>
      <c r="F277" s="1"/>
      <c r="G277" s="1"/>
      <c r="H277" s="1"/>
      <c r="I277" s="94"/>
      <c r="J277" s="94"/>
      <c r="K277" s="94"/>
      <c r="L277" s="94"/>
      <c r="M277" s="94"/>
      <c r="N277" s="94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  <c r="AB277" s="90"/>
      <c r="AC277" s="90"/>
      <c r="AD277" s="90"/>
      <c r="AE277" s="90"/>
      <c r="AF277" s="90"/>
      <c r="AG277" s="90"/>
      <c r="AH277" s="90"/>
      <c r="AI277" s="90"/>
      <c r="AJ277" s="90"/>
      <c r="AK277" s="90"/>
      <c r="AL277" s="90"/>
      <c r="AM277" s="90"/>
      <c r="AN277" s="90"/>
      <c r="AO277" s="90"/>
      <c r="AP277" s="90"/>
      <c r="AQ277" s="90"/>
      <c r="AR277" s="90"/>
      <c r="AS277" s="90"/>
      <c r="AT277" s="90"/>
      <c r="AU277" s="90"/>
      <c r="AV277" s="90"/>
      <c r="AW277" s="90"/>
      <c r="AX277" s="90"/>
      <c r="AY277" s="90"/>
    </row>
    <row r="278" spans="1:51" x14ac:dyDescent="0.3">
      <c r="A278" s="1"/>
      <c r="B278" s="1"/>
      <c r="C278" s="1"/>
      <c r="D278" s="1"/>
      <c r="E278" s="1"/>
      <c r="F278" s="1"/>
      <c r="G278" s="1"/>
      <c r="H278" s="1"/>
      <c r="I278" s="94"/>
      <c r="J278" s="94"/>
      <c r="K278" s="94"/>
      <c r="L278" s="94"/>
      <c r="M278" s="94"/>
      <c r="N278" s="94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  <c r="AD278" s="90"/>
      <c r="AE278" s="90"/>
      <c r="AF278" s="90"/>
      <c r="AG278" s="90"/>
      <c r="AH278" s="90"/>
      <c r="AI278" s="90"/>
      <c r="AJ278" s="90"/>
      <c r="AK278" s="90"/>
      <c r="AL278" s="90"/>
      <c r="AM278" s="90"/>
      <c r="AN278" s="90"/>
      <c r="AO278" s="90"/>
      <c r="AP278" s="90"/>
      <c r="AQ278" s="90"/>
      <c r="AR278" s="90"/>
      <c r="AS278" s="90"/>
      <c r="AT278" s="90"/>
      <c r="AU278" s="90"/>
      <c r="AV278" s="90"/>
      <c r="AW278" s="90"/>
      <c r="AX278" s="90"/>
      <c r="AY278" s="90"/>
    </row>
    <row r="279" spans="1:51" x14ac:dyDescent="0.3">
      <c r="A279" s="1"/>
      <c r="B279" s="1"/>
      <c r="C279" s="1"/>
      <c r="D279" s="1"/>
      <c r="E279" s="1"/>
      <c r="F279" s="1"/>
      <c r="G279" s="1"/>
      <c r="H279" s="1"/>
      <c r="I279" s="94"/>
      <c r="J279" s="94"/>
      <c r="K279" s="94"/>
      <c r="L279" s="94"/>
      <c r="M279" s="94"/>
      <c r="N279" s="94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  <c r="AD279" s="90"/>
      <c r="AE279" s="90"/>
      <c r="AF279" s="90"/>
      <c r="AG279" s="90"/>
      <c r="AH279" s="90"/>
      <c r="AI279" s="90"/>
      <c r="AJ279" s="90"/>
      <c r="AK279" s="90"/>
      <c r="AL279" s="90"/>
      <c r="AM279" s="90"/>
      <c r="AN279" s="90"/>
      <c r="AO279" s="90"/>
      <c r="AP279" s="90"/>
      <c r="AQ279" s="90"/>
      <c r="AR279" s="90"/>
      <c r="AS279" s="90"/>
      <c r="AT279" s="90"/>
      <c r="AU279" s="90"/>
      <c r="AV279" s="90"/>
      <c r="AW279" s="90"/>
      <c r="AX279" s="90"/>
      <c r="AY279" s="90"/>
    </row>
    <row r="280" spans="1:51" x14ac:dyDescent="0.3">
      <c r="A280" s="1"/>
      <c r="B280" s="1"/>
      <c r="C280" s="1"/>
      <c r="D280" s="1"/>
      <c r="E280" s="1"/>
      <c r="F280" s="1"/>
      <c r="G280" s="1"/>
      <c r="H280" s="1"/>
      <c r="I280" s="94"/>
      <c r="J280" s="94"/>
      <c r="K280" s="94"/>
      <c r="L280" s="94"/>
      <c r="M280" s="94"/>
      <c r="N280" s="94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  <c r="AE280" s="90"/>
      <c r="AF280" s="90"/>
      <c r="AG280" s="90"/>
      <c r="AH280" s="90"/>
      <c r="AI280" s="90"/>
      <c r="AJ280" s="90"/>
      <c r="AK280" s="90"/>
      <c r="AL280" s="90"/>
      <c r="AM280" s="90"/>
      <c r="AN280" s="90"/>
      <c r="AO280" s="90"/>
      <c r="AP280" s="90"/>
      <c r="AQ280" s="90"/>
      <c r="AR280" s="90"/>
      <c r="AS280" s="90"/>
      <c r="AT280" s="90"/>
      <c r="AU280" s="90"/>
      <c r="AV280" s="90"/>
      <c r="AW280" s="90"/>
      <c r="AX280" s="90"/>
      <c r="AY280" s="90"/>
    </row>
    <row r="281" spans="1:51" x14ac:dyDescent="0.3">
      <c r="A281" s="1"/>
      <c r="B281" s="1"/>
      <c r="C281" s="1"/>
      <c r="D281" s="1"/>
      <c r="E281" s="1"/>
      <c r="F281" s="1"/>
      <c r="G281" s="1"/>
      <c r="H281" s="1"/>
      <c r="I281" s="94"/>
      <c r="J281" s="94"/>
      <c r="K281" s="94"/>
      <c r="L281" s="94"/>
      <c r="M281" s="94"/>
      <c r="N281" s="94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  <c r="AC281" s="90"/>
      <c r="AD281" s="90"/>
      <c r="AE281" s="90"/>
      <c r="AF281" s="90"/>
      <c r="AG281" s="90"/>
      <c r="AH281" s="90"/>
      <c r="AI281" s="90"/>
      <c r="AJ281" s="90"/>
      <c r="AK281" s="90"/>
      <c r="AL281" s="90"/>
      <c r="AM281" s="90"/>
      <c r="AN281" s="90"/>
      <c r="AO281" s="90"/>
      <c r="AP281" s="90"/>
      <c r="AQ281" s="90"/>
      <c r="AR281" s="90"/>
      <c r="AS281" s="90"/>
      <c r="AT281" s="90"/>
      <c r="AU281" s="90"/>
      <c r="AV281" s="90"/>
      <c r="AW281" s="90"/>
      <c r="AX281" s="90"/>
      <c r="AY281" s="90"/>
    </row>
    <row r="282" spans="1:51" x14ac:dyDescent="0.3">
      <c r="A282" s="1"/>
      <c r="B282" s="1"/>
      <c r="C282" s="1"/>
      <c r="D282" s="1"/>
      <c r="E282" s="1"/>
      <c r="F282" s="1"/>
      <c r="G282" s="1"/>
      <c r="H282" s="1"/>
      <c r="I282" s="94"/>
      <c r="J282" s="94"/>
      <c r="K282" s="94"/>
      <c r="L282" s="94"/>
      <c r="M282" s="94"/>
      <c r="N282" s="94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  <c r="AD282" s="90"/>
      <c r="AE282" s="90"/>
      <c r="AF282" s="90"/>
      <c r="AG282" s="90"/>
      <c r="AH282" s="90"/>
      <c r="AI282" s="90"/>
      <c r="AJ282" s="90"/>
      <c r="AK282" s="90"/>
      <c r="AL282" s="90"/>
      <c r="AM282" s="90"/>
      <c r="AN282" s="90"/>
      <c r="AO282" s="90"/>
      <c r="AP282" s="90"/>
      <c r="AQ282" s="90"/>
      <c r="AR282" s="90"/>
      <c r="AS282" s="90"/>
      <c r="AT282" s="90"/>
      <c r="AU282" s="90"/>
      <c r="AV282" s="90"/>
      <c r="AW282" s="90"/>
      <c r="AX282" s="90"/>
      <c r="AY282" s="90"/>
    </row>
    <row r="283" spans="1:51" x14ac:dyDescent="0.3">
      <c r="A283" s="1"/>
      <c r="B283" s="1"/>
      <c r="C283" s="1"/>
      <c r="D283" s="1"/>
      <c r="E283" s="1"/>
      <c r="F283" s="1"/>
      <c r="G283" s="1"/>
      <c r="H283" s="1"/>
      <c r="I283" s="94"/>
      <c r="J283" s="94"/>
      <c r="K283" s="94"/>
      <c r="L283" s="94"/>
      <c r="M283" s="94"/>
      <c r="N283" s="94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90"/>
      <c r="AE283" s="90"/>
      <c r="AF283" s="90"/>
      <c r="AG283" s="90"/>
      <c r="AH283" s="90"/>
      <c r="AI283" s="90"/>
      <c r="AJ283" s="90"/>
      <c r="AK283" s="90"/>
      <c r="AL283" s="90"/>
      <c r="AM283" s="90"/>
      <c r="AN283" s="90"/>
      <c r="AO283" s="90"/>
      <c r="AP283" s="90"/>
      <c r="AQ283" s="90"/>
      <c r="AR283" s="90"/>
      <c r="AS283" s="90"/>
      <c r="AT283" s="90"/>
      <c r="AU283" s="90"/>
      <c r="AV283" s="90"/>
      <c r="AW283" s="90"/>
      <c r="AX283" s="90"/>
      <c r="AY283" s="90"/>
    </row>
    <row r="284" spans="1:51" x14ac:dyDescent="0.3">
      <c r="A284" s="1"/>
      <c r="B284" s="1"/>
      <c r="C284" s="1"/>
      <c r="D284" s="1"/>
      <c r="E284" s="1"/>
      <c r="F284" s="1"/>
      <c r="G284" s="1"/>
      <c r="H284" s="1"/>
      <c r="I284" s="94"/>
      <c r="J284" s="94"/>
      <c r="K284" s="94"/>
      <c r="L284" s="94"/>
      <c r="M284" s="94"/>
      <c r="N284" s="94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  <c r="AD284" s="90"/>
      <c r="AE284" s="90"/>
      <c r="AF284" s="90"/>
      <c r="AG284" s="90"/>
      <c r="AH284" s="90"/>
      <c r="AI284" s="90"/>
      <c r="AJ284" s="90"/>
      <c r="AK284" s="90"/>
      <c r="AL284" s="90"/>
      <c r="AM284" s="90"/>
      <c r="AN284" s="90"/>
      <c r="AO284" s="90"/>
      <c r="AP284" s="90"/>
      <c r="AQ284" s="90"/>
      <c r="AR284" s="90"/>
      <c r="AS284" s="90"/>
      <c r="AT284" s="90"/>
      <c r="AU284" s="90"/>
      <c r="AV284" s="90"/>
      <c r="AW284" s="90"/>
      <c r="AX284" s="90"/>
      <c r="AY284" s="90"/>
    </row>
    <row r="285" spans="1:51" x14ac:dyDescent="0.3">
      <c r="A285" s="1"/>
      <c r="B285" s="1"/>
      <c r="C285" s="1"/>
      <c r="D285" s="1"/>
      <c r="E285" s="1"/>
      <c r="F285" s="1"/>
      <c r="G285" s="1"/>
      <c r="H285" s="1"/>
      <c r="I285" s="94"/>
      <c r="J285" s="94"/>
      <c r="K285" s="94"/>
      <c r="L285" s="94"/>
      <c r="M285" s="94"/>
      <c r="N285" s="94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  <c r="AA285" s="90"/>
      <c r="AB285" s="90"/>
      <c r="AC285" s="90"/>
      <c r="AD285" s="90"/>
      <c r="AE285" s="90"/>
      <c r="AF285" s="90"/>
      <c r="AG285" s="90"/>
      <c r="AH285" s="90"/>
      <c r="AI285" s="90"/>
      <c r="AJ285" s="90"/>
      <c r="AK285" s="90"/>
      <c r="AL285" s="90"/>
      <c r="AM285" s="90"/>
      <c r="AN285" s="90"/>
      <c r="AO285" s="90"/>
      <c r="AP285" s="90"/>
      <c r="AQ285" s="90"/>
      <c r="AR285" s="90"/>
      <c r="AS285" s="90"/>
      <c r="AT285" s="90"/>
      <c r="AU285" s="90"/>
      <c r="AV285" s="90"/>
      <c r="AW285" s="90"/>
      <c r="AX285" s="90"/>
      <c r="AY285" s="90"/>
    </row>
    <row r="286" spans="1:51" x14ac:dyDescent="0.3">
      <c r="A286" s="1"/>
      <c r="B286" s="1"/>
      <c r="C286" s="1"/>
      <c r="D286" s="1"/>
      <c r="E286" s="1"/>
      <c r="F286" s="1"/>
      <c r="G286" s="1"/>
      <c r="H286" s="1"/>
      <c r="I286" s="94"/>
      <c r="J286" s="94"/>
      <c r="K286" s="94"/>
      <c r="L286" s="94"/>
      <c r="M286" s="94"/>
      <c r="N286" s="94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  <c r="AD286" s="90"/>
      <c r="AE286" s="90"/>
      <c r="AF286" s="90"/>
      <c r="AG286" s="90"/>
      <c r="AH286" s="90"/>
      <c r="AI286" s="90"/>
      <c r="AJ286" s="90"/>
      <c r="AK286" s="90"/>
      <c r="AL286" s="90"/>
      <c r="AM286" s="90"/>
      <c r="AN286" s="90"/>
      <c r="AO286" s="90"/>
      <c r="AP286" s="90"/>
      <c r="AQ286" s="90"/>
      <c r="AR286" s="90"/>
      <c r="AS286" s="90"/>
      <c r="AT286" s="90"/>
      <c r="AU286" s="90"/>
      <c r="AV286" s="90"/>
      <c r="AW286" s="90"/>
      <c r="AX286" s="90"/>
      <c r="AY286" s="90"/>
    </row>
    <row r="287" spans="1:51" x14ac:dyDescent="0.3">
      <c r="A287" s="1"/>
      <c r="B287" s="1"/>
      <c r="C287" s="1"/>
      <c r="D287" s="1"/>
      <c r="E287" s="1"/>
      <c r="F287" s="1"/>
      <c r="G287" s="1"/>
      <c r="H287" s="1"/>
      <c r="I287" s="94"/>
      <c r="J287" s="94"/>
      <c r="K287" s="94"/>
      <c r="L287" s="94"/>
      <c r="M287" s="94"/>
      <c r="N287" s="94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  <c r="AE287" s="90"/>
      <c r="AF287" s="90"/>
      <c r="AG287" s="90"/>
      <c r="AH287" s="90"/>
      <c r="AI287" s="90"/>
      <c r="AJ287" s="90"/>
      <c r="AK287" s="90"/>
      <c r="AL287" s="90"/>
      <c r="AM287" s="90"/>
      <c r="AN287" s="90"/>
      <c r="AO287" s="90"/>
      <c r="AP287" s="90"/>
      <c r="AQ287" s="90"/>
      <c r="AR287" s="90"/>
      <c r="AS287" s="90"/>
      <c r="AT287" s="90"/>
      <c r="AU287" s="90"/>
      <c r="AV287" s="90"/>
      <c r="AW287" s="90"/>
      <c r="AX287" s="90"/>
      <c r="AY287" s="90"/>
    </row>
    <row r="288" spans="1:51" x14ac:dyDescent="0.3">
      <c r="A288" s="1"/>
      <c r="B288" s="1"/>
      <c r="C288" s="1"/>
      <c r="D288" s="1"/>
      <c r="E288" s="1"/>
      <c r="F288" s="1"/>
      <c r="G288" s="1"/>
      <c r="H288" s="1"/>
      <c r="I288" s="94"/>
      <c r="J288" s="94"/>
      <c r="K288" s="94"/>
      <c r="L288" s="94"/>
      <c r="M288" s="94"/>
      <c r="N288" s="94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  <c r="AE288" s="90"/>
      <c r="AF288" s="90"/>
      <c r="AG288" s="90"/>
      <c r="AH288" s="90"/>
      <c r="AI288" s="90"/>
      <c r="AJ288" s="90"/>
      <c r="AK288" s="90"/>
      <c r="AL288" s="90"/>
      <c r="AM288" s="90"/>
      <c r="AN288" s="90"/>
      <c r="AO288" s="90"/>
      <c r="AP288" s="90"/>
      <c r="AQ288" s="90"/>
      <c r="AR288" s="90"/>
      <c r="AS288" s="90"/>
      <c r="AT288" s="90"/>
      <c r="AU288" s="90"/>
      <c r="AV288" s="90"/>
      <c r="AW288" s="90"/>
      <c r="AX288" s="90"/>
      <c r="AY288" s="90"/>
    </row>
    <row r="289" spans="1:51" x14ac:dyDescent="0.3">
      <c r="A289" s="1"/>
      <c r="B289" s="1"/>
      <c r="C289" s="1"/>
      <c r="D289" s="1"/>
      <c r="E289" s="1"/>
      <c r="F289" s="1"/>
      <c r="G289" s="1"/>
      <c r="H289" s="1"/>
      <c r="I289" s="94"/>
      <c r="J289" s="94"/>
      <c r="K289" s="94"/>
      <c r="L289" s="94"/>
      <c r="M289" s="94"/>
      <c r="N289" s="94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  <c r="AA289" s="90"/>
      <c r="AB289" s="90"/>
      <c r="AC289" s="90"/>
      <c r="AD289" s="90"/>
      <c r="AE289" s="90"/>
      <c r="AF289" s="90"/>
      <c r="AG289" s="90"/>
      <c r="AH289" s="90"/>
      <c r="AI289" s="90"/>
      <c r="AJ289" s="90"/>
      <c r="AK289" s="90"/>
      <c r="AL289" s="90"/>
      <c r="AM289" s="90"/>
      <c r="AN289" s="90"/>
      <c r="AO289" s="90"/>
      <c r="AP289" s="90"/>
      <c r="AQ289" s="90"/>
      <c r="AR289" s="90"/>
      <c r="AS289" s="90"/>
      <c r="AT289" s="90"/>
      <c r="AU289" s="90"/>
      <c r="AV289" s="90"/>
      <c r="AW289" s="90"/>
      <c r="AX289" s="90"/>
      <c r="AY289" s="90"/>
    </row>
    <row r="290" spans="1:51" x14ac:dyDescent="0.3">
      <c r="A290" s="1"/>
      <c r="B290" s="1"/>
      <c r="C290" s="1"/>
      <c r="D290" s="1"/>
      <c r="E290" s="1"/>
      <c r="F290" s="1"/>
      <c r="G290" s="1"/>
      <c r="H290" s="1"/>
      <c r="I290" s="94"/>
      <c r="J290" s="94"/>
      <c r="K290" s="94"/>
      <c r="L290" s="94"/>
      <c r="M290" s="94"/>
      <c r="N290" s="94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  <c r="AA290" s="90"/>
      <c r="AB290" s="90"/>
      <c r="AC290" s="90"/>
      <c r="AD290" s="90"/>
      <c r="AE290" s="90"/>
      <c r="AF290" s="90"/>
      <c r="AG290" s="90"/>
      <c r="AH290" s="90"/>
      <c r="AI290" s="90"/>
      <c r="AJ290" s="90"/>
      <c r="AK290" s="90"/>
      <c r="AL290" s="90"/>
      <c r="AM290" s="90"/>
      <c r="AN290" s="90"/>
      <c r="AO290" s="90"/>
      <c r="AP290" s="90"/>
      <c r="AQ290" s="90"/>
      <c r="AR290" s="90"/>
      <c r="AS290" s="90"/>
      <c r="AT290" s="90"/>
      <c r="AU290" s="90"/>
      <c r="AV290" s="90"/>
      <c r="AW290" s="90"/>
      <c r="AX290" s="90"/>
      <c r="AY290" s="90"/>
    </row>
    <row r="291" spans="1:51" x14ac:dyDescent="0.3">
      <c r="A291" s="1"/>
      <c r="B291" s="1"/>
      <c r="C291" s="1"/>
      <c r="D291" s="1"/>
      <c r="E291" s="1"/>
      <c r="F291" s="1"/>
      <c r="G291" s="1"/>
      <c r="H291" s="1"/>
      <c r="I291" s="94"/>
      <c r="J291" s="94"/>
      <c r="K291" s="94"/>
      <c r="L291" s="94"/>
      <c r="M291" s="94"/>
      <c r="N291" s="94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  <c r="AD291" s="90"/>
      <c r="AE291" s="90"/>
      <c r="AF291" s="90"/>
      <c r="AG291" s="90"/>
      <c r="AH291" s="90"/>
      <c r="AI291" s="90"/>
      <c r="AJ291" s="90"/>
      <c r="AK291" s="90"/>
      <c r="AL291" s="90"/>
      <c r="AM291" s="90"/>
      <c r="AN291" s="90"/>
      <c r="AO291" s="90"/>
      <c r="AP291" s="90"/>
      <c r="AQ291" s="90"/>
      <c r="AR291" s="90"/>
      <c r="AS291" s="90"/>
      <c r="AT291" s="90"/>
      <c r="AU291" s="90"/>
      <c r="AV291" s="90"/>
      <c r="AW291" s="90"/>
      <c r="AX291" s="90"/>
      <c r="AY291" s="90"/>
    </row>
    <row r="292" spans="1:51" x14ac:dyDescent="0.3">
      <c r="A292" s="1"/>
      <c r="B292" s="1"/>
      <c r="C292" s="1"/>
      <c r="D292" s="1"/>
      <c r="E292" s="1"/>
      <c r="F292" s="1"/>
      <c r="G292" s="1"/>
      <c r="H292" s="1"/>
      <c r="I292" s="94"/>
      <c r="J292" s="94"/>
      <c r="K292" s="94"/>
      <c r="L292" s="94"/>
      <c r="M292" s="94"/>
      <c r="N292" s="94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  <c r="AC292" s="90"/>
      <c r="AD292" s="90"/>
      <c r="AE292" s="90"/>
      <c r="AF292" s="90"/>
      <c r="AG292" s="90"/>
      <c r="AH292" s="90"/>
      <c r="AI292" s="90"/>
      <c r="AJ292" s="90"/>
      <c r="AK292" s="90"/>
      <c r="AL292" s="90"/>
      <c r="AM292" s="90"/>
      <c r="AN292" s="90"/>
      <c r="AO292" s="90"/>
      <c r="AP292" s="90"/>
      <c r="AQ292" s="90"/>
      <c r="AR292" s="90"/>
      <c r="AS292" s="90"/>
      <c r="AT292" s="90"/>
      <c r="AU292" s="90"/>
      <c r="AV292" s="90"/>
      <c r="AW292" s="90"/>
      <c r="AX292" s="90"/>
      <c r="AY292" s="90"/>
    </row>
    <row r="293" spans="1:51" x14ac:dyDescent="0.3">
      <c r="A293" s="1"/>
      <c r="B293" s="1"/>
      <c r="C293" s="1"/>
      <c r="D293" s="1"/>
      <c r="E293" s="1"/>
      <c r="F293" s="1"/>
      <c r="G293" s="1"/>
      <c r="H293" s="1"/>
      <c r="I293" s="94"/>
      <c r="J293" s="94"/>
      <c r="K293" s="94"/>
      <c r="L293" s="94"/>
      <c r="M293" s="94"/>
      <c r="N293" s="94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  <c r="AA293" s="90"/>
      <c r="AB293" s="90"/>
      <c r="AC293" s="90"/>
      <c r="AD293" s="90"/>
      <c r="AE293" s="90"/>
      <c r="AF293" s="90"/>
      <c r="AG293" s="90"/>
      <c r="AH293" s="90"/>
      <c r="AI293" s="90"/>
      <c r="AJ293" s="90"/>
      <c r="AK293" s="90"/>
      <c r="AL293" s="90"/>
      <c r="AM293" s="90"/>
      <c r="AN293" s="90"/>
      <c r="AO293" s="90"/>
      <c r="AP293" s="90"/>
      <c r="AQ293" s="90"/>
      <c r="AR293" s="90"/>
      <c r="AS293" s="90"/>
      <c r="AT293" s="90"/>
      <c r="AU293" s="90"/>
      <c r="AV293" s="90"/>
      <c r="AW293" s="90"/>
      <c r="AX293" s="90"/>
      <c r="AY293" s="90"/>
    </row>
    <row r="294" spans="1:51" x14ac:dyDescent="0.3">
      <c r="A294" s="1"/>
      <c r="B294" s="1"/>
      <c r="C294" s="1"/>
      <c r="D294" s="1"/>
      <c r="E294" s="1"/>
      <c r="F294" s="1"/>
      <c r="G294" s="1"/>
      <c r="H294" s="1"/>
      <c r="I294" s="94"/>
      <c r="J294" s="94"/>
      <c r="K294" s="94"/>
      <c r="L294" s="94"/>
      <c r="M294" s="94"/>
      <c r="N294" s="94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  <c r="AC294" s="90"/>
      <c r="AD294" s="90"/>
      <c r="AE294" s="90"/>
      <c r="AF294" s="90"/>
      <c r="AG294" s="90"/>
      <c r="AH294" s="90"/>
      <c r="AI294" s="90"/>
      <c r="AJ294" s="90"/>
      <c r="AK294" s="90"/>
      <c r="AL294" s="90"/>
      <c r="AM294" s="90"/>
      <c r="AN294" s="90"/>
      <c r="AO294" s="90"/>
      <c r="AP294" s="90"/>
      <c r="AQ294" s="90"/>
      <c r="AR294" s="90"/>
      <c r="AS294" s="90"/>
      <c r="AT294" s="90"/>
      <c r="AU294" s="90"/>
      <c r="AV294" s="90"/>
      <c r="AW294" s="90"/>
      <c r="AX294" s="90"/>
      <c r="AY294" s="90"/>
    </row>
    <row r="295" spans="1:51" x14ac:dyDescent="0.3">
      <c r="A295" s="1"/>
      <c r="B295" s="1"/>
      <c r="C295" s="1"/>
      <c r="D295" s="1"/>
      <c r="E295" s="1"/>
      <c r="F295" s="1"/>
      <c r="G295" s="1"/>
      <c r="H295" s="1"/>
      <c r="I295" s="94"/>
      <c r="J295" s="94"/>
      <c r="K295" s="94"/>
      <c r="L295" s="94"/>
      <c r="M295" s="94"/>
      <c r="N295" s="94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  <c r="AD295" s="90"/>
      <c r="AE295" s="90"/>
      <c r="AF295" s="90"/>
      <c r="AG295" s="90"/>
      <c r="AH295" s="90"/>
      <c r="AI295" s="90"/>
      <c r="AJ295" s="90"/>
      <c r="AK295" s="90"/>
      <c r="AL295" s="90"/>
      <c r="AM295" s="90"/>
      <c r="AN295" s="90"/>
      <c r="AO295" s="90"/>
      <c r="AP295" s="90"/>
      <c r="AQ295" s="90"/>
      <c r="AR295" s="90"/>
      <c r="AS295" s="90"/>
      <c r="AT295" s="90"/>
      <c r="AU295" s="90"/>
      <c r="AV295" s="90"/>
      <c r="AW295" s="90"/>
      <c r="AX295" s="90"/>
      <c r="AY295" s="90"/>
    </row>
    <row r="296" spans="1:51" x14ac:dyDescent="0.3">
      <c r="A296" s="1"/>
      <c r="B296" s="1"/>
      <c r="C296" s="1"/>
      <c r="D296" s="1"/>
      <c r="E296" s="1"/>
      <c r="F296" s="1"/>
      <c r="G296" s="1"/>
      <c r="H296" s="1"/>
      <c r="I296" s="94"/>
      <c r="J296" s="94"/>
      <c r="K296" s="94"/>
      <c r="L296" s="94"/>
      <c r="M296" s="94"/>
      <c r="N296" s="94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  <c r="AC296" s="90"/>
      <c r="AD296" s="90"/>
      <c r="AE296" s="90"/>
      <c r="AF296" s="90"/>
      <c r="AG296" s="90"/>
      <c r="AH296" s="90"/>
      <c r="AI296" s="90"/>
      <c r="AJ296" s="90"/>
      <c r="AK296" s="90"/>
      <c r="AL296" s="90"/>
      <c r="AM296" s="90"/>
      <c r="AN296" s="90"/>
      <c r="AO296" s="90"/>
      <c r="AP296" s="90"/>
      <c r="AQ296" s="90"/>
      <c r="AR296" s="90"/>
      <c r="AS296" s="90"/>
      <c r="AT296" s="90"/>
      <c r="AU296" s="90"/>
      <c r="AV296" s="90"/>
      <c r="AW296" s="90"/>
      <c r="AX296" s="90"/>
      <c r="AY296" s="90"/>
    </row>
    <row r="297" spans="1:51" x14ac:dyDescent="0.3">
      <c r="A297" s="1"/>
      <c r="B297" s="1"/>
      <c r="C297" s="1"/>
      <c r="D297" s="1"/>
      <c r="E297" s="1"/>
      <c r="F297" s="1"/>
      <c r="G297" s="1"/>
      <c r="H297" s="1"/>
      <c r="I297" s="94"/>
      <c r="J297" s="94"/>
      <c r="K297" s="94"/>
      <c r="L297" s="94"/>
      <c r="M297" s="94"/>
      <c r="N297" s="94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  <c r="AA297" s="90"/>
      <c r="AB297" s="90"/>
      <c r="AC297" s="90"/>
      <c r="AD297" s="90"/>
      <c r="AE297" s="90"/>
      <c r="AF297" s="90"/>
      <c r="AG297" s="90"/>
      <c r="AH297" s="90"/>
      <c r="AI297" s="90"/>
      <c r="AJ297" s="90"/>
      <c r="AK297" s="90"/>
      <c r="AL297" s="90"/>
      <c r="AM297" s="90"/>
      <c r="AN297" s="90"/>
      <c r="AO297" s="90"/>
      <c r="AP297" s="90"/>
      <c r="AQ297" s="90"/>
      <c r="AR297" s="90"/>
      <c r="AS297" s="90"/>
      <c r="AT297" s="90"/>
      <c r="AU297" s="90"/>
      <c r="AV297" s="90"/>
      <c r="AW297" s="90"/>
      <c r="AX297" s="90"/>
      <c r="AY297" s="90"/>
    </row>
    <row r="298" spans="1:51" x14ac:dyDescent="0.3">
      <c r="A298" s="1"/>
      <c r="B298" s="1"/>
      <c r="C298" s="1"/>
      <c r="D298" s="1"/>
      <c r="E298" s="1"/>
      <c r="F298" s="1"/>
      <c r="G298" s="1"/>
      <c r="H298" s="1"/>
      <c r="I298" s="94"/>
      <c r="J298" s="94"/>
      <c r="K298" s="94"/>
      <c r="L298" s="94"/>
      <c r="M298" s="94"/>
      <c r="N298" s="94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  <c r="AD298" s="90"/>
      <c r="AE298" s="90"/>
      <c r="AF298" s="90"/>
      <c r="AG298" s="90"/>
      <c r="AH298" s="90"/>
      <c r="AI298" s="90"/>
      <c r="AJ298" s="90"/>
      <c r="AK298" s="90"/>
      <c r="AL298" s="90"/>
      <c r="AM298" s="90"/>
      <c r="AN298" s="90"/>
      <c r="AO298" s="90"/>
      <c r="AP298" s="90"/>
      <c r="AQ298" s="90"/>
      <c r="AR298" s="90"/>
      <c r="AS298" s="90"/>
      <c r="AT298" s="90"/>
      <c r="AU298" s="90"/>
      <c r="AV298" s="90"/>
      <c r="AW298" s="90"/>
      <c r="AX298" s="90"/>
      <c r="AY298" s="90"/>
    </row>
    <row r="299" spans="1:51" x14ac:dyDescent="0.3">
      <c r="A299" s="1"/>
      <c r="B299" s="1"/>
      <c r="C299" s="1"/>
      <c r="D299" s="1"/>
      <c r="E299" s="1"/>
      <c r="F299" s="1"/>
      <c r="G299" s="1"/>
      <c r="H299" s="1"/>
      <c r="I299" s="94"/>
      <c r="J299" s="94"/>
      <c r="K299" s="94"/>
      <c r="L299" s="94"/>
      <c r="M299" s="94"/>
      <c r="N299" s="94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D299" s="90"/>
      <c r="AE299" s="90"/>
      <c r="AF299" s="90"/>
      <c r="AG299" s="90"/>
      <c r="AH299" s="90"/>
      <c r="AI299" s="90"/>
      <c r="AJ299" s="90"/>
      <c r="AK299" s="90"/>
      <c r="AL299" s="90"/>
      <c r="AM299" s="90"/>
      <c r="AN299" s="90"/>
      <c r="AO299" s="90"/>
      <c r="AP299" s="90"/>
      <c r="AQ299" s="90"/>
      <c r="AR299" s="90"/>
      <c r="AS299" s="90"/>
      <c r="AT299" s="90"/>
      <c r="AU299" s="90"/>
      <c r="AV299" s="90"/>
      <c r="AW299" s="90"/>
      <c r="AX299" s="90"/>
      <c r="AY299" s="90"/>
    </row>
    <row r="300" spans="1:51" x14ac:dyDescent="0.3">
      <c r="A300" s="1"/>
      <c r="B300" s="1"/>
      <c r="C300" s="1"/>
      <c r="D300" s="1"/>
      <c r="E300" s="1"/>
      <c r="F300" s="1"/>
      <c r="G300" s="1"/>
      <c r="H300" s="1"/>
      <c r="I300" s="94"/>
      <c r="J300" s="94"/>
      <c r="K300" s="94"/>
      <c r="L300" s="94"/>
      <c r="M300" s="94"/>
      <c r="N300" s="94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D300" s="90"/>
      <c r="AE300" s="90"/>
      <c r="AF300" s="90"/>
      <c r="AG300" s="90"/>
      <c r="AH300" s="90"/>
      <c r="AI300" s="90"/>
      <c r="AJ300" s="90"/>
      <c r="AK300" s="90"/>
      <c r="AL300" s="90"/>
      <c r="AM300" s="90"/>
      <c r="AN300" s="90"/>
      <c r="AO300" s="90"/>
      <c r="AP300" s="90"/>
      <c r="AQ300" s="90"/>
      <c r="AR300" s="90"/>
      <c r="AS300" s="90"/>
      <c r="AT300" s="90"/>
      <c r="AU300" s="90"/>
      <c r="AV300" s="90"/>
      <c r="AW300" s="90"/>
      <c r="AX300" s="90"/>
      <c r="AY300" s="90"/>
    </row>
    <row r="301" spans="1:51" x14ac:dyDescent="0.3">
      <c r="A301" s="1"/>
      <c r="B301" s="1"/>
      <c r="C301" s="1"/>
      <c r="D301" s="1"/>
      <c r="E301" s="1"/>
      <c r="F301" s="1"/>
      <c r="G301" s="1"/>
      <c r="H301" s="1"/>
      <c r="I301" s="94"/>
      <c r="J301" s="94"/>
      <c r="K301" s="94"/>
      <c r="L301" s="94"/>
      <c r="M301" s="94"/>
      <c r="N301" s="94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  <c r="AA301" s="90"/>
      <c r="AB301" s="90"/>
      <c r="AC301" s="90"/>
      <c r="AD301" s="90"/>
      <c r="AE301" s="90"/>
      <c r="AF301" s="90"/>
      <c r="AG301" s="90"/>
      <c r="AH301" s="90"/>
      <c r="AI301" s="90"/>
      <c r="AJ301" s="90"/>
      <c r="AK301" s="90"/>
      <c r="AL301" s="90"/>
      <c r="AM301" s="90"/>
      <c r="AN301" s="90"/>
      <c r="AO301" s="90"/>
      <c r="AP301" s="90"/>
      <c r="AQ301" s="90"/>
      <c r="AR301" s="90"/>
      <c r="AS301" s="90"/>
      <c r="AT301" s="90"/>
      <c r="AU301" s="90"/>
      <c r="AV301" s="90"/>
      <c r="AW301" s="90"/>
      <c r="AX301" s="90"/>
      <c r="AY301" s="90"/>
    </row>
    <row r="302" spans="1:51" x14ac:dyDescent="0.3">
      <c r="A302" s="1"/>
      <c r="B302" s="1"/>
      <c r="C302" s="1"/>
      <c r="D302" s="1"/>
      <c r="E302" s="1"/>
      <c r="F302" s="1"/>
      <c r="G302" s="1"/>
      <c r="H302" s="1"/>
      <c r="I302" s="94"/>
      <c r="J302" s="94"/>
      <c r="K302" s="94"/>
      <c r="L302" s="94"/>
      <c r="M302" s="94"/>
      <c r="N302" s="94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  <c r="AD302" s="90"/>
      <c r="AE302" s="90"/>
      <c r="AF302" s="90"/>
      <c r="AG302" s="90"/>
      <c r="AH302" s="90"/>
      <c r="AI302" s="90"/>
      <c r="AJ302" s="90"/>
      <c r="AK302" s="90"/>
      <c r="AL302" s="90"/>
      <c r="AM302" s="90"/>
      <c r="AN302" s="90"/>
      <c r="AO302" s="90"/>
      <c r="AP302" s="90"/>
      <c r="AQ302" s="90"/>
      <c r="AR302" s="90"/>
      <c r="AS302" s="90"/>
      <c r="AT302" s="90"/>
      <c r="AU302" s="90"/>
      <c r="AV302" s="90"/>
      <c r="AW302" s="90"/>
      <c r="AX302" s="90"/>
      <c r="AY302" s="90"/>
    </row>
    <row r="303" spans="1:51" x14ac:dyDescent="0.3">
      <c r="A303" s="1"/>
      <c r="B303" s="1"/>
      <c r="C303" s="1"/>
      <c r="D303" s="1"/>
      <c r="E303" s="1"/>
      <c r="F303" s="1"/>
      <c r="G303" s="1"/>
      <c r="H303" s="1"/>
      <c r="I303" s="94"/>
      <c r="J303" s="94"/>
      <c r="K303" s="94"/>
      <c r="L303" s="94"/>
      <c r="M303" s="94"/>
      <c r="N303" s="94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  <c r="AD303" s="90"/>
      <c r="AE303" s="90"/>
      <c r="AF303" s="90"/>
      <c r="AG303" s="90"/>
      <c r="AH303" s="90"/>
      <c r="AI303" s="90"/>
      <c r="AJ303" s="90"/>
      <c r="AK303" s="90"/>
      <c r="AL303" s="90"/>
      <c r="AM303" s="90"/>
      <c r="AN303" s="90"/>
      <c r="AO303" s="90"/>
      <c r="AP303" s="90"/>
      <c r="AQ303" s="90"/>
      <c r="AR303" s="90"/>
      <c r="AS303" s="90"/>
      <c r="AT303" s="90"/>
      <c r="AU303" s="90"/>
      <c r="AV303" s="90"/>
      <c r="AW303" s="90"/>
      <c r="AX303" s="90"/>
      <c r="AY303" s="90"/>
    </row>
    <row r="304" spans="1:51" x14ac:dyDescent="0.3">
      <c r="A304" s="1"/>
      <c r="B304" s="1"/>
      <c r="C304" s="1"/>
      <c r="D304" s="1"/>
      <c r="E304" s="1"/>
      <c r="F304" s="1"/>
      <c r="G304" s="1"/>
      <c r="H304" s="1"/>
      <c r="I304" s="94"/>
      <c r="J304" s="94"/>
      <c r="K304" s="94"/>
      <c r="L304" s="94"/>
      <c r="M304" s="94"/>
      <c r="N304" s="94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  <c r="AD304" s="90"/>
      <c r="AE304" s="90"/>
      <c r="AF304" s="90"/>
      <c r="AG304" s="90"/>
      <c r="AH304" s="90"/>
      <c r="AI304" s="90"/>
      <c r="AJ304" s="90"/>
      <c r="AK304" s="90"/>
      <c r="AL304" s="90"/>
      <c r="AM304" s="90"/>
      <c r="AN304" s="90"/>
      <c r="AO304" s="90"/>
      <c r="AP304" s="90"/>
      <c r="AQ304" s="90"/>
      <c r="AR304" s="90"/>
      <c r="AS304" s="90"/>
      <c r="AT304" s="90"/>
      <c r="AU304" s="90"/>
      <c r="AV304" s="90"/>
      <c r="AW304" s="90"/>
      <c r="AX304" s="90"/>
      <c r="AY304" s="90"/>
    </row>
    <row r="305" spans="1:51" x14ac:dyDescent="0.3">
      <c r="A305" s="1"/>
      <c r="B305" s="1"/>
      <c r="C305" s="1"/>
      <c r="D305" s="1"/>
      <c r="E305" s="1"/>
      <c r="F305" s="1"/>
      <c r="G305" s="1"/>
      <c r="H305" s="1"/>
      <c r="I305" s="94"/>
      <c r="J305" s="94"/>
      <c r="K305" s="94"/>
      <c r="L305" s="94"/>
      <c r="M305" s="94"/>
      <c r="N305" s="94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  <c r="AA305" s="90"/>
      <c r="AB305" s="90"/>
      <c r="AC305" s="90"/>
      <c r="AD305" s="90"/>
      <c r="AE305" s="90"/>
      <c r="AF305" s="90"/>
      <c r="AG305" s="90"/>
      <c r="AH305" s="90"/>
      <c r="AI305" s="90"/>
      <c r="AJ305" s="90"/>
      <c r="AK305" s="90"/>
      <c r="AL305" s="90"/>
      <c r="AM305" s="90"/>
      <c r="AN305" s="90"/>
      <c r="AO305" s="90"/>
      <c r="AP305" s="90"/>
      <c r="AQ305" s="90"/>
      <c r="AR305" s="90"/>
      <c r="AS305" s="90"/>
      <c r="AT305" s="90"/>
      <c r="AU305" s="90"/>
      <c r="AV305" s="90"/>
      <c r="AW305" s="90"/>
      <c r="AX305" s="90"/>
      <c r="AY305" s="90"/>
    </row>
    <row r="306" spans="1:51" x14ac:dyDescent="0.3">
      <c r="A306" s="1"/>
      <c r="B306" s="1"/>
      <c r="C306" s="1"/>
      <c r="D306" s="1"/>
      <c r="E306" s="1"/>
      <c r="F306" s="1"/>
      <c r="G306" s="1"/>
      <c r="H306" s="1"/>
      <c r="I306" s="94"/>
      <c r="J306" s="94"/>
      <c r="K306" s="94"/>
      <c r="L306" s="94"/>
      <c r="M306" s="94"/>
      <c r="N306" s="94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  <c r="AC306" s="90"/>
      <c r="AD306" s="90"/>
      <c r="AE306" s="90"/>
      <c r="AF306" s="90"/>
      <c r="AG306" s="90"/>
      <c r="AH306" s="90"/>
      <c r="AI306" s="90"/>
      <c r="AJ306" s="90"/>
      <c r="AK306" s="90"/>
      <c r="AL306" s="90"/>
      <c r="AM306" s="90"/>
      <c r="AN306" s="90"/>
      <c r="AO306" s="90"/>
      <c r="AP306" s="90"/>
      <c r="AQ306" s="90"/>
      <c r="AR306" s="90"/>
      <c r="AS306" s="90"/>
      <c r="AT306" s="90"/>
      <c r="AU306" s="90"/>
      <c r="AV306" s="90"/>
      <c r="AW306" s="90"/>
      <c r="AX306" s="90"/>
      <c r="AY306" s="90"/>
    </row>
    <row r="307" spans="1:51" x14ac:dyDescent="0.3">
      <c r="A307" s="1"/>
      <c r="B307" s="1"/>
      <c r="C307" s="1"/>
      <c r="D307" s="1"/>
      <c r="E307" s="1"/>
      <c r="F307" s="1"/>
      <c r="G307" s="1"/>
      <c r="H307" s="1"/>
      <c r="I307" s="94"/>
      <c r="J307" s="94"/>
      <c r="K307" s="94"/>
      <c r="L307" s="94"/>
      <c r="M307" s="94"/>
      <c r="N307" s="94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D307" s="90"/>
      <c r="AE307" s="90"/>
      <c r="AF307" s="90"/>
      <c r="AG307" s="90"/>
      <c r="AH307" s="90"/>
      <c r="AI307" s="90"/>
      <c r="AJ307" s="90"/>
      <c r="AK307" s="90"/>
      <c r="AL307" s="90"/>
      <c r="AM307" s="90"/>
      <c r="AN307" s="90"/>
      <c r="AO307" s="90"/>
      <c r="AP307" s="90"/>
      <c r="AQ307" s="90"/>
      <c r="AR307" s="90"/>
      <c r="AS307" s="90"/>
      <c r="AT307" s="90"/>
      <c r="AU307" s="90"/>
      <c r="AV307" s="90"/>
      <c r="AW307" s="90"/>
      <c r="AX307" s="90"/>
      <c r="AY307" s="90"/>
    </row>
    <row r="308" spans="1:51" x14ac:dyDescent="0.3">
      <c r="A308" s="1"/>
      <c r="B308" s="1"/>
      <c r="C308" s="1"/>
      <c r="D308" s="1"/>
      <c r="E308" s="1"/>
      <c r="F308" s="1"/>
      <c r="G308" s="1"/>
      <c r="H308" s="1"/>
      <c r="I308" s="94"/>
      <c r="J308" s="94"/>
      <c r="K308" s="94"/>
      <c r="L308" s="94"/>
      <c r="M308" s="94"/>
      <c r="N308" s="94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  <c r="AD308" s="90"/>
      <c r="AE308" s="90"/>
      <c r="AF308" s="90"/>
      <c r="AG308" s="90"/>
      <c r="AH308" s="90"/>
      <c r="AI308" s="90"/>
      <c r="AJ308" s="90"/>
      <c r="AK308" s="90"/>
      <c r="AL308" s="90"/>
      <c r="AM308" s="90"/>
      <c r="AN308" s="90"/>
      <c r="AO308" s="90"/>
      <c r="AP308" s="90"/>
      <c r="AQ308" s="90"/>
      <c r="AR308" s="90"/>
      <c r="AS308" s="90"/>
      <c r="AT308" s="90"/>
      <c r="AU308" s="90"/>
      <c r="AV308" s="90"/>
      <c r="AW308" s="90"/>
      <c r="AX308" s="90"/>
      <c r="AY308" s="90"/>
    </row>
    <row r="309" spans="1:51" x14ac:dyDescent="0.3">
      <c r="A309" s="1"/>
      <c r="B309" s="1"/>
      <c r="C309" s="1"/>
      <c r="D309" s="1"/>
      <c r="E309" s="1"/>
      <c r="F309" s="1"/>
      <c r="G309" s="1"/>
      <c r="H309" s="1"/>
      <c r="I309" s="94"/>
      <c r="J309" s="94"/>
      <c r="K309" s="94"/>
      <c r="L309" s="94"/>
      <c r="M309" s="94"/>
      <c r="N309" s="94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  <c r="AA309" s="90"/>
      <c r="AB309" s="90"/>
      <c r="AC309" s="90"/>
      <c r="AD309" s="90"/>
      <c r="AE309" s="90"/>
      <c r="AF309" s="90"/>
      <c r="AG309" s="90"/>
      <c r="AH309" s="90"/>
      <c r="AI309" s="90"/>
      <c r="AJ309" s="90"/>
      <c r="AK309" s="90"/>
      <c r="AL309" s="90"/>
      <c r="AM309" s="90"/>
      <c r="AN309" s="90"/>
      <c r="AO309" s="90"/>
      <c r="AP309" s="90"/>
      <c r="AQ309" s="90"/>
      <c r="AR309" s="90"/>
      <c r="AS309" s="90"/>
      <c r="AT309" s="90"/>
      <c r="AU309" s="90"/>
      <c r="AV309" s="90"/>
      <c r="AW309" s="90"/>
      <c r="AX309" s="90"/>
      <c r="AY309" s="90"/>
    </row>
    <row r="310" spans="1:51" x14ac:dyDescent="0.3">
      <c r="A310" s="1"/>
      <c r="B310" s="1"/>
      <c r="C310" s="1"/>
      <c r="D310" s="1"/>
      <c r="E310" s="1"/>
      <c r="F310" s="1"/>
      <c r="G310" s="1"/>
      <c r="H310" s="1"/>
      <c r="I310" s="94"/>
      <c r="J310" s="94"/>
      <c r="K310" s="94"/>
      <c r="L310" s="94"/>
      <c r="M310" s="94"/>
      <c r="N310" s="94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  <c r="AE310" s="90"/>
      <c r="AF310" s="90"/>
      <c r="AG310" s="90"/>
      <c r="AH310" s="90"/>
      <c r="AI310" s="90"/>
      <c r="AJ310" s="90"/>
      <c r="AK310" s="90"/>
      <c r="AL310" s="90"/>
      <c r="AM310" s="90"/>
      <c r="AN310" s="90"/>
      <c r="AO310" s="90"/>
      <c r="AP310" s="90"/>
      <c r="AQ310" s="90"/>
      <c r="AR310" s="90"/>
      <c r="AS310" s="90"/>
      <c r="AT310" s="90"/>
      <c r="AU310" s="90"/>
      <c r="AV310" s="90"/>
      <c r="AW310" s="90"/>
      <c r="AX310" s="90"/>
      <c r="AY310" s="90"/>
    </row>
    <row r="311" spans="1:51" x14ac:dyDescent="0.3">
      <c r="A311" s="1"/>
      <c r="B311" s="1"/>
      <c r="C311" s="1"/>
      <c r="D311" s="1"/>
      <c r="E311" s="1"/>
      <c r="F311" s="1"/>
      <c r="G311" s="1"/>
      <c r="H311" s="1"/>
      <c r="I311" s="94"/>
      <c r="J311" s="94"/>
      <c r="K311" s="94"/>
      <c r="L311" s="94"/>
      <c r="M311" s="94"/>
      <c r="N311" s="94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  <c r="AD311" s="90"/>
      <c r="AE311" s="90"/>
      <c r="AF311" s="90"/>
      <c r="AG311" s="90"/>
      <c r="AH311" s="90"/>
      <c r="AI311" s="90"/>
      <c r="AJ311" s="90"/>
      <c r="AK311" s="90"/>
      <c r="AL311" s="90"/>
      <c r="AM311" s="90"/>
      <c r="AN311" s="90"/>
      <c r="AO311" s="90"/>
      <c r="AP311" s="90"/>
      <c r="AQ311" s="90"/>
      <c r="AR311" s="90"/>
      <c r="AS311" s="90"/>
      <c r="AT311" s="90"/>
      <c r="AU311" s="90"/>
      <c r="AV311" s="90"/>
      <c r="AW311" s="90"/>
      <c r="AX311" s="90"/>
      <c r="AY311" s="90"/>
    </row>
    <row r="312" spans="1:51" x14ac:dyDescent="0.3">
      <c r="A312" s="1"/>
      <c r="B312" s="1"/>
      <c r="C312" s="1"/>
      <c r="D312" s="1"/>
      <c r="E312" s="1"/>
      <c r="F312" s="1"/>
      <c r="G312" s="1"/>
      <c r="H312" s="1"/>
      <c r="I312" s="94"/>
      <c r="J312" s="94"/>
      <c r="K312" s="94"/>
      <c r="L312" s="94"/>
      <c r="M312" s="94"/>
      <c r="N312" s="94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  <c r="AA312" s="90"/>
      <c r="AB312" s="90"/>
      <c r="AC312" s="90"/>
      <c r="AD312" s="90"/>
      <c r="AE312" s="90"/>
      <c r="AF312" s="90"/>
      <c r="AG312" s="90"/>
      <c r="AH312" s="90"/>
      <c r="AI312" s="90"/>
      <c r="AJ312" s="90"/>
      <c r="AK312" s="90"/>
      <c r="AL312" s="90"/>
      <c r="AM312" s="90"/>
      <c r="AN312" s="90"/>
      <c r="AO312" s="90"/>
      <c r="AP312" s="90"/>
      <c r="AQ312" s="90"/>
      <c r="AR312" s="90"/>
      <c r="AS312" s="90"/>
      <c r="AT312" s="90"/>
      <c r="AU312" s="90"/>
      <c r="AV312" s="90"/>
      <c r="AW312" s="90"/>
      <c r="AX312" s="90"/>
      <c r="AY312" s="90"/>
    </row>
    <row r="313" spans="1:51" x14ac:dyDescent="0.3">
      <c r="A313" s="1"/>
      <c r="B313" s="1"/>
      <c r="C313" s="1"/>
      <c r="D313" s="1"/>
      <c r="E313" s="1"/>
      <c r="F313" s="1"/>
      <c r="G313" s="1"/>
      <c r="H313" s="1"/>
      <c r="I313" s="94"/>
      <c r="J313" s="94"/>
      <c r="K313" s="94"/>
      <c r="L313" s="94"/>
      <c r="M313" s="94"/>
      <c r="N313" s="94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  <c r="AB313" s="90"/>
      <c r="AC313" s="90"/>
      <c r="AD313" s="90"/>
      <c r="AE313" s="90"/>
      <c r="AF313" s="90"/>
      <c r="AG313" s="90"/>
      <c r="AH313" s="90"/>
      <c r="AI313" s="90"/>
      <c r="AJ313" s="90"/>
      <c r="AK313" s="90"/>
      <c r="AL313" s="90"/>
      <c r="AM313" s="90"/>
      <c r="AN313" s="90"/>
      <c r="AO313" s="90"/>
      <c r="AP313" s="90"/>
      <c r="AQ313" s="90"/>
      <c r="AR313" s="90"/>
      <c r="AS313" s="90"/>
      <c r="AT313" s="90"/>
      <c r="AU313" s="90"/>
      <c r="AV313" s="90"/>
      <c r="AW313" s="90"/>
      <c r="AX313" s="90"/>
      <c r="AY313" s="90"/>
    </row>
    <row r="314" spans="1:51" x14ac:dyDescent="0.3">
      <c r="A314" s="1"/>
      <c r="B314" s="1"/>
      <c r="C314" s="1"/>
      <c r="D314" s="1"/>
      <c r="E314" s="1"/>
      <c r="F314" s="1"/>
      <c r="G314" s="1"/>
      <c r="H314" s="1"/>
      <c r="I314" s="94"/>
      <c r="J314" s="94"/>
      <c r="K314" s="94"/>
      <c r="L314" s="94"/>
      <c r="M314" s="94"/>
      <c r="N314" s="94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  <c r="AC314" s="90"/>
      <c r="AD314" s="90"/>
      <c r="AE314" s="90"/>
      <c r="AF314" s="90"/>
      <c r="AG314" s="90"/>
      <c r="AH314" s="90"/>
      <c r="AI314" s="90"/>
      <c r="AJ314" s="90"/>
      <c r="AK314" s="90"/>
      <c r="AL314" s="90"/>
      <c r="AM314" s="90"/>
      <c r="AN314" s="90"/>
      <c r="AO314" s="90"/>
      <c r="AP314" s="90"/>
      <c r="AQ314" s="90"/>
      <c r="AR314" s="90"/>
      <c r="AS314" s="90"/>
      <c r="AT314" s="90"/>
      <c r="AU314" s="90"/>
      <c r="AV314" s="90"/>
      <c r="AW314" s="90"/>
      <c r="AX314" s="90"/>
      <c r="AY314" s="90"/>
    </row>
    <row r="315" spans="1:51" x14ac:dyDescent="0.3">
      <c r="A315" s="1"/>
      <c r="B315" s="1"/>
      <c r="C315" s="1"/>
      <c r="D315" s="1"/>
      <c r="E315" s="1"/>
      <c r="F315" s="1"/>
      <c r="G315" s="1"/>
      <c r="H315" s="1"/>
      <c r="I315" s="94"/>
      <c r="J315" s="94"/>
      <c r="K315" s="94"/>
      <c r="L315" s="94"/>
      <c r="M315" s="94"/>
      <c r="N315" s="94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  <c r="AD315" s="90"/>
      <c r="AE315" s="90"/>
      <c r="AF315" s="90"/>
      <c r="AG315" s="90"/>
      <c r="AH315" s="90"/>
      <c r="AI315" s="90"/>
      <c r="AJ315" s="90"/>
      <c r="AK315" s="90"/>
      <c r="AL315" s="90"/>
      <c r="AM315" s="90"/>
      <c r="AN315" s="90"/>
      <c r="AO315" s="90"/>
      <c r="AP315" s="90"/>
      <c r="AQ315" s="90"/>
      <c r="AR315" s="90"/>
      <c r="AS315" s="90"/>
      <c r="AT315" s="90"/>
      <c r="AU315" s="90"/>
      <c r="AV315" s="90"/>
      <c r="AW315" s="90"/>
      <c r="AX315" s="90"/>
      <c r="AY315" s="90"/>
    </row>
    <row r="316" spans="1:51" x14ac:dyDescent="0.3">
      <c r="A316" s="1"/>
      <c r="B316" s="1"/>
      <c r="C316" s="1"/>
      <c r="D316" s="1"/>
      <c r="E316" s="1"/>
      <c r="F316" s="1"/>
      <c r="G316" s="1"/>
      <c r="H316" s="1"/>
      <c r="I316" s="94"/>
      <c r="J316" s="94"/>
      <c r="K316" s="94"/>
      <c r="L316" s="94"/>
      <c r="M316" s="94"/>
      <c r="N316" s="94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  <c r="AD316" s="90"/>
      <c r="AE316" s="90"/>
      <c r="AF316" s="90"/>
      <c r="AG316" s="90"/>
      <c r="AH316" s="90"/>
      <c r="AI316" s="90"/>
      <c r="AJ316" s="90"/>
      <c r="AK316" s="90"/>
      <c r="AL316" s="90"/>
      <c r="AM316" s="90"/>
      <c r="AN316" s="90"/>
      <c r="AO316" s="90"/>
      <c r="AP316" s="90"/>
      <c r="AQ316" s="90"/>
      <c r="AR316" s="90"/>
      <c r="AS316" s="90"/>
      <c r="AT316" s="90"/>
      <c r="AU316" s="90"/>
      <c r="AV316" s="90"/>
      <c r="AW316" s="90"/>
      <c r="AX316" s="90"/>
      <c r="AY316" s="90"/>
    </row>
    <row r="317" spans="1:51" x14ac:dyDescent="0.3">
      <c r="A317" s="1"/>
      <c r="B317" s="1"/>
      <c r="C317" s="1"/>
      <c r="D317" s="1"/>
      <c r="E317" s="1"/>
      <c r="F317" s="1"/>
      <c r="G317" s="1"/>
      <c r="H317" s="1"/>
      <c r="I317" s="94"/>
      <c r="J317" s="94"/>
      <c r="K317" s="94"/>
      <c r="L317" s="94"/>
      <c r="M317" s="94"/>
      <c r="N317" s="94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  <c r="AA317" s="90"/>
      <c r="AB317" s="90"/>
      <c r="AC317" s="90"/>
      <c r="AD317" s="90"/>
      <c r="AE317" s="90"/>
      <c r="AF317" s="90"/>
      <c r="AG317" s="90"/>
      <c r="AH317" s="90"/>
      <c r="AI317" s="90"/>
      <c r="AJ317" s="90"/>
      <c r="AK317" s="90"/>
      <c r="AL317" s="90"/>
      <c r="AM317" s="90"/>
      <c r="AN317" s="90"/>
      <c r="AO317" s="90"/>
      <c r="AP317" s="90"/>
      <c r="AQ317" s="90"/>
      <c r="AR317" s="90"/>
      <c r="AS317" s="90"/>
      <c r="AT317" s="90"/>
      <c r="AU317" s="90"/>
      <c r="AV317" s="90"/>
      <c r="AW317" s="90"/>
      <c r="AX317" s="90"/>
      <c r="AY317" s="90"/>
    </row>
    <row r="318" spans="1:51" x14ac:dyDescent="0.3">
      <c r="A318" s="1"/>
      <c r="B318" s="1"/>
      <c r="C318" s="1"/>
      <c r="D318" s="1"/>
      <c r="E318" s="1"/>
      <c r="F318" s="1"/>
      <c r="G318" s="1"/>
      <c r="H318" s="1"/>
      <c r="I318" s="94"/>
      <c r="J318" s="94"/>
      <c r="K318" s="94"/>
      <c r="L318" s="94"/>
      <c r="M318" s="94"/>
      <c r="N318" s="94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  <c r="AC318" s="90"/>
      <c r="AD318" s="90"/>
      <c r="AE318" s="90"/>
      <c r="AF318" s="90"/>
      <c r="AG318" s="90"/>
      <c r="AH318" s="90"/>
      <c r="AI318" s="90"/>
      <c r="AJ318" s="90"/>
      <c r="AK318" s="90"/>
      <c r="AL318" s="90"/>
      <c r="AM318" s="90"/>
      <c r="AN318" s="90"/>
      <c r="AO318" s="90"/>
      <c r="AP318" s="90"/>
      <c r="AQ318" s="90"/>
      <c r="AR318" s="90"/>
      <c r="AS318" s="90"/>
      <c r="AT318" s="90"/>
      <c r="AU318" s="90"/>
      <c r="AV318" s="90"/>
      <c r="AW318" s="90"/>
      <c r="AX318" s="90"/>
      <c r="AY318" s="90"/>
    </row>
    <row r="319" spans="1:51" x14ac:dyDescent="0.3">
      <c r="A319" s="1"/>
      <c r="B319" s="1"/>
      <c r="C319" s="1"/>
      <c r="D319" s="1"/>
      <c r="E319" s="1"/>
      <c r="F319" s="1"/>
      <c r="G319" s="1"/>
      <c r="H319" s="1"/>
      <c r="I319" s="94"/>
      <c r="J319" s="94"/>
      <c r="K319" s="94"/>
      <c r="L319" s="94"/>
      <c r="M319" s="94"/>
      <c r="N319" s="94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  <c r="AD319" s="90"/>
      <c r="AE319" s="90"/>
      <c r="AF319" s="90"/>
      <c r="AG319" s="90"/>
      <c r="AH319" s="90"/>
      <c r="AI319" s="90"/>
      <c r="AJ319" s="90"/>
      <c r="AK319" s="90"/>
      <c r="AL319" s="90"/>
      <c r="AM319" s="90"/>
      <c r="AN319" s="90"/>
      <c r="AO319" s="90"/>
      <c r="AP319" s="90"/>
      <c r="AQ319" s="90"/>
      <c r="AR319" s="90"/>
      <c r="AS319" s="90"/>
      <c r="AT319" s="90"/>
      <c r="AU319" s="90"/>
      <c r="AV319" s="90"/>
      <c r="AW319" s="90"/>
      <c r="AX319" s="90"/>
      <c r="AY319" s="90"/>
    </row>
    <row r="320" spans="1:51" x14ac:dyDescent="0.3">
      <c r="A320" s="1"/>
      <c r="B320" s="1"/>
      <c r="C320" s="1"/>
      <c r="D320" s="1"/>
      <c r="E320" s="1"/>
      <c r="F320" s="1"/>
      <c r="G320" s="1"/>
      <c r="H320" s="1"/>
      <c r="I320" s="94"/>
      <c r="J320" s="94"/>
      <c r="K320" s="94"/>
      <c r="L320" s="94"/>
      <c r="M320" s="94"/>
      <c r="N320" s="94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  <c r="AE320" s="90"/>
      <c r="AF320" s="90"/>
      <c r="AG320" s="90"/>
      <c r="AH320" s="90"/>
      <c r="AI320" s="90"/>
      <c r="AJ320" s="90"/>
      <c r="AK320" s="90"/>
      <c r="AL320" s="90"/>
      <c r="AM320" s="90"/>
      <c r="AN320" s="90"/>
      <c r="AO320" s="90"/>
      <c r="AP320" s="90"/>
      <c r="AQ320" s="90"/>
      <c r="AR320" s="90"/>
      <c r="AS320" s="90"/>
      <c r="AT320" s="90"/>
      <c r="AU320" s="90"/>
      <c r="AV320" s="90"/>
      <c r="AW320" s="90"/>
      <c r="AX320" s="90"/>
      <c r="AY320" s="90"/>
    </row>
    <row r="321" spans="1:51" x14ac:dyDescent="0.3">
      <c r="A321" s="1"/>
      <c r="B321" s="1"/>
      <c r="C321" s="1"/>
      <c r="D321" s="1"/>
      <c r="E321" s="1"/>
      <c r="F321" s="1"/>
      <c r="G321" s="1"/>
      <c r="H321" s="1"/>
      <c r="I321" s="94"/>
      <c r="J321" s="94"/>
      <c r="K321" s="94"/>
      <c r="L321" s="94"/>
      <c r="M321" s="94"/>
      <c r="N321" s="94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90"/>
      <c r="AB321" s="90"/>
      <c r="AC321" s="90"/>
      <c r="AD321" s="90"/>
      <c r="AE321" s="90"/>
      <c r="AF321" s="90"/>
      <c r="AG321" s="90"/>
      <c r="AH321" s="90"/>
      <c r="AI321" s="90"/>
      <c r="AJ321" s="90"/>
      <c r="AK321" s="90"/>
      <c r="AL321" s="90"/>
      <c r="AM321" s="90"/>
      <c r="AN321" s="90"/>
      <c r="AO321" s="90"/>
      <c r="AP321" s="90"/>
      <c r="AQ321" s="90"/>
      <c r="AR321" s="90"/>
      <c r="AS321" s="90"/>
      <c r="AT321" s="90"/>
      <c r="AU321" s="90"/>
      <c r="AV321" s="90"/>
      <c r="AW321" s="90"/>
      <c r="AX321" s="90"/>
      <c r="AY321" s="90"/>
    </row>
    <row r="322" spans="1:51" x14ac:dyDescent="0.3">
      <c r="A322" s="1"/>
      <c r="B322" s="1"/>
      <c r="C322" s="1"/>
      <c r="D322" s="1"/>
      <c r="E322" s="1"/>
      <c r="F322" s="1"/>
      <c r="G322" s="1"/>
      <c r="H322" s="1"/>
      <c r="I322" s="94"/>
      <c r="J322" s="94"/>
      <c r="K322" s="94"/>
      <c r="L322" s="94"/>
      <c r="M322" s="94"/>
      <c r="N322" s="94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D322" s="90"/>
      <c r="AE322" s="90"/>
      <c r="AF322" s="90"/>
      <c r="AG322" s="90"/>
      <c r="AH322" s="90"/>
      <c r="AI322" s="90"/>
      <c r="AJ322" s="90"/>
      <c r="AK322" s="90"/>
      <c r="AL322" s="90"/>
      <c r="AM322" s="90"/>
      <c r="AN322" s="90"/>
      <c r="AO322" s="90"/>
      <c r="AP322" s="90"/>
      <c r="AQ322" s="90"/>
      <c r="AR322" s="90"/>
      <c r="AS322" s="90"/>
      <c r="AT322" s="90"/>
      <c r="AU322" s="90"/>
      <c r="AV322" s="90"/>
      <c r="AW322" s="90"/>
      <c r="AX322" s="90"/>
      <c r="AY322" s="90"/>
    </row>
    <row r="323" spans="1:51" x14ac:dyDescent="0.3">
      <c r="A323" s="1"/>
      <c r="B323" s="1"/>
      <c r="C323" s="1"/>
      <c r="D323" s="1"/>
      <c r="E323" s="1"/>
      <c r="F323" s="1"/>
      <c r="G323" s="1"/>
      <c r="H323" s="1"/>
      <c r="I323" s="94"/>
      <c r="J323" s="94"/>
      <c r="K323" s="94"/>
      <c r="L323" s="94"/>
      <c r="M323" s="94"/>
      <c r="N323" s="94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  <c r="AD323" s="90"/>
      <c r="AE323" s="90"/>
      <c r="AF323" s="90"/>
      <c r="AG323" s="90"/>
      <c r="AH323" s="90"/>
      <c r="AI323" s="90"/>
      <c r="AJ323" s="90"/>
      <c r="AK323" s="90"/>
      <c r="AL323" s="90"/>
      <c r="AM323" s="90"/>
      <c r="AN323" s="90"/>
      <c r="AO323" s="90"/>
      <c r="AP323" s="90"/>
      <c r="AQ323" s="90"/>
      <c r="AR323" s="90"/>
      <c r="AS323" s="90"/>
      <c r="AT323" s="90"/>
      <c r="AU323" s="90"/>
      <c r="AV323" s="90"/>
      <c r="AW323" s="90"/>
      <c r="AX323" s="90"/>
      <c r="AY323" s="90"/>
    </row>
    <row r="324" spans="1:51" x14ac:dyDescent="0.3">
      <c r="A324" s="1"/>
      <c r="B324" s="1"/>
      <c r="C324" s="1"/>
      <c r="D324" s="1"/>
      <c r="E324" s="1"/>
      <c r="F324" s="1"/>
      <c r="G324" s="1"/>
      <c r="H324" s="1"/>
      <c r="I324" s="94"/>
      <c r="J324" s="94"/>
      <c r="K324" s="94"/>
      <c r="L324" s="94"/>
      <c r="M324" s="94"/>
      <c r="N324" s="94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  <c r="AC324" s="90"/>
      <c r="AD324" s="90"/>
      <c r="AE324" s="90"/>
      <c r="AF324" s="90"/>
      <c r="AG324" s="90"/>
      <c r="AH324" s="90"/>
      <c r="AI324" s="90"/>
      <c r="AJ324" s="90"/>
      <c r="AK324" s="90"/>
      <c r="AL324" s="90"/>
      <c r="AM324" s="90"/>
      <c r="AN324" s="90"/>
      <c r="AO324" s="90"/>
      <c r="AP324" s="90"/>
      <c r="AQ324" s="90"/>
      <c r="AR324" s="90"/>
      <c r="AS324" s="90"/>
      <c r="AT324" s="90"/>
      <c r="AU324" s="90"/>
      <c r="AV324" s="90"/>
      <c r="AW324" s="90"/>
      <c r="AX324" s="90"/>
      <c r="AY324" s="90"/>
    </row>
    <row r="325" spans="1:51" x14ac:dyDescent="0.3">
      <c r="A325" s="1"/>
      <c r="B325" s="1"/>
      <c r="C325" s="1"/>
      <c r="D325" s="1"/>
      <c r="E325" s="1"/>
      <c r="F325" s="1"/>
      <c r="G325" s="1"/>
      <c r="H325" s="1"/>
      <c r="I325" s="94"/>
      <c r="J325" s="94"/>
      <c r="K325" s="94"/>
      <c r="L325" s="94"/>
      <c r="M325" s="94"/>
      <c r="N325" s="94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  <c r="AA325" s="90"/>
      <c r="AB325" s="90"/>
      <c r="AC325" s="90"/>
      <c r="AD325" s="90"/>
      <c r="AE325" s="90"/>
      <c r="AF325" s="90"/>
      <c r="AG325" s="90"/>
      <c r="AH325" s="90"/>
      <c r="AI325" s="90"/>
      <c r="AJ325" s="90"/>
      <c r="AK325" s="90"/>
      <c r="AL325" s="90"/>
      <c r="AM325" s="90"/>
      <c r="AN325" s="90"/>
      <c r="AO325" s="90"/>
      <c r="AP325" s="90"/>
      <c r="AQ325" s="90"/>
      <c r="AR325" s="90"/>
      <c r="AS325" s="90"/>
      <c r="AT325" s="90"/>
      <c r="AU325" s="90"/>
      <c r="AV325" s="90"/>
      <c r="AW325" s="90"/>
      <c r="AX325" s="90"/>
      <c r="AY325" s="90"/>
    </row>
    <row r="326" spans="1:51" x14ac:dyDescent="0.3">
      <c r="A326" s="1"/>
      <c r="B326" s="1"/>
      <c r="C326" s="1"/>
      <c r="D326" s="1"/>
      <c r="E326" s="1"/>
      <c r="F326" s="1"/>
      <c r="G326" s="1"/>
      <c r="H326" s="1"/>
      <c r="I326" s="94"/>
      <c r="J326" s="94"/>
      <c r="K326" s="94"/>
      <c r="L326" s="94"/>
      <c r="M326" s="94"/>
      <c r="N326" s="94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  <c r="AC326" s="90"/>
      <c r="AD326" s="90"/>
      <c r="AE326" s="90"/>
      <c r="AF326" s="90"/>
      <c r="AG326" s="90"/>
      <c r="AH326" s="90"/>
      <c r="AI326" s="90"/>
      <c r="AJ326" s="90"/>
      <c r="AK326" s="90"/>
      <c r="AL326" s="90"/>
      <c r="AM326" s="90"/>
      <c r="AN326" s="90"/>
      <c r="AO326" s="90"/>
      <c r="AP326" s="90"/>
      <c r="AQ326" s="90"/>
      <c r="AR326" s="90"/>
      <c r="AS326" s="90"/>
      <c r="AT326" s="90"/>
      <c r="AU326" s="90"/>
      <c r="AV326" s="90"/>
      <c r="AW326" s="90"/>
      <c r="AX326" s="90"/>
      <c r="AY326" s="90"/>
    </row>
    <row r="327" spans="1:51" x14ac:dyDescent="0.3">
      <c r="A327" s="1"/>
      <c r="B327" s="1"/>
      <c r="C327" s="1"/>
      <c r="D327" s="1"/>
      <c r="E327" s="1"/>
      <c r="F327" s="1"/>
      <c r="G327" s="1"/>
      <c r="H327" s="1"/>
      <c r="I327" s="94"/>
      <c r="J327" s="94"/>
      <c r="K327" s="94"/>
      <c r="L327" s="94"/>
      <c r="M327" s="94"/>
      <c r="N327" s="94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  <c r="AD327" s="90"/>
      <c r="AE327" s="90"/>
      <c r="AF327" s="90"/>
      <c r="AG327" s="90"/>
      <c r="AH327" s="90"/>
      <c r="AI327" s="90"/>
      <c r="AJ327" s="90"/>
      <c r="AK327" s="90"/>
      <c r="AL327" s="90"/>
      <c r="AM327" s="90"/>
      <c r="AN327" s="90"/>
      <c r="AO327" s="90"/>
      <c r="AP327" s="90"/>
      <c r="AQ327" s="90"/>
      <c r="AR327" s="90"/>
      <c r="AS327" s="90"/>
      <c r="AT327" s="90"/>
      <c r="AU327" s="90"/>
      <c r="AV327" s="90"/>
      <c r="AW327" s="90"/>
      <c r="AX327" s="90"/>
      <c r="AY327" s="90"/>
    </row>
    <row r="328" spans="1:51" x14ac:dyDescent="0.3">
      <c r="A328" s="1"/>
      <c r="B328" s="1"/>
      <c r="C328" s="1"/>
      <c r="D328" s="1"/>
      <c r="E328" s="1"/>
      <c r="F328" s="1"/>
      <c r="G328" s="1"/>
      <c r="H328" s="1"/>
      <c r="I328" s="94"/>
      <c r="J328" s="94"/>
      <c r="K328" s="94"/>
      <c r="L328" s="94"/>
      <c r="M328" s="94"/>
      <c r="N328" s="94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D328" s="90"/>
      <c r="AE328" s="90"/>
      <c r="AF328" s="90"/>
      <c r="AG328" s="90"/>
      <c r="AH328" s="90"/>
      <c r="AI328" s="90"/>
      <c r="AJ328" s="90"/>
      <c r="AK328" s="90"/>
      <c r="AL328" s="90"/>
      <c r="AM328" s="90"/>
      <c r="AN328" s="90"/>
      <c r="AO328" s="90"/>
      <c r="AP328" s="90"/>
      <c r="AQ328" s="90"/>
      <c r="AR328" s="90"/>
      <c r="AS328" s="90"/>
      <c r="AT328" s="90"/>
      <c r="AU328" s="90"/>
      <c r="AV328" s="90"/>
      <c r="AW328" s="90"/>
      <c r="AX328" s="90"/>
      <c r="AY328" s="90"/>
    </row>
    <row r="329" spans="1:51" x14ac:dyDescent="0.3">
      <c r="A329" s="1"/>
      <c r="B329" s="1"/>
      <c r="C329" s="1"/>
      <c r="D329" s="1"/>
      <c r="E329" s="1"/>
      <c r="F329" s="1"/>
      <c r="G329" s="1"/>
      <c r="H329" s="1"/>
      <c r="I329" s="94"/>
      <c r="J329" s="94"/>
      <c r="K329" s="94"/>
      <c r="L329" s="94"/>
      <c r="M329" s="94"/>
      <c r="N329" s="94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  <c r="AA329" s="90"/>
      <c r="AB329" s="90"/>
      <c r="AC329" s="90"/>
      <c r="AD329" s="90"/>
      <c r="AE329" s="90"/>
      <c r="AF329" s="90"/>
      <c r="AG329" s="90"/>
      <c r="AH329" s="90"/>
      <c r="AI329" s="90"/>
      <c r="AJ329" s="90"/>
      <c r="AK329" s="90"/>
      <c r="AL329" s="90"/>
      <c r="AM329" s="90"/>
      <c r="AN329" s="90"/>
      <c r="AO329" s="90"/>
      <c r="AP329" s="90"/>
      <c r="AQ329" s="90"/>
      <c r="AR329" s="90"/>
      <c r="AS329" s="90"/>
      <c r="AT329" s="90"/>
      <c r="AU329" s="90"/>
      <c r="AV329" s="90"/>
      <c r="AW329" s="90"/>
      <c r="AX329" s="90"/>
      <c r="AY329" s="90"/>
    </row>
    <row r="330" spans="1:51" x14ac:dyDescent="0.3">
      <c r="A330" s="1"/>
      <c r="B330" s="1"/>
      <c r="C330" s="1"/>
      <c r="D330" s="1"/>
      <c r="E330" s="1"/>
      <c r="F330" s="1"/>
      <c r="G330" s="1"/>
      <c r="H330" s="1"/>
      <c r="I330" s="94"/>
      <c r="J330" s="94"/>
      <c r="K330" s="94"/>
      <c r="L330" s="94"/>
      <c r="M330" s="94"/>
      <c r="N330" s="94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  <c r="AC330" s="90"/>
      <c r="AD330" s="90"/>
      <c r="AE330" s="90"/>
      <c r="AF330" s="90"/>
      <c r="AG330" s="90"/>
      <c r="AH330" s="90"/>
      <c r="AI330" s="90"/>
      <c r="AJ330" s="90"/>
      <c r="AK330" s="90"/>
      <c r="AL330" s="90"/>
      <c r="AM330" s="90"/>
      <c r="AN330" s="90"/>
      <c r="AO330" s="90"/>
      <c r="AP330" s="90"/>
      <c r="AQ330" s="90"/>
      <c r="AR330" s="90"/>
      <c r="AS330" s="90"/>
      <c r="AT330" s="90"/>
      <c r="AU330" s="90"/>
      <c r="AV330" s="90"/>
      <c r="AW330" s="90"/>
      <c r="AX330" s="90"/>
      <c r="AY330" s="90"/>
    </row>
    <row r="331" spans="1:51" x14ac:dyDescent="0.3">
      <c r="A331" s="1"/>
      <c r="B331" s="1"/>
      <c r="C331" s="1"/>
      <c r="D331" s="1"/>
      <c r="E331" s="1"/>
      <c r="F331" s="1"/>
      <c r="G331" s="1"/>
      <c r="H331" s="1"/>
      <c r="I331" s="94"/>
      <c r="J331" s="94"/>
      <c r="K331" s="94"/>
      <c r="L331" s="94"/>
      <c r="M331" s="94"/>
      <c r="N331" s="94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D331" s="90"/>
      <c r="AE331" s="90"/>
      <c r="AF331" s="90"/>
      <c r="AG331" s="90"/>
      <c r="AH331" s="90"/>
      <c r="AI331" s="90"/>
      <c r="AJ331" s="90"/>
      <c r="AK331" s="90"/>
      <c r="AL331" s="90"/>
      <c r="AM331" s="90"/>
      <c r="AN331" s="90"/>
      <c r="AO331" s="90"/>
      <c r="AP331" s="90"/>
      <c r="AQ331" s="90"/>
      <c r="AR331" s="90"/>
      <c r="AS331" s="90"/>
      <c r="AT331" s="90"/>
      <c r="AU331" s="90"/>
      <c r="AV331" s="90"/>
      <c r="AW331" s="90"/>
      <c r="AX331" s="90"/>
      <c r="AY331" s="90"/>
    </row>
    <row r="332" spans="1:51" x14ac:dyDescent="0.3">
      <c r="A332" s="1"/>
      <c r="B332" s="1"/>
      <c r="C332" s="1"/>
      <c r="D332" s="1"/>
      <c r="E332" s="1"/>
      <c r="F332" s="1"/>
      <c r="G332" s="1"/>
      <c r="H332" s="1"/>
      <c r="I332" s="94"/>
      <c r="J332" s="94"/>
      <c r="K332" s="94"/>
      <c r="L332" s="94"/>
      <c r="M332" s="94"/>
      <c r="N332" s="94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  <c r="AD332" s="90"/>
      <c r="AE332" s="90"/>
      <c r="AF332" s="90"/>
      <c r="AG332" s="90"/>
      <c r="AH332" s="90"/>
      <c r="AI332" s="90"/>
      <c r="AJ332" s="90"/>
      <c r="AK332" s="90"/>
      <c r="AL332" s="90"/>
      <c r="AM332" s="90"/>
      <c r="AN332" s="90"/>
      <c r="AO332" s="90"/>
      <c r="AP332" s="90"/>
      <c r="AQ332" s="90"/>
      <c r="AR332" s="90"/>
      <c r="AS332" s="90"/>
      <c r="AT332" s="90"/>
      <c r="AU332" s="90"/>
      <c r="AV332" s="90"/>
      <c r="AW332" s="90"/>
      <c r="AX332" s="90"/>
      <c r="AY332" s="90"/>
    </row>
    <row r="333" spans="1:51" x14ac:dyDescent="0.3">
      <c r="A333" s="1"/>
      <c r="B333" s="1"/>
      <c r="C333" s="1"/>
      <c r="D333" s="1"/>
      <c r="E333" s="1"/>
      <c r="F333" s="1"/>
      <c r="G333" s="1"/>
      <c r="H333" s="1"/>
      <c r="I333" s="94"/>
      <c r="J333" s="94"/>
      <c r="K333" s="94"/>
      <c r="L333" s="94"/>
      <c r="M333" s="94"/>
      <c r="N333" s="94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  <c r="AA333" s="90"/>
      <c r="AB333" s="90"/>
      <c r="AC333" s="90"/>
      <c r="AD333" s="90"/>
      <c r="AE333" s="90"/>
      <c r="AF333" s="90"/>
      <c r="AG333" s="90"/>
      <c r="AH333" s="90"/>
      <c r="AI333" s="90"/>
      <c r="AJ333" s="90"/>
      <c r="AK333" s="90"/>
      <c r="AL333" s="90"/>
      <c r="AM333" s="90"/>
      <c r="AN333" s="90"/>
      <c r="AO333" s="90"/>
      <c r="AP333" s="90"/>
      <c r="AQ333" s="90"/>
      <c r="AR333" s="90"/>
      <c r="AS333" s="90"/>
      <c r="AT333" s="90"/>
      <c r="AU333" s="90"/>
      <c r="AV333" s="90"/>
      <c r="AW333" s="90"/>
      <c r="AX333" s="90"/>
      <c r="AY333" s="90"/>
    </row>
    <row r="334" spans="1:51" x14ac:dyDescent="0.3">
      <c r="A334" s="1"/>
      <c r="B334" s="1"/>
      <c r="C334" s="1"/>
      <c r="D334" s="1"/>
      <c r="E334" s="1"/>
      <c r="F334" s="1"/>
      <c r="G334" s="1"/>
      <c r="H334" s="1"/>
      <c r="I334" s="94"/>
      <c r="J334" s="94"/>
      <c r="K334" s="94"/>
      <c r="L334" s="94"/>
      <c r="M334" s="94"/>
      <c r="N334" s="94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  <c r="AC334" s="90"/>
      <c r="AD334" s="90"/>
      <c r="AE334" s="90"/>
      <c r="AF334" s="90"/>
      <c r="AG334" s="90"/>
      <c r="AH334" s="90"/>
      <c r="AI334" s="90"/>
      <c r="AJ334" s="90"/>
      <c r="AK334" s="90"/>
      <c r="AL334" s="90"/>
      <c r="AM334" s="90"/>
      <c r="AN334" s="90"/>
      <c r="AO334" s="90"/>
      <c r="AP334" s="90"/>
      <c r="AQ334" s="90"/>
      <c r="AR334" s="90"/>
      <c r="AS334" s="90"/>
      <c r="AT334" s="90"/>
      <c r="AU334" s="90"/>
      <c r="AV334" s="90"/>
      <c r="AW334" s="90"/>
      <c r="AX334" s="90"/>
      <c r="AY334" s="90"/>
    </row>
    <row r="335" spans="1:51" x14ac:dyDescent="0.3">
      <c r="A335" s="1"/>
      <c r="B335" s="1"/>
      <c r="C335" s="1"/>
      <c r="D335" s="1"/>
      <c r="E335" s="1"/>
      <c r="F335" s="1"/>
      <c r="G335" s="1"/>
      <c r="H335" s="1"/>
      <c r="I335" s="94"/>
      <c r="J335" s="94"/>
      <c r="K335" s="94"/>
      <c r="L335" s="94"/>
      <c r="M335" s="94"/>
      <c r="N335" s="94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  <c r="AD335" s="90"/>
      <c r="AE335" s="90"/>
      <c r="AF335" s="90"/>
      <c r="AG335" s="90"/>
      <c r="AH335" s="90"/>
      <c r="AI335" s="90"/>
      <c r="AJ335" s="90"/>
      <c r="AK335" s="90"/>
      <c r="AL335" s="90"/>
      <c r="AM335" s="90"/>
      <c r="AN335" s="90"/>
      <c r="AO335" s="90"/>
      <c r="AP335" s="90"/>
      <c r="AQ335" s="90"/>
      <c r="AR335" s="90"/>
      <c r="AS335" s="90"/>
      <c r="AT335" s="90"/>
      <c r="AU335" s="90"/>
      <c r="AV335" s="90"/>
      <c r="AW335" s="90"/>
      <c r="AX335" s="90"/>
      <c r="AY335" s="90"/>
    </row>
    <row r="336" spans="1:51" x14ac:dyDescent="0.3">
      <c r="A336" s="1"/>
      <c r="B336" s="1"/>
      <c r="C336" s="1"/>
      <c r="D336" s="1"/>
      <c r="E336" s="1"/>
      <c r="F336" s="1"/>
      <c r="G336" s="1"/>
      <c r="H336" s="1"/>
      <c r="I336" s="94"/>
      <c r="J336" s="94"/>
      <c r="K336" s="94"/>
      <c r="L336" s="94"/>
      <c r="M336" s="94"/>
      <c r="N336" s="94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  <c r="AD336" s="90"/>
      <c r="AE336" s="90"/>
      <c r="AF336" s="90"/>
      <c r="AG336" s="90"/>
      <c r="AH336" s="90"/>
      <c r="AI336" s="90"/>
      <c r="AJ336" s="90"/>
      <c r="AK336" s="90"/>
      <c r="AL336" s="90"/>
      <c r="AM336" s="90"/>
      <c r="AN336" s="90"/>
      <c r="AO336" s="90"/>
      <c r="AP336" s="90"/>
      <c r="AQ336" s="90"/>
      <c r="AR336" s="90"/>
      <c r="AS336" s="90"/>
      <c r="AT336" s="90"/>
      <c r="AU336" s="90"/>
      <c r="AV336" s="90"/>
      <c r="AW336" s="90"/>
      <c r="AX336" s="90"/>
      <c r="AY336" s="90"/>
    </row>
    <row r="337" spans="1:51" x14ac:dyDescent="0.3">
      <c r="A337" s="1"/>
      <c r="B337" s="1"/>
      <c r="C337" s="1"/>
      <c r="D337" s="1"/>
      <c r="E337" s="1"/>
      <c r="F337" s="1"/>
      <c r="G337" s="1"/>
      <c r="H337" s="1"/>
      <c r="I337" s="94"/>
      <c r="J337" s="94"/>
      <c r="K337" s="94"/>
      <c r="L337" s="94"/>
      <c r="M337" s="94"/>
      <c r="N337" s="94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  <c r="AA337" s="90"/>
      <c r="AB337" s="90"/>
      <c r="AC337" s="90"/>
      <c r="AD337" s="90"/>
      <c r="AE337" s="90"/>
      <c r="AF337" s="90"/>
      <c r="AG337" s="90"/>
      <c r="AH337" s="90"/>
      <c r="AI337" s="90"/>
      <c r="AJ337" s="90"/>
      <c r="AK337" s="90"/>
      <c r="AL337" s="90"/>
      <c r="AM337" s="90"/>
      <c r="AN337" s="90"/>
      <c r="AO337" s="90"/>
      <c r="AP337" s="90"/>
      <c r="AQ337" s="90"/>
      <c r="AR337" s="90"/>
      <c r="AS337" s="90"/>
      <c r="AT337" s="90"/>
      <c r="AU337" s="90"/>
      <c r="AV337" s="90"/>
      <c r="AW337" s="90"/>
      <c r="AX337" s="90"/>
      <c r="AY337" s="90"/>
    </row>
    <row r="338" spans="1:51" x14ac:dyDescent="0.3">
      <c r="A338" s="1"/>
      <c r="B338" s="1"/>
      <c r="C338" s="1"/>
      <c r="D338" s="1"/>
      <c r="E338" s="1"/>
      <c r="F338" s="1"/>
      <c r="G338" s="1"/>
      <c r="H338" s="1"/>
      <c r="I338" s="94"/>
      <c r="J338" s="94"/>
      <c r="K338" s="94"/>
      <c r="L338" s="94"/>
      <c r="M338" s="94"/>
      <c r="N338" s="94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  <c r="AA338" s="90"/>
      <c r="AB338" s="90"/>
      <c r="AC338" s="90"/>
      <c r="AD338" s="90"/>
      <c r="AE338" s="90"/>
      <c r="AF338" s="90"/>
      <c r="AG338" s="90"/>
      <c r="AH338" s="90"/>
      <c r="AI338" s="90"/>
      <c r="AJ338" s="90"/>
      <c r="AK338" s="90"/>
      <c r="AL338" s="90"/>
      <c r="AM338" s="90"/>
      <c r="AN338" s="90"/>
      <c r="AO338" s="90"/>
      <c r="AP338" s="90"/>
      <c r="AQ338" s="90"/>
      <c r="AR338" s="90"/>
      <c r="AS338" s="90"/>
      <c r="AT338" s="90"/>
      <c r="AU338" s="90"/>
      <c r="AV338" s="90"/>
      <c r="AW338" s="90"/>
      <c r="AX338" s="90"/>
      <c r="AY338" s="90"/>
    </row>
    <row r="339" spans="1:51" x14ac:dyDescent="0.3">
      <c r="A339" s="1"/>
      <c r="B339" s="1"/>
      <c r="C339" s="1"/>
      <c r="D339" s="1"/>
      <c r="E339" s="1"/>
      <c r="F339" s="1"/>
      <c r="G339" s="1"/>
      <c r="H339" s="1"/>
      <c r="I339" s="94"/>
      <c r="J339" s="94"/>
      <c r="K339" s="94"/>
      <c r="L339" s="94"/>
      <c r="M339" s="94"/>
      <c r="N339" s="94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  <c r="AD339" s="90"/>
      <c r="AE339" s="90"/>
      <c r="AF339" s="90"/>
      <c r="AG339" s="90"/>
      <c r="AH339" s="90"/>
      <c r="AI339" s="90"/>
      <c r="AJ339" s="90"/>
      <c r="AK339" s="90"/>
      <c r="AL339" s="90"/>
      <c r="AM339" s="90"/>
      <c r="AN339" s="90"/>
      <c r="AO339" s="90"/>
      <c r="AP339" s="90"/>
      <c r="AQ339" s="90"/>
      <c r="AR339" s="90"/>
      <c r="AS339" s="90"/>
      <c r="AT339" s="90"/>
      <c r="AU339" s="90"/>
      <c r="AV339" s="90"/>
      <c r="AW339" s="90"/>
      <c r="AX339" s="90"/>
      <c r="AY339" s="90"/>
    </row>
    <row r="340" spans="1:51" x14ac:dyDescent="0.3">
      <c r="A340" s="1"/>
      <c r="B340" s="1"/>
      <c r="C340" s="1"/>
      <c r="D340" s="1"/>
      <c r="E340" s="1"/>
      <c r="F340" s="1"/>
      <c r="G340" s="1"/>
      <c r="H340" s="1"/>
      <c r="I340" s="94"/>
      <c r="J340" s="94"/>
      <c r="K340" s="94"/>
      <c r="L340" s="94"/>
      <c r="M340" s="94"/>
      <c r="N340" s="94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  <c r="AA340" s="90"/>
      <c r="AB340" s="90"/>
      <c r="AC340" s="90"/>
      <c r="AD340" s="90"/>
      <c r="AE340" s="90"/>
      <c r="AF340" s="90"/>
      <c r="AG340" s="90"/>
      <c r="AH340" s="90"/>
      <c r="AI340" s="90"/>
      <c r="AJ340" s="90"/>
      <c r="AK340" s="90"/>
      <c r="AL340" s="90"/>
      <c r="AM340" s="90"/>
      <c r="AN340" s="90"/>
      <c r="AO340" s="90"/>
      <c r="AP340" s="90"/>
      <c r="AQ340" s="90"/>
      <c r="AR340" s="90"/>
      <c r="AS340" s="90"/>
      <c r="AT340" s="90"/>
      <c r="AU340" s="90"/>
      <c r="AV340" s="90"/>
      <c r="AW340" s="90"/>
      <c r="AX340" s="90"/>
      <c r="AY340" s="90"/>
    </row>
    <row r="341" spans="1:51" x14ac:dyDescent="0.3">
      <c r="A341" s="1"/>
      <c r="B341" s="1"/>
      <c r="C341" s="1"/>
      <c r="D341" s="1"/>
      <c r="E341" s="1"/>
      <c r="F341" s="1"/>
      <c r="G341" s="1"/>
      <c r="H341" s="1"/>
      <c r="I341" s="94"/>
      <c r="J341" s="94"/>
      <c r="K341" s="94"/>
      <c r="L341" s="94"/>
      <c r="M341" s="94"/>
      <c r="N341" s="94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  <c r="AA341" s="90"/>
      <c r="AB341" s="90"/>
      <c r="AC341" s="90"/>
      <c r="AD341" s="90"/>
      <c r="AE341" s="90"/>
      <c r="AF341" s="90"/>
      <c r="AG341" s="90"/>
      <c r="AH341" s="90"/>
      <c r="AI341" s="90"/>
      <c r="AJ341" s="90"/>
      <c r="AK341" s="90"/>
      <c r="AL341" s="90"/>
      <c r="AM341" s="90"/>
      <c r="AN341" s="90"/>
      <c r="AO341" s="90"/>
      <c r="AP341" s="90"/>
      <c r="AQ341" s="90"/>
      <c r="AR341" s="90"/>
      <c r="AS341" s="90"/>
      <c r="AT341" s="90"/>
      <c r="AU341" s="90"/>
      <c r="AV341" s="90"/>
      <c r="AW341" s="90"/>
      <c r="AX341" s="90"/>
      <c r="AY341" s="90"/>
    </row>
    <row r="342" spans="1:51" x14ac:dyDescent="0.3">
      <c r="A342" s="1"/>
      <c r="B342" s="1"/>
      <c r="C342" s="1"/>
      <c r="D342" s="1"/>
      <c r="E342" s="1"/>
      <c r="F342" s="1"/>
      <c r="G342" s="1"/>
      <c r="H342" s="1"/>
      <c r="I342" s="94"/>
      <c r="J342" s="94"/>
      <c r="K342" s="94"/>
      <c r="L342" s="94"/>
      <c r="M342" s="94"/>
      <c r="N342" s="94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  <c r="AD342" s="90"/>
      <c r="AE342" s="90"/>
      <c r="AF342" s="90"/>
      <c r="AG342" s="90"/>
      <c r="AH342" s="90"/>
      <c r="AI342" s="90"/>
      <c r="AJ342" s="90"/>
      <c r="AK342" s="90"/>
      <c r="AL342" s="90"/>
      <c r="AM342" s="90"/>
      <c r="AN342" s="90"/>
      <c r="AO342" s="90"/>
      <c r="AP342" s="90"/>
      <c r="AQ342" s="90"/>
      <c r="AR342" s="90"/>
      <c r="AS342" s="90"/>
      <c r="AT342" s="90"/>
      <c r="AU342" s="90"/>
      <c r="AV342" s="90"/>
      <c r="AW342" s="90"/>
      <c r="AX342" s="90"/>
      <c r="AY342" s="90"/>
    </row>
    <row r="343" spans="1:51" x14ac:dyDescent="0.3">
      <c r="A343" s="1"/>
      <c r="B343" s="1"/>
      <c r="C343" s="1"/>
      <c r="D343" s="1"/>
      <c r="E343" s="1"/>
      <c r="F343" s="1"/>
      <c r="G343" s="1"/>
      <c r="H343" s="1"/>
      <c r="I343" s="94"/>
      <c r="J343" s="94"/>
      <c r="K343" s="94"/>
      <c r="L343" s="94"/>
      <c r="M343" s="94"/>
      <c r="N343" s="94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D343" s="90"/>
      <c r="AE343" s="90"/>
      <c r="AF343" s="90"/>
      <c r="AG343" s="90"/>
      <c r="AH343" s="90"/>
      <c r="AI343" s="90"/>
      <c r="AJ343" s="90"/>
      <c r="AK343" s="90"/>
      <c r="AL343" s="90"/>
      <c r="AM343" s="90"/>
      <c r="AN343" s="90"/>
      <c r="AO343" s="90"/>
      <c r="AP343" s="90"/>
      <c r="AQ343" s="90"/>
      <c r="AR343" s="90"/>
      <c r="AS343" s="90"/>
      <c r="AT343" s="90"/>
      <c r="AU343" s="90"/>
      <c r="AV343" s="90"/>
      <c r="AW343" s="90"/>
      <c r="AX343" s="90"/>
      <c r="AY343" s="90"/>
    </row>
    <row r="344" spans="1:51" x14ac:dyDescent="0.3">
      <c r="A344" s="1"/>
      <c r="B344" s="1"/>
      <c r="C344" s="1"/>
      <c r="D344" s="1"/>
      <c r="E344" s="1"/>
      <c r="F344" s="1"/>
      <c r="G344" s="1"/>
      <c r="H344" s="1"/>
      <c r="I344" s="94"/>
      <c r="J344" s="94"/>
      <c r="K344" s="94"/>
      <c r="L344" s="94"/>
      <c r="M344" s="94"/>
      <c r="N344" s="94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  <c r="AC344" s="90"/>
      <c r="AD344" s="90"/>
      <c r="AE344" s="90"/>
      <c r="AF344" s="90"/>
      <c r="AG344" s="90"/>
      <c r="AH344" s="90"/>
      <c r="AI344" s="90"/>
      <c r="AJ344" s="90"/>
      <c r="AK344" s="90"/>
      <c r="AL344" s="90"/>
      <c r="AM344" s="90"/>
      <c r="AN344" s="90"/>
      <c r="AO344" s="90"/>
      <c r="AP344" s="90"/>
      <c r="AQ344" s="90"/>
      <c r="AR344" s="90"/>
      <c r="AS344" s="90"/>
      <c r="AT344" s="90"/>
      <c r="AU344" s="90"/>
      <c r="AV344" s="90"/>
      <c r="AW344" s="90"/>
      <c r="AX344" s="90"/>
      <c r="AY344" s="90"/>
    </row>
    <row r="345" spans="1:51" x14ac:dyDescent="0.3">
      <c r="A345" s="1"/>
      <c r="B345" s="1"/>
      <c r="C345" s="1"/>
      <c r="D345" s="1"/>
      <c r="E345" s="1"/>
      <c r="F345" s="1"/>
      <c r="G345" s="1"/>
      <c r="H345" s="1"/>
      <c r="I345" s="94"/>
      <c r="J345" s="94"/>
      <c r="K345" s="94"/>
      <c r="L345" s="94"/>
      <c r="M345" s="94"/>
      <c r="N345" s="94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  <c r="AB345" s="90"/>
      <c r="AC345" s="90"/>
      <c r="AD345" s="90"/>
      <c r="AE345" s="90"/>
      <c r="AF345" s="90"/>
      <c r="AG345" s="90"/>
      <c r="AH345" s="90"/>
      <c r="AI345" s="90"/>
      <c r="AJ345" s="90"/>
      <c r="AK345" s="90"/>
      <c r="AL345" s="90"/>
      <c r="AM345" s="90"/>
      <c r="AN345" s="90"/>
      <c r="AO345" s="90"/>
      <c r="AP345" s="90"/>
      <c r="AQ345" s="90"/>
      <c r="AR345" s="90"/>
      <c r="AS345" s="90"/>
      <c r="AT345" s="90"/>
      <c r="AU345" s="90"/>
      <c r="AV345" s="90"/>
      <c r="AW345" s="90"/>
      <c r="AX345" s="90"/>
      <c r="AY345" s="90"/>
    </row>
    <row r="346" spans="1:51" x14ac:dyDescent="0.3">
      <c r="A346" s="1"/>
      <c r="B346" s="1"/>
      <c r="C346" s="1"/>
      <c r="D346" s="1"/>
      <c r="E346" s="1"/>
      <c r="F346" s="1"/>
      <c r="G346" s="1"/>
      <c r="H346" s="1"/>
      <c r="I346" s="94"/>
      <c r="J346" s="94"/>
      <c r="K346" s="94"/>
      <c r="L346" s="94"/>
      <c r="M346" s="94"/>
      <c r="N346" s="94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  <c r="AC346" s="90"/>
      <c r="AD346" s="90"/>
      <c r="AE346" s="90"/>
      <c r="AF346" s="90"/>
      <c r="AG346" s="90"/>
      <c r="AH346" s="90"/>
      <c r="AI346" s="90"/>
      <c r="AJ346" s="90"/>
      <c r="AK346" s="90"/>
      <c r="AL346" s="90"/>
      <c r="AM346" s="90"/>
      <c r="AN346" s="90"/>
      <c r="AO346" s="90"/>
      <c r="AP346" s="90"/>
      <c r="AQ346" s="90"/>
      <c r="AR346" s="90"/>
      <c r="AS346" s="90"/>
      <c r="AT346" s="90"/>
      <c r="AU346" s="90"/>
      <c r="AV346" s="90"/>
      <c r="AW346" s="90"/>
      <c r="AX346" s="90"/>
      <c r="AY346" s="90"/>
    </row>
    <row r="347" spans="1:51" x14ac:dyDescent="0.3">
      <c r="A347" s="1"/>
      <c r="B347" s="1"/>
      <c r="C347" s="1"/>
      <c r="D347" s="1"/>
      <c r="E347" s="1"/>
      <c r="F347" s="1"/>
      <c r="G347" s="1"/>
      <c r="H347" s="1"/>
      <c r="I347" s="94"/>
      <c r="J347" s="94"/>
      <c r="K347" s="94"/>
      <c r="L347" s="94"/>
      <c r="M347" s="94"/>
      <c r="N347" s="94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  <c r="AD347" s="90"/>
      <c r="AE347" s="90"/>
      <c r="AF347" s="90"/>
      <c r="AG347" s="90"/>
      <c r="AH347" s="90"/>
      <c r="AI347" s="90"/>
      <c r="AJ347" s="90"/>
      <c r="AK347" s="90"/>
      <c r="AL347" s="90"/>
      <c r="AM347" s="90"/>
      <c r="AN347" s="90"/>
      <c r="AO347" s="90"/>
      <c r="AP347" s="90"/>
      <c r="AQ347" s="90"/>
      <c r="AR347" s="90"/>
      <c r="AS347" s="90"/>
      <c r="AT347" s="90"/>
      <c r="AU347" s="90"/>
      <c r="AV347" s="90"/>
      <c r="AW347" s="90"/>
      <c r="AX347" s="90"/>
      <c r="AY347" s="90"/>
    </row>
    <row r="348" spans="1:51" x14ac:dyDescent="0.3">
      <c r="A348" s="1"/>
      <c r="B348" s="1"/>
      <c r="C348" s="1"/>
      <c r="D348" s="1"/>
      <c r="E348" s="1"/>
      <c r="F348" s="1"/>
      <c r="G348" s="1"/>
      <c r="H348" s="1"/>
      <c r="I348" s="94"/>
      <c r="J348" s="94"/>
      <c r="K348" s="94"/>
      <c r="L348" s="94"/>
      <c r="M348" s="94"/>
      <c r="N348" s="94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  <c r="AA348" s="90"/>
      <c r="AB348" s="90"/>
      <c r="AC348" s="90"/>
      <c r="AD348" s="90"/>
      <c r="AE348" s="90"/>
      <c r="AF348" s="90"/>
      <c r="AG348" s="90"/>
      <c r="AH348" s="90"/>
      <c r="AI348" s="90"/>
      <c r="AJ348" s="90"/>
      <c r="AK348" s="90"/>
      <c r="AL348" s="90"/>
      <c r="AM348" s="90"/>
      <c r="AN348" s="90"/>
      <c r="AO348" s="90"/>
      <c r="AP348" s="90"/>
      <c r="AQ348" s="90"/>
      <c r="AR348" s="90"/>
      <c r="AS348" s="90"/>
      <c r="AT348" s="90"/>
      <c r="AU348" s="90"/>
      <c r="AV348" s="90"/>
      <c r="AW348" s="90"/>
      <c r="AX348" s="90"/>
      <c r="AY348" s="90"/>
    </row>
    <row r="349" spans="1:51" x14ac:dyDescent="0.3">
      <c r="A349" s="1"/>
      <c r="B349" s="1"/>
      <c r="C349" s="1"/>
      <c r="D349" s="1"/>
      <c r="E349" s="1"/>
      <c r="F349" s="1"/>
      <c r="G349" s="1"/>
      <c r="H349" s="1"/>
      <c r="I349" s="94"/>
      <c r="J349" s="94"/>
      <c r="K349" s="94"/>
      <c r="L349" s="94"/>
      <c r="M349" s="94"/>
      <c r="N349" s="94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  <c r="AA349" s="90"/>
      <c r="AB349" s="90"/>
      <c r="AC349" s="90"/>
      <c r="AD349" s="90"/>
      <c r="AE349" s="90"/>
      <c r="AF349" s="90"/>
      <c r="AG349" s="90"/>
      <c r="AH349" s="90"/>
      <c r="AI349" s="90"/>
      <c r="AJ349" s="90"/>
      <c r="AK349" s="90"/>
      <c r="AL349" s="90"/>
      <c r="AM349" s="90"/>
      <c r="AN349" s="90"/>
      <c r="AO349" s="90"/>
      <c r="AP349" s="90"/>
      <c r="AQ349" s="90"/>
      <c r="AR349" s="90"/>
      <c r="AS349" s="90"/>
      <c r="AT349" s="90"/>
      <c r="AU349" s="90"/>
      <c r="AV349" s="90"/>
      <c r="AW349" s="90"/>
      <c r="AX349" s="90"/>
      <c r="AY349" s="90"/>
    </row>
    <row r="350" spans="1:51" x14ac:dyDescent="0.3">
      <c r="A350" s="1"/>
      <c r="B350" s="1"/>
      <c r="C350" s="1"/>
      <c r="D350" s="1"/>
      <c r="E350" s="1"/>
      <c r="F350" s="1"/>
      <c r="G350" s="1"/>
      <c r="H350" s="1"/>
      <c r="I350" s="94"/>
      <c r="J350" s="94"/>
      <c r="K350" s="94"/>
      <c r="L350" s="94"/>
      <c r="M350" s="94"/>
      <c r="N350" s="94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  <c r="AC350" s="90"/>
      <c r="AD350" s="90"/>
      <c r="AE350" s="90"/>
      <c r="AF350" s="90"/>
      <c r="AG350" s="90"/>
      <c r="AH350" s="90"/>
      <c r="AI350" s="90"/>
      <c r="AJ350" s="90"/>
      <c r="AK350" s="90"/>
      <c r="AL350" s="90"/>
      <c r="AM350" s="90"/>
      <c r="AN350" s="90"/>
      <c r="AO350" s="90"/>
      <c r="AP350" s="90"/>
      <c r="AQ350" s="90"/>
      <c r="AR350" s="90"/>
      <c r="AS350" s="90"/>
      <c r="AT350" s="90"/>
      <c r="AU350" s="90"/>
      <c r="AV350" s="90"/>
      <c r="AW350" s="90"/>
      <c r="AX350" s="90"/>
      <c r="AY350" s="90"/>
    </row>
    <row r="351" spans="1:51" x14ac:dyDescent="0.3">
      <c r="A351" s="1"/>
      <c r="B351" s="1"/>
      <c r="C351" s="1"/>
      <c r="D351" s="1"/>
      <c r="E351" s="1"/>
      <c r="F351" s="1"/>
      <c r="G351" s="1"/>
      <c r="H351" s="1"/>
      <c r="I351" s="94"/>
      <c r="J351" s="94"/>
      <c r="K351" s="94"/>
      <c r="L351" s="94"/>
      <c r="M351" s="94"/>
      <c r="N351" s="94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  <c r="AC351" s="90"/>
      <c r="AD351" s="90"/>
      <c r="AE351" s="90"/>
      <c r="AF351" s="90"/>
      <c r="AG351" s="90"/>
      <c r="AH351" s="90"/>
      <c r="AI351" s="90"/>
      <c r="AJ351" s="90"/>
      <c r="AK351" s="90"/>
      <c r="AL351" s="90"/>
      <c r="AM351" s="90"/>
      <c r="AN351" s="90"/>
      <c r="AO351" s="90"/>
      <c r="AP351" s="90"/>
      <c r="AQ351" s="90"/>
      <c r="AR351" s="90"/>
      <c r="AS351" s="90"/>
      <c r="AT351" s="90"/>
      <c r="AU351" s="90"/>
      <c r="AV351" s="90"/>
      <c r="AW351" s="90"/>
      <c r="AX351" s="90"/>
      <c r="AY351" s="90"/>
    </row>
    <row r="352" spans="1:51" x14ac:dyDescent="0.3">
      <c r="A352" s="1"/>
      <c r="B352" s="1"/>
      <c r="C352" s="1"/>
      <c r="D352" s="1"/>
      <c r="E352" s="1"/>
      <c r="F352" s="1"/>
      <c r="G352" s="1"/>
      <c r="H352" s="1"/>
      <c r="I352" s="94"/>
      <c r="J352" s="94"/>
      <c r="K352" s="94"/>
      <c r="L352" s="94"/>
      <c r="M352" s="94"/>
      <c r="N352" s="94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  <c r="AC352" s="90"/>
      <c r="AD352" s="90"/>
      <c r="AE352" s="90"/>
      <c r="AF352" s="90"/>
      <c r="AG352" s="90"/>
      <c r="AH352" s="90"/>
      <c r="AI352" s="90"/>
      <c r="AJ352" s="90"/>
      <c r="AK352" s="90"/>
      <c r="AL352" s="90"/>
      <c r="AM352" s="90"/>
      <c r="AN352" s="90"/>
      <c r="AO352" s="90"/>
      <c r="AP352" s="90"/>
      <c r="AQ352" s="90"/>
      <c r="AR352" s="90"/>
      <c r="AS352" s="90"/>
      <c r="AT352" s="90"/>
      <c r="AU352" s="90"/>
      <c r="AV352" s="90"/>
      <c r="AW352" s="90"/>
      <c r="AX352" s="90"/>
      <c r="AY352" s="90"/>
    </row>
    <row r="353" spans="1:51" x14ac:dyDescent="0.3">
      <c r="A353" s="1"/>
      <c r="B353" s="1"/>
      <c r="C353" s="1"/>
      <c r="D353" s="1"/>
      <c r="E353" s="1"/>
      <c r="F353" s="1"/>
      <c r="G353" s="1"/>
      <c r="H353" s="1"/>
      <c r="I353" s="94"/>
      <c r="J353" s="94"/>
      <c r="K353" s="94"/>
      <c r="L353" s="94"/>
      <c r="M353" s="94"/>
      <c r="N353" s="94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  <c r="AA353" s="90"/>
      <c r="AB353" s="90"/>
      <c r="AC353" s="90"/>
      <c r="AD353" s="90"/>
      <c r="AE353" s="90"/>
      <c r="AF353" s="90"/>
      <c r="AG353" s="90"/>
      <c r="AH353" s="90"/>
      <c r="AI353" s="90"/>
      <c r="AJ353" s="90"/>
      <c r="AK353" s="90"/>
      <c r="AL353" s="90"/>
      <c r="AM353" s="90"/>
      <c r="AN353" s="90"/>
      <c r="AO353" s="90"/>
      <c r="AP353" s="90"/>
      <c r="AQ353" s="90"/>
      <c r="AR353" s="90"/>
      <c r="AS353" s="90"/>
      <c r="AT353" s="90"/>
      <c r="AU353" s="90"/>
      <c r="AV353" s="90"/>
      <c r="AW353" s="90"/>
      <c r="AX353" s="90"/>
      <c r="AY353" s="90"/>
    </row>
    <row r="354" spans="1:51" x14ac:dyDescent="0.3">
      <c r="A354" s="1"/>
      <c r="B354" s="1"/>
      <c r="C354" s="1"/>
      <c r="D354" s="1"/>
      <c r="E354" s="1"/>
      <c r="F354" s="1"/>
      <c r="G354" s="1"/>
      <c r="H354" s="1"/>
      <c r="I354" s="94"/>
      <c r="J354" s="94"/>
      <c r="K354" s="94"/>
      <c r="L354" s="94"/>
      <c r="M354" s="94"/>
      <c r="N354" s="94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  <c r="AC354" s="90"/>
      <c r="AD354" s="90"/>
      <c r="AE354" s="90"/>
      <c r="AF354" s="90"/>
      <c r="AG354" s="90"/>
      <c r="AH354" s="90"/>
      <c r="AI354" s="90"/>
      <c r="AJ354" s="90"/>
      <c r="AK354" s="90"/>
      <c r="AL354" s="90"/>
      <c r="AM354" s="90"/>
      <c r="AN354" s="90"/>
      <c r="AO354" s="90"/>
      <c r="AP354" s="90"/>
      <c r="AQ354" s="90"/>
      <c r="AR354" s="90"/>
      <c r="AS354" s="90"/>
      <c r="AT354" s="90"/>
      <c r="AU354" s="90"/>
      <c r="AV354" s="90"/>
      <c r="AW354" s="90"/>
      <c r="AX354" s="90"/>
      <c r="AY354" s="90"/>
    </row>
    <row r="355" spans="1:51" x14ac:dyDescent="0.3">
      <c r="A355" s="1"/>
      <c r="B355" s="1"/>
      <c r="C355" s="1"/>
      <c r="D355" s="1"/>
      <c r="E355" s="1"/>
      <c r="F355" s="1"/>
      <c r="G355" s="1"/>
      <c r="H355" s="1"/>
      <c r="I355" s="94"/>
      <c r="J355" s="94"/>
      <c r="K355" s="94"/>
      <c r="L355" s="94"/>
      <c r="M355" s="94"/>
      <c r="N355" s="94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  <c r="AD355" s="90"/>
      <c r="AE355" s="90"/>
      <c r="AF355" s="90"/>
      <c r="AG355" s="90"/>
      <c r="AH355" s="90"/>
      <c r="AI355" s="90"/>
      <c r="AJ355" s="90"/>
      <c r="AK355" s="90"/>
      <c r="AL355" s="90"/>
      <c r="AM355" s="90"/>
      <c r="AN355" s="90"/>
      <c r="AO355" s="90"/>
      <c r="AP355" s="90"/>
      <c r="AQ355" s="90"/>
      <c r="AR355" s="90"/>
      <c r="AS355" s="90"/>
      <c r="AT355" s="90"/>
      <c r="AU355" s="90"/>
      <c r="AV355" s="90"/>
      <c r="AW355" s="90"/>
      <c r="AX355" s="90"/>
      <c r="AY355" s="90"/>
    </row>
    <row r="356" spans="1:51" x14ac:dyDescent="0.3">
      <c r="A356" s="1"/>
      <c r="B356" s="1"/>
      <c r="C356" s="1"/>
      <c r="D356" s="1"/>
      <c r="E356" s="1"/>
      <c r="F356" s="1"/>
      <c r="G356" s="1"/>
      <c r="H356" s="1"/>
      <c r="I356" s="94"/>
      <c r="J356" s="94"/>
      <c r="K356" s="94"/>
      <c r="L356" s="94"/>
      <c r="M356" s="94"/>
      <c r="N356" s="94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  <c r="AC356" s="90"/>
      <c r="AD356" s="90"/>
      <c r="AE356" s="90"/>
      <c r="AF356" s="90"/>
      <c r="AG356" s="90"/>
      <c r="AH356" s="90"/>
      <c r="AI356" s="90"/>
      <c r="AJ356" s="90"/>
      <c r="AK356" s="90"/>
      <c r="AL356" s="90"/>
      <c r="AM356" s="90"/>
      <c r="AN356" s="90"/>
      <c r="AO356" s="90"/>
      <c r="AP356" s="90"/>
      <c r="AQ356" s="90"/>
      <c r="AR356" s="90"/>
      <c r="AS356" s="90"/>
      <c r="AT356" s="90"/>
      <c r="AU356" s="90"/>
      <c r="AV356" s="90"/>
      <c r="AW356" s="90"/>
      <c r="AX356" s="90"/>
      <c r="AY356" s="90"/>
    </row>
    <row r="357" spans="1:51" x14ac:dyDescent="0.3">
      <c r="A357" s="1"/>
      <c r="B357" s="1"/>
      <c r="C357" s="1"/>
      <c r="D357" s="1"/>
      <c r="E357" s="1"/>
      <c r="F357" s="1"/>
      <c r="G357" s="1"/>
      <c r="H357" s="1"/>
      <c r="I357" s="94"/>
      <c r="J357" s="94"/>
      <c r="K357" s="94"/>
      <c r="L357" s="94"/>
      <c r="M357" s="94"/>
      <c r="N357" s="94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  <c r="AA357" s="90"/>
      <c r="AB357" s="90"/>
      <c r="AC357" s="90"/>
      <c r="AD357" s="90"/>
      <c r="AE357" s="90"/>
      <c r="AF357" s="90"/>
      <c r="AG357" s="90"/>
      <c r="AH357" s="90"/>
      <c r="AI357" s="90"/>
      <c r="AJ357" s="90"/>
      <c r="AK357" s="90"/>
      <c r="AL357" s="90"/>
      <c r="AM357" s="90"/>
      <c r="AN357" s="90"/>
      <c r="AO357" s="90"/>
      <c r="AP357" s="90"/>
      <c r="AQ357" s="90"/>
      <c r="AR357" s="90"/>
      <c r="AS357" s="90"/>
      <c r="AT357" s="90"/>
      <c r="AU357" s="90"/>
      <c r="AV357" s="90"/>
      <c r="AW357" s="90"/>
      <c r="AX357" s="90"/>
      <c r="AY357" s="90"/>
    </row>
    <row r="358" spans="1:51" x14ac:dyDescent="0.3">
      <c r="A358" s="1"/>
      <c r="B358" s="1"/>
      <c r="C358" s="1"/>
      <c r="D358" s="1"/>
      <c r="E358" s="1"/>
      <c r="F358" s="1"/>
      <c r="G358" s="1"/>
      <c r="H358" s="1"/>
      <c r="I358" s="94"/>
      <c r="J358" s="94"/>
      <c r="K358" s="94"/>
      <c r="L358" s="94"/>
      <c r="M358" s="94"/>
      <c r="N358" s="94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90"/>
      <c r="AE358" s="90"/>
      <c r="AF358" s="90"/>
      <c r="AG358" s="90"/>
      <c r="AH358" s="90"/>
      <c r="AI358" s="90"/>
      <c r="AJ358" s="90"/>
      <c r="AK358" s="90"/>
      <c r="AL358" s="90"/>
      <c r="AM358" s="90"/>
      <c r="AN358" s="90"/>
      <c r="AO358" s="90"/>
      <c r="AP358" s="90"/>
      <c r="AQ358" s="90"/>
      <c r="AR358" s="90"/>
      <c r="AS358" s="90"/>
      <c r="AT358" s="90"/>
      <c r="AU358" s="90"/>
      <c r="AV358" s="90"/>
      <c r="AW358" s="90"/>
      <c r="AX358" s="90"/>
      <c r="AY358" s="90"/>
    </row>
    <row r="359" spans="1:51" x14ac:dyDescent="0.3">
      <c r="A359" s="1"/>
      <c r="B359" s="1"/>
      <c r="C359" s="1"/>
      <c r="D359" s="1"/>
      <c r="E359" s="1"/>
      <c r="F359" s="1"/>
      <c r="G359" s="1"/>
      <c r="H359" s="1"/>
      <c r="I359" s="94"/>
      <c r="J359" s="94"/>
      <c r="K359" s="94"/>
      <c r="L359" s="94"/>
      <c r="M359" s="94"/>
      <c r="N359" s="94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  <c r="AC359" s="90"/>
      <c r="AD359" s="90"/>
      <c r="AE359" s="90"/>
      <c r="AF359" s="90"/>
      <c r="AG359" s="90"/>
      <c r="AH359" s="90"/>
      <c r="AI359" s="90"/>
      <c r="AJ359" s="90"/>
      <c r="AK359" s="90"/>
      <c r="AL359" s="90"/>
      <c r="AM359" s="90"/>
      <c r="AN359" s="90"/>
      <c r="AO359" s="90"/>
      <c r="AP359" s="90"/>
      <c r="AQ359" s="90"/>
      <c r="AR359" s="90"/>
      <c r="AS359" s="90"/>
      <c r="AT359" s="90"/>
      <c r="AU359" s="90"/>
      <c r="AV359" s="90"/>
      <c r="AW359" s="90"/>
      <c r="AX359" s="90"/>
      <c r="AY359" s="90"/>
    </row>
    <row r="360" spans="1:51" x14ac:dyDescent="0.3">
      <c r="A360" s="1"/>
      <c r="B360" s="1"/>
      <c r="C360" s="1"/>
      <c r="D360" s="1"/>
      <c r="E360" s="1"/>
      <c r="F360" s="1"/>
      <c r="G360" s="1"/>
      <c r="H360" s="1"/>
      <c r="I360" s="94"/>
      <c r="J360" s="94"/>
      <c r="K360" s="94"/>
      <c r="L360" s="94"/>
      <c r="M360" s="94"/>
      <c r="N360" s="94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  <c r="AB360" s="90"/>
      <c r="AC360" s="90"/>
      <c r="AD360" s="90"/>
      <c r="AE360" s="90"/>
      <c r="AF360" s="90"/>
      <c r="AG360" s="90"/>
      <c r="AH360" s="90"/>
      <c r="AI360" s="90"/>
      <c r="AJ360" s="90"/>
      <c r="AK360" s="90"/>
      <c r="AL360" s="90"/>
      <c r="AM360" s="90"/>
      <c r="AN360" s="90"/>
      <c r="AO360" s="90"/>
      <c r="AP360" s="90"/>
      <c r="AQ360" s="90"/>
      <c r="AR360" s="90"/>
      <c r="AS360" s="90"/>
      <c r="AT360" s="90"/>
      <c r="AU360" s="90"/>
      <c r="AV360" s="90"/>
      <c r="AW360" s="90"/>
      <c r="AX360" s="90"/>
      <c r="AY360" s="90"/>
    </row>
    <row r="361" spans="1:51" x14ac:dyDescent="0.3">
      <c r="A361" s="1"/>
      <c r="B361" s="1"/>
      <c r="C361" s="1"/>
      <c r="D361" s="1"/>
      <c r="E361" s="1"/>
      <c r="F361" s="1"/>
      <c r="G361" s="1"/>
      <c r="H361" s="1"/>
      <c r="I361" s="94"/>
      <c r="J361" s="94"/>
      <c r="K361" s="94"/>
      <c r="L361" s="94"/>
      <c r="M361" s="94"/>
      <c r="N361" s="94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  <c r="AA361" s="90"/>
      <c r="AB361" s="90"/>
      <c r="AC361" s="90"/>
      <c r="AD361" s="90"/>
      <c r="AE361" s="90"/>
      <c r="AF361" s="90"/>
      <c r="AG361" s="90"/>
      <c r="AH361" s="90"/>
      <c r="AI361" s="90"/>
      <c r="AJ361" s="90"/>
      <c r="AK361" s="90"/>
      <c r="AL361" s="90"/>
      <c r="AM361" s="90"/>
      <c r="AN361" s="90"/>
      <c r="AO361" s="90"/>
      <c r="AP361" s="90"/>
      <c r="AQ361" s="90"/>
      <c r="AR361" s="90"/>
      <c r="AS361" s="90"/>
      <c r="AT361" s="90"/>
      <c r="AU361" s="90"/>
      <c r="AV361" s="90"/>
      <c r="AW361" s="90"/>
      <c r="AX361" s="90"/>
      <c r="AY361" s="90"/>
    </row>
    <row r="362" spans="1:51" x14ac:dyDescent="0.3">
      <c r="A362" s="1"/>
      <c r="B362" s="1"/>
      <c r="C362" s="1"/>
      <c r="D362" s="1"/>
      <c r="E362" s="1"/>
      <c r="F362" s="1"/>
      <c r="G362" s="1"/>
      <c r="H362" s="1"/>
      <c r="I362" s="94"/>
      <c r="J362" s="94"/>
      <c r="K362" s="94"/>
      <c r="L362" s="94"/>
      <c r="M362" s="94"/>
      <c r="N362" s="94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  <c r="AA362" s="90"/>
      <c r="AB362" s="90"/>
      <c r="AC362" s="90"/>
      <c r="AD362" s="90"/>
      <c r="AE362" s="90"/>
      <c r="AF362" s="90"/>
      <c r="AG362" s="90"/>
      <c r="AH362" s="90"/>
      <c r="AI362" s="90"/>
      <c r="AJ362" s="90"/>
      <c r="AK362" s="90"/>
      <c r="AL362" s="90"/>
      <c r="AM362" s="90"/>
      <c r="AN362" s="90"/>
      <c r="AO362" s="90"/>
      <c r="AP362" s="90"/>
      <c r="AQ362" s="90"/>
      <c r="AR362" s="90"/>
      <c r="AS362" s="90"/>
      <c r="AT362" s="90"/>
      <c r="AU362" s="90"/>
      <c r="AV362" s="90"/>
      <c r="AW362" s="90"/>
      <c r="AX362" s="90"/>
      <c r="AY362" s="90"/>
    </row>
    <row r="363" spans="1:51" x14ac:dyDescent="0.3">
      <c r="A363" s="1"/>
      <c r="B363" s="1"/>
      <c r="C363" s="1"/>
      <c r="D363" s="1"/>
      <c r="E363" s="1"/>
      <c r="F363" s="1"/>
      <c r="G363" s="1"/>
      <c r="H363" s="1"/>
      <c r="I363" s="94"/>
      <c r="J363" s="94"/>
      <c r="K363" s="94"/>
      <c r="L363" s="94"/>
      <c r="M363" s="94"/>
      <c r="N363" s="94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  <c r="AC363" s="90"/>
      <c r="AD363" s="90"/>
      <c r="AE363" s="90"/>
      <c r="AF363" s="90"/>
      <c r="AG363" s="90"/>
      <c r="AH363" s="90"/>
      <c r="AI363" s="90"/>
      <c r="AJ363" s="90"/>
      <c r="AK363" s="90"/>
      <c r="AL363" s="90"/>
      <c r="AM363" s="90"/>
      <c r="AN363" s="90"/>
      <c r="AO363" s="90"/>
      <c r="AP363" s="90"/>
      <c r="AQ363" s="90"/>
      <c r="AR363" s="90"/>
      <c r="AS363" s="90"/>
      <c r="AT363" s="90"/>
      <c r="AU363" s="90"/>
      <c r="AV363" s="90"/>
      <c r="AW363" s="90"/>
      <c r="AX363" s="90"/>
      <c r="AY363" s="90"/>
    </row>
    <row r="364" spans="1:51" x14ac:dyDescent="0.3">
      <c r="A364" s="1"/>
      <c r="B364" s="1"/>
      <c r="C364" s="1"/>
      <c r="D364" s="1"/>
      <c r="E364" s="1"/>
      <c r="F364" s="1"/>
      <c r="G364" s="1"/>
      <c r="H364" s="1"/>
      <c r="I364" s="94"/>
      <c r="J364" s="94"/>
      <c r="K364" s="94"/>
      <c r="L364" s="94"/>
      <c r="M364" s="94"/>
      <c r="N364" s="94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  <c r="AC364" s="90"/>
      <c r="AD364" s="90"/>
      <c r="AE364" s="90"/>
      <c r="AF364" s="90"/>
      <c r="AG364" s="90"/>
      <c r="AH364" s="90"/>
      <c r="AI364" s="90"/>
      <c r="AJ364" s="90"/>
      <c r="AK364" s="90"/>
      <c r="AL364" s="90"/>
      <c r="AM364" s="90"/>
      <c r="AN364" s="90"/>
      <c r="AO364" s="90"/>
      <c r="AP364" s="90"/>
      <c r="AQ364" s="90"/>
      <c r="AR364" s="90"/>
      <c r="AS364" s="90"/>
      <c r="AT364" s="90"/>
      <c r="AU364" s="90"/>
      <c r="AV364" s="90"/>
      <c r="AW364" s="90"/>
      <c r="AX364" s="90"/>
      <c r="AY364" s="90"/>
    </row>
    <row r="365" spans="1:51" x14ac:dyDescent="0.3">
      <c r="A365" s="1"/>
      <c r="B365" s="1"/>
      <c r="C365" s="1"/>
      <c r="D365" s="1"/>
      <c r="E365" s="1"/>
      <c r="F365" s="1"/>
      <c r="G365" s="1"/>
      <c r="H365" s="1"/>
      <c r="I365" s="94"/>
      <c r="J365" s="94"/>
      <c r="K365" s="94"/>
      <c r="L365" s="94"/>
      <c r="M365" s="94"/>
      <c r="N365" s="94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  <c r="AA365" s="90"/>
      <c r="AB365" s="90"/>
      <c r="AC365" s="90"/>
      <c r="AD365" s="90"/>
      <c r="AE365" s="90"/>
      <c r="AF365" s="90"/>
      <c r="AG365" s="90"/>
      <c r="AH365" s="90"/>
      <c r="AI365" s="90"/>
      <c r="AJ365" s="90"/>
      <c r="AK365" s="90"/>
      <c r="AL365" s="90"/>
      <c r="AM365" s="90"/>
      <c r="AN365" s="90"/>
      <c r="AO365" s="90"/>
      <c r="AP365" s="90"/>
      <c r="AQ365" s="90"/>
      <c r="AR365" s="90"/>
      <c r="AS365" s="90"/>
      <c r="AT365" s="90"/>
      <c r="AU365" s="90"/>
      <c r="AV365" s="90"/>
      <c r="AW365" s="90"/>
      <c r="AX365" s="90"/>
      <c r="AY365" s="90"/>
    </row>
    <row r="366" spans="1:51" x14ac:dyDescent="0.3">
      <c r="A366" s="1"/>
      <c r="B366" s="1"/>
      <c r="C366" s="1"/>
      <c r="D366" s="1"/>
      <c r="E366" s="1"/>
      <c r="F366" s="1"/>
      <c r="G366" s="1"/>
      <c r="H366" s="1"/>
      <c r="I366" s="94"/>
      <c r="J366" s="94"/>
      <c r="K366" s="94"/>
      <c r="L366" s="94"/>
      <c r="M366" s="94"/>
      <c r="N366" s="94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  <c r="AC366" s="90"/>
      <c r="AD366" s="90"/>
      <c r="AE366" s="90"/>
      <c r="AF366" s="90"/>
      <c r="AG366" s="90"/>
      <c r="AH366" s="90"/>
      <c r="AI366" s="90"/>
      <c r="AJ366" s="90"/>
      <c r="AK366" s="90"/>
      <c r="AL366" s="90"/>
      <c r="AM366" s="90"/>
      <c r="AN366" s="90"/>
      <c r="AO366" s="90"/>
      <c r="AP366" s="90"/>
      <c r="AQ366" s="90"/>
      <c r="AR366" s="90"/>
      <c r="AS366" s="90"/>
      <c r="AT366" s="90"/>
      <c r="AU366" s="90"/>
      <c r="AV366" s="90"/>
      <c r="AW366" s="90"/>
      <c r="AX366" s="90"/>
      <c r="AY366" s="90"/>
    </row>
    <row r="367" spans="1:51" x14ac:dyDescent="0.3">
      <c r="A367" s="1"/>
      <c r="B367" s="1"/>
      <c r="C367" s="1"/>
      <c r="D367" s="1"/>
      <c r="E367" s="1"/>
      <c r="F367" s="1"/>
      <c r="G367" s="1"/>
      <c r="H367" s="1"/>
      <c r="I367" s="94"/>
      <c r="J367" s="94"/>
      <c r="K367" s="94"/>
      <c r="L367" s="94"/>
      <c r="M367" s="94"/>
      <c r="N367" s="94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  <c r="AC367" s="90"/>
      <c r="AD367" s="90"/>
      <c r="AE367" s="90"/>
      <c r="AF367" s="90"/>
      <c r="AG367" s="90"/>
      <c r="AH367" s="90"/>
      <c r="AI367" s="90"/>
      <c r="AJ367" s="90"/>
      <c r="AK367" s="90"/>
      <c r="AL367" s="90"/>
      <c r="AM367" s="90"/>
      <c r="AN367" s="90"/>
      <c r="AO367" s="90"/>
      <c r="AP367" s="90"/>
      <c r="AQ367" s="90"/>
      <c r="AR367" s="90"/>
      <c r="AS367" s="90"/>
      <c r="AT367" s="90"/>
      <c r="AU367" s="90"/>
      <c r="AV367" s="90"/>
      <c r="AW367" s="90"/>
      <c r="AX367" s="90"/>
      <c r="AY367" s="90"/>
    </row>
    <row r="368" spans="1:51" x14ac:dyDescent="0.3">
      <c r="A368" s="1"/>
      <c r="B368" s="1"/>
      <c r="C368" s="1"/>
      <c r="D368" s="1"/>
      <c r="E368" s="1"/>
      <c r="F368" s="1"/>
      <c r="G368" s="1"/>
      <c r="H368" s="1"/>
      <c r="I368" s="94"/>
      <c r="J368" s="94"/>
      <c r="K368" s="94"/>
      <c r="L368" s="94"/>
      <c r="M368" s="94"/>
      <c r="N368" s="94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  <c r="AC368" s="90"/>
      <c r="AD368" s="90"/>
      <c r="AE368" s="90"/>
      <c r="AF368" s="90"/>
      <c r="AG368" s="90"/>
      <c r="AH368" s="90"/>
      <c r="AI368" s="90"/>
      <c r="AJ368" s="90"/>
      <c r="AK368" s="90"/>
      <c r="AL368" s="90"/>
      <c r="AM368" s="90"/>
      <c r="AN368" s="90"/>
      <c r="AO368" s="90"/>
      <c r="AP368" s="90"/>
      <c r="AQ368" s="90"/>
      <c r="AR368" s="90"/>
      <c r="AS368" s="90"/>
      <c r="AT368" s="90"/>
      <c r="AU368" s="90"/>
      <c r="AV368" s="90"/>
      <c r="AW368" s="90"/>
      <c r="AX368" s="90"/>
      <c r="AY368" s="90"/>
    </row>
    <row r="369" spans="1:51" x14ac:dyDescent="0.3">
      <c r="A369" s="1"/>
      <c r="B369" s="1"/>
      <c r="C369" s="1"/>
      <c r="D369" s="1"/>
      <c r="E369" s="1"/>
      <c r="F369" s="1"/>
      <c r="G369" s="1"/>
      <c r="H369" s="1"/>
      <c r="I369" s="94"/>
      <c r="J369" s="94"/>
      <c r="K369" s="94"/>
      <c r="L369" s="94"/>
      <c r="M369" s="94"/>
      <c r="N369" s="94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  <c r="AA369" s="90"/>
      <c r="AB369" s="90"/>
      <c r="AC369" s="90"/>
      <c r="AD369" s="90"/>
      <c r="AE369" s="90"/>
      <c r="AF369" s="90"/>
      <c r="AG369" s="90"/>
      <c r="AH369" s="90"/>
      <c r="AI369" s="90"/>
      <c r="AJ369" s="90"/>
      <c r="AK369" s="90"/>
      <c r="AL369" s="90"/>
      <c r="AM369" s="90"/>
      <c r="AN369" s="90"/>
      <c r="AO369" s="90"/>
      <c r="AP369" s="90"/>
      <c r="AQ369" s="90"/>
      <c r="AR369" s="90"/>
      <c r="AS369" s="90"/>
      <c r="AT369" s="90"/>
      <c r="AU369" s="90"/>
      <c r="AV369" s="90"/>
      <c r="AW369" s="90"/>
      <c r="AX369" s="90"/>
      <c r="AY369" s="90"/>
    </row>
    <row r="370" spans="1:51" x14ac:dyDescent="0.3">
      <c r="A370" s="1"/>
      <c r="B370" s="1"/>
      <c r="C370" s="1"/>
      <c r="D370" s="1"/>
      <c r="E370" s="1"/>
      <c r="F370" s="1"/>
      <c r="G370" s="1"/>
      <c r="H370" s="1"/>
      <c r="I370" s="94"/>
      <c r="J370" s="94"/>
      <c r="K370" s="94"/>
      <c r="L370" s="94"/>
      <c r="M370" s="94"/>
      <c r="N370" s="94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  <c r="AB370" s="90"/>
      <c r="AC370" s="90"/>
      <c r="AD370" s="90"/>
      <c r="AE370" s="90"/>
      <c r="AF370" s="90"/>
      <c r="AG370" s="90"/>
      <c r="AH370" s="90"/>
      <c r="AI370" s="90"/>
      <c r="AJ370" s="90"/>
      <c r="AK370" s="90"/>
      <c r="AL370" s="90"/>
      <c r="AM370" s="90"/>
      <c r="AN370" s="90"/>
      <c r="AO370" s="90"/>
      <c r="AP370" s="90"/>
      <c r="AQ370" s="90"/>
      <c r="AR370" s="90"/>
      <c r="AS370" s="90"/>
      <c r="AT370" s="90"/>
      <c r="AU370" s="90"/>
      <c r="AV370" s="90"/>
      <c r="AW370" s="90"/>
      <c r="AX370" s="90"/>
      <c r="AY370" s="90"/>
    </row>
    <row r="371" spans="1:51" x14ac:dyDescent="0.3">
      <c r="A371" s="1"/>
      <c r="B371" s="1"/>
      <c r="C371" s="1"/>
      <c r="D371" s="1"/>
      <c r="E371" s="1"/>
      <c r="F371" s="1"/>
      <c r="G371" s="1"/>
      <c r="H371" s="1"/>
      <c r="I371" s="94"/>
      <c r="J371" s="94"/>
      <c r="K371" s="94"/>
      <c r="L371" s="94"/>
      <c r="M371" s="94"/>
      <c r="N371" s="94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  <c r="AC371" s="90"/>
      <c r="AD371" s="90"/>
      <c r="AE371" s="90"/>
      <c r="AF371" s="90"/>
      <c r="AG371" s="90"/>
      <c r="AH371" s="90"/>
      <c r="AI371" s="90"/>
      <c r="AJ371" s="90"/>
      <c r="AK371" s="90"/>
      <c r="AL371" s="90"/>
      <c r="AM371" s="90"/>
      <c r="AN371" s="90"/>
      <c r="AO371" s="90"/>
      <c r="AP371" s="90"/>
      <c r="AQ371" s="90"/>
      <c r="AR371" s="90"/>
      <c r="AS371" s="90"/>
      <c r="AT371" s="90"/>
      <c r="AU371" s="90"/>
      <c r="AV371" s="90"/>
      <c r="AW371" s="90"/>
      <c r="AX371" s="90"/>
      <c r="AY371" s="90"/>
    </row>
    <row r="372" spans="1:51" x14ac:dyDescent="0.3">
      <c r="A372" s="1"/>
      <c r="B372" s="1"/>
      <c r="C372" s="1"/>
      <c r="D372" s="1"/>
      <c r="E372" s="1"/>
      <c r="F372" s="1"/>
      <c r="G372" s="1"/>
      <c r="H372" s="1"/>
      <c r="I372" s="94"/>
      <c r="J372" s="94"/>
      <c r="K372" s="94"/>
      <c r="L372" s="94"/>
      <c r="M372" s="94"/>
      <c r="N372" s="94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  <c r="AA372" s="90"/>
      <c r="AB372" s="90"/>
      <c r="AC372" s="90"/>
      <c r="AD372" s="90"/>
      <c r="AE372" s="90"/>
      <c r="AF372" s="90"/>
      <c r="AG372" s="90"/>
      <c r="AH372" s="90"/>
      <c r="AI372" s="90"/>
      <c r="AJ372" s="90"/>
      <c r="AK372" s="90"/>
      <c r="AL372" s="90"/>
      <c r="AM372" s="90"/>
      <c r="AN372" s="90"/>
      <c r="AO372" s="90"/>
      <c r="AP372" s="90"/>
      <c r="AQ372" s="90"/>
      <c r="AR372" s="90"/>
      <c r="AS372" s="90"/>
      <c r="AT372" s="90"/>
      <c r="AU372" s="90"/>
      <c r="AV372" s="90"/>
      <c r="AW372" s="90"/>
      <c r="AX372" s="90"/>
      <c r="AY372" s="90"/>
    </row>
    <row r="373" spans="1:51" x14ac:dyDescent="0.3">
      <c r="A373" s="1"/>
      <c r="B373" s="1"/>
      <c r="C373" s="1"/>
      <c r="D373" s="1"/>
      <c r="E373" s="1"/>
      <c r="F373" s="1"/>
      <c r="G373" s="1"/>
      <c r="H373" s="1"/>
      <c r="I373" s="94"/>
      <c r="J373" s="94"/>
      <c r="K373" s="94"/>
      <c r="L373" s="94"/>
      <c r="M373" s="94"/>
      <c r="N373" s="94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  <c r="AA373" s="90"/>
      <c r="AB373" s="90"/>
      <c r="AC373" s="90"/>
      <c r="AD373" s="90"/>
      <c r="AE373" s="90"/>
      <c r="AF373" s="90"/>
      <c r="AG373" s="90"/>
      <c r="AH373" s="90"/>
      <c r="AI373" s="90"/>
      <c r="AJ373" s="90"/>
      <c r="AK373" s="90"/>
      <c r="AL373" s="90"/>
      <c r="AM373" s="90"/>
      <c r="AN373" s="90"/>
      <c r="AO373" s="90"/>
      <c r="AP373" s="90"/>
      <c r="AQ373" s="90"/>
      <c r="AR373" s="90"/>
      <c r="AS373" s="90"/>
      <c r="AT373" s="90"/>
      <c r="AU373" s="90"/>
      <c r="AV373" s="90"/>
      <c r="AW373" s="90"/>
      <c r="AX373" s="90"/>
      <c r="AY373" s="90"/>
    </row>
    <row r="374" spans="1:51" x14ac:dyDescent="0.3">
      <c r="A374" s="1"/>
      <c r="B374" s="1"/>
      <c r="C374" s="1"/>
      <c r="D374" s="1"/>
      <c r="E374" s="1"/>
      <c r="F374" s="1"/>
      <c r="G374" s="1"/>
      <c r="H374" s="1"/>
      <c r="I374" s="94"/>
      <c r="J374" s="94"/>
      <c r="K374" s="94"/>
      <c r="L374" s="94"/>
      <c r="M374" s="94"/>
      <c r="N374" s="94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  <c r="AB374" s="90"/>
      <c r="AC374" s="90"/>
      <c r="AD374" s="90"/>
      <c r="AE374" s="90"/>
      <c r="AF374" s="90"/>
      <c r="AG374" s="90"/>
      <c r="AH374" s="90"/>
      <c r="AI374" s="90"/>
      <c r="AJ374" s="90"/>
      <c r="AK374" s="90"/>
      <c r="AL374" s="90"/>
      <c r="AM374" s="90"/>
      <c r="AN374" s="90"/>
      <c r="AO374" s="90"/>
      <c r="AP374" s="90"/>
      <c r="AQ374" s="90"/>
      <c r="AR374" s="90"/>
      <c r="AS374" s="90"/>
      <c r="AT374" s="90"/>
      <c r="AU374" s="90"/>
      <c r="AV374" s="90"/>
      <c r="AW374" s="90"/>
      <c r="AX374" s="90"/>
      <c r="AY374" s="90"/>
    </row>
    <row r="375" spans="1:51" x14ac:dyDescent="0.3">
      <c r="A375" s="1"/>
      <c r="B375" s="1"/>
      <c r="C375" s="1"/>
      <c r="D375" s="1"/>
      <c r="E375" s="1"/>
      <c r="F375" s="1"/>
      <c r="G375" s="1"/>
      <c r="H375" s="1"/>
      <c r="I375" s="94"/>
      <c r="J375" s="94"/>
      <c r="K375" s="94"/>
      <c r="L375" s="94"/>
      <c r="M375" s="94"/>
      <c r="N375" s="94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  <c r="AC375" s="90"/>
      <c r="AD375" s="90"/>
      <c r="AE375" s="90"/>
      <c r="AF375" s="90"/>
      <c r="AG375" s="90"/>
      <c r="AH375" s="90"/>
      <c r="AI375" s="90"/>
      <c r="AJ375" s="90"/>
      <c r="AK375" s="90"/>
      <c r="AL375" s="90"/>
      <c r="AM375" s="90"/>
      <c r="AN375" s="90"/>
      <c r="AO375" s="90"/>
      <c r="AP375" s="90"/>
      <c r="AQ375" s="90"/>
      <c r="AR375" s="90"/>
      <c r="AS375" s="90"/>
      <c r="AT375" s="90"/>
      <c r="AU375" s="90"/>
      <c r="AV375" s="90"/>
      <c r="AW375" s="90"/>
      <c r="AX375" s="90"/>
      <c r="AY375" s="90"/>
    </row>
    <row r="376" spans="1:51" x14ac:dyDescent="0.3">
      <c r="A376" s="1"/>
      <c r="B376" s="1"/>
      <c r="C376" s="1"/>
      <c r="D376" s="1"/>
      <c r="E376" s="1"/>
      <c r="F376" s="1"/>
      <c r="G376" s="1"/>
      <c r="H376" s="1"/>
      <c r="I376" s="94"/>
      <c r="J376" s="94"/>
      <c r="K376" s="94"/>
      <c r="L376" s="94"/>
      <c r="M376" s="94"/>
      <c r="N376" s="94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  <c r="AB376" s="90"/>
      <c r="AC376" s="90"/>
      <c r="AD376" s="90"/>
      <c r="AE376" s="90"/>
      <c r="AF376" s="90"/>
      <c r="AG376" s="90"/>
      <c r="AH376" s="90"/>
      <c r="AI376" s="90"/>
      <c r="AJ376" s="90"/>
      <c r="AK376" s="90"/>
      <c r="AL376" s="90"/>
      <c r="AM376" s="90"/>
      <c r="AN376" s="90"/>
      <c r="AO376" s="90"/>
      <c r="AP376" s="90"/>
      <c r="AQ376" s="90"/>
      <c r="AR376" s="90"/>
      <c r="AS376" s="90"/>
      <c r="AT376" s="90"/>
      <c r="AU376" s="90"/>
      <c r="AV376" s="90"/>
      <c r="AW376" s="90"/>
      <c r="AX376" s="90"/>
      <c r="AY376" s="90"/>
    </row>
    <row r="377" spans="1:51" x14ac:dyDescent="0.3">
      <c r="A377" s="1"/>
      <c r="B377" s="1"/>
      <c r="C377" s="1"/>
      <c r="D377" s="1"/>
      <c r="E377" s="1"/>
      <c r="F377" s="1"/>
      <c r="G377" s="1"/>
      <c r="H377" s="1"/>
      <c r="I377" s="94"/>
      <c r="J377" s="94"/>
      <c r="K377" s="94"/>
      <c r="L377" s="94"/>
      <c r="M377" s="94"/>
      <c r="N377" s="94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90"/>
      <c r="AB377" s="90"/>
      <c r="AC377" s="90"/>
      <c r="AD377" s="90"/>
      <c r="AE377" s="90"/>
      <c r="AF377" s="90"/>
      <c r="AG377" s="90"/>
      <c r="AH377" s="90"/>
      <c r="AI377" s="90"/>
      <c r="AJ377" s="90"/>
      <c r="AK377" s="90"/>
      <c r="AL377" s="90"/>
      <c r="AM377" s="90"/>
      <c r="AN377" s="90"/>
      <c r="AO377" s="90"/>
      <c r="AP377" s="90"/>
      <c r="AQ377" s="90"/>
      <c r="AR377" s="90"/>
      <c r="AS377" s="90"/>
      <c r="AT377" s="90"/>
      <c r="AU377" s="90"/>
      <c r="AV377" s="90"/>
      <c r="AW377" s="90"/>
      <c r="AX377" s="90"/>
      <c r="AY377" s="90"/>
    </row>
    <row r="378" spans="1:51" x14ac:dyDescent="0.3">
      <c r="A378" s="1"/>
      <c r="B378" s="1"/>
      <c r="C378" s="1"/>
      <c r="D378" s="1"/>
      <c r="E378" s="1"/>
      <c r="F378" s="1"/>
      <c r="G378" s="1"/>
      <c r="H378" s="1"/>
      <c r="I378" s="94"/>
      <c r="J378" s="94"/>
      <c r="K378" s="94"/>
      <c r="L378" s="94"/>
      <c r="M378" s="94"/>
      <c r="N378" s="94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  <c r="AC378" s="90"/>
      <c r="AD378" s="90"/>
      <c r="AE378" s="90"/>
      <c r="AF378" s="90"/>
      <c r="AG378" s="90"/>
      <c r="AH378" s="90"/>
      <c r="AI378" s="90"/>
      <c r="AJ378" s="90"/>
      <c r="AK378" s="90"/>
      <c r="AL378" s="90"/>
      <c r="AM378" s="90"/>
      <c r="AN378" s="90"/>
      <c r="AO378" s="90"/>
      <c r="AP378" s="90"/>
      <c r="AQ378" s="90"/>
      <c r="AR378" s="90"/>
      <c r="AS378" s="90"/>
      <c r="AT378" s="90"/>
      <c r="AU378" s="90"/>
      <c r="AV378" s="90"/>
      <c r="AW378" s="90"/>
      <c r="AX378" s="90"/>
      <c r="AY378" s="90"/>
    </row>
    <row r="379" spans="1:51" x14ac:dyDescent="0.3">
      <c r="A379" s="1"/>
      <c r="B379" s="1"/>
      <c r="C379" s="1"/>
      <c r="D379" s="1"/>
      <c r="E379" s="1"/>
      <c r="F379" s="1"/>
      <c r="G379" s="1"/>
      <c r="H379" s="1"/>
      <c r="I379" s="94"/>
      <c r="J379" s="94"/>
      <c r="K379" s="94"/>
      <c r="L379" s="94"/>
      <c r="M379" s="94"/>
      <c r="N379" s="94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  <c r="AC379" s="90"/>
      <c r="AD379" s="90"/>
      <c r="AE379" s="90"/>
      <c r="AF379" s="90"/>
      <c r="AG379" s="90"/>
      <c r="AH379" s="90"/>
      <c r="AI379" s="90"/>
      <c r="AJ379" s="90"/>
      <c r="AK379" s="90"/>
      <c r="AL379" s="90"/>
      <c r="AM379" s="90"/>
      <c r="AN379" s="90"/>
      <c r="AO379" s="90"/>
      <c r="AP379" s="90"/>
      <c r="AQ379" s="90"/>
      <c r="AR379" s="90"/>
      <c r="AS379" s="90"/>
      <c r="AT379" s="90"/>
      <c r="AU379" s="90"/>
      <c r="AV379" s="90"/>
      <c r="AW379" s="90"/>
      <c r="AX379" s="90"/>
      <c r="AY379" s="90"/>
    </row>
    <row r="380" spans="1:51" x14ac:dyDescent="0.3">
      <c r="A380" s="1"/>
      <c r="B380" s="1"/>
      <c r="C380" s="1"/>
      <c r="D380" s="1"/>
      <c r="E380" s="1"/>
      <c r="F380" s="1"/>
      <c r="G380" s="1"/>
      <c r="H380" s="1"/>
      <c r="I380" s="94"/>
      <c r="J380" s="94"/>
      <c r="K380" s="94"/>
      <c r="L380" s="94"/>
      <c r="M380" s="94"/>
      <c r="N380" s="94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  <c r="AB380" s="90"/>
      <c r="AC380" s="90"/>
      <c r="AD380" s="90"/>
      <c r="AE380" s="90"/>
      <c r="AF380" s="90"/>
      <c r="AG380" s="90"/>
      <c r="AH380" s="90"/>
      <c r="AI380" s="90"/>
      <c r="AJ380" s="90"/>
      <c r="AK380" s="90"/>
      <c r="AL380" s="90"/>
      <c r="AM380" s="90"/>
      <c r="AN380" s="90"/>
      <c r="AO380" s="90"/>
      <c r="AP380" s="90"/>
      <c r="AQ380" s="90"/>
      <c r="AR380" s="90"/>
      <c r="AS380" s="90"/>
      <c r="AT380" s="90"/>
      <c r="AU380" s="90"/>
      <c r="AV380" s="90"/>
      <c r="AW380" s="90"/>
      <c r="AX380" s="90"/>
      <c r="AY380" s="90"/>
    </row>
    <row r="381" spans="1:51" x14ac:dyDescent="0.3">
      <c r="A381" s="1"/>
      <c r="B381" s="1"/>
      <c r="C381" s="1"/>
      <c r="D381" s="1"/>
      <c r="E381" s="1"/>
      <c r="F381" s="1"/>
      <c r="G381" s="1"/>
      <c r="H381" s="1"/>
      <c r="I381" s="94"/>
      <c r="J381" s="94"/>
      <c r="K381" s="94"/>
      <c r="L381" s="94"/>
      <c r="M381" s="94"/>
      <c r="N381" s="94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  <c r="AA381" s="90"/>
      <c r="AB381" s="90"/>
      <c r="AC381" s="90"/>
      <c r="AD381" s="90"/>
      <c r="AE381" s="90"/>
      <c r="AF381" s="90"/>
      <c r="AG381" s="90"/>
      <c r="AH381" s="90"/>
      <c r="AI381" s="90"/>
      <c r="AJ381" s="90"/>
      <c r="AK381" s="90"/>
      <c r="AL381" s="90"/>
      <c r="AM381" s="90"/>
      <c r="AN381" s="90"/>
      <c r="AO381" s="90"/>
      <c r="AP381" s="90"/>
      <c r="AQ381" s="90"/>
      <c r="AR381" s="90"/>
      <c r="AS381" s="90"/>
      <c r="AT381" s="90"/>
      <c r="AU381" s="90"/>
      <c r="AV381" s="90"/>
      <c r="AW381" s="90"/>
      <c r="AX381" s="90"/>
      <c r="AY381" s="90"/>
    </row>
    <row r="382" spans="1:51" x14ac:dyDescent="0.3">
      <c r="A382" s="1"/>
      <c r="B382" s="1"/>
      <c r="C382" s="1"/>
      <c r="D382" s="1"/>
      <c r="E382" s="1"/>
      <c r="F382" s="1"/>
      <c r="G382" s="1"/>
      <c r="H382" s="1"/>
      <c r="I382" s="94"/>
      <c r="J382" s="94"/>
      <c r="K382" s="94"/>
      <c r="L382" s="94"/>
      <c r="M382" s="94"/>
      <c r="N382" s="94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  <c r="AA382" s="90"/>
      <c r="AB382" s="90"/>
      <c r="AC382" s="90"/>
      <c r="AD382" s="90"/>
      <c r="AE382" s="90"/>
      <c r="AF382" s="90"/>
      <c r="AG382" s="90"/>
      <c r="AH382" s="90"/>
      <c r="AI382" s="90"/>
      <c r="AJ382" s="90"/>
      <c r="AK382" s="90"/>
      <c r="AL382" s="90"/>
      <c r="AM382" s="90"/>
      <c r="AN382" s="90"/>
      <c r="AO382" s="90"/>
      <c r="AP382" s="90"/>
      <c r="AQ382" s="90"/>
      <c r="AR382" s="90"/>
      <c r="AS382" s="90"/>
      <c r="AT382" s="90"/>
      <c r="AU382" s="90"/>
      <c r="AV382" s="90"/>
      <c r="AW382" s="90"/>
      <c r="AX382" s="90"/>
      <c r="AY382" s="90"/>
    </row>
    <row r="383" spans="1:51" x14ac:dyDescent="0.3">
      <c r="A383" s="1"/>
      <c r="B383" s="1"/>
      <c r="C383" s="1"/>
      <c r="D383" s="1"/>
      <c r="E383" s="1"/>
      <c r="F383" s="1"/>
      <c r="G383" s="1"/>
      <c r="H383" s="1"/>
      <c r="I383" s="94"/>
      <c r="J383" s="94"/>
      <c r="K383" s="94"/>
      <c r="L383" s="94"/>
      <c r="M383" s="94"/>
      <c r="N383" s="94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  <c r="AC383" s="90"/>
      <c r="AD383" s="90"/>
      <c r="AE383" s="90"/>
      <c r="AF383" s="90"/>
      <c r="AG383" s="90"/>
      <c r="AH383" s="90"/>
      <c r="AI383" s="90"/>
      <c r="AJ383" s="90"/>
      <c r="AK383" s="90"/>
      <c r="AL383" s="90"/>
      <c r="AM383" s="90"/>
      <c r="AN383" s="90"/>
      <c r="AO383" s="90"/>
      <c r="AP383" s="90"/>
      <c r="AQ383" s="90"/>
      <c r="AR383" s="90"/>
      <c r="AS383" s="90"/>
      <c r="AT383" s="90"/>
      <c r="AU383" s="90"/>
      <c r="AV383" s="90"/>
      <c r="AW383" s="90"/>
      <c r="AX383" s="90"/>
      <c r="AY383" s="90"/>
    </row>
    <row r="384" spans="1:51" x14ac:dyDescent="0.3">
      <c r="A384" s="1"/>
      <c r="B384" s="1"/>
      <c r="C384" s="1"/>
      <c r="D384" s="1"/>
      <c r="E384" s="1"/>
      <c r="F384" s="1"/>
      <c r="G384" s="1"/>
      <c r="H384" s="1"/>
      <c r="I384" s="94"/>
      <c r="J384" s="94"/>
      <c r="K384" s="94"/>
      <c r="L384" s="94"/>
      <c r="M384" s="94"/>
      <c r="N384" s="94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  <c r="AB384" s="90"/>
      <c r="AC384" s="90"/>
      <c r="AD384" s="90"/>
      <c r="AE384" s="90"/>
      <c r="AF384" s="90"/>
      <c r="AG384" s="90"/>
      <c r="AH384" s="90"/>
      <c r="AI384" s="90"/>
      <c r="AJ384" s="90"/>
      <c r="AK384" s="90"/>
      <c r="AL384" s="90"/>
      <c r="AM384" s="90"/>
      <c r="AN384" s="90"/>
      <c r="AO384" s="90"/>
      <c r="AP384" s="90"/>
      <c r="AQ384" s="90"/>
      <c r="AR384" s="90"/>
      <c r="AS384" s="90"/>
      <c r="AT384" s="90"/>
      <c r="AU384" s="90"/>
      <c r="AV384" s="90"/>
      <c r="AW384" s="90"/>
      <c r="AX384" s="90"/>
      <c r="AY384" s="90"/>
    </row>
    <row r="385" spans="1:51" x14ac:dyDescent="0.3">
      <c r="A385" s="1"/>
      <c r="B385" s="1"/>
      <c r="C385" s="1"/>
      <c r="D385" s="1"/>
      <c r="E385" s="1"/>
      <c r="F385" s="1"/>
      <c r="G385" s="1"/>
      <c r="H385" s="1"/>
      <c r="I385" s="94"/>
      <c r="J385" s="94"/>
      <c r="K385" s="94"/>
      <c r="L385" s="94"/>
      <c r="M385" s="94"/>
      <c r="N385" s="94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  <c r="AA385" s="90"/>
      <c r="AB385" s="90"/>
      <c r="AC385" s="90"/>
      <c r="AD385" s="90"/>
      <c r="AE385" s="90"/>
      <c r="AF385" s="90"/>
      <c r="AG385" s="90"/>
      <c r="AH385" s="90"/>
      <c r="AI385" s="90"/>
      <c r="AJ385" s="90"/>
      <c r="AK385" s="90"/>
      <c r="AL385" s="90"/>
      <c r="AM385" s="90"/>
      <c r="AN385" s="90"/>
      <c r="AO385" s="90"/>
      <c r="AP385" s="90"/>
      <c r="AQ385" s="90"/>
      <c r="AR385" s="90"/>
      <c r="AS385" s="90"/>
      <c r="AT385" s="90"/>
      <c r="AU385" s="90"/>
      <c r="AV385" s="90"/>
      <c r="AW385" s="90"/>
      <c r="AX385" s="90"/>
      <c r="AY385" s="90"/>
    </row>
    <row r="386" spans="1:51" x14ac:dyDescent="0.3">
      <c r="A386" s="1"/>
      <c r="B386" s="1"/>
      <c r="C386" s="1"/>
      <c r="D386" s="1"/>
      <c r="E386" s="1"/>
      <c r="F386" s="1"/>
      <c r="G386" s="1"/>
      <c r="H386" s="1"/>
      <c r="I386" s="94"/>
      <c r="J386" s="94"/>
      <c r="K386" s="94"/>
      <c r="L386" s="94"/>
      <c r="M386" s="94"/>
      <c r="N386" s="94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  <c r="AC386" s="90"/>
      <c r="AD386" s="90"/>
      <c r="AE386" s="90"/>
      <c r="AF386" s="90"/>
      <c r="AG386" s="90"/>
      <c r="AH386" s="90"/>
      <c r="AI386" s="90"/>
      <c r="AJ386" s="90"/>
      <c r="AK386" s="90"/>
      <c r="AL386" s="90"/>
      <c r="AM386" s="90"/>
      <c r="AN386" s="90"/>
      <c r="AO386" s="90"/>
      <c r="AP386" s="90"/>
      <c r="AQ386" s="90"/>
      <c r="AR386" s="90"/>
      <c r="AS386" s="90"/>
      <c r="AT386" s="90"/>
      <c r="AU386" s="90"/>
      <c r="AV386" s="90"/>
      <c r="AW386" s="90"/>
      <c r="AX386" s="90"/>
      <c r="AY386" s="90"/>
    </row>
    <row r="387" spans="1:51" x14ac:dyDescent="0.3">
      <c r="A387" s="1"/>
      <c r="B387" s="1"/>
      <c r="C387" s="1"/>
      <c r="D387" s="1"/>
      <c r="E387" s="1"/>
      <c r="F387" s="1"/>
      <c r="G387" s="1"/>
      <c r="H387" s="1"/>
      <c r="I387" s="94"/>
      <c r="J387" s="94"/>
      <c r="K387" s="94"/>
      <c r="L387" s="94"/>
      <c r="M387" s="94"/>
      <c r="N387" s="94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90"/>
      <c r="AF387" s="90"/>
      <c r="AG387" s="90"/>
      <c r="AH387" s="90"/>
      <c r="AI387" s="90"/>
      <c r="AJ387" s="90"/>
      <c r="AK387" s="90"/>
      <c r="AL387" s="90"/>
      <c r="AM387" s="90"/>
      <c r="AN387" s="90"/>
      <c r="AO387" s="90"/>
      <c r="AP387" s="90"/>
      <c r="AQ387" s="90"/>
      <c r="AR387" s="90"/>
      <c r="AS387" s="90"/>
      <c r="AT387" s="90"/>
      <c r="AU387" s="90"/>
      <c r="AV387" s="90"/>
      <c r="AW387" s="90"/>
      <c r="AX387" s="90"/>
      <c r="AY387" s="90"/>
    </row>
    <row r="388" spans="1:51" x14ac:dyDescent="0.3">
      <c r="A388" s="1"/>
      <c r="B388" s="1"/>
      <c r="C388" s="1"/>
      <c r="D388" s="1"/>
      <c r="E388" s="1"/>
      <c r="F388" s="1"/>
      <c r="G388" s="1"/>
      <c r="H388" s="1"/>
      <c r="I388" s="94"/>
      <c r="J388" s="94"/>
      <c r="K388" s="94"/>
      <c r="L388" s="94"/>
      <c r="M388" s="94"/>
      <c r="N388" s="94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  <c r="AB388" s="90"/>
      <c r="AC388" s="90"/>
      <c r="AD388" s="90"/>
      <c r="AE388" s="90"/>
      <c r="AF388" s="90"/>
      <c r="AG388" s="90"/>
      <c r="AH388" s="90"/>
      <c r="AI388" s="90"/>
      <c r="AJ388" s="90"/>
      <c r="AK388" s="90"/>
      <c r="AL388" s="90"/>
      <c r="AM388" s="90"/>
      <c r="AN388" s="90"/>
      <c r="AO388" s="90"/>
      <c r="AP388" s="90"/>
      <c r="AQ388" s="90"/>
      <c r="AR388" s="90"/>
      <c r="AS388" s="90"/>
      <c r="AT388" s="90"/>
      <c r="AU388" s="90"/>
      <c r="AV388" s="90"/>
      <c r="AW388" s="90"/>
      <c r="AX388" s="90"/>
      <c r="AY388" s="90"/>
    </row>
    <row r="389" spans="1:51" x14ac:dyDescent="0.3">
      <c r="A389" s="1"/>
      <c r="B389" s="1"/>
      <c r="C389" s="1"/>
      <c r="D389" s="1"/>
      <c r="E389" s="1"/>
      <c r="F389" s="1"/>
      <c r="G389" s="1"/>
      <c r="H389" s="1"/>
      <c r="I389" s="94"/>
      <c r="J389" s="94"/>
      <c r="K389" s="94"/>
      <c r="L389" s="94"/>
      <c r="M389" s="94"/>
      <c r="N389" s="94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  <c r="AA389" s="90"/>
      <c r="AB389" s="90"/>
      <c r="AC389" s="90"/>
      <c r="AD389" s="90"/>
      <c r="AE389" s="90"/>
      <c r="AF389" s="90"/>
      <c r="AG389" s="90"/>
      <c r="AH389" s="90"/>
      <c r="AI389" s="90"/>
      <c r="AJ389" s="90"/>
      <c r="AK389" s="90"/>
      <c r="AL389" s="90"/>
      <c r="AM389" s="90"/>
      <c r="AN389" s="90"/>
      <c r="AO389" s="90"/>
      <c r="AP389" s="90"/>
      <c r="AQ389" s="90"/>
      <c r="AR389" s="90"/>
      <c r="AS389" s="90"/>
      <c r="AT389" s="90"/>
      <c r="AU389" s="90"/>
      <c r="AV389" s="90"/>
      <c r="AW389" s="90"/>
      <c r="AX389" s="90"/>
      <c r="AY389" s="90"/>
    </row>
    <row r="390" spans="1:51" x14ac:dyDescent="0.3">
      <c r="A390" s="1"/>
      <c r="B390" s="1"/>
      <c r="C390" s="1"/>
      <c r="D390" s="1"/>
      <c r="E390" s="1"/>
      <c r="F390" s="1"/>
      <c r="G390" s="1"/>
      <c r="H390" s="1"/>
      <c r="I390" s="94"/>
      <c r="J390" s="94"/>
      <c r="K390" s="94"/>
      <c r="L390" s="94"/>
      <c r="M390" s="94"/>
      <c r="N390" s="94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  <c r="AB390" s="90"/>
      <c r="AC390" s="90"/>
      <c r="AD390" s="90"/>
      <c r="AE390" s="90"/>
      <c r="AF390" s="90"/>
      <c r="AG390" s="90"/>
      <c r="AH390" s="90"/>
      <c r="AI390" s="90"/>
      <c r="AJ390" s="90"/>
      <c r="AK390" s="90"/>
      <c r="AL390" s="90"/>
      <c r="AM390" s="90"/>
      <c r="AN390" s="90"/>
      <c r="AO390" s="90"/>
      <c r="AP390" s="90"/>
      <c r="AQ390" s="90"/>
      <c r="AR390" s="90"/>
      <c r="AS390" s="90"/>
      <c r="AT390" s="90"/>
      <c r="AU390" s="90"/>
      <c r="AV390" s="90"/>
      <c r="AW390" s="90"/>
      <c r="AX390" s="90"/>
      <c r="AY390" s="90"/>
    </row>
    <row r="391" spans="1:51" x14ac:dyDescent="0.3">
      <c r="A391" s="1"/>
      <c r="B391" s="1"/>
      <c r="C391" s="1"/>
      <c r="D391" s="1"/>
      <c r="E391" s="1"/>
      <c r="F391" s="1"/>
      <c r="G391" s="1"/>
      <c r="H391" s="1"/>
      <c r="I391" s="94"/>
      <c r="J391" s="94"/>
      <c r="K391" s="94"/>
      <c r="L391" s="94"/>
      <c r="M391" s="94"/>
      <c r="N391" s="94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  <c r="AB391" s="90"/>
      <c r="AC391" s="90"/>
      <c r="AD391" s="90"/>
      <c r="AE391" s="90"/>
      <c r="AF391" s="90"/>
      <c r="AG391" s="90"/>
      <c r="AH391" s="90"/>
      <c r="AI391" s="90"/>
      <c r="AJ391" s="90"/>
      <c r="AK391" s="90"/>
      <c r="AL391" s="90"/>
      <c r="AM391" s="90"/>
      <c r="AN391" s="90"/>
      <c r="AO391" s="90"/>
      <c r="AP391" s="90"/>
      <c r="AQ391" s="90"/>
      <c r="AR391" s="90"/>
      <c r="AS391" s="90"/>
      <c r="AT391" s="90"/>
      <c r="AU391" s="90"/>
      <c r="AV391" s="90"/>
      <c r="AW391" s="90"/>
      <c r="AX391" s="90"/>
      <c r="AY391" s="90"/>
    </row>
    <row r="392" spans="1:51" x14ac:dyDescent="0.3">
      <c r="A392" s="1"/>
      <c r="B392" s="1"/>
      <c r="C392" s="1"/>
      <c r="D392" s="1"/>
      <c r="E392" s="1"/>
      <c r="F392" s="1"/>
      <c r="G392" s="1"/>
      <c r="H392" s="1"/>
      <c r="I392" s="94"/>
      <c r="J392" s="94"/>
      <c r="K392" s="94"/>
      <c r="L392" s="94"/>
      <c r="M392" s="94"/>
      <c r="N392" s="94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  <c r="AB392" s="90"/>
      <c r="AC392" s="90"/>
      <c r="AD392" s="90"/>
      <c r="AE392" s="90"/>
      <c r="AF392" s="90"/>
      <c r="AG392" s="90"/>
      <c r="AH392" s="90"/>
      <c r="AI392" s="90"/>
      <c r="AJ392" s="90"/>
      <c r="AK392" s="90"/>
      <c r="AL392" s="90"/>
      <c r="AM392" s="90"/>
      <c r="AN392" s="90"/>
      <c r="AO392" s="90"/>
      <c r="AP392" s="90"/>
      <c r="AQ392" s="90"/>
      <c r="AR392" s="90"/>
      <c r="AS392" s="90"/>
      <c r="AT392" s="90"/>
      <c r="AU392" s="90"/>
      <c r="AV392" s="90"/>
      <c r="AW392" s="90"/>
      <c r="AX392" s="90"/>
      <c r="AY392" s="90"/>
    </row>
    <row r="393" spans="1:51" x14ac:dyDescent="0.3">
      <c r="A393" s="1"/>
      <c r="B393" s="1"/>
      <c r="C393" s="1"/>
      <c r="D393" s="1"/>
      <c r="E393" s="1"/>
      <c r="F393" s="1"/>
      <c r="G393" s="1"/>
      <c r="H393" s="1"/>
      <c r="I393" s="94"/>
      <c r="J393" s="94"/>
      <c r="K393" s="94"/>
      <c r="L393" s="94"/>
      <c r="M393" s="94"/>
      <c r="N393" s="94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  <c r="AA393" s="90"/>
      <c r="AB393" s="90"/>
      <c r="AC393" s="90"/>
      <c r="AD393" s="90"/>
      <c r="AE393" s="90"/>
      <c r="AF393" s="90"/>
      <c r="AG393" s="90"/>
      <c r="AH393" s="90"/>
      <c r="AI393" s="90"/>
      <c r="AJ393" s="90"/>
      <c r="AK393" s="90"/>
      <c r="AL393" s="90"/>
      <c r="AM393" s="90"/>
      <c r="AN393" s="90"/>
      <c r="AO393" s="90"/>
      <c r="AP393" s="90"/>
      <c r="AQ393" s="90"/>
      <c r="AR393" s="90"/>
      <c r="AS393" s="90"/>
      <c r="AT393" s="90"/>
      <c r="AU393" s="90"/>
      <c r="AV393" s="90"/>
      <c r="AW393" s="90"/>
      <c r="AX393" s="90"/>
      <c r="AY393" s="90"/>
    </row>
    <row r="394" spans="1:5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5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5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5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5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5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5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</sheetData>
  <mergeCells count="50">
    <mergeCell ref="D97:E97"/>
    <mergeCell ref="G89:H89"/>
    <mergeCell ref="G97:H97"/>
    <mergeCell ref="D111:E111"/>
    <mergeCell ref="A83:B83"/>
    <mergeCell ref="D83:E83"/>
    <mergeCell ref="G83:H83"/>
    <mergeCell ref="A89:B89"/>
    <mergeCell ref="D89:E89"/>
    <mergeCell ref="A110:B110"/>
    <mergeCell ref="A111:B111"/>
    <mergeCell ref="G111:H111"/>
    <mergeCell ref="D102:E102"/>
    <mergeCell ref="G102:H102"/>
    <mergeCell ref="G107:H107"/>
    <mergeCell ref="D107:E107"/>
    <mergeCell ref="A1:B1"/>
    <mergeCell ref="D1:E1"/>
    <mergeCell ref="G1:H1"/>
    <mergeCell ref="D12:E12"/>
    <mergeCell ref="G9:H9"/>
    <mergeCell ref="A19:B19"/>
    <mergeCell ref="D19:E19"/>
    <mergeCell ref="G19:H19"/>
    <mergeCell ref="A24:B24"/>
    <mergeCell ref="D24:E24"/>
    <mergeCell ref="G24:H24"/>
    <mergeCell ref="A77:B77"/>
    <mergeCell ref="D77:E77"/>
    <mergeCell ref="G77:H77"/>
    <mergeCell ref="A34:B34"/>
    <mergeCell ref="D34:E34"/>
    <mergeCell ref="G34:H34"/>
    <mergeCell ref="A44:B44"/>
    <mergeCell ref="D44:E44"/>
    <mergeCell ref="G44:H44"/>
    <mergeCell ref="A52:B52"/>
    <mergeCell ref="D52:E52"/>
    <mergeCell ref="G52:H52"/>
    <mergeCell ref="A59:B59"/>
    <mergeCell ref="D59:E59"/>
    <mergeCell ref="G59:H59"/>
    <mergeCell ref="A65:B65"/>
    <mergeCell ref="K40:L40"/>
    <mergeCell ref="N39:O39"/>
    <mergeCell ref="A71:B71"/>
    <mergeCell ref="D71:E71"/>
    <mergeCell ref="G71:H71"/>
    <mergeCell ref="D65:E65"/>
    <mergeCell ref="G65:H65"/>
  </mergeCells>
  <pageMargins left="0.511811024" right="0.511811024" top="0.78740157499999996" bottom="0.78740157499999996" header="0.31496062000000002" footer="0.31496062000000002"/>
  <pageSetup paperSize="9"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7"/>
  <sheetViews>
    <sheetView topLeftCell="A26" zoomScale="205" zoomScaleNormal="205" workbookViewId="0">
      <selection activeCell="A34" sqref="A34:C34"/>
    </sheetView>
  </sheetViews>
  <sheetFormatPr defaultRowHeight="14.4" x14ac:dyDescent="0.3"/>
  <cols>
    <col min="1" max="1" width="5.6640625" customWidth="1"/>
    <col min="2" max="2" width="5.5546875" customWidth="1"/>
    <col min="3" max="3" width="38.6640625" customWidth="1"/>
    <col min="4" max="4" width="16.6640625" customWidth="1"/>
  </cols>
  <sheetData>
    <row r="1" spans="1:7" ht="15.6" x14ac:dyDescent="0.3">
      <c r="A1" s="149" t="s">
        <v>68</v>
      </c>
      <c r="B1" s="150"/>
      <c r="C1" s="150"/>
      <c r="D1" s="151"/>
    </row>
    <row r="2" spans="1:7" ht="15.6" x14ac:dyDescent="0.3">
      <c r="A2" s="153" t="s">
        <v>44</v>
      </c>
      <c r="B2" s="153"/>
      <c r="C2" s="153"/>
      <c r="D2" s="23">
        <f>'Balancete de Verificação'!D20</f>
        <v>130000</v>
      </c>
      <c r="E2" s="7"/>
      <c r="F2" s="7"/>
      <c r="G2" s="7"/>
    </row>
    <row r="3" spans="1:7" ht="15.6" x14ac:dyDescent="0.3">
      <c r="A3" s="152" t="s">
        <v>45</v>
      </c>
      <c r="B3" s="152"/>
      <c r="C3" s="152"/>
      <c r="D3" s="24">
        <f>SUM(D4:D6)</f>
        <v>-10000</v>
      </c>
      <c r="E3" s="7"/>
      <c r="F3" s="7"/>
      <c r="G3" s="7"/>
    </row>
    <row r="4" spans="1:7" ht="15.6" x14ac:dyDescent="0.3">
      <c r="A4" s="17"/>
      <c r="B4" s="147" t="s">
        <v>46</v>
      </c>
      <c r="C4" s="148"/>
      <c r="D4" s="24">
        <v>0</v>
      </c>
      <c r="E4" s="7"/>
      <c r="F4" s="7"/>
      <c r="G4" s="7"/>
    </row>
    <row r="5" spans="1:7" ht="15.6" x14ac:dyDescent="0.3">
      <c r="A5" s="19"/>
      <c r="B5" s="147" t="s">
        <v>47</v>
      </c>
      <c r="C5" s="148"/>
      <c r="D5" s="24">
        <v>0</v>
      </c>
      <c r="E5" s="7"/>
      <c r="F5" s="7"/>
      <c r="G5" s="7"/>
    </row>
    <row r="6" spans="1:7" ht="15.6" x14ac:dyDescent="0.3">
      <c r="A6" s="20"/>
      <c r="B6" s="157" t="s">
        <v>48</v>
      </c>
      <c r="C6" s="158"/>
      <c r="D6" s="24">
        <f>-'Balancete de Verificação'!C21</f>
        <v>-10000</v>
      </c>
      <c r="E6" s="7"/>
      <c r="F6" s="7"/>
      <c r="G6" s="7"/>
    </row>
    <row r="7" spans="1:7" ht="15.6" x14ac:dyDescent="0.3">
      <c r="A7" s="153" t="s">
        <v>49</v>
      </c>
      <c r="B7" s="153"/>
      <c r="C7" s="153"/>
      <c r="D7" s="23">
        <f>D2+D3</f>
        <v>120000</v>
      </c>
      <c r="E7" s="7"/>
      <c r="F7" s="7"/>
      <c r="G7" s="7"/>
    </row>
    <row r="8" spans="1:7" ht="15.6" x14ac:dyDescent="0.3">
      <c r="A8" s="152" t="s">
        <v>50</v>
      </c>
      <c r="B8" s="152"/>
      <c r="C8" s="152"/>
      <c r="D8" s="24">
        <f>-Razonetes!G84</f>
        <v>-35000</v>
      </c>
      <c r="E8" s="7"/>
      <c r="F8" s="7"/>
      <c r="G8" s="7"/>
    </row>
    <row r="9" spans="1:7" ht="15.6" x14ac:dyDescent="0.3">
      <c r="A9" s="153" t="s">
        <v>56</v>
      </c>
      <c r="B9" s="153"/>
      <c r="C9" s="153"/>
      <c r="D9" s="23">
        <f>D7+D8</f>
        <v>85000</v>
      </c>
      <c r="E9" s="7"/>
      <c r="F9" s="7"/>
      <c r="G9" s="7"/>
    </row>
    <row r="10" spans="1:7" ht="15.6" x14ac:dyDescent="0.3">
      <c r="A10" s="152" t="s">
        <v>57</v>
      </c>
      <c r="B10" s="152"/>
      <c r="C10" s="152"/>
      <c r="D10" s="24">
        <f>D11+D19+D28+D29</f>
        <v>-62920</v>
      </c>
      <c r="E10" s="7"/>
      <c r="F10" s="7"/>
      <c r="G10" s="7"/>
    </row>
    <row r="11" spans="1:7" ht="15.6" x14ac:dyDescent="0.3">
      <c r="A11" s="19"/>
      <c r="B11" s="147" t="s">
        <v>58</v>
      </c>
      <c r="C11" s="148"/>
      <c r="D11" s="24">
        <f>D12+D13+D14+D15+D16+D17+D18</f>
        <v>-38960</v>
      </c>
      <c r="E11" s="7"/>
      <c r="F11" s="7"/>
      <c r="G11" s="7"/>
    </row>
    <row r="12" spans="1:7" ht="15.6" x14ac:dyDescent="0.3">
      <c r="A12" s="19"/>
      <c r="B12" s="21"/>
      <c r="C12" s="22" t="s">
        <v>18</v>
      </c>
      <c r="D12" s="24">
        <f>-'Balancete de Verificação'!C22</f>
        <v>-280</v>
      </c>
      <c r="E12" s="7"/>
      <c r="F12" s="7"/>
      <c r="G12" s="7"/>
    </row>
    <row r="13" spans="1:7" ht="15.6" x14ac:dyDescent="0.3">
      <c r="A13" s="19"/>
      <c r="B13" s="21"/>
      <c r="C13" s="22" t="s">
        <v>19</v>
      </c>
      <c r="D13" s="24">
        <f>-'Balancete de Verificação'!C24</f>
        <v>-2100</v>
      </c>
      <c r="E13" s="7"/>
      <c r="F13" s="7"/>
      <c r="G13" s="7"/>
    </row>
    <row r="14" spans="1:7" ht="15.6" x14ac:dyDescent="0.3">
      <c r="A14" s="19"/>
      <c r="B14" s="21"/>
      <c r="C14" s="22" t="s">
        <v>8</v>
      </c>
      <c r="D14" s="24">
        <f>-'Balancete de Verificação'!C27</f>
        <v>-2000</v>
      </c>
      <c r="E14" s="7"/>
      <c r="F14" s="7"/>
      <c r="G14" s="7"/>
    </row>
    <row r="15" spans="1:7" ht="15.6" x14ac:dyDescent="0.3">
      <c r="A15" s="19"/>
      <c r="B15" s="21"/>
      <c r="C15" s="22" t="s">
        <v>9</v>
      </c>
      <c r="D15" s="24">
        <f>-'Balancete de Verificação'!C30</f>
        <v>-23800</v>
      </c>
      <c r="E15" s="7"/>
      <c r="F15" s="7"/>
      <c r="G15" s="7"/>
    </row>
    <row r="16" spans="1:7" ht="15.6" x14ac:dyDescent="0.3">
      <c r="A16" s="19"/>
      <c r="B16" s="21"/>
      <c r="C16" s="22" t="s">
        <v>113</v>
      </c>
      <c r="D16" s="24">
        <f>-'Balancete de Verificação'!C32</f>
        <v>-6860</v>
      </c>
      <c r="E16" s="7"/>
      <c r="F16" s="7"/>
      <c r="G16" s="7"/>
    </row>
    <row r="17" spans="1:7" ht="15.6" x14ac:dyDescent="0.3">
      <c r="A17" s="19"/>
      <c r="B17" s="21"/>
      <c r="C17" s="22" t="s">
        <v>114</v>
      </c>
      <c r="D17" s="24">
        <f>-'Balancete de Verificação'!C34</f>
        <v>-1960</v>
      </c>
      <c r="E17" s="7"/>
      <c r="F17" s="7"/>
      <c r="G17" s="7"/>
    </row>
    <row r="18" spans="1:7" ht="15.6" x14ac:dyDescent="0.3">
      <c r="A18" s="19"/>
      <c r="B18" s="21"/>
      <c r="C18" s="22" t="s">
        <v>115</v>
      </c>
      <c r="D18" s="24">
        <f>-'Balancete de Verificação'!C36</f>
        <v>-1960</v>
      </c>
      <c r="E18" s="7"/>
      <c r="F18" s="7"/>
      <c r="G18" s="7"/>
    </row>
    <row r="19" spans="1:7" ht="15.6" x14ac:dyDescent="0.3">
      <c r="A19" s="19"/>
      <c r="B19" s="147" t="s">
        <v>59</v>
      </c>
      <c r="C19" s="148"/>
      <c r="D19" s="24">
        <f>D20+D21+D22+D23+D24+D25+D26+D27</f>
        <v>-24260</v>
      </c>
      <c r="E19" s="7"/>
      <c r="F19" s="7"/>
      <c r="G19" s="7"/>
    </row>
    <row r="20" spans="1:7" ht="15.6" x14ac:dyDescent="0.3">
      <c r="A20" s="19"/>
      <c r="B20" s="21"/>
      <c r="C20" s="22" t="s">
        <v>18</v>
      </c>
      <c r="D20" s="24">
        <f>-'Balancete de Verificação'!C23</f>
        <v>-420</v>
      </c>
      <c r="E20" s="7"/>
      <c r="F20" s="7"/>
      <c r="G20" s="7"/>
    </row>
    <row r="21" spans="1:7" ht="15.6" x14ac:dyDescent="0.3">
      <c r="A21" s="19"/>
      <c r="B21" s="21"/>
      <c r="C21" s="22" t="s">
        <v>19</v>
      </c>
      <c r="D21" s="24">
        <f>-'Balancete de Verificação'!C25</f>
        <v>-900</v>
      </c>
      <c r="E21" s="7"/>
      <c r="F21" s="7"/>
      <c r="G21" s="7"/>
    </row>
    <row r="22" spans="1:7" ht="15.6" x14ac:dyDescent="0.3">
      <c r="A22" s="19"/>
      <c r="B22" s="21"/>
      <c r="C22" s="22" t="s">
        <v>8</v>
      </c>
      <c r="D22" s="24">
        <f>-'Balancete de Verificação'!C28</f>
        <v>-2000</v>
      </c>
      <c r="E22" s="7"/>
      <c r="F22" s="7"/>
      <c r="G22" s="7"/>
    </row>
    <row r="23" spans="1:7" ht="15.6" x14ac:dyDescent="0.3">
      <c r="A23" s="19"/>
      <c r="B23" s="21"/>
      <c r="C23" s="47" t="s">
        <v>20</v>
      </c>
      <c r="D23" s="24">
        <f>-'Balancete de Verificação'!C29</f>
        <v>-5000</v>
      </c>
      <c r="E23" s="7"/>
      <c r="F23" s="7"/>
      <c r="G23" s="7"/>
    </row>
    <row r="24" spans="1:7" ht="15.6" x14ac:dyDescent="0.3">
      <c r="A24" s="19"/>
      <c r="B24" s="21"/>
      <c r="C24" s="22" t="s">
        <v>9</v>
      </c>
      <c r="D24" s="24">
        <f>-'Balancete de Verificação'!C31</f>
        <v>-10200</v>
      </c>
      <c r="E24" s="7"/>
      <c r="F24" s="7"/>
      <c r="G24" s="7"/>
    </row>
    <row r="25" spans="1:7" ht="15.6" x14ac:dyDescent="0.3">
      <c r="A25" s="19"/>
      <c r="B25" s="21"/>
      <c r="C25" s="22" t="s">
        <v>113</v>
      </c>
      <c r="D25" s="24">
        <f>-'Balancete de Verificação'!C33</f>
        <v>-2940</v>
      </c>
      <c r="E25" s="7"/>
      <c r="F25" s="7"/>
      <c r="G25" s="7"/>
    </row>
    <row r="26" spans="1:7" ht="15.6" x14ac:dyDescent="0.3">
      <c r="A26" s="19"/>
      <c r="B26" s="21"/>
      <c r="C26" s="22" t="s">
        <v>114</v>
      </c>
      <c r="D26" s="24">
        <f>-'Balancete de Verificação'!C35</f>
        <v>-840</v>
      </c>
      <c r="E26" s="7"/>
      <c r="F26" s="7"/>
      <c r="G26" s="7"/>
    </row>
    <row r="27" spans="1:7" ht="15.6" x14ac:dyDescent="0.3">
      <c r="A27" s="19"/>
      <c r="B27" s="21"/>
      <c r="C27" s="22" t="s">
        <v>115</v>
      </c>
      <c r="D27" s="24">
        <f>-'Balancete de Verificação'!C37</f>
        <v>-1960</v>
      </c>
      <c r="E27" s="7"/>
      <c r="F27" s="7"/>
      <c r="G27" s="7"/>
    </row>
    <row r="28" spans="1:7" ht="15.6" x14ac:dyDescent="0.3">
      <c r="A28" s="19"/>
      <c r="B28" s="147" t="s">
        <v>60</v>
      </c>
      <c r="C28" s="148"/>
      <c r="D28" s="24">
        <v>0</v>
      </c>
      <c r="E28" s="7"/>
      <c r="F28" s="7"/>
      <c r="G28" s="7"/>
    </row>
    <row r="29" spans="1:7" ht="15.6" x14ac:dyDescent="0.3">
      <c r="A29" s="19"/>
      <c r="B29" s="147" t="s">
        <v>61</v>
      </c>
      <c r="C29" s="148"/>
      <c r="D29" s="24">
        <f>D32</f>
        <v>300</v>
      </c>
      <c r="E29" s="7"/>
      <c r="F29" s="7"/>
      <c r="G29" s="7"/>
    </row>
    <row r="30" spans="1:7" ht="15.6" x14ac:dyDescent="0.3">
      <c r="A30" s="19"/>
      <c r="B30" s="69"/>
      <c r="C30" s="18" t="s">
        <v>106</v>
      </c>
      <c r="D30" s="24"/>
      <c r="E30" s="7"/>
      <c r="F30" s="7"/>
      <c r="G30" s="7"/>
    </row>
    <row r="31" spans="1:7" ht="15.6" x14ac:dyDescent="0.3">
      <c r="A31" s="19"/>
      <c r="B31" s="147" t="s">
        <v>62</v>
      </c>
      <c r="C31" s="148"/>
      <c r="D31" s="24"/>
      <c r="E31" s="7"/>
      <c r="F31" s="7"/>
      <c r="G31" s="7"/>
    </row>
    <row r="32" spans="1:7" ht="15.6" x14ac:dyDescent="0.3">
      <c r="A32" s="19"/>
      <c r="B32" s="147" t="s">
        <v>63</v>
      </c>
      <c r="C32" s="148"/>
      <c r="D32" s="24">
        <f>'Balancete de Verificação'!D26</f>
        <v>300</v>
      </c>
      <c r="E32" s="7"/>
      <c r="F32" s="7"/>
      <c r="G32" s="7"/>
    </row>
    <row r="33" spans="1:7" ht="15.6" x14ac:dyDescent="0.3">
      <c r="A33" s="154" t="s">
        <v>132</v>
      </c>
      <c r="B33" s="155"/>
      <c r="C33" s="156"/>
      <c r="D33" s="23">
        <f>D9+D10</f>
        <v>22080</v>
      </c>
      <c r="E33" s="7"/>
      <c r="F33" s="7"/>
      <c r="G33" s="7"/>
    </row>
    <row r="34" spans="1:7" ht="15.6" x14ac:dyDescent="0.3">
      <c r="A34" s="159" t="s">
        <v>133</v>
      </c>
      <c r="B34" s="147"/>
      <c r="C34" s="148"/>
      <c r="D34" s="24">
        <v>0</v>
      </c>
      <c r="E34" s="7"/>
      <c r="F34" s="7"/>
      <c r="G34" s="7"/>
    </row>
    <row r="35" spans="1:7" ht="15.6" x14ac:dyDescent="0.3">
      <c r="A35" s="159" t="s">
        <v>134</v>
      </c>
      <c r="B35" s="147"/>
      <c r="C35" s="148"/>
      <c r="D35" s="24">
        <v>0</v>
      </c>
      <c r="E35" s="7"/>
      <c r="F35" s="7"/>
      <c r="G35" s="7"/>
    </row>
    <row r="36" spans="1:7" ht="15.6" x14ac:dyDescent="0.3">
      <c r="A36" s="154" t="s">
        <v>64</v>
      </c>
      <c r="B36" s="155"/>
      <c r="C36" s="156"/>
      <c r="D36" s="23">
        <f>D33+D34+D35</f>
        <v>22080</v>
      </c>
      <c r="E36" s="7"/>
      <c r="F36" s="7"/>
      <c r="G36" s="7"/>
    </row>
    <row r="37" spans="1:7" ht="15.6" x14ac:dyDescent="0.3">
      <c r="A37" s="160" t="s">
        <v>65</v>
      </c>
      <c r="B37" s="161"/>
      <c r="C37" s="162"/>
      <c r="D37" s="138">
        <f>-D36*0.15</f>
        <v>-3312</v>
      </c>
      <c r="E37" s="7"/>
      <c r="F37" s="7"/>
      <c r="G37" s="7"/>
    </row>
    <row r="38" spans="1:7" ht="15.6" x14ac:dyDescent="0.3">
      <c r="A38" s="160" t="s">
        <v>66</v>
      </c>
      <c r="B38" s="161"/>
      <c r="C38" s="162"/>
      <c r="D38" s="138">
        <f>-D36*0.09</f>
        <v>-1987.1999999999998</v>
      </c>
      <c r="E38" s="7"/>
      <c r="F38" s="7"/>
      <c r="G38" s="7"/>
    </row>
    <row r="39" spans="1:7" ht="15.6" x14ac:dyDescent="0.3">
      <c r="A39" s="154" t="s">
        <v>67</v>
      </c>
      <c r="B39" s="155"/>
      <c r="C39" s="156"/>
      <c r="D39" s="23">
        <f>D36+D37+D38</f>
        <v>16780.8</v>
      </c>
      <c r="E39" s="7"/>
      <c r="F39" s="7"/>
      <c r="G39" s="7"/>
    </row>
    <row r="40" spans="1:7" ht="15.6" x14ac:dyDescent="0.3">
      <c r="A40" s="7"/>
      <c r="B40" s="7"/>
      <c r="C40" s="7"/>
      <c r="D40" s="7"/>
      <c r="E40" s="7"/>
      <c r="F40" s="7"/>
      <c r="G40" s="7"/>
    </row>
    <row r="41" spans="1:7" ht="15.6" x14ac:dyDescent="0.3">
      <c r="A41" s="7"/>
      <c r="B41" s="7"/>
      <c r="C41" s="7"/>
      <c r="D41" s="7"/>
      <c r="E41" s="7"/>
      <c r="F41" s="7"/>
      <c r="G41" s="7"/>
    </row>
    <row r="42" spans="1:7" ht="15.6" x14ac:dyDescent="0.3">
      <c r="A42" s="7"/>
      <c r="B42" s="7"/>
      <c r="C42" s="7"/>
      <c r="D42" s="7"/>
      <c r="E42" s="7"/>
      <c r="F42" s="7"/>
      <c r="G42" s="7"/>
    </row>
    <row r="43" spans="1:7" ht="15.6" x14ac:dyDescent="0.3">
      <c r="A43" s="7"/>
      <c r="B43" s="7"/>
      <c r="C43" s="7"/>
      <c r="D43" s="7"/>
      <c r="E43" s="7"/>
      <c r="F43" s="7"/>
      <c r="G43" s="7"/>
    </row>
    <row r="44" spans="1:7" ht="15.6" x14ac:dyDescent="0.3">
      <c r="A44" s="7"/>
      <c r="B44" s="7"/>
      <c r="C44" s="7"/>
      <c r="D44" s="7"/>
      <c r="E44" s="7"/>
      <c r="F44" s="7"/>
      <c r="G44" s="7"/>
    </row>
    <row r="45" spans="1:7" ht="15.6" x14ac:dyDescent="0.3">
      <c r="A45" s="7"/>
      <c r="B45" s="7"/>
      <c r="C45" s="7"/>
      <c r="D45" s="7"/>
      <c r="E45" s="7"/>
      <c r="F45" s="7"/>
      <c r="G45" s="7"/>
    </row>
    <row r="46" spans="1:7" ht="15.6" x14ac:dyDescent="0.3">
      <c r="A46" s="7"/>
      <c r="B46" s="7"/>
      <c r="C46" s="7"/>
      <c r="D46" s="7"/>
      <c r="E46" s="7"/>
      <c r="F46" s="7"/>
      <c r="G46" s="7"/>
    </row>
    <row r="47" spans="1:7" ht="15.6" x14ac:dyDescent="0.3">
      <c r="A47" s="7"/>
      <c r="B47" s="7"/>
      <c r="C47" s="7"/>
      <c r="D47" s="7"/>
      <c r="E47" s="7"/>
      <c r="F47" s="7"/>
      <c r="G47" s="7"/>
    </row>
    <row r="48" spans="1:7" ht="15.6" x14ac:dyDescent="0.3">
      <c r="A48" s="7"/>
      <c r="B48" s="7"/>
      <c r="C48" s="7"/>
      <c r="D48" s="7"/>
      <c r="E48" s="7"/>
      <c r="F48" s="7"/>
      <c r="G48" s="7"/>
    </row>
    <row r="49" spans="1:7" ht="15.6" x14ac:dyDescent="0.3">
      <c r="A49" s="7"/>
      <c r="B49" s="7"/>
      <c r="C49" s="7"/>
      <c r="D49" s="7"/>
      <c r="E49" s="7"/>
      <c r="F49" s="7"/>
      <c r="G49" s="7"/>
    </row>
    <row r="50" spans="1:7" ht="15.6" x14ac:dyDescent="0.3">
      <c r="A50" s="7"/>
      <c r="B50" s="7"/>
      <c r="C50" s="7"/>
      <c r="D50" s="7"/>
      <c r="E50" s="7"/>
      <c r="F50" s="7"/>
      <c r="G50" s="7"/>
    </row>
    <row r="51" spans="1:7" ht="15.6" x14ac:dyDescent="0.3">
      <c r="A51" s="7"/>
      <c r="B51" s="7"/>
      <c r="C51" s="7"/>
      <c r="D51" s="7"/>
      <c r="E51" s="7"/>
      <c r="F51" s="7"/>
      <c r="G51" s="7"/>
    </row>
    <row r="52" spans="1:7" ht="15.6" x14ac:dyDescent="0.3">
      <c r="A52" s="7"/>
      <c r="B52" s="7"/>
      <c r="C52" s="7"/>
      <c r="D52" s="7"/>
      <c r="E52" s="7"/>
      <c r="F52" s="7"/>
      <c r="G52" s="7"/>
    </row>
    <row r="53" spans="1:7" ht="15.6" x14ac:dyDescent="0.3">
      <c r="A53" s="7"/>
      <c r="B53" s="7"/>
      <c r="C53" s="7"/>
      <c r="D53" s="7"/>
      <c r="E53" s="7"/>
      <c r="F53" s="7"/>
      <c r="G53" s="7"/>
    </row>
    <row r="54" spans="1:7" ht="15.6" x14ac:dyDescent="0.3">
      <c r="A54" s="7"/>
      <c r="B54" s="7"/>
      <c r="C54" s="7"/>
      <c r="D54" s="7"/>
      <c r="E54" s="7"/>
      <c r="F54" s="7"/>
      <c r="G54" s="7"/>
    </row>
    <row r="55" spans="1:7" ht="15.6" x14ac:dyDescent="0.3">
      <c r="A55" s="7"/>
      <c r="B55" s="7"/>
      <c r="C55" s="7"/>
      <c r="D55" s="7"/>
      <c r="E55" s="7"/>
      <c r="F55" s="7"/>
      <c r="G55" s="7"/>
    </row>
    <row r="56" spans="1:7" ht="15.6" x14ac:dyDescent="0.3">
      <c r="A56" s="7"/>
      <c r="B56" s="7"/>
      <c r="C56" s="7"/>
      <c r="D56" s="7"/>
      <c r="E56" s="7"/>
      <c r="F56" s="7"/>
      <c r="G56" s="7"/>
    </row>
    <row r="57" spans="1:7" ht="15.6" x14ac:dyDescent="0.3">
      <c r="A57" s="7"/>
      <c r="B57" s="7"/>
      <c r="C57" s="7"/>
      <c r="D57" s="7"/>
      <c r="E57" s="7"/>
      <c r="F57" s="7"/>
      <c r="G57" s="7"/>
    </row>
    <row r="58" spans="1:7" ht="15.6" x14ac:dyDescent="0.3">
      <c r="A58" s="7"/>
      <c r="B58" s="7"/>
      <c r="C58" s="7"/>
      <c r="D58" s="7"/>
      <c r="E58" s="7"/>
      <c r="F58" s="7"/>
      <c r="G58" s="7"/>
    </row>
    <row r="59" spans="1:7" ht="15.6" x14ac:dyDescent="0.3">
      <c r="A59" s="7"/>
      <c r="B59" s="7"/>
      <c r="C59" s="7"/>
      <c r="D59" s="7"/>
      <c r="E59" s="7"/>
      <c r="F59" s="7"/>
      <c r="G59" s="7"/>
    </row>
    <row r="60" spans="1:7" ht="15.6" x14ac:dyDescent="0.3">
      <c r="A60" s="7"/>
      <c r="B60" s="7"/>
      <c r="C60" s="7"/>
      <c r="D60" s="7"/>
      <c r="E60" s="7"/>
      <c r="F60" s="7"/>
      <c r="G60" s="7"/>
    </row>
    <row r="61" spans="1:7" ht="15.6" x14ac:dyDescent="0.3">
      <c r="A61" s="7"/>
      <c r="B61" s="7"/>
      <c r="C61" s="7"/>
      <c r="D61" s="7"/>
      <c r="E61" s="7"/>
      <c r="F61" s="7"/>
      <c r="G61" s="7"/>
    </row>
    <row r="62" spans="1:7" ht="15.6" x14ac:dyDescent="0.3">
      <c r="A62" s="7"/>
      <c r="B62" s="7"/>
      <c r="C62" s="7"/>
      <c r="D62" s="7"/>
      <c r="E62" s="7"/>
      <c r="F62" s="7"/>
      <c r="G62" s="7"/>
    </row>
    <row r="63" spans="1:7" ht="15.6" x14ac:dyDescent="0.3">
      <c r="A63" s="7"/>
      <c r="B63" s="7"/>
      <c r="C63" s="7"/>
      <c r="D63" s="7"/>
      <c r="E63" s="7"/>
      <c r="F63" s="7"/>
      <c r="G63" s="7"/>
    </row>
    <row r="64" spans="1:7" ht="15.6" x14ac:dyDescent="0.3">
      <c r="A64" s="7"/>
      <c r="B64" s="7"/>
      <c r="C64" s="7"/>
      <c r="D64" s="7"/>
      <c r="E64" s="7"/>
      <c r="F64" s="7"/>
      <c r="G64" s="7"/>
    </row>
    <row r="65" spans="1:7" ht="15.6" x14ac:dyDescent="0.3">
      <c r="A65" s="7"/>
      <c r="B65" s="7"/>
      <c r="C65" s="7"/>
      <c r="D65" s="7"/>
      <c r="E65" s="7"/>
      <c r="F65" s="7"/>
      <c r="G65" s="7"/>
    </row>
    <row r="66" spans="1:7" ht="15.6" x14ac:dyDescent="0.3">
      <c r="A66" s="7"/>
      <c r="B66" s="7"/>
      <c r="C66" s="7"/>
      <c r="D66" s="7"/>
      <c r="E66" s="7"/>
      <c r="F66" s="7"/>
      <c r="G66" s="7"/>
    </row>
    <row r="67" spans="1:7" ht="15.6" x14ac:dyDescent="0.3">
      <c r="A67" s="7"/>
      <c r="B67" s="7"/>
      <c r="C67" s="7"/>
      <c r="D67" s="7"/>
      <c r="E67" s="7"/>
      <c r="F67" s="7"/>
      <c r="G67" s="7"/>
    </row>
    <row r="68" spans="1:7" ht="15.6" x14ac:dyDescent="0.3">
      <c r="A68" s="7"/>
      <c r="B68" s="7"/>
      <c r="C68" s="7"/>
      <c r="D68" s="7"/>
      <c r="E68" s="7"/>
      <c r="F68" s="7"/>
      <c r="G68" s="7"/>
    </row>
    <row r="69" spans="1:7" ht="15.6" x14ac:dyDescent="0.3">
      <c r="A69" s="7"/>
      <c r="B69" s="7"/>
      <c r="C69" s="7"/>
      <c r="D69" s="7"/>
      <c r="E69" s="7"/>
      <c r="F69" s="7"/>
      <c r="G69" s="7"/>
    </row>
    <row r="70" spans="1:7" ht="15.6" x14ac:dyDescent="0.3">
      <c r="A70" s="7"/>
      <c r="B70" s="7"/>
      <c r="C70" s="7"/>
      <c r="D70" s="7"/>
      <c r="E70" s="7"/>
      <c r="F70" s="7"/>
      <c r="G70" s="7"/>
    </row>
    <row r="71" spans="1:7" ht="15.6" x14ac:dyDescent="0.3">
      <c r="A71" s="7"/>
      <c r="B71" s="7"/>
      <c r="C71" s="7"/>
      <c r="D71" s="7"/>
      <c r="E71" s="7"/>
      <c r="F71" s="7"/>
      <c r="G71" s="7"/>
    </row>
    <row r="72" spans="1:7" ht="15.6" x14ac:dyDescent="0.3">
      <c r="A72" s="7"/>
      <c r="B72" s="7"/>
      <c r="C72" s="7"/>
      <c r="D72" s="7"/>
      <c r="E72" s="7"/>
      <c r="F72" s="7"/>
      <c r="G72" s="7"/>
    </row>
    <row r="73" spans="1:7" ht="15.6" x14ac:dyDescent="0.3">
      <c r="A73" s="7"/>
      <c r="B73" s="7"/>
      <c r="C73" s="7"/>
      <c r="D73" s="7"/>
      <c r="E73" s="7"/>
      <c r="F73" s="7"/>
      <c r="G73" s="7"/>
    </row>
    <row r="74" spans="1:7" ht="15.6" x14ac:dyDescent="0.3">
      <c r="A74" s="7"/>
      <c r="B74" s="7"/>
      <c r="C74" s="7"/>
      <c r="D74" s="7"/>
      <c r="E74" s="7"/>
      <c r="F74" s="7"/>
      <c r="G74" s="7"/>
    </row>
    <row r="75" spans="1:7" ht="15.6" x14ac:dyDescent="0.3">
      <c r="A75" s="7"/>
      <c r="B75" s="7"/>
      <c r="C75" s="7"/>
      <c r="D75" s="7"/>
      <c r="E75" s="7"/>
      <c r="F75" s="7"/>
      <c r="G75" s="7"/>
    </row>
    <row r="76" spans="1:7" ht="15.6" x14ac:dyDescent="0.3">
      <c r="A76" s="7"/>
      <c r="B76" s="7"/>
      <c r="C76" s="7"/>
      <c r="D76" s="7"/>
      <c r="E76" s="7"/>
      <c r="F76" s="7"/>
      <c r="G76" s="7"/>
    </row>
    <row r="77" spans="1:7" ht="15.6" x14ac:dyDescent="0.3">
      <c r="A77" s="7"/>
      <c r="B77" s="7"/>
      <c r="C77" s="7"/>
      <c r="D77" s="7"/>
      <c r="E77" s="7"/>
      <c r="F77" s="7"/>
      <c r="G77" s="7"/>
    </row>
    <row r="78" spans="1:7" ht="15.6" x14ac:dyDescent="0.3">
      <c r="A78" s="7"/>
      <c r="B78" s="7"/>
      <c r="C78" s="7"/>
      <c r="D78" s="7"/>
      <c r="E78" s="7"/>
      <c r="F78" s="7"/>
      <c r="G78" s="7"/>
    </row>
    <row r="79" spans="1:7" ht="15.6" x14ac:dyDescent="0.3">
      <c r="A79" s="7"/>
      <c r="B79" s="7"/>
      <c r="C79" s="7"/>
      <c r="D79" s="7"/>
      <c r="E79" s="7"/>
      <c r="F79" s="7"/>
      <c r="G79" s="7"/>
    </row>
    <row r="80" spans="1:7" ht="15.6" x14ac:dyDescent="0.3">
      <c r="A80" s="7"/>
      <c r="B80" s="7"/>
      <c r="C80" s="7"/>
      <c r="D80" s="7"/>
      <c r="E80" s="7"/>
      <c r="F80" s="7"/>
      <c r="G80" s="7"/>
    </row>
    <row r="81" spans="1:7" ht="15.6" x14ac:dyDescent="0.3">
      <c r="A81" s="7"/>
      <c r="B81" s="7"/>
      <c r="C81" s="7"/>
      <c r="D81" s="7"/>
      <c r="E81" s="7"/>
      <c r="F81" s="7"/>
      <c r="G81" s="7"/>
    </row>
    <row r="82" spans="1:7" ht="15.6" x14ac:dyDescent="0.3">
      <c r="A82" s="7"/>
      <c r="B82" s="7"/>
      <c r="C82" s="7"/>
      <c r="D82" s="7"/>
      <c r="E82" s="7"/>
      <c r="F82" s="7"/>
      <c r="G82" s="7"/>
    </row>
    <row r="83" spans="1:7" ht="15.6" x14ac:dyDescent="0.3">
      <c r="A83" s="7"/>
      <c r="B83" s="7"/>
      <c r="C83" s="7"/>
      <c r="D83" s="7"/>
      <c r="E83" s="7"/>
      <c r="F83" s="7"/>
      <c r="G83" s="7"/>
    </row>
    <row r="84" spans="1:7" ht="15.6" x14ac:dyDescent="0.3">
      <c r="A84" s="7"/>
      <c r="B84" s="7"/>
      <c r="C84" s="7"/>
      <c r="D84" s="7"/>
      <c r="E84" s="7"/>
      <c r="F84" s="7"/>
      <c r="G84" s="7"/>
    </row>
    <row r="85" spans="1:7" ht="15.6" x14ac:dyDescent="0.3">
      <c r="A85" s="7"/>
      <c r="B85" s="7"/>
      <c r="C85" s="7"/>
      <c r="D85" s="7"/>
      <c r="E85" s="7"/>
      <c r="F85" s="7"/>
      <c r="G85" s="7"/>
    </row>
    <row r="86" spans="1:7" ht="15.6" x14ac:dyDescent="0.3">
      <c r="A86" s="7"/>
      <c r="B86" s="7"/>
      <c r="C86" s="7"/>
      <c r="D86" s="7"/>
      <c r="E86" s="7"/>
      <c r="F86" s="7"/>
      <c r="G86" s="7"/>
    </row>
    <row r="87" spans="1:7" ht="15.6" x14ac:dyDescent="0.3">
      <c r="A87" s="7"/>
      <c r="B87" s="7"/>
      <c r="C87" s="7"/>
      <c r="D87" s="7"/>
      <c r="E87" s="7"/>
      <c r="F87" s="7"/>
      <c r="G87" s="7"/>
    </row>
    <row r="88" spans="1:7" ht="15.6" x14ac:dyDescent="0.3">
      <c r="A88" s="7"/>
      <c r="B88" s="7"/>
      <c r="C88" s="7"/>
      <c r="D88" s="7"/>
      <c r="E88" s="7"/>
      <c r="F88" s="7"/>
      <c r="G88" s="7"/>
    </row>
    <row r="89" spans="1:7" ht="15.6" x14ac:dyDescent="0.3">
      <c r="A89" s="7"/>
      <c r="B89" s="7"/>
      <c r="C89" s="7"/>
      <c r="D89" s="7"/>
      <c r="E89" s="7"/>
      <c r="F89" s="7"/>
      <c r="G89" s="7"/>
    </row>
    <row r="90" spans="1:7" ht="15.6" x14ac:dyDescent="0.3">
      <c r="A90" s="7"/>
      <c r="B90" s="7"/>
      <c r="C90" s="7"/>
      <c r="D90" s="7"/>
      <c r="E90" s="7"/>
      <c r="F90" s="7"/>
      <c r="G90" s="7"/>
    </row>
    <row r="91" spans="1:7" ht="15.6" x14ac:dyDescent="0.3">
      <c r="A91" s="7"/>
      <c r="B91" s="7"/>
      <c r="C91" s="7"/>
      <c r="D91" s="7"/>
      <c r="E91" s="7"/>
      <c r="F91" s="7"/>
      <c r="G91" s="7"/>
    </row>
    <row r="92" spans="1:7" ht="15.6" x14ac:dyDescent="0.3">
      <c r="A92" s="7"/>
      <c r="B92" s="7"/>
      <c r="C92" s="7"/>
      <c r="D92" s="7"/>
      <c r="E92" s="7"/>
      <c r="F92" s="7"/>
      <c r="G92" s="7"/>
    </row>
    <row r="93" spans="1:7" ht="15.6" x14ac:dyDescent="0.3">
      <c r="A93" s="7"/>
      <c r="B93" s="7"/>
      <c r="C93" s="7"/>
      <c r="D93" s="7"/>
      <c r="E93" s="7"/>
      <c r="F93" s="7"/>
      <c r="G93" s="7"/>
    </row>
    <row r="94" spans="1:7" ht="15.6" x14ac:dyDescent="0.3">
      <c r="A94" s="7"/>
      <c r="B94" s="7"/>
      <c r="C94" s="7"/>
      <c r="D94" s="7"/>
      <c r="E94" s="7"/>
      <c r="F94" s="7"/>
      <c r="G94" s="7"/>
    </row>
    <row r="95" spans="1:7" ht="15.6" x14ac:dyDescent="0.3">
      <c r="A95" s="7"/>
      <c r="B95" s="7"/>
      <c r="C95" s="7"/>
      <c r="D95" s="7"/>
      <c r="E95" s="7"/>
      <c r="F95" s="7"/>
      <c r="G95" s="7"/>
    </row>
    <row r="96" spans="1:7" ht="15.6" x14ac:dyDescent="0.3">
      <c r="A96" s="7"/>
      <c r="B96" s="7"/>
      <c r="C96" s="7"/>
      <c r="D96" s="7"/>
      <c r="E96" s="7"/>
      <c r="F96" s="7"/>
      <c r="G96" s="7"/>
    </row>
    <row r="97" spans="1:7" ht="15.6" x14ac:dyDescent="0.3">
      <c r="A97" s="7"/>
      <c r="B97" s="7"/>
      <c r="C97" s="7"/>
      <c r="D97" s="7"/>
      <c r="E97" s="7"/>
      <c r="F97" s="7"/>
      <c r="G97" s="7"/>
    </row>
  </sheetData>
  <mergeCells count="23">
    <mergeCell ref="A39:C39"/>
    <mergeCell ref="A2:C2"/>
    <mergeCell ref="B4:C4"/>
    <mergeCell ref="B5:C5"/>
    <mergeCell ref="B6:C6"/>
    <mergeCell ref="B11:C11"/>
    <mergeCell ref="B19:C19"/>
    <mergeCell ref="B28:C28"/>
    <mergeCell ref="B29:C29"/>
    <mergeCell ref="A33:C33"/>
    <mergeCell ref="A34:C34"/>
    <mergeCell ref="A35:C35"/>
    <mergeCell ref="A36:C36"/>
    <mergeCell ref="A37:C37"/>
    <mergeCell ref="A38:C38"/>
    <mergeCell ref="A10:C10"/>
    <mergeCell ref="B31:C31"/>
    <mergeCell ref="B32:C32"/>
    <mergeCell ref="A1:D1"/>
    <mergeCell ref="A3:C3"/>
    <mergeCell ref="A7:C7"/>
    <mergeCell ref="A9:C9"/>
    <mergeCell ref="A8:C8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5"/>
  <sheetViews>
    <sheetView topLeftCell="A21" workbookViewId="0">
      <selection activeCell="C40" sqref="C40:D40"/>
    </sheetView>
  </sheetViews>
  <sheetFormatPr defaultRowHeight="14.4" x14ac:dyDescent="0.3"/>
  <cols>
    <col min="1" max="1" width="3.6640625" customWidth="1"/>
    <col min="2" max="2" width="37.6640625" customWidth="1"/>
    <col min="3" max="4" width="12.6640625" customWidth="1"/>
  </cols>
  <sheetData>
    <row r="1" spans="1:4" ht="15.6" x14ac:dyDescent="0.3">
      <c r="A1" s="163" t="s">
        <v>96</v>
      </c>
      <c r="B1" s="163"/>
      <c r="C1" s="163"/>
      <c r="D1" s="163"/>
    </row>
    <row r="2" spans="1:4" ht="15.6" x14ac:dyDescent="0.3">
      <c r="A2" s="166" t="s">
        <v>15</v>
      </c>
      <c r="B2" s="166" t="s">
        <v>11</v>
      </c>
      <c r="C2" s="163" t="s">
        <v>14</v>
      </c>
      <c r="D2" s="163"/>
    </row>
    <row r="3" spans="1:4" ht="15.6" x14ac:dyDescent="0.3">
      <c r="A3" s="166"/>
      <c r="B3" s="166"/>
      <c r="C3" s="3" t="s">
        <v>12</v>
      </c>
      <c r="D3" s="3" t="s">
        <v>13</v>
      </c>
    </row>
    <row r="4" spans="1:4" ht="15.6" x14ac:dyDescent="0.3">
      <c r="A4" s="4">
        <v>1</v>
      </c>
      <c r="B4" s="5" t="s">
        <v>0</v>
      </c>
      <c r="C4" s="6">
        <v>141000</v>
      </c>
      <c r="D4" s="6"/>
    </row>
    <row r="5" spans="1:4" ht="15.6" x14ac:dyDescent="0.3">
      <c r="A5" s="4">
        <v>2</v>
      </c>
      <c r="B5" s="5" t="s">
        <v>74</v>
      </c>
      <c r="C5" s="6">
        <v>250000</v>
      </c>
      <c r="D5" s="6"/>
    </row>
    <row r="6" spans="1:4" ht="15.6" x14ac:dyDescent="0.3">
      <c r="A6" s="4">
        <v>3</v>
      </c>
      <c r="B6" s="5" t="s">
        <v>97</v>
      </c>
      <c r="C6" s="6"/>
      <c r="D6" s="6">
        <v>10000</v>
      </c>
    </row>
    <row r="7" spans="1:4" ht="15.6" x14ac:dyDescent="0.3">
      <c r="A7" s="4">
        <v>4</v>
      </c>
      <c r="B7" s="5" t="s">
        <v>2</v>
      </c>
      <c r="C7" s="6">
        <v>65000</v>
      </c>
      <c r="D7" s="6"/>
    </row>
    <row r="8" spans="1:4" ht="15.6" x14ac:dyDescent="0.3">
      <c r="A8" s="4">
        <v>5</v>
      </c>
      <c r="B8" s="5" t="s">
        <v>3</v>
      </c>
      <c r="C8" s="6">
        <v>60000</v>
      </c>
      <c r="D8" s="6"/>
    </row>
    <row r="9" spans="1:4" ht="15.6" x14ac:dyDescent="0.3">
      <c r="A9" s="4">
        <v>6</v>
      </c>
      <c r="B9" s="5" t="s">
        <v>16</v>
      </c>
      <c r="C9" s="6">
        <v>36000</v>
      </c>
      <c r="D9" s="6"/>
    </row>
    <row r="10" spans="1:4" ht="15.6" x14ac:dyDescent="0.3">
      <c r="A10" s="4">
        <v>7</v>
      </c>
      <c r="B10" s="5" t="s">
        <v>76</v>
      </c>
      <c r="C10" s="6">
        <v>74000</v>
      </c>
      <c r="D10" s="6"/>
    </row>
    <row r="11" spans="1:4" ht="15.6" x14ac:dyDescent="0.3">
      <c r="A11" s="4">
        <v>8</v>
      </c>
      <c r="B11" s="5" t="s">
        <v>98</v>
      </c>
      <c r="C11" s="6">
        <v>300000</v>
      </c>
      <c r="D11" s="6"/>
    </row>
    <row r="12" spans="1:4" ht="15.6" x14ac:dyDescent="0.3">
      <c r="A12" s="4">
        <v>9</v>
      </c>
      <c r="B12" s="5" t="s">
        <v>99</v>
      </c>
      <c r="C12" s="6"/>
      <c r="D12" s="6">
        <v>70040</v>
      </c>
    </row>
    <row r="13" spans="1:4" ht="15.6" x14ac:dyDescent="0.3">
      <c r="A13" s="4">
        <v>10</v>
      </c>
      <c r="B13" s="5" t="s">
        <v>6</v>
      </c>
      <c r="C13" s="6"/>
      <c r="D13" s="6">
        <v>100000</v>
      </c>
    </row>
    <row r="14" spans="1:4" ht="15.6" x14ac:dyDescent="0.3">
      <c r="A14" s="4">
        <v>11</v>
      </c>
      <c r="B14" s="5" t="s">
        <v>17</v>
      </c>
      <c r="C14" s="6"/>
      <c r="D14" s="6">
        <v>34000</v>
      </c>
    </row>
    <row r="15" spans="1:4" ht="15.6" x14ac:dyDescent="0.3">
      <c r="A15" s="4">
        <v>12</v>
      </c>
      <c r="B15" s="5" t="s">
        <v>100</v>
      </c>
      <c r="C15" s="6"/>
      <c r="D15" s="6">
        <v>9800</v>
      </c>
    </row>
    <row r="16" spans="1:4" ht="15.6" x14ac:dyDescent="0.3">
      <c r="A16" s="4">
        <v>13</v>
      </c>
      <c r="B16" s="5" t="s">
        <v>101</v>
      </c>
      <c r="C16" s="6"/>
      <c r="D16" s="6">
        <v>2800</v>
      </c>
    </row>
    <row r="17" spans="1:4" ht="15.6" x14ac:dyDescent="0.3">
      <c r="A17" s="4">
        <v>14</v>
      </c>
      <c r="B17" s="5" t="s">
        <v>102</v>
      </c>
      <c r="C17" s="6"/>
      <c r="D17" s="6">
        <v>5000</v>
      </c>
    </row>
    <row r="18" spans="1:4" ht="15.6" x14ac:dyDescent="0.3">
      <c r="A18" s="4">
        <v>15</v>
      </c>
      <c r="B18" s="5" t="s">
        <v>5</v>
      </c>
      <c r="C18" s="6"/>
      <c r="D18" s="6">
        <v>500000</v>
      </c>
    </row>
    <row r="19" spans="1:4" ht="15.6" x14ac:dyDescent="0.3">
      <c r="A19" s="4">
        <v>16</v>
      </c>
      <c r="B19" s="61" t="s">
        <v>117</v>
      </c>
      <c r="C19" s="6">
        <v>35000</v>
      </c>
    </row>
    <row r="20" spans="1:4" ht="15.6" x14ac:dyDescent="0.3">
      <c r="A20" s="4">
        <v>17</v>
      </c>
      <c r="B20" s="5" t="s">
        <v>7</v>
      </c>
      <c r="C20" s="6"/>
      <c r="D20" s="6">
        <v>130000</v>
      </c>
    </row>
    <row r="21" spans="1:4" ht="15.6" x14ac:dyDescent="0.3">
      <c r="A21" s="4">
        <v>18</v>
      </c>
      <c r="B21" s="5" t="s">
        <v>103</v>
      </c>
      <c r="C21" s="6">
        <v>10000</v>
      </c>
      <c r="D21" s="6"/>
    </row>
    <row r="22" spans="1:4" ht="15.6" x14ac:dyDescent="0.3">
      <c r="A22" s="4">
        <v>19</v>
      </c>
      <c r="B22" s="5" t="s">
        <v>104</v>
      </c>
      <c r="C22" s="6">
        <v>280</v>
      </c>
      <c r="D22" s="6"/>
    </row>
    <row r="23" spans="1:4" ht="15.6" x14ac:dyDescent="0.3">
      <c r="A23" s="4">
        <v>20</v>
      </c>
      <c r="B23" s="5" t="s">
        <v>105</v>
      </c>
      <c r="C23" s="6">
        <v>420</v>
      </c>
      <c r="D23" s="6"/>
    </row>
    <row r="24" spans="1:4" ht="15.6" x14ac:dyDescent="0.3">
      <c r="A24" s="4">
        <v>21</v>
      </c>
      <c r="B24" s="5" t="s">
        <v>23</v>
      </c>
      <c r="C24" s="6">
        <v>2100</v>
      </c>
      <c r="D24" s="6"/>
    </row>
    <row r="25" spans="1:4" ht="15.6" x14ac:dyDescent="0.3">
      <c r="A25" s="4">
        <v>22</v>
      </c>
      <c r="B25" s="5" t="s">
        <v>24</v>
      </c>
      <c r="C25" s="6">
        <v>900</v>
      </c>
      <c r="D25" s="6"/>
    </row>
    <row r="26" spans="1:4" ht="15.6" x14ac:dyDescent="0.3">
      <c r="A26" s="4">
        <v>23</v>
      </c>
      <c r="B26" s="5" t="s">
        <v>106</v>
      </c>
      <c r="C26" s="6"/>
      <c r="D26" s="6">
        <v>300</v>
      </c>
    </row>
    <row r="27" spans="1:4" ht="15.6" x14ac:dyDescent="0.3">
      <c r="A27" s="4">
        <v>24</v>
      </c>
      <c r="B27" s="5" t="s">
        <v>25</v>
      </c>
      <c r="C27" s="6">
        <v>2000</v>
      </c>
      <c r="D27" s="6"/>
    </row>
    <row r="28" spans="1:4" ht="15.6" x14ac:dyDescent="0.3">
      <c r="A28" s="4">
        <v>25</v>
      </c>
      <c r="B28" s="5" t="s">
        <v>26</v>
      </c>
      <c r="C28" s="6">
        <v>2000</v>
      </c>
      <c r="D28" s="6"/>
    </row>
    <row r="29" spans="1:4" ht="15.6" x14ac:dyDescent="0.3">
      <c r="A29" s="4">
        <v>26</v>
      </c>
      <c r="B29" s="5" t="s">
        <v>20</v>
      </c>
      <c r="C29" s="6">
        <v>5000</v>
      </c>
      <c r="D29" s="6"/>
    </row>
    <row r="30" spans="1:4" ht="15.6" x14ac:dyDescent="0.3">
      <c r="A30" s="4">
        <v>27</v>
      </c>
      <c r="B30" s="5" t="s">
        <v>27</v>
      </c>
      <c r="C30" s="6">
        <v>23800</v>
      </c>
      <c r="D30" s="6"/>
    </row>
    <row r="31" spans="1:4" ht="15.6" x14ac:dyDescent="0.3">
      <c r="A31" s="4">
        <v>28</v>
      </c>
      <c r="B31" s="5" t="s">
        <v>28</v>
      </c>
      <c r="C31" s="6">
        <v>10200</v>
      </c>
      <c r="D31" s="6"/>
    </row>
    <row r="32" spans="1:4" ht="15.6" x14ac:dyDescent="0.3">
      <c r="A32" s="4">
        <v>29</v>
      </c>
      <c r="B32" s="5" t="s">
        <v>107</v>
      </c>
      <c r="C32" s="6">
        <v>6860</v>
      </c>
      <c r="D32" s="6"/>
    </row>
    <row r="33" spans="1:4" ht="15.6" x14ac:dyDescent="0.3">
      <c r="A33" s="4">
        <v>30</v>
      </c>
      <c r="B33" s="5" t="s">
        <v>108</v>
      </c>
      <c r="C33" s="6">
        <v>2940</v>
      </c>
      <c r="D33" s="6"/>
    </row>
    <row r="34" spans="1:4" ht="15.6" x14ac:dyDescent="0.3">
      <c r="A34" s="4">
        <v>31</v>
      </c>
      <c r="B34" s="5" t="s">
        <v>109</v>
      </c>
      <c r="C34" s="6">
        <v>1960</v>
      </c>
      <c r="D34" s="6"/>
    </row>
    <row r="35" spans="1:4" ht="15.6" x14ac:dyDescent="0.3">
      <c r="A35" s="4">
        <v>32</v>
      </c>
      <c r="B35" s="5" t="s">
        <v>110</v>
      </c>
      <c r="C35" s="6">
        <v>840</v>
      </c>
      <c r="D35" s="6"/>
    </row>
    <row r="36" spans="1:4" ht="15.6" x14ac:dyDescent="0.3">
      <c r="A36" s="4">
        <v>33</v>
      </c>
      <c r="B36" s="5" t="s">
        <v>111</v>
      </c>
      <c r="C36" s="6">
        <v>1960</v>
      </c>
      <c r="D36" s="6"/>
    </row>
    <row r="37" spans="1:4" ht="15.6" x14ac:dyDescent="0.3">
      <c r="A37" s="4">
        <v>34</v>
      </c>
      <c r="B37" s="61" t="s">
        <v>112</v>
      </c>
      <c r="C37" s="6">
        <v>1960</v>
      </c>
      <c r="D37" s="6"/>
    </row>
    <row r="38" spans="1:4" ht="15.6" x14ac:dyDescent="0.3">
      <c r="A38" s="72">
        <v>35</v>
      </c>
      <c r="B38" s="61" t="s">
        <v>118</v>
      </c>
      <c r="C38" s="6"/>
      <c r="D38" s="6">
        <v>72280</v>
      </c>
    </row>
    <row r="39" spans="1:4" ht="15.6" x14ac:dyDescent="0.3">
      <c r="A39" s="72">
        <v>36</v>
      </c>
      <c r="B39" s="5" t="s">
        <v>119</v>
      </c>
      <c r="C39" s="6"/>
      <c r="D39" s="6">
        <v>100000</v>
      </c>
    </row>
    <row r="40" spans="1:4" ht="15.6" x14ac:dyDescent="0.3">
      <c r="A40" s="164" t="s">
        <v>29</v>
      </c>
      <c r="B40" s="165"/>
      <c r="C40" s="131">
        <f t="shared" ref="C40:D40" si="0">SUM(C4:C39)</f>
        <v>1034220</v>
      </c>
      <c r="D40" s="131">
        <f t="shared" si="0"/>
        <v>1034220</v>
      </c>
    </row>
    <row r="41" spans="1:4" x14ac:dyDescent="0.3">
      <c r="A41" s="1"/>
      <c r="B41" s="1"/>
      <c r="C41" s="1"/>
      <c r="D41" s="1"/>
    </row>
    <row r="42" spans="1:4" x14ac:dyDescent="0.3">
      <c r="A42" s="1"/>
      <c r="B42" s="1"/>
      <c r="C42" s="2"/>
      <c r="D42" s="2"/>
    </row>
    <row r="43" spans="1:4" x14ac:dyDescent="0.3">
      <c r="A43" s="1"/>
      <c r="B43" s="1"/>
      <c r="C43" s="1"/>
      <c r="D43" s="1"/>
    </row>
    <row r="44" spans="1:4" ht="15.6" x14ac:dyDescent="0.3">
      <c r="A44" s="1"/>
      <c r="B44" s="1"/>
      <c r="C44" s="73"/>
      <c r="D44" s="73"/>
    </row>
    <row r="45" spans="1:4" x14ac:dyDescent="0.3">
      <c r="A45" s="1"/>
      <c r="B45" s="1"/>
      <c r="C45" s="1"/>
      <c r="D45" s="1"/>
    </row>
    <row r="46" spans="1:4" x14ac:dyDescent="0.3">
      <c r="A46" s="1"/>
      <c r="B46" s="1"/>
      <c r="C46" s="1"/>
      <c r="D46" s="1"/>
    </row>
    <row r="47" spans="1:4" x14ac:dyDescent="0.3">
      <c r="A47" s="1"/>
      <c r="B47" s="1"/>
      <c r="C47" s="1"/>
      <c r="D47" s="1"/>
    </row>
    <row r="48" spans="1:4" x14ac:dyDescent="0.3">
      <c r="A48" s="1"/>
      <c r="B48" s="1"/>
      <c r="C48" s="1"/>
      <c r="D48" s="1"/>
    </row>
    <row r="49" spans="1:4" x14ac:dyDescent="0.3">
      <c r="A49" s="1"/>
      <c r="B49" s="1"/>
      <c r="C49" s="1"/>
      <c r="D49" s="1"/>
    </row>
    <row r="50" spans="1:4" x14ac:dyDescent="0.3">
      <c r="A50" s="1"/>
      <c r="B50" s="1"/>
      <c r="C50" s="1"/>
      <c r="D50" s="1"/>
    </row>
    <row r="51" spans="1:4" x14ac:dyDescent="0.3">
      <c r="A51" s="1"/>
      <c r="B51" s="1"/>
      <c r="C51" s="1"/>
      <c r="D51" s="1"/>
    </row>
    <row r="52" spans="1:4" x14ac:dyDescent="0.3">
      <c r="A52" s="1"/>
      <c r="B52" s="1"/>
      <c r="C52" s="1"/>
      <c r="D52" s="1"/>
    </row>
    <row r="53" spans="1:4" x14ac:dyDescent="0.3">
      <c r="A53" s="1"/>
      <c r="B53" s="1"/>
      <c r="C53" s="1"/>
      <c r="D53" s="1"/>
    </row>
    <row r="54" spans="1:4" x14ac:dyDescent="0.3">
      <c r="A54" s="1"/>
      <c r="B54" s="1"/>
      <c r="C54" s="1"/>
      <c r="D54" s="1"/>
    </row>
    <row r="55" spans="1:4" x14ac:dyDescent="0.3">
      <c r="A55" s="1"/>
      <c r="B55" s="1"/>
      <c r="C55" s="1"/>
      <c r="D55" s="1"/>
    </row>
    <row r="56" spans="1:4" x14ac:dyDescent="0.3">
      <c r="A56" s="1"/>
      <c r="B56" s="1"/>
      <c r="C56" s="1"/>
      <c r="D56" s="1"/>
    </row>
    <row r="57" spans="1:4" x14ac:dyDescent="0.3">
      <c r="A57" s="1"/>
      <c r="B57" s="1"/>
      <c r="C57" s="1"/>
      <c r="D57" s="1"/>
    </row>
    <row r="58" spans="1:4" x14ac:dyDescent="0.3">
      <c r="A58" s="1"/>
      <c r="B58" s="1"/>
      <c r="C58" s="1"/>
      <c r="D58" s="1"/>
    </row>
    <row r="59" spans="1:4" x14ac:dyDescent="0.3">
      <c r="A59" s="1"/>
      <c r="B59" s="1"/>
      <c r="C59" s="1"/>
      <c r="D59" s="1"/>
    </row>
    <row r="60" spans="1:4" x14ac:dyDescent="0.3">
      <c r="A60" s="1"/>
      <c r="B60" s="1"/>
      <c r="C60" s="1"/>
      <c r="D60" s="1"/>
    </row>
    <row r="61" spans="1:4" x14ac:dyDescent="0.3">
      <c r="A61" s="1"/>
      <c r="B61" s="1"/>
      <c r="C61" s="1"/>
      <c r="D61" s="1"/>
    </row>
    <row r="62" spans="1:4" x14ac:dyDescent="0.3">
      <c r="A62" s="1"/>
      <c r="B62" s="1"/>
      <c r="C62" s="1"/>
      <c r="D62" s="1"/>
    </row>
    <row r="63" spans="1:4" x14ac:dyDescent="0.3">
      <c r="A63" s="1"/>
      <c r="B63" s="1"/>
      <c r="C63" s="1"/>
      <c r="D63" s="1"/>
    </row>
    <row r="64" spans="1:4" x14ac:dyDescent="0.3">
      <c r="A64" s="1"/>
      <c r="B64" s="1"/>
      <c r="C64" s="1"/>
      <c r="D64" s="1"/>
    </row>
    <row r="65" spans="1:4" x14ac:dyDescent="0.3">
      <c r="A65" s="1"/>
      <c r="B65" s="1"/>
      <c r="C65" s="1"/>
      <c r="D65" s="1"/>
    </row>
    <row r="66" spans="1:4" x14ac:dyDescent="0.3">
      <c r="A66" s="1"/>
      <c r="B66" s="1"/>
      <c r="C66" s="1"/>
      <c r="D66" s="1"/>
    </row>
    <row r="67" spans="1:4" x14ac:dyDescent="0.3">
      <c r="A67" s="1"/>
      <c r="B67" s="1"/>
      <c r="C67" s="1"/>
      <c r="D67" s="1"/>
    </row>
    <row r="68" spans="1:4" x14ac:dyDescent="0.3">
      <c r="A68" s="1"/>
      <c r="B68" s="1"/>
      <c r="C68" s="1"/>
      <c r="D68" s="1"/>
    </row>
    <row r="69" spans="1:4" x14ac:dyDescent="0.3">
      <c r="A69" s="1"/>
      <c r="B69" s="1"/>
      <c r="C69" s="1"/>
      <c r="D69" s="1"/>
    </row>
    <row r="70" spans="1:4" x14ac:dyDescent="0.3">
      <c r="A70" s="1"/>
      <c r="B70" s="1"/>
      <c r="C70" s="1"/>
      <c r="D70" s="1"/>
    </row>
    <row r="71" spans="1:4" x14ac:dyDescent="0.3">
      <c r="A71" s="1"/>
      <c r="B71" s="1"/>
      <c r="C71" s="1"/>
      <c r="D71" s="1"/>
    </row>
    <row r="72" spans="1:4" x14ac:dyDescent="0.3">
      <c r="A72" s="1"/>
      <c r="B72" s="1"/>
      <c r="C72" s="1"/>
      <c r="D72" s="1"/>
    </row>
    <row r="73" spans="1:4" x14ac:dyDescent="0.3">
      <c r="A73" s="1"/>
      <c r="B73" s="1"/>
      <c r="C73" s="1"/>
      <c r="D73" s="1"/>
    </row>
    <row r="74" spans="1:4" x14ac:dyDescent="0.3">
      <c r="A74" s="1"/>
      <c r="B74" s="1"/>
      <c r="C74" s="1"/>
      <c r="D74" s="1"/>
    </row>
    <row r="75" spans="1:4" x14ac:dyDescent="0.3">
      <c r="A75" s="1"/>
      <c r="B75" s="1"/>
      <c r="C75" s="1"/>
      <c r="D75" s="1"/>
    </row>
    <row r="76" spans="1:4" x14ac:dyDescent="0.3">
      <c r="A76" s="1"/>
      <c r="B76" s="1"/>
      <c r="C76" s="1"/>
      <c r="D76" s="1"/>
    </row>
    <row r="77" spans="1:4" x14ac:dyDescent="0.3">
      <c r="A77" s="1"/>
      <c r="B77" s="1"/>
      <c r="C77" s="1"/>
      <c r="D77" s="1"/>
    </row>
    <row r="78" spans="1:4" x14ac:dyDescent="0.3">
      <c r="A78" s="1"/>
      <c r="B78" s="1"/>
      <c r="C78" s="1"/>
      <c r="D78" s="1"/>
    </row>
    <row r="79" spans="1:4" x14ac:dyDescent="0.3">
      <c r="A79" s="1"/>
      <c r="B79" s="1"/>
      <c r="C79" s="1"/>
      <c r="D79" s="1"/>
    </row>
    <row r="80" spans="1:4" x14ac:dyDescent="0.3">
      <c r="A80" s="1"/>
      <c r="B80" s="1"/>
      <c r="C80" s="1"/>
      <c r="D80" s="1"/>
    </row>
    <row r="81" spans="1:4" x14ac:dyDescent="0.3">
      <c r="A81" s="1"/>
      <c r="B81" s="1"/>
      <c r="C81" s="1"/>
      <c r="D81" s="1"/>
    </row>
    <row r="82" spans="1:4" x14ac:dyDescent="0.3">
      <c r="A82" s="1"/>
      <c r="B82" s="1"/>
      <c r="C82" s="1"/>
      <c r="D82" s="1"/>
    </row>
    <row r="83" spans="1:4" x14ac:dyDescent="0.3">
      <c r="A83" s="1"/>
      <c r="B83" s="1"/>
      <c r="C83" s="1"/>
      <c r="D83" s="1"/>
    </row>
    <row r="84" spans="1:4" x14ac:dyDescent="0.3">
      <c r="A84" s="1"/>
      <c r="B84" s="1"/>
      <c r="C84" s="1"/>
      <c r="D84" s="1"/>
    </row>
    <row r="85" spans="1:4" x14ac:dyDescent="0.3">
      <c r="A85" s="1"/>
      <c r="B85" s="1"/>
      <c r="C85" s="1"/>
      <c r="D85" s="1"/>
    </row>
    <row r="86" spans="1:4" x14ac:dyDescent="0.3">
      <c r="A86" s="1"/>
      <c r="B86" s="1"/>
      <c r="C86" s="1"/>
      <c r="D86" s="1"/>
    </row>
    <row r="87" spans="1:4" x14ac:dyDescent="0.3">
      <c r="A87" s="1"/>
      <c r="B87" s="1"/>
      <c r="C87" s="1"/>
      <c r="D87" s="1"/>
    </row>
    <row r="88" spans="1:4" x14ac:dyDescent="0.3">
      <c r="A88" s="1"/>
      <c r="B88" s="1"/>
      <c r="C88" s="1"/>
      <c r="D88" s="1"/>
    </row>
    <row r="89" spans="1:4" x14ac:dyDescent="0.3">
      <c r="A89" s="1"/>
      <c r="B89" s="1"/>
      <c r="C89" s="1"/>
      <c r="D89" s="1"/>
    </row>
    <row r="90" spans="1:4" x14ac:dyDescent="0.3">
      <c r="A90" s="1"/>
      <c r="B90" s="1"/>
      <c r="C90" s="1"/>
      <c r="D90" s="1"/>
    </row>
    <row r="91" spans="1:4" x14ac:dyDescent="0.3">
      <c r="A91" s="1"/>
      <c r="B91" s="1"/>
      <c r="C91" s="1"/>
      <c r="D91" s="1"/>
    </row>
    <row r="92" spans="1:4" x14ac:dyDescent="0.3">
      <c r="A92" s="1"/>
      <c r="B92" s="1"/>
      <c r="C92" s="1"/>
      <c r="D92" s="1"/>
    </row>
    <row r="93" spans="1:4" x14ac:dyDescent="0.3">
      <c r="A93" s="1"/>
      <c r="B93" s="1"/>
      <c r="C93" s="1"/>
      <c r="D93" s="1"/>
    </row>
    <row r="94" spans="1:4" x14ac:dyDescent="0.3">
      <c r="A94" s="1"/>
      <c r="B94" s="1"/>
      <c r="C94" s="1"/>
      <c r="D94" s="1"/>
    </row>
    <row r="95" spans="1:4" x14ac:dyDescent="0.3">
      <c r="A95" s="1"/>
      <c r="B95" s="1"/>
      <c r="C95" s="1"/>
      <c r="D95" s="1"/>
    </row>
    <row r="96" spans="1:4" x14ac:dyDescent="0.3">
      <c r="A96" s="1"/>
      <c r="B96" s="1"/>
      <c r="C96" s="1"/>
      <c r="D96" s="1"/>
    </row>
    <row r="97" spans="1:4" x14ac:dyDescent="0.3">
      <c r="A97" s="1"/>
      <c r="B97" s="1"/>
      <c r="C97" s="1"/>
      <c r="D97" s="1"/>
    </row>
    <row r="98" spans="1:4" x14ac:dyDescent="0.3">
      <c r="A98" s="1"/>
      <c r="B98" s="1"/>
      <c r="C98" s="1"/>
      <c r="D98" s="1"/>
    </row>
    <row r="99" spans="1:4" x14ac:dyDescent="0.3">
      <c r="A99" s="1"/>
      <c r="B99" s="1"/>
      <c r="C99" s="1"/>
      <c r="D99" s="1"/>
    </row>
    <row r="100" spans="1:4" x14ac:dyDescent="0.3">
      <c r="A100" s="1"/>
      <c r="B100" s="1"/>
      <c r="C100" s="1"/>
      <c r="D100" s="1"/>
    </row>
    <row r="101" spans="1:4" x14ac:dyDescent="0.3">
      <c r="A101" s="1"/>
      <c r="B101" s="1"/>
      <c r="C101" s="1"/>
      <c r="D101" s="1"/>
    </row>
    <row r="102" spans="1:4" x14ac:dyDescent="0.3">
      <c r="A102" s="1"/>
      <c r="B102" s="1"/>
      <c r="C102" s="1"/>
      <c r="D102" s="1"/>
    </row>
    <row r="103" spans="1:4" x14ac:dyDescent="0.3">
      <c r="A103" s="1"/>
      <c r="B103" s="1"/>
      <c r="C103" s="1"/>
      <c r="D103" s="1"/>
    </row>
    <row r="104" spans="1:4" x14ac:dyDescent="0.3">
      <c r="A104" s="1"/>
      <c r="B104" s="1"/>
      <c r="C104" s="1"/>
      <c r="D104" s="1"/>
    </row>
    <row r="105" spans="1:4" x14ac:dyDescent="0.3">
      <c r="A105" s="1"/>
      <c r="B105" s="1"/>
      <c r="C105" s="1"/>
      <c r="D105" s="1"/>
    </row>
    <row r="106" spans="1:4" x14ac:dyDescent="0.3">
      <c r="A106" s="1"/>
      <c r="B106" s="1"/>
      <c r="C106" s="1"/>
      <c r="D106" s="1"/>
    </row>
    <row r="107" spans="1:4" x14ac:dyDescent="0.3">
      <c r="A107" s="1"/>
      <c r="B107" s="1"/>
      <c r="C107" s="1"/>
      <c r="D107" s="1"/>
    </row>
    <row r="108" spans="1:4" x14ac:dyDescent="0.3">
      <c r="A108" s="1"/>
      <c r="B108" s="1"/>
      <c r="C108" s="1"/>
      <c r="D108" s="1"/>
    </row>
    <row r="109" spans="1:4" x14ac:dyDescent="0.3">
      <c r="A109" s="1"/>
      <c r="B109" s="1"/>
      <c r="C109" s="1"/>
      <c r="D109" s="1"/>
    </row>
    <row r="110" spans="1:4" x14ac:dyDescent="0.3">
      <c r="A110" s="1"/>
      <c r="B110" s="1"/>
      <c r="C110" s="1"/>
      <c r="D110" s="1"/>
    </row>
    <row r="111" spans="1:4" x14ac:dyDescent="0.3">
      <c r="A111" s="1"/>
      <c r="B111" s="1"/>
      <c r="C111" s="1"/>
      <c r="D111" s="1"/>
    </row>
    <row r="112" spans="1:4" x14ac:dyDescent="0.3">
      <c r="A112" s="1"/>
      <c r="B112" s="1"/>
      <c r="C112" s="1"/>
      <c r="D112" s="1"/>
    </row>
    <row r="113" spans="1:4" x14ac:dyDescent="0.3">
      <c r="A113" s="1"/>
      <c r="B113" s="1"/>
      <c r="C113" s="1"/>
      <c r="D113" s="1"/>
    </row>
    <row r="114" spans="1:4" x14ac:dyDescent="0.3">
      <c r="A114" s="1"/>
      <c r="B114" s="1"/>
      <c r="C114" s="1"/>
      <c r="D114" s="1"/>
    </row>
    <row r="115" spans="1:4" x14ac:dyDescent="0.3">
      <c r="A115" s="1"/>
      <c r="B115" s="1"/>
      <c r="C115" s="1"/>
      <c r="D115" s="1"/>
    </row>
    <row r="116" spans="1:4" x14ac:dyDescent="0.3">
      <c r="A116" s="1"/>
      <c r="B116" s="1"/>
      <c r="C116" s="1"/>
      <c r="D116" s="1"/>
    </row>
    <row r="117" spans="1:4" x14ac:dyDescent="0.3">
      <c r="A117" s="1"/>
      <c r="B117" s="1"/>
      <c r="C117" s="1"/>
      <c r="D117" s="1"/>
    </row>
    <row r="118" spans="1:4" x14ac:dyDescent="0.3">
      <c r="A118" s="1"/>
      <c r="B118" s="1"/>
      <c r="C118" s="1"/>
      <c r="D118" s="1"/>
    </row>
    <row r="119" spans="1:4" x14ac:dyDescent="0.3">
      <c r="A119" s="1"/>
      <c r="B119" s="1"/>
      <c r="C119" s="1"/>
      <c r="D119" s="1"/>
    </row>
    <row r="120" spans="1:4" x14ac:dyDescent="0.3">
      <c r="A120" s="1"/>
      <c r="B120" s="1"/>
      <c r="C120" s="1"/>
      <c r="D120" s="1"/>
    </row>
    <row r="121" spans="1:4" x14ac:dyDescent="0.3">
      <c r="A121" s="1"/>
      <c r="B121" s="1"/>
      <c r="C121" s="1"/>
      <c r="D121" s="1"/>
    </row>
    <row r="122" spans="1:4" x14ac:dyDescent="0.3">
      <c r="A122" s="1"/>
      <c r="B122" s="1"/>
      <c r="C122" s="1"/>
      <c r="D122" s="1"/>
    </row>
    <row r="123" spans="1:4" x14ac:dyDescent="0.3">
      <c r="A123" s="1"/>
      <c r="B123" s="1"/>
      <c r="C123" s="1"/>
      <c r="D123" s="1"/>
    </row>
    <row r="124" spans="1:4" x14ac:dyDescent="0.3">
      <c r="A124" s="1"/>
      <c r="B124" s="1"/>
      <c r="C124" s="1"/>
      <c r="D124" s="1"/>
    </row>
    <row r="125" spans="1:4" x14ac:dyDescent="0.3">
      <c r="A125" s="1"/>
      <c r="B125" s="1"/>
      <c r="C125" s="1"/>
      <c r="D125" s="1"/>
    </row>
    <row r="126" spans="1:4" x14ac:dyDescent="0.3">
      <c r="A126" s="1"/>
      <c r="B126" s="1"/>
      <c r="C126" s="1"/>
      <c r="D126" s="1"/>
    </row>
    <row r="127" spans="1:4" x14ac:dyDescent="0.3">
      <c r="A127" s="1"/>
      <c r="B127" s="1"/>
      <c r="C127" s="1"/>
      <c r="D127" s="1"/>
    </row>
    <row r="128" spans="1:4" x14ac:dyDescent="0.3">
      <c r="A128" s="1"/>
      <c r="B128" s="1"/>
      <c r="C128" s="1"/>
      <c r="D128" s="1"/>
    </row>
    <row r="129" spans="1:4" x14ac:dyDescent="0.3">
      <c r="A129" s="1"/>
      <c r="B129" s="1"/>
      <c r="C129" s="1"/>
      <c r="D129" s="1"/>
    </row>
    <row r="130" spans="1:4" x14ac:dyDescent="0.3">
      <c r="A130" s="1"/>
      <c r="B130" s="1"/>
      <c r="C130" s="1"/>
      <c r="D130" s="1"/>
    </row>
    <row r="131" spans="1:4" x14ac:dyDescent="0.3">
      <c r="A131" s="1"/>
      <c r="B131" s="1"/>
      <c r="C131" s="1"/>
      <c r="D131" s="1"/>
    </row>
    <row r="132" spans="1:4" x14ac:dyDescent="0.3">
      <c r="A132" s="1"/>
      <c r="B132" s="1"/>
      <c r="C132" s="1"/>
      <c r="D132" s="1"/>
    </row>
    <row r="133" spans="1:4" x14ac:dyDescent="0.3">
      <c r="A133" s="1"/>
      <c r="B133" s="1"/>
      <c r="C133" s="1"/>
      <c r="D133" s="1"/>
    </row>
    <row r="134" spans="1:4" x14ac:dyDescent="0.3">
      <c r="A134" s="1"/>
      <c r="B134" s="1"/>
      <c r="C134" s="1"/>
      <c r="D134" s="1"/>
    </row>
    <row r="135" spans="1:4" x14ac:dyDescent="0.3">
      <c r="A135" s="1"/>
      <c r="B135" s="1"/>
      <c r="C135" s="1"/>
      <c r="D135" s="1"/>
    </row>
    <row r="136" spans="1:4" x14ac:dyDescent="0.3">
      <c r="A136" s="1"/>
      <c r="B136" s="1"/>
      <c r="C136" s="1"/>
      <c r="D136" s="1"/>
    </row>
    <row r="137" spans="1:4" x14ac:dyDescent="0.3">
      <c r="A137" s="1"/>
      <c r="B137" s="1"/>
      <c r="C137" s="1"/>
      <c r="D137" s="1"/>
    </row>
    <row r="138" spans="1:4" x14ac:dyDescent="0.3">
      <c r="A138" s="1"/>
      <c r="B138" s="1"/>
      <c r="C138" s="1"/>
      <c r="D138" s="1"/>
    </row>
    <row r="139" spans="1:4" x14ac:dyDescent="0.3">
      <c r="A139" s="1"/>
      <c r="B139" s="1"/>
      <c r="C139" s="1"/>
      <c r="D139" s="1"/>
    </row>
    <row r="140" spans="1:4" x14ac:dyDescent="0.3">
      <c r="A140" s="1"/>
      <c r="B140" s="1"/>
      <c r="C140" s="1"/>
      <c r="D140" s="1"/>
    </row>
    <row r="141" spans="1:4" x14ac:dyDescent="0.3">
      <c r="A141" s="1"/>
      <c r="B141" s="1"/>
      <c r="C141" s="1"/>
      <c r="D141" s="1"/>
    </row>
    <row r="142" spans="1:4" x14ac:dyDescent="0.3">
      <c r="A142" s="1"/>
      <c r="B142" s="1"/>
      <c r="C142" s="1"/>
      <c r="D142" s="1"/>
    </row>
    <row r="143" spans="1:4" x14ac:dyDescent="0.3">
      <c r="A143" s="1"/>
      <c r="B143" s="1"/>
      <c r="C143" s="1"/>
      <c r="D143" s="1"/>
    </row>
    <row r="144" spans="1:4" x14ac:dyDescent="0.3">
      <c r="A144" s="1"/>
      <c r="B144" s="1"/>
      <c r="C144" s="1"/>
      <c r="D144" s="1"/>
    </row>
    <row r="145" spans="1:4" x14ac:dyDescent="0.3">
      <c r="A145" s="1"/>
      <c r="B145" s="1"/>
      <c r="C145" s="1"/>
      <c r="D145" s="1"/>
    </row>
    <row r="146" spans="1:4" x14ac:dyDescent="0.3">
      <c r="A146" s="1"/>
      <c r="B146" s="1"/>
      <c r="C146" s="1"/>
      <c r="D146" s="1"/>
    </row>
    <row r="147" spans="1:4" x14ac:dyDescent="0.3">
      <c r="A147" s="1"/>
      <c r="B147" s="1"/>
      <c r="C147" s="1"/>
      <c r="D147" s="1"/>
    </row>
    <row r="148" spans="1:4" x14ac:dyDescent="0.3">
      <c r="A148" s="1"/>
      <c r="B148" s="1"/>
      <c r="C148" s="1"/>
      <c r="D148" s="1"/>
    </row>
    <row r="149" spans="1:4" x14ac:dyDescent="0.3">
      <c r="A149" s="1"/>
      <c r="B149" s="1"/>
      <c r="C149" s="1"/>
      <c r="D149" s="1"/>
    </row>
    <row r="150" spans="1:4" x14ac:dyDescent="0.3">
      <c r="A150" s="1"/>
      <c r="B150" s="1"/>
      <c r="C150" s="1"/>
      <c r="D150" s="1"/>
    </row>
    <row r="151" spans="1:4" x14ac:dyDescent="0.3">
      <c r="A151" s="1"/>
      <c r="B151" s="1"/>
      <c r="C151" s="1"/>
      <c r="D151" s="1"/>
    </row>
    <row r="152" spans="1:4" x14ac:dyDescent="0.3">
      <c r="A152" s="1"/>
      <c r="B152" s="1"/>
      <c r="C152" s="1"/>
      <c r="D152" s="1"/>
    </row>
    <row r="153" spans="1:4" x14ac:dyDescent="0.3">
      <c r="A153" s="1"/>
      <c r="B153" s="1"/>
      <c r="C153" s="1"/>
      <c r="D153" s="1"/>
    </row>
    <row r="154" spans="1:4" x14ac:dyDescent="0.3">
      <c r="A154" s="1"/>
      <c r="B154" s="1"/>
      <c r="C154" s="1"/>
      <c r="D154" s="1"/>
    </row>
    <row r="155" spans="1:4" x14ac:dyDescent="0.3">
      <c r="A155" s="1"/>
      <c r="B155" s="1"/>
      <c r="C155" s="1"/>
      <c r="D155" s="1"/>
    </row>
    <row r="156" spans="1:4" x14ac:dyDescent="0.3">
      <c r="A156" s="1"/>
      <c r="B156" s="1"/>
      <c r="C156" s="1"/>
      <c r="D156" s="1"/>
    </row>
    <row r="157" spans="1:4" x14ac:dyDescent="0.3">
      <c r="A157" s="1"/>
      <c r="B157" s="1"/>
      <c r="C157" s="1"/>
      <c r="D157" s="1"/>
    </row>
    <row r="158" spans="1:4" x14ac:dyDescent="0.3">
      <c r="A158" s="1"/>
      <c r="B158" s="1"/>
      <c r="C158" s="1"/>
      <c r="D158" s="1"/>
    </row>
    <row r="159" spans="1:4" x14ac:dyDescent="0.3">
      <c r="A159" s="1"/>
      <c r="B159" s="1"/>
      <c r="C159" s="1"/>
      <c r="D159" s="1"/>
    </row>
    <row r="160" spans="1:4" x14ac:dyDescent="0.3">
      <c r="A160" s="1"/>
      <c r="B160" s="1"/>
      <c r="C160" s="1"/>
      <c r="D160" s="1"/>
    </row>
    <row r="161" spans="1:4" x14ac:dyDescent="0.3">
      <c r="A161" s="1"/>
      <c r="B161" s="1"/>
      <c r="C161" s="1"/>
      <c r="D161" s="1"/>
    </row>
    <row r="162" spans="1:4" x14ac:dyDescent="0.3">
      <c r="A162" s="1"/>
      <c r="B162" s="1"/>
      <c r="C162" s="1"/>
      <c r="D162" s="1"/>
    </row>
    <row r="163" spans="1:4" x14ac:dyDescent="0.3">
      <c r="A163" s="1"/>
      <c r="B163" s="1"/>
      <c r="C163" s="1"/>
      <c r="D163" s="1"/>
    </row>
    <row r="164" spans="1:4" x14ac:dyDescent="0.3">
      <c r="A164" s="1"/>
      <c r="B164" s="1"/>
      <c r="C164" s="1"/>
      <c r="D164" s="1"/>
    </row>
    <row r="165" spans="1:4" x14ac:dyDescent="0.3">
      <c r="A165" s="1"/>
      <c r="B165" s="1"/>
      <c r="C165" s="1"/>
      <c r="D165" s="1"/>
    </row>
    <row r="166" spans="1:4" x14ac:dyDescent="0.3">
      <c r="A166" s="1"/>
      <c r="B166" s="1"/>
      <c r="C166" s="1"/>
      <c r="D166" s="1"/>
    </row>
    <row r="167" spans="1:4" x14ac:dyDescent="0.3">
      <c r="A167" s="1"/>
      <c r="B167" s="1"/>
      <c r="C167" s="1"/>
      <c r="D167" s="1"/>
    </row>
    <row r="168" spans="1:4" x14ac:dyDescent="0.3">
      <c r="A168" s="1"/>
      <c r="B168" s="1"/>
      <c r="C168" s="1"/>
      <c r="D168" s="1"/>
    </row>
    <row r="169" spans="1:4" x14ac:dyDescent="0.3">
      <c r="A169" s="1"/>
      <c r="B169" s="1"/>
      <c r="C169" s="1"/>
      <c r="D169" s="1"/>
    </row>
    <row r="170" spans="1:4" x14ac:dyDescent="0.3">
      <c r="A170" s="1"/>
      <c r="B170" s="1"/>
      <c r="C170" s="1"/>
      <c r="D170" s="1"/>
    </row>
    <row r="171" spans="1:4" x14ac:dyDescent="0.3">
      <c r="A171" s="1"/>
      <c r="B171" s="1"/>
      <c r="C171" s="1"/>
      <c r="D171" s="1"/>
    </row>
    <row r="172" spans="1:4" x14ac:dyDescent="0.3">
      <c r="A172" s="1"/>
      <c r="B172" s="1"/>
      <c r="C172" s="1"/>
      <c r="D172" s="1"/>
    </row>
    <row r="173" spans="1:4" x14ac:dyDescent="0.3">
      <c r="A173" s="1"/>
      <c r="B173" s="1"/>
      <c r="C173" s="1"/>
      <c r="D173" s="1"/>
    </row>
    <row r="174" spans="1:4" x14ac:dyDescent="0.3">
      <c r="A174" s="1"/>
      <c r="B174" s="1"/>
      <c r="C174" s="1"/>
      <c r="D174" s="1"/>
    </row>
    <row r="175" spans="1:4" x14ac:dyDescent="0.3">
      <c r="A175" s="1"/>
      <c r="B175" s="1"/>
      <c r="C175" s="1"/>
      <c r="D175" s="1"/>
    </row>
    <row r="176" spans="1:4" x14ac:dyDescent="0.3">
      <c r="A176" s="1"/>
      <c r="B176" s="1"/>
      <c r="C176" s="1"/>
      <c r="D176" s="1"/>
    </row>
    <row r="177" spans="1:4" x14ac:dyDescent="0.3">
      <c r="A177" s="1"/>
      <c r="B177" s="1"/>
      <c r="C177" s="1"/>
      <c r="D177" s="1"/>
    </row>
    <row r="178" spans="1:4" x14ac:dyDescent="0.3">
      <c r="A178" s="1"/>
      <c r="B178" s="1"/>
      <c r="C178" s="1"/>
      <c r="D178" s="1"/>
    </row>
    <row r="179" spans="1:4" x14ac:dyDescent="0.3">
      <c r="A179" s="1"/>
      <c r="B179" s="1"/>
      <c r="C179" s="1"/>
      <c r="D179" s="1"/>
    </row>
    <row r="180" spans="1:4" x14ac:dyDescent="0.3">
      <c r="A180" s="1"/>
      <c r="B180" s="1"/>
      <c r="C180" s="1"/>
      <c r="D180" s="1"/>
    </row>
    <row r="181" spans="1:4" x14ac:dyDescent="0.3">
      <c r="A181" s="1"/>
      <c r="B181" s="1"/>
      <c r="C181" s="1"/>
      <c r="D181" s="1"/>
    </row>
    <row r="182" spans="1:4" x14ac:dyDescent="0.3">
      <c r="A182" s="1"/>
      <c r="B182" s="1"/>
      <c r="C182" s="1"/>
      <c r="D182" s="1"/>
    </row>
    <row r="183" spans="1:4" x14ac:dyDescent="0.3">
      <c r="A183" s="1"/>
      <c r="B183" s="1"/>
      <c r="C183" s="1"/>
      <c r="D183" s="1"/>
    </row>
    <row r="184" spans="1:4" x14ac:dyDescent="0.3">
      <c r="A184" s="1"/>
      <c r="B184" s="1"/>
      <c r="C184" s="1"/>
      <c r="D184" s="1"/>
    </row>
    <row r="185" spans="1:4" x14ac:dyDescent="0.3">
      <c r="A185" s="1"/>
      <c r="B185" s="1"/>
      <c r="C185" s="1"/>
      <c r="D185" s="1"/>
    </row>
    <row r="186" spans="1:4" x14ac:dyDescent="0.3">
      <c r="A186" s="1"/>
      <c r="B186" s="1"/>
      <c r="C186" s="1"/>
      <c r="D186" s="1"/>
    </row>
    <row r="187" spans="1:4" x14ac:dyDescent="0.3">
      <c r="A187" s="1"/>
      <c r="B187" s="1"/>
      <c r="C187" s="1"/>
      <c r="D187" s="1"/>
    </row>
    <row r="188" spans="1:4" x14ac:dyDescent="0.3">
      <c r="A188" s="1"/>
      <c r="B188" s="1"/>
      <c r="C188" s="1"/>
      <c r="D188" s="1"/>
    </row>
    <row r="189" spans="1:4" x14ac:dyDescent="0.3">
      <c r="A189" s="1"/>
      <c r="B189" s="1"/>
      <c r="C189" s="1"/>
      <c r="D189" s="1"/>
    </row>
    <row r="190" spans="1:4" x14ac:dyDescent="0.3">
      <c r="A190" s="1"/>
      <c r="B190" s="1"/>
      <c r="C190" s="1"/>
      <c r="D190" s="1"/>
    </row>
    <row r="191" spans="1:4" x14ac:dyDescent="0.3">
      <c r="A191" s="1"/>
      <c r="B191" s="1"/>
      <c r="C191" s="1"/>
      <c r="D191" s="1"/>
    </row>
    <row r="192" spans="1:4" x14ac:dyDescent="0.3">
      <c r="A192" s="1"/>
      <c r="B192" s="1"/>
      <c r="C192" s="1"/>
      <c r="D192" s="1"/>
    </row>
    <row r="193" spans="1:4" x14ac:dyDescent="0.3">
      <c r="A193" s="1"/>
      <c r="B193" s="1"/>
      <c r="C193" s="1"/>
      <c r="D193" s="1"/>
    </row>
    <row r="194" spans="1:4" x14ac:dyDescent="0.3">
      <c r="A194" s="1"/>
      <c r="B194" s="1"/>
      <c r="C194" s="1"/>
      <c r="D194" s="1"/>
    </row>
    <row r="195" spans="1:4" x14ac:dyDescent="0.3">
      <c r="A195" s="1"/>
      <c r="B195" s="1"/>
      <c r="C195" s="1"/>
      <c r="D195" s="1"/>
    </row>
  </sheetData>
  <mergeCells count="5">
    <mergeCell ref="C2:D2"/>
    <mergeCell ref="A1:D1"/>
    <mergeCell ref="A40:B40"/>
    <mergeCell ref="A2:A3"/>
    <mergeCell ref="B2:B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8"/>
  <sheetViews>
    <sheetView topLeftCell="A9" zoomScale="139" zoomScaleNormal="139" workbookViewId="0">
      <selection activeCell="G25" sqref="G25"/>
    </sheetView>
  </sheetViews>
  <sheetFormatPr defaultRowHeight="14.4" x14ac:dyDescent="0.3"/>
  <cols>
    <col min="1" max="2" width="2.6640625" customWidth="1"/>
    <col min="3" max="3" width="31.6640625" customWidth="1"/>
    <col min="4" max="4" width="13.6640625" customWidth="1"/>
    <col min="5" max="6" width="2.6640625" customWidth="1"/>
    <col min="7" max="7" width="26.6640625" customWidth="1"/>
    <col min="8" max="8" width="13.6640625" customWidth="1"/>
    <col min="12" max="12" width="11" bestFit="1" customWidth="1"/>
  </cols>
  <sheetData>
    <row r="1" spans="1:10" x14ac:dyDescent="0.3">
      <c r="A1" s="169" t="s">
        <v>73</v>
      </c>
      <c r="B1" s="169"/>
      <c r="C1" s="169"/>
      <c r="D1" s="169"/>
      <c r="E1" s="169"/>
      <c r="F1" s="169"/>
      <c r="G1" s="169"/>
      <c r="H1" s="169"/>
      <c r="I1" s="1"/>
      <c r="J1" s="1"/>
    </row>
    <row r="2" spans="1:10" x14ac:dyDescent="0.3">
      <c r="A2" s="169" t="s">
        <v>71</v>
      </c>
      <c r="B2" s="169"/>
      <c r="C2" s="169"/>
      <c r="D2" s="169"/>
      <c r="E2" s="169" t="s">
        <v>72</v>
      </c>
      <c r="F2" s="169"/>
      <c r="G2" s="169"/>
      <c r="H2" s="169"/>
      <c r="I2" s="1"/>
      <c r="J2" s="1"/>
    </row>
    <row r="3" spans="1:10" x14ac:dyDescent="0.3">
      <c r="A3" s="173" t="s">
        <v>30</v>
      </c>
      <c r="B3" s="167"/>
      <c r="C3" s="168"/>
      <c r="D3" s="35">
        <f>D4+D6+D9</f>
        <v>446000</v>
      </c>
      <c r="E3" s="167" t="s">
        <v>34</v>
      </c>
      <c r="F3" s="167"/>
      <c r="G3" s="168"/>
      <c r="H3" s="35">
        <f>H4+H8+H11+H14</f>
        <v>168484.87000000002</v>
      </c>
      <c r="I3" s="1"/>
      <c r="J3" s="1"/>
    </row>
    <row r="4" spans="1:10" x14ac:dyDescent="0.3">
      <c r="A4" s="25"/>
      <c r="B4" s="167" t="s">
        <v>31</v>
      </c>
      <c r="C4" s="168"/>
      <c r="D4" s="35">
        <f>D5</f>
        <v>141000</v>
      </c>
      <c r="E4" s="26"/>
      <c r="F4" s="167" t="s">
        <v>35</v>
      </c>
      <c r="G4" s="168"/>
      <c r="H4" s="35">
        <f>H5+H6+H7</f>
        <v>46600</v>
      </c>
      <c r="I4" s="1"/>
      <c r="J4" s="1"/>
    </row>
    <row r="5" spans="1:10" x14ac:dyDescent="0.3">
      <c r="A5" s="25"/>
      <c r="B5" s="26"/>
      <c r="C5" s="26" t="s">
        <v>0</v>
      </c>
      <c r="D5" s="32">
        <f>'Balancete de Verificação'!C4</f>
        <v>141000</v>
      </c>
      <c r="E5" s="26"/>
      <c r="F5" s="26"/>
      <c r="G5" s="27" t="s">
        <v>17</v>
      </c>
      <c r="H5" s="32">
        <f>'Balancete de Verificação'!D14</f>
        <v>34000</v>
      </c>
      <c r="I5" s="1"/>
      <c r="J5" s="1"/>
    </row>
    <row r="6" spans="1:10" x14ac:dyDescent="0.3">
      <c r="A6" s="25"/>
      <c r="B6" s="167" t="s">
        <v>116</v>
      </c>
      <c r="C6" s="168"/>
      <c r="D6" s="35">
        <f>D7+D8</f>
        <v>240000</v>
      </c>
      <c r="E6" s="26"/>
      <c r="F6" s="26"/>
      <c r="G6" s="27" t="s">
        <v>79</v>
      </c>
      <c r="H6" s="32">
        <f>'Balancete de Verificação'!D15</f>
        <v>9800</v>
      </c>
      <c r="I6" s="1"/>
      <c r="J6" s="1"/>
    </row>
    <row r="7" spans="1:10" x14ac:dyDescent="0.3">
      <c r="A7" s="25"/>
      <c r="B7" s="68"/>
      <c r="C7" s="68" t="s">
        <v>74</v>
      </c>
      <c r="D7" s="32">
        <f>'Balancete de Verificação'!C5</f>
        <v>250000</v>
      </c>
      <c r="E7" s="26"/>
      <c r="F7" s="26"/>
      <c r="G7" s="27" t="s">
        <v>80</v>
      </c>
      <c r="H7" s="32">
        <f>'Balancete de Verificação'!D16</f>
        <v>2800</v>
      </c>
      <c r="I7" s="1"/>
      <c r="J7" s="1"/>
    </row>
    <row r="8" spans="1:10" x14ac:dyDescent="0.3">
      <c r="A8" s="25"/>
      <c r="B8" s="68"/>
      <c r="C8" s="68" t="s">
        <v>97</v>
      </c>
      <c r="D8" s="32">
        <f>-'Balancete de Verificação'!D6</f>
        <v>-10000</v>
      </c>
      <c r="E8" s="26"/>
      <c r="F8" s="167" t="s">
        <v>36</v>
      </c>
      <c r="G8" s="168"/>
      <c r="H8" s="35">
        <f>H9+H10</f>
        <v>105000</v>
      </c>
      <c r="I8" s="1"/>
      <c r="J8" s="1"/>
    </row>
    <row r="9" spans="1:10" x14ac:dyDescent="0.3">
      <c r="A9" s="25"/>
      <c r="B9" s="167" t="s">
        <v>1</v>
      </c>
      <c r="C9" s="168"/>
      <c r="D9" s="35">
        <f>D10</f>
        <v>65000</v>
      </c>
      <c r="E9" s="26"/>
      <c r="F9" s="26"/>
      <c r="G9" s="27" t="s">
        <v>6</v>
      </c>
      <c r="H9" s="32">
        <f>'Balancete de Verificação'!D13</f>
        <v>100000</v>
      </c>
      <c r="I9" s="1"/>
      <c r="J9" s="1"/>
    </row>
    <row r="10" spans="1:10" x14ac:dyDescent="0.3">
      <c r="A10" s="25"/>
      <c r="B10" s="26"/>
      <c r="C10" s="26" t="s">
        <v>2</v>
      </c>
      <c r="D10" s="32">
        <f>Razonetes!G13</f>
        <v>65000</v>
      </c>
      <c r="E10" s="26"/>
      <c r="F10" s="26"/>
      <c r="G10" s="27" t="s">
        <v>102</v>
      </c>
      <c r="H10" s="32">
        <f>'Balancete de Verificação'!D17</f>
        <v>5000</v>
      </c>
      <c r="I10" s="1"/>
      <c r="J10" s="1"/>
    </row>
    <row r="11" spans="1:10" x14ac:dyDescent="0.3">
      <c r="A11" s="173" t="s">
        <v>32</v>
      </c>
      <c r="B11" s="167"/>
      <c r="C11" s="168"/>
      <c r="D11" s="35">
        <f>D12</f>
        <v>399960</v>
      </c>
      <c r="E11" s="26"/>
      <c r="F11" s="167" t="s">
        <v>37</v>
      </c>
      <c r="G11" s="168"/>
      <c r="H11" s="35">
        <f>H12+H13</f>
        <v>5299.2</v>
      </c>
      <c r="I11" s="1"/>
      <c r="J11" s="1"/>
    </row>
    <row r="12" spans="1:10" x14ac:dyDescent="0.3">
      <c r="A12" s="25"/>
      <c r="B12" s="167" t="s">
        <v>33</v>
      </c>
      <c r="C12" s="168"/>
      <c r="D12" s="35">
        <f>D13+D14+D15+D16+D17</f>
        <v>399960</v>
      </c>
      <c r="E12" s="26"/>
      <c r="F12" s="26"/>
      <c r="G12" s="27" t="s">
        <v>38</v>
      </c>
      <c r="H12" s="32">
        <f>-DRE!D37</f>
        <v>3312</v>
      </c>
      <c r="I12" s="1"/>
      <c r="J12" s="1"/>
    </row>
    <row r="13" spans="1:10" x14ac:dyDescent="0.3">
      <c r="A13" s="25"/>
      <c r="B13" s="70"/>
      <c r="C13" s="26" t="s">
        <v>3</v>
      </c>
      <c r="D13" s="32">
        <f>'Balancete de Verificação'!C8</f>
        <v>60000</v>
      </c>
      <c r="E13" s="26"/>
      <c r="F13" s="26"/>
      <c r="G13" s="27" t="s">
        <v>39</v>
      </c>
      <c r="H13" s="32">
        <f>-DRE!D38</f>
        <v>1987.1999999999998</v>
      </c>
      <c r="I13" s="1"/>
      <c r="J13" s="1"/>
    </row>
    <row r="14" spans="1:10" x14ac:dyDescent="0.3">
      <c r="A14" s="25"/>
      <c r="B14" s="70"/>
      <c r="C14" s="29" t="s">
        <v>16</v>
      </c>
      <c r="D14" s="33">
        <f>'Balancete de Verificação'!C9</f>
        <v>36000</v>
      </c>
      <c r="E14" s="26"/>
      <c r="F14" s="167" t="s">
        <v>120</v>
      </c>
      <c r="G14" s="168"/>
      <c r="H14" s="35">
        <v>11585.67</v>
      </c>
      <c r="I14" s="1"/>
      <c r="J14" s="1"/>
    </row>
    <row r="15" spans="1:10" x14ac:dyDescent="0.3">
      <c r="A15" s="25"/>
      <c r="B15" s="26"/>
      <c r="C15" s="26" t="s">
        <v>76</v>
      </c>
      <c r="D15" s="32">
        <f>'Balancete de Verificação'!C10</f>
        <v>74000</v>
      </c>
      <c r="E15" s="26"/>
      <c r="F15" s="26"/>
      <c r="G15" s="31" t="s">
        <v>121</v>
      </c>
      <c r="H15" s="32">
        <v>11585.67</v>
      </c>
      <c r="I15" s="1"/>
      <c r="J15" s="1"/>
    </row>
    <row r="16" spans="1:10" x14ac:dyDescent="0.3">
      <c r="A16" s="28"/>
      <c r="B16" s="29"/>
      <c r="C16" s="26" t="s">
        <v>77</v>
      </c>
      <c r="D16" s="32">
        <f>'Balancete de Verificação'!C11</f>
        <v>300000</v>
      </c>
      <c r="E16" s="167" t="s">
        <v>40</v>
      </c>
      <c r="F16" s="167"/>
      <c r="G16" s="168"/>
      <c r="H16" s="35">
        <v>0</v>
      </c>
      <c r="I16" s="1"/>
      <c r="J16" s="1"/>
    </row>
    <row r="17" spans="1:12" x14ac:dyDescent="0.3">
      <c r="A17" s="25"/>
      <c r="B17" s="26"/>
      <c r="C17" s="26" t="s">
        <v>99</v>
      </c>
      <c r="D17" s="32">
        <f>-'Balancete de Verificação'!D12</f>
        <v>-70040</v>
      </c>
      <c r="E17" s="167" t="s">
        <v>41</v>
      </c>
      <c r="F17" s="167"/>
      <c r="G17" s="168"/>
      <c r="H17" s="35">
        <f>H18+H20</f>
        <v>677475.13</v>
      </c>
      <c r="I17" s="1"/>
      <c r="J17" s="1"/>
    </row>
    <row r="18" spans="1:12" x14ac:dyDescent="0.3">
      <c r="A18" s="28"/>
      <c r="B18" s="29"/>
      <c r="D18" s="90"/>
      <c r="E18" s="25"/>
      <c r="F18" s="167" t="s">
        <v>42</v>
      </c>
      <c r="G18" s="168"/>
      <c r="H18" s="35">
        <f>H19</f>
        <v>500000</v>
      </c>
      <c r="I18" s="1"/>
      <c r="J18" s="1"/>
    </row>
    <row r="19" spans="1:12" x14ac:dyDescent="0.3">
      <c r="A19" s="31"/>
      <c r="B19" s="31"/>
      <c r="C19" s="101"/>
      <c r="D19" s="90"/>
      <c r="E19" s="25"/>
      <c r="F19" s="26"/>
      <c r="G19" s="27" t="s">
        <v>5</v>
      </c>
      <c r="H19" s="32">
        <f>'Balancete de Verificação'!D18</f>
        <v>500000</v>
      </c>
      <c r="I19" s="1"/>
      <c r="J19" s="1"/>
    </row>
    <row r="20" spans="1:12" ht="15.6" x14ac:dyDescent="0.3">
      <c r="A20" s="30"/>
      <c r="B20" s="31"/>
      <c r="C20" s="31"/>
      <c r="D20" s="34"/>
      <c r="E20" s="26"/>
      <c r="F20" s="167" t="s">
        <v>43</v>
      </c>
      <c r="G20" s="168"/>
      <c r="H20" s="35">
        <f>SUM(H21:H25)</f>
        <v>177475.12999999998</v>
      </c>
      <c r="I20" s="1"/>
      <c r="J20" s="1"/>
      <c r="L20" s="6"/>
    </row>
    <row r="21" spans="1:12" ht="15.6" x14ac:dyDescent="0.3">
      <c r="A21" s="30"/>
      <c r="B21" s="31"/>
      <c r="C21" s="31"/>
      <c r="D21" s="34"/>
      <c r="E21" s="26"/>
      <c r="F21" s="70"/>
      <c r="G21" s="27" t="s">
        <v>122</v>
      </c>
      <c r="H21" s="24">
        <f>Razonetes!E114</f>
        <v>73119.039999999994</v>
      </c>
      <c r="I21" s="1"/>
      <c r="J21" s="1"/>
      <c r="L21" s="6"/>
    </row>
    <row r="22" spans="1:12" ht="15.6" x14ac:dyDescent="0.3">
      <c r="A22" s="30"/>
      <c r="B22" s="31"/>
      <c r="C22" s="31"/>
      <c r="D22" s="34"/>
      <c r="E22" s="26"/>
      <c r="F22" s="70"/>
      <c r="G22" s="71" t="s">
        <v>131</v>
      </c>
      <c r="H22" s="24">
        <f>Razonetes!E104</f>
        <v>100000</v>
      </c>
      <c r="I22" s="1"/>
      <c r="J22" s="1"/>
    </row>
    <row r="23" spans="1:12" ht="15.6" x14ac:dyDescent="0.3">
      <c r="A23" s="30"/>
      <c r="B23" s="31"/>
      <c r="C23" s="31"/>
      <c r="D23" s="34"/>
      <c r="E23" s="26"/>
      <c r="F23" s="70"/>
      <c r="G23" s="71" t="s">
        <v>124</v>
      </c>
      <c r="H23" s="24">
        <f>Razonetes!H103</f>
        <v>1594.18</v>
      </c>
      <c r="I23" s="1"/>
      <c r="J23" s="1"/>
    </row>
    <row r="24" spans="1:12" ht="15.6" x14ac:dyDescent="0.3">
      <c r="A24" s="30"/>
      <c r="B24" s="31"/>
      <c r="C24" s="31"/>
      <c r="D24" s="34"/>
      <c r="E24" s="26"/>
      <c r="F24" s="70"/>
      <c r="G24" s="71" t="s">
        <v>242</v>
      </c>
      <c r="H24" s="24">
        <f>Razonetes!H112</f>
        <v>717.38</v>
      </c>
      <c r="I24" s="1"/>
      <c r="J24" s="1"/>
    </row>
    <row r="25" spans="1:12" ht="15.6" x14ac:dyDescent="0.3">
      <c r="A25" s="30"/>
      <c r="B25" s="31"/>
      <c r="C25" s="31"/>
      <c r="D25" s="34"/>
      <c r="E25" s="26"/>
      <c r="F25" s="26"/>
      <c r="G25" s="71" t="s">
        <v>123</v>
      </c>
      <c r="H25" s="6">
        <f>Razonetes!E108</f>
        <v>2044.53</v>
      </c>
      <c r="I25" s="1"/>
      <c r="J25" s="1"/>
    </row>
    <row r="26" spans="1:12" x14ac:dyDescent="0.3">
      <c r="A26" s="170" t="s">
        <v>69</v>
      </c>
      <c r="B26" s="171"/>
      <c r="C26" s="171"/>
      <c r="D26" s="35">
        <f>D3+D11</f>
        <v>845960</v>
      </c>
      <c r="E26" s="171" t="s">
        <v>70</v>
      </c>
      <c r="F26" s="171"/>
      <c r="G26" s="172"/>
      <c r="H26" s="35">
        <f>H3+H16+H17</f>
        <v>845960</v>
      </c>
      <c r="I26" s="1"/>
      <c r="J26" s="1"/>
    </row>
    <row r="27" spans="1:1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2" x14ac:dyDescent="0.3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2" x14ac:dyDescent="0.3">
      <c r="A29" s="1"/>
      <c r="B29" s="1"/>
      <c r="C29" s="1"/>
      <c r="D29" s="2"/>
      <c r="E29" s="1"/>
      <c r="F29" s="1"/>
      <c r="G29" s="1"/>
      <c r="H29" s="1"/>
      <c r="I29" s="1"/>
      <c r="J29" s="1"/>
    </row>
    <row r="30" spans="1:12" x14ac:dyDescent="0.3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2" x14ac:dyDescent="0.3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2" x14ac:dyDescent="0.3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3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3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3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3">
      <c r="A38" s="1"/>
      <c r="B38" s="1"/>
      <c r="C38" s="1"/>
      <c r="D38" s="1"/>
      <c r="E38" s="1"/>
      <c r="F38" s="1"/>
      <c r="G38" s="1"/>
      <c r="H38" s="1"/>
      <c r="I38" s="1"/>
      <c r="J38" s="1"/>
    </row>
  </sheetData>
  <mergeCells count="20">
    <mergeCell ref="A26:C26"/>
    <mergeCell ref="E26:G26"/>
    <mergeCell ref="A3:C3"/>
    <mergeCell ref="A11:C11"/>
    <mergeCell ref="E3:G3"/>
    <mergeCell ref="E16:G16"/>
    <mergeCell ref="B6:C6"/>
    <mergeCell ref="F8:G8"/>
    <mergeCell ref="F4:G4"/>
    <mergeCell ref="F11:G11"/>
    <mergeCell ref="F18:G18"/>
    <mergeCell ref="F20:G20"/>
    <mergeCell ref="B9:C9"/>
    <mergeCell ref="B4:C4"/>
    <mergeCell ref="B12:C12"/>
    <mergeCell ref="E17:G17"/>
    <mergeCell ref="A1:H1"/>
    <mergeCell ref="A2:D2"/>
    <mergeCell ref="E2:H2"/>
    <mergeCell ref="F14:G1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688B6-DA39-48D5-B70D-F44D8969FD67}">
  <dimension ref="A1:B30"/>
  <sheetViews>
    <sheetView tabSelected="1" workbookViewId="0">
      <selection activeCell="E15" sqref="E15"/>
    </sheetView>
  </sheetViews>
  <sheetFormatPr defaultRowHeight="14.4" x14ac:dyDescent="0.3"/>
  <cols>
    <col min="1" max="1" width="55.6640625" customWidth="1"/>
    <col min="2" max="2" width="16.6640625" customWidth="1"/>
  </cols>
  <sheetData>
    <row r="1" spans="1:2" s="7" customFormat="1" ht="16.2" thickBot="1" x14ac:dyDescent="0.35">
      <c r="A1" s="174" t="s">
        <v>217</v>
      </c>
      <c r="B1" s="175"/>
    </row>
    <row r="2" spans="1:2" s="7" customFormat="1" ht="16.2" thickBot="1" x14ac:dyDescent="0.35">
      <c r="A2" s="117" t="s">
        <v>218</v>
      </c>
      <c r="B2" s="117"/>
    </row>
    <row r="3" spans="1:2" s="7" customFormat="1" ht="16.2" thickBot="1" x14ac:dyDescent="0.35">
      <c r="A3" s="118" t="s">
        <v>219</v>
      </c>
      <c r="B3" s="118"/>
    </row>
    <row r="4" spans="1:2" s="7" customFormat="1" ht="16.2" thickBot="1" x14ac:dyDescent="0.35">
      <c r="A4" s="118" t="s">
        <v>220</v>
      </c>
      <c r="B4" s="118"/>
    </row>
    <row r="5" spans="1:2" s="7" customFormat="1" ht="16.2" thickBot="1" x14ac:dyDescent="0.35">
      <c r="A5" s="118" t="s">
        <v>221</v>
      </c>
      <c r="B5" s="118"/>
    </row>
    <row r="6" spans="1:2" s="7" customFormat="1" ht="16.2" thickBot="1" x14ac:dyDescent="0.35">
      <c r="A6" s="117" t="s">
        <v>222</v>
      </c>
      <c r="B6" s="117"/>
    </row>
    <row r="7" spans="1:2" s="7" customFormat="1" ht="16.2" thickBot="1" x14ac:dyDescent="0.35">
      <c r="A7" s="117" t="s">
        <v>223</v>
      </c>
      <c r="B7" s="117"/>
    </row>
    <row r="8" spans="1:2" s="7" customFormat="1" ht="16.2" thickBot="1" x14ac:dyDescent="0.35">
      <c r="A8" s="118" t="s">
        <v>224</v>
      </c>
      <c r="B8" s="118"/>
    </row>
    <row r="9" spans="1:2" s="7" customFormat="1" ht="16.2" thickBot="1" x14ac:dyDescent="0.35">
      <c r="A9" s="118" t="s">
        <v>225</v>
      </c>
      <c r="B9" s="118"/>
    </row>
    <row r="10" spans="1:2" s="7" customFormat="1" ht="16.2" thickBot="1" x14ac:dyDescent="0.35">
      <c r="A10" s="118" t="s">
        <v>226</v>
      </c>
      <c r="B10" s="118"/>
    </row>
    <row r="11" spans="1:2" s="7" customFormat="1" ht="16.2" thickBot="1" x14ac:dyDescent="0.35">
      <c r="A11" s="118" t="s">
        <v>227</v>
      </c>
      <c r="B11" s="118"/>
    </row>
    <row r="12" spans="1:2" s="7" customFormat="1" ht="16.2" thickBot="1" x14ac:dyDescent="0.35">
      <c r="A12" s="118" t="s">
        <v>228</v>
      </c>
      <c r="B12" s="118"/>
    </row>
    <row r="13" spans="1:2" s="7" customFormat="1" ht="16.2" thickBot="1" x14ac:dyDescent="0.35">
      <c r="A13" s="118" t="s">
        <v>229</v>
      </c>
      <c r="B13" s="118"/>
    </row>
    <row r="14" spans="1:2" s="7" customFormat="1" ht="16.2" thickBot="1" x14ac:dyDescent="0.35">
      <c r="A14" s="118" t="s">
        <v>230</v>
      </c>
      <c r="B14" s="118"/>
    </row>
    <row r="15" spans="1:2" s="7" customFormat="1" ht="16.2" thickBot="1" x14ac:dyDescent="0.35">
      <c r="A15" s="118" t="s">
        <v>231</v>
      </c>
      <c r="B15" s="118"/>
    </row>
    <row r="16" spans="1:2" s="7" customFormat="1" ht="16.2" thickBot="1" x14ac:dyDescent="0.35">
      <c r="A16" s="117" t="s">
        <v>232</v>
      </c>
      <c r="B16" s="117"/>
    </row>
    <row r="17" spans="1:2" s="7" customFormat="1" ht="16.2" thickBot="1" x14ac:dyDescent="0.35">
      <c r="A17" s="117" t="s">
        <v>233</v>
      </c>
      <c r="B17" s="117"/>
    </row>
    <row r="18" spans="1:2" s="7" customFormat="1" ht="15.6" x14ac:dyDescent="0.3"/>
    <row r="19" spans="1:2" s="7" customFormat="1" ht="15.6" x14ac:dyDescent="0.3"/>
    <row r="20" spans="1:2" s="7" customFormat="1" ht="15.6" x14ac:dyDescent="0.3"/>
    <row r="21" spans="1:2" s="7" customFormat="1" ht="15.6" x14ac:dyDescent="0.3"/>
    <row r="22" spans="1:2" s="7" customFormat="1" ht="15.6" x14ac:dyDescent="0.3"/>
    <row r="23" spans="1:2" s="7" customFormat="1" ht="15.6" x14ac:dyDescent="0.3"/>
    <row r="24" spans="1:2" s="7" customFormat="1" ht="15.6" x14ac:dyDescent="0.3"/>
    <row r="25" spans="1:2" s="7" customFormat="1" ht="15.6" x14ac:dyDescent="0.3"/>
    <row r="26" spans="1:2" s="7" customFormat="1" ht="15.6" x14ac:dyDescent="0.3"/>
    <row r="27" spans="1:2" s="7" customFormat="1" ht="15.6" x14ac:dyDescent="0.3"/>
    <row r="28" spans="1:2" s="7" customFormat="1" ht="15.6" x14ac:dyDescent="0.3"/>
    <row r="29" spans="1:2" s="7" customFormat="1" ht="15.6" x14ac:dyDescent="0.3"/>
    <row r="30" spans="1:2" s="7" customFormat="1" ht="15.6" x14ac:dyDescent="0.3"/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Diário</vt:lpstr>
      <vt:lpstr>Razonetes</vt:lpstr>
      <vt:lpstr>DRE</vt:lpstr>
      <vt:lpstr>Balancete de Verificação</vt:lpstr>
      <vt:lpstr>Balanço Patrimonial</vt:lpstr>
      <vt:lpstr>DLPA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Mônica Campos</cp:lastModifiedBy>
  <cp:lastPrinted>2019-05-04T00:39:39Z</cp:lastPrinted>
  <dcterms:created xsi:type="dcterms:W3CDTF">2019-05-02T14:39:28Z</dcterms:created>
  <dcterms:modified xsi:type="dcterms:W3CDTF">2021-04-01T14:49:16Z</dcterms:modified>
</cp:coreProperties>
</file>