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AA.AD.EPA.GOV\ORD\NAR\USERS\EC2\bmilstea\Net MyDocuments\EPA\cmc\"/>
    </mc:Choice>
  </mc:AlternateContent>
  <bookViews>
    <workbookView xWindow="0" yWindow="0" windowWidth="28800" windowHeight="11610"/>
  </bookViews>
  <sheets>
    <sheet name="20180607" sheetId="2" r:id="rId1"/>
    <sheet name="2018060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2" l="1"/>
  <c r="V24" i="2"/>
  <c r="V23" i="2"/>
  <c r="V13" i="2"/>
  <c r="V12" i="2"/>
  <c r="V11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22" i="2"/>
  <c r="V21" i="2"/>
  <c r="V20" i="2"/>
  <c r="V8" i="2"/>
  <c r="V9" i="2"/>
  <c r="V10" i="2"/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S3" i="1"/>
  <c r="S4" i="1"/>
  <c r="S5" i="1"/>
  <c r="S6" i="1"/>
  <c r="S7" i="1"/>
  <c r="S8" i="1"/>
  <c r="S9" i="1"/>
  <c r="S10" i="1"/>
  <c r="S11" i="1"/>
  <c r="S12" i="1"/>
  <c r="S13" i="1"/>
  <c r="S2" i="1"/>
  <c r="T3" i="1"/>
  <c r="T4" i="1"/>
  <c r="T5" i="1"/>
  <c r="T6" i="1"/>
  <c r="T7" i="1"/>
  <c r="T8" i="1"/>
  <c r="T9" i="1"/>
  <c r="T10" i="1"/>
  <c r="T11" i="1"/>
  <c r="T12" i="1"/>
  <c r="T13" i="1"/>
  <c r="T2" i="1"/>
  <c r="B4" i="1" l="1"/>
  <c r="C4" i="1"/>
  <c r="D4" i="1" s="1"/>
  <c r="R1" i="1"/>
  <c r="J1" i="1" s="1"/>
  <c r="Q1" i="1"/>
  <c r="I1" i="1"/>
  <c r="P1" i="1"/>
  <c r="H1" i="1" s="1"/>
  <c r="C3" i="1"/>
  <c r="D3" i="1" s="1"/>
  <c r="Q3" i="1" s="1"/>
  <c r="I3" i="1" s="1"/>
  <c r="C6" i="1"/>
  <c r="D6" i="1" s="1"/>
  <c r="P6" i="1" s="1"/>
  <c r="C7" i="1"/>
  <c r="D7" i="1" s="1"/>
  <c r="P7" i="1" s="1"/>
  <c r="H7" i="1" s="1"/>
  <c r="C8" i="1"/>
  <c r="D8" i="1" s="1"/>
  <c r="H8" i="1" s="1"/>
  <c r="C9" i="1"/>
  <c r="D9" i="1" s="1"/>
  <c r="R9" i="1" s="1"/>
  <c r="C10" i="1"/>
  <c r="D10" i="1" s="1"/>
  <c r="R10" i="1" s="1"/>
  <c r="J10" i="1" s="1"/>
  <c r="C11" i="1"/>
  <c r="D11" i="1" s="1"/>
  <c r="J11" i="1" s="1"/>
  <c r="C12" i="1"/>
  <c r="D12" i="1" s="1"/>
  <c r="Q12" i="1" s="1"/>
  <c r="C13" i="1"/>
  <c r="D13" i="1" s="1"/>
  <c r="Q13" i="1" s="1"/>
  <c r="I13" i="1" s="1"/>
  <c r="C2" i="1"/>
  <c r="D2" i="1" s="1"/>
  <c r="I2" i="1" s="1"/>
  <c r="B3" i="1"/>
  <c r="B6" i="1"/>
  <c r="B7" i="1"/>
  <c r="B8" i="1"/>
  <c r="B9" i="1"/>
  <c r="B10" i="1"/>
  <c r="B11" i="1"/>
  <c r="B12" i="1"/>
  <c r="B13" i="1"/>
  <c r="B2" i="1"/>
  <c r="A5" i="1"/>
  <c r="C5" i="1" s="1"/>
  <c r="D5" i="1" s="1"/>
  <c r="I5" i="1" s="1"/>
  <c r="J9" i="1" l="1"/>
  <c r="P5" i="1"/>
  <c r="H5" i="1" s="1"/>
  <c r="P2" i="1"/>
  <c r="P13" i="1"/>
  <c r="R7" i="1"/>
  <c r="J7" i="1" s="1"/>
  <c r="P3" i="1"/>
  <c r="Q11" i="1"/>
  <c r="I11" i="1" s="1"/>
  <c r="R6" i="1"/>
  <c r="H2" i="1"/>
  <c r="Q10" i="1"/>
  <c r="H6" i="1"/>
  <c r="J8" i="1"/>
  <c r="R2" i="1"/>
  <c r="J2" i="1" s="1"/>
  <c r="R13" i="1"/>
  <c r="H13" i="1"/>
  <c r="P12" i="1"/>
  <c r="H12" i="1" s="1"/>
  <c r="P11" i="1"/>
  <c r="I10" i="1"/>
  <c r="Q9" i="1"/>
  <c r="I9" i="1" s="1"/>
  <c r="Q8" i="1"/>
  <c r="I8" i="1" s="1"/>
  <c r="Q7" i="1"/>
  <c r="J6" i="1"/>
  <c r="R5" i="1"/>
  <c r="J5" i="1" s="1"/>
  <c r="R3" i="1"/>
  <c r="H3" i="1"/>
  <c r="Q2" i="1"/>
  <c r="J13" i="1"/>
  <c r="R12" i="1"/>
  <c r="J12" i="1" s="1"/>
  <c r="R11" i="1"/>
  <c r="H11" i="1"/>
  <c r="P10" i="1"/>
  <c r="H10" i="1" s="1"/>
  <c r="P9" i="1"/>
  <c r="H9" i="1" s="1"/>
  <c r="P8" i="1"/>
  <c r="I7" i="1"/>
  <c r="Q6" i="1"/>
  <c r="I6" i="1" s="1"/>
  <c r="Q5" i="1"/>
  <c r="J3" i="1"/>
  <c r="I12" i="1"/>
  <c r="R8" i="1"/>
  <c r="P4" i="1"/>
  <c r="R4" i="1"/>
  <c r="J4" i="1"/>
  <c r="I4" i="1"/>
  <c r="Q4" i="1"/>
  <c r="H4" i="1"/>
  <c r="B5" i="1"/>
</calcChain>
</file>

<file path=xl/sharedStrings.xml><?xml version="1.0" encoding="utf-8"?>
<sst xmlns="http://schemas.openxmlformats.org/spreadsheetml/2006/main" count="282" uniqueCount="36">
  <si>
    <t>di</t>
  </si>
  <si>
    <t>sample</t>
  </si>
  <si>
    <t>dilution factor</t>
  </si>
  <si>
    <t>dilution</t>
  </si>
  <si>
    <t>p_rep1</t>
  </si>
  <si>
    <t>p_rep2</t>
  </si>
  <si>
    <t>p_rep3</t>
  </si>
  <si>
    <t>c_rep1</t>
  </si>
  <si>
    <t>c_rep2</t>
  </si>
  <si>
    <t>c_rep3</t>
  </si>
  <si>
    <t>p_mean</t>
  </si>
  <si>
    <t>c_mean</t>
  </si>
  <si>
    <t>c_mean_conc</t>
  </si>
  <si>
    <t>p_mean_conc</t>
  </si>
  <si>
    <t>dilution_factor</t>
  </si>
  <si>
    <t>rep</t>
  </si>
  <si>
    <t>beagle</t>
  </si>
  <si>
    <t>pc</t>
  </si>
  <si>
    <t>chla</t>
  </si>
  <si>
    <t>rfu1_lo</t>
  </si>
  <si>
    <t>rfu1_high</t>
  </si>
  <si>
    <t>rfu2_lo</t>
  </si>
  <si>
    <t>rfu_high</t>
  </si>
  <si>
    <t>culture</t>
  </si>
  <si>
    <t>mc</t>
  </si>
  <si>
    <t>aed</t>
  </si>
  <si>
    <t>ww</t>
  </si>
  <si>
    <t>trt</t>
  </si>
  <si>
    <t>frozen</t>
  </si>
  <si>
    <t>fresh</t>
  </si>
  <si>
    <t>dark</t>
  </si>
  <si>
    <t>date</t>
  </si>
  <si>
    <t>source</t>
  </si>
  <si>
    <t>undiluted culture</t>
  </si>
  <si>
    <t>sample_ml</t>
  </si>
  <si>
    <t>di_ml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</si>
</sst>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pane ySplit="1" topLeftCell="A48" activePane="bottomLeft" state="frozen"/>
      <selection pane="bottomLeft" activeCell="H9" sqref="H9"/>
    </sheetView>
  </sheetViews>
  <sheetFormatPr defaultRowHeight="15" x14ac:dyDescent="0.25"/>
  <cols>
    <col min="1" max="1" width="9" bestFit="1" customWidth="1"/>
    <col min="2" max="2" width="7.28515625" bestFit="1" customWidth="1"/>
    <col min="3" max="3" width="6.7109375" bestFit="1" customWidth="1"/>
    <col min="4" max="4" width="14.28515625" bestFit="1" customWidth="1"/>
    <col min="5" max="5" width="4" bestFit="1" customWidth="1"/>
    <col min="6" max="6" width="7" bestFit="1" customWidth="1"/>
    <col min="7" max="7" width="3" bestFit="1" customWidth="1"/>
    <col min="8" max="8" width="4.5703125" bestFit="1" customWidth="1"/>
    <col min="9" max="9" width="7.28515625" bestFit="1" customWidth="1"/>
    <col min="10" max="10" width="9.42578125" bestFit="1" customWidth="1"/>
    <col min="11" max="11" width="7.28515625" bestFit="1" customWidth="1"/>
    <col min="12" max="12" width="8.42578125" bestFit="1" customWidth="1"/>
    <col min="13" max="13" width="7" bestFit="1" customWidth="1"/>
    <col min="14" max="14" width="3" bestFit="1" customWidth="1"/>
    <col min="15" max="15" width="4.5703125" bestFit="1" customWidth="1"/>
    <col min="16" max="16" width="9.42578125" bestFit="1" customWidth="1"/>
    <col min="17" max="17" width="7.28515625" bestFit="1" customWidth="1"/>
    <col min="18" max="18" width="8.42578125" bestFit="1" customWidth="1"/>
    <col min="19" max="19" width="7.28515625" bestFit="1" customWidth="1"/>
    <col min="20" max="20" width="10.7109375" bestFit="1" customWidth="1"/>
    <col min="21" max="21" width="6" bestFit="1" customWidth="1"/>
    <col min="22" max="22" width="17.85546875" bestFit="1" customWidth="1"/>
    <col min="23" max="16384" width="9.140625" style="2"/>
  </cols>
  <sheetData>
    <row r="1" spans="1:22" x14ac:dyDescent="0.25">
      <c r="A1" t="s">
        <v>31</v>
      </c>
      <c r="B1" t="s">
        <v>23</v>
      </c>
      <c r="C1" t="s">
        <v>27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16</v>
      </c>
      <c r="N1" t="s">
        <v>17</v>
      </c>
      <c r="O1" t="s">
        <v>18</v>
      </c>
      <c r="P1" t="s">
        <v>20</v>
      </c>
      <c r="Q1" t="s">
        <v>19</v>
      </c>
      <c r="R1" t="s">
        <v>22</v>
      </c>
      <c r="S1" t="s">
        <v>21</v>
      </c>
      <c r="T1" t="s">
        <v>34</v>
      </c>
      <c r="U1" t="s">
        <v>35</v>
      </c>
      <c r="V1" t="s">
        <v>32</v>
      </c>
    </row>
    <row r="2" spans="1:22" x14ac:dyDescent="0.25">
      <c r="A2" s="1">
        <v>20180605</v>
      </c>
      <c r="B2" s="1" t="s">
        <v>24</v>
      </c>
      <c r="C2" s="1" t="s">
        <v>29</v>
      </c>
      <c r="D2" s="1">
        <v>1</v>
      </c>
      <c r="E2" s="1">
        <v>1</v>
      </c>
      <c r="F2" s="1" t="s">
        <v>25</v>
      </c>
      <c r="G2" s="1"/>
      <c r="H2" s="1"/>
      <c r="I2" s="1"/>
      <c r="J2" s="1"/>
      <c r="K2" s="1"/>
      <c r="L2" s="1"/>
      <c r="M2" s="1" t="s">
        <v>26</v>
      </c>
      <c r="N2" s="1"/>
      <c r="O2" s="1"/>
      <c r="P2" s="1"/>
      <c r="Q2" s="1"/>
      <c r="R2" s="1"/>
      <c r="S2" s="1"/>
      <c r="T2" s="1">
        <v>4</v>
      </c>
      <c r="U2" s="1">
        <v>0</v>
      </c>
      <c r="V2" s="1" t="s">
        <v>33</v>
      </c>
    </row>
    <row r="3" spans="1:22" x14ac:dyDescent="0.25">
      <c r="A3" s="1">
        <v>20180605</v>
      </c>
      <c r="B3" s="1" t="s">
        <v>24</v>
      </c>
      <c r="C3" s="1" t="s">
        <v>29</v>
      </c>
      <c r="D3" s="1">
        <v>1</v>
      </c>
      <c r="E3" s="1">
        <v>2</v>
      </c>
      <c r="F3" s="1" t="s">
        <v>25</v>
      </c>
      <c r="G3" s="1"/>
      <c r="H3" s="1"/>
      <c r="I3" s="1"/>
      <c r="J3" s="1"/>
      <c r="K3" s="1"/>
      <c r="L3" s="1"/>
      <c r="M3" s="1" t="s">
        <v>26</v>
      </c>
      <c r="N3" s="1"/>
      <c r="O3" s="1"/>
      <c r="P3" s="1"/>
      <c r="Q3" s="1"/>
      <c r="R3" s="1"/>
      <c r="S3" s="1"/>
      <c r="T3" s="1">
        <v>4</v>
      </c>
      <c r="U3" s="1">
        <v>0</v>
      </c>
      <c r="V3" s="1" t="s">
        <v>33</v>
      </c>
    </row>
    <row r="4" spans="1:22" x14ac:dyDescent="0.25">
      <c r="A4" s="1">
        <v>20180605</v>
      </c>
      <c r="B4" s="1" t="s">
        <v>24</v>
      </c>
      <c r="C4" s="1" t="s">
        <v>29</v>
      </c>
      <c r="D4" s="1">
        <v>1</v>
      </c>
      <c r="E4" s="1">
        <v>3</v>
      </c>
      <c r="F4" s="1" t="s">
        <v>25</v>
      </c>
      <c r="G4" s="1"/>
      <c r="H4" s="1"/>
      <c r="I4" s="1"/>
      <c r="J4" s="1"/>
      <c r="K4" s="1"/>
      <c r="L4" s="1"/>
      <c r="M4" s="1" t="s">
        <v>26</v>
      </c>
      <c r="N4" s="1"/>
      <c r="O4" s="1"/>
      <c r="P4" s="1"/>
      <c r="Q4" s="1"/>
      <c r="R4" s="1"/>
      <c r="S4" s="1"/>
      <c r="T4" s="1">
        <v>4</v>
      </c>
      <c r="U4" s="1">
        <v>0</v>
      </c>
      <c r="V4" s="1" t="s">
        <v>33</v>
      </c>
    </row>
    <row r="5" spans="1:22" x14ac:dyDescent="0.25">
      <c r="A5" s="2">
        <v>20180605</v>
      </c>
      <c r="B5" s="2" t="s">
        <v>24</v>
      </c>
      <c r="C5" s="2" t="s">
        <v>29</v>
      </c>
      <c r="D5" s="2">
        <v>10</v>
      </c>
      <c r="E5" s="2">
        <v>1</v>
      </c>
      <c r="F5" s="2" t="s">
        <v>25</v>
      </c>
      <c r="G5" s="2"/>
      <c r="H5" s="2"/>
      <c r="I5" s="2"/>
      <c r="J5" s="2"/>
      <c r="K5" s="2"/>
      <c r="L5" s="2"/>
      <c r="M5" s="2" t="s">
        <v>26</v>
      </c>
      <c r="N5" s="2"/>
      <c r="O5" s="2"/>
      <c r="P5" s="2"/>
      <c r="Q5" s="2"/>
      <c r="R5" s="2"/>
      <c r="S5" s="2"/>
      <c r="T5" s="2">
        <v>1</v>
      </c>
      <c r="U5" s="2">
        <v>9</v>
      </c>
      <c r="V5" s="2" t="s">
        <v>33</v>
      </c>
    </row>
    <row r="6" spans="1:22" x14ac:dyDescent="0.25">
      <c r="A6" s="2">
        <v>20180605</v>
      </c>
      <c r="B6" s="2" t="s">
        <v>24</v>
      </c>
      <c r="C6" s="2" t="s">
        <v>29</v>
      </c>
      <c r="D6" s="2">
        <v>10</v>
      </c>
      <c r="E6" s="2">
        <v>2</v>
      </c>
      <c r="F6" s="2" t="s">
        <v>25</v>
      </c>
      <c r="G6" s="2"/>
      <c r="H6" s="2"/>
      <c r="I6" s="2"/>
      <c r="J6" s="2"/>
      <c r="K6" s="2"/>
      <c r="L6" s="2"/>
      <c r="M6" s="2" t="s">
        <v>26</v>
      </c>
      <c r="N6" s="2"/>
      <c r="O6" s="2"/>
      <c r="P6" s="2"/>
      <c r="Q6" s="2"/>
      <c r="R6" s="2"/>
      <c r="S6" s="2"/>
      <c r="T6" s="2">
        <v>1</v>
      </c>
      <c r="U6" s="2">
        <v>9</v>
      </c>
      <c r="V6" s="2" t="s">
        <v>33</v>
      </c>
    </row>
    <row r="7" spans="1:22" x14ac:dyDescent="0.25">
      <c r="A7" s="2">
        <v>20180605</v>
      </c>
      <c r="B7" s="2" t="s">
        <v>24</v>
      </c>
      <c r="C7" s="2" t="s">
        <v>29</v>
      </c>
      <c r="D7" s="2">
        <v>10</v>
      </c>
      <c r="E7" s="2">
        <v>3</v>
      </c>
      <c r="F7" s="2" t="s">
        <v>25</v>
      </c>
      <c r="G7" s="2"/>
      <c r="H7" s="2"/>
      <c r="I7" s="2"/>
      <c r="J7" s="2"/>
      <c r="K7" s="2"/>
      <c r="L7" s="2"/>
      <c r="M7" s="2" t="s">
        <v>26</v>
      </c>
      <c r="N7" s="2"/>
      <c r="O7" s="2"/>
      <c r="P7" s="2"/>
      <c r="Q7" s="2"/>
      <c r="R7" s="2"/>
      <c r="S7" s="2"/>
      <c r="T7" s="2">
        <v>1</v>
      </c>
      <c r="U7" s="2">
        <v>9</v>
      </c>
      <c r="V7" s="2" t="s">
        <v>33</v>
      </c>
    </row>
    <row r="8" spans="1:22" x14ac:dyDescent="0.25">
      <c r="A8" s="1">
        <v>20180605</v>
      </c>
      <c r="B8" s="1" t="s">
        <v>24</v>
      </c>
      <c r="C8" s="1" t="s">
        <v>29</v>
      </c>
      <c r="D8" s="1">
        <v>100</v>
      </c>
      <c r="E8" s="1">
        <v>1</v>
      </c>
      <c r="F8" s="1" t="s">
        <v>25</v>
      </c>
      <c r="G8" s="1"/>
      <c r="H8" s="1"/>
      <c r="I8" s="1"/>
      <c r="J8" s="1"/>
      <c r="K8" s="1"/>
      <c r="L8" s="1"/>
      <c r="M8" s="1" t="s">
        <v>26</v>
      </c>
      <c r="N8" s="1"/>
      <c r="O8" s="1"/>
      <c r="P8" s="1"/>
      <c r="Q8" s="1"/>
      <c r="R8" s="1"/>
      <c r="S8" s="1"/>
      <c r="T8" s="1">
        <v>1</v>
      </c>
      <c r="U8" s="1">
        <v>9</v>
      </c>
      <c r="V8" s="1" t="str">
        <f t="shared" ref="V8:V13" si="0" xml:space="preserve"> "dilution factor="&amp;D5</f>
        <v>dilution factor=10</v>
      </c>
    </row>
    <row r="9" spans="1:22" x14ac:dyDescent="0.25">
      <c r="A9" s="1">
        <v>20180605</v>
      </c>
      <c r="B9" s="1" t="s">
        <v>24</v>
      </c>
      <c r="C9" s="1" t="s">
        <v>29</v>
      </c>
      <c r="D9" s="1">
        <v>100</v>
      </c>
      <c r="E9" s="1">
        <v>2</v>
      </c>
      <c r="F9" s="1" t="s">
        <v>25</v>
      </c>
      <c r="G9" s="1"/>
      <c r="H9" s="1"/>
      <c r="I9" s="1"/>
      <c r="J9" s="1"/>
      <c r="K9" s="1"/>
      <c r="L9" s="1"/>
      <c r="M9" s="1" t="s">
        <v>26</v>
      </c>
      <c r="N9" s="1"/>
      <c r="O9" s="1"/>
      <c r="P9" s="1"/>
      <c r="Q9" s="1"/>
      <c r="R9" s="1"/>
      <c r="S9" s="1"/>
      <c r="T9" s="1">
        <v>1</v>
      </c>
      <c r="U9" s="1">
        <v>9</v>
      </c>
      <c r="V9" s="1" t="str">
        <f t="shared" si="0"/>
        <v>dilution factor=10</v>
      </c>
    </row>
    <row r="10" spans="1:22" x14ac:dyDescent="0.25">
      <c r="A10" s="1">
        <v>20180605</v>
      </c>
      <c r="B10" s="1" t="s">
        <v>24</v>
      </c>
      <c r="C10" s="1" t="s">
        <v>29</v>
      </c>
      <c r="D10" s="1">
        <v>100</v>
      </c>
      <c r="E10" s="1">
        <v>3</v>
      </c>
      <c r="F10" s="1" t="s">
        <v>25</v>
      </c>
      <c r="G10" s="1"/>
      <c r="H10" s="1"/>
      <c r="I10" s="1"/>
      <c r="J10" s="1"/>
      <c r="K10" s="1"/>
      <c r="L10" s="1"/>
      <c r="M10" s="1" t="s">
        <v>26</v>
      </c>
      <c r="N10" s="1"/>
      <c r="O10" s="1"/>
      <c r="P10" s="1"/>
      <c r="Q10" s="1"/>
      <c r="R10" s="1"/>
      <c r="S10" s="1"/>
      <c r="T10" s="1">
        <v>1</v>
      </c>
      <c r="U10" s="1">
        <v>9</v>
      </c>
      <c r="V10" s="1" t="str">
        <f t="shared" si="0"/>
        <v>dilution factor=10</v>
      </c>
    </row>
    <row r="11" spans="1:22" x14ac:dyDescent="0.25">
      <c r="A11" s="2">
        <v>20180605</v>
      </c>
      <c r="B11" s="2" t="s">
        <v>24</v>
      </c>
      <c r="C11" s="2" t="s">
        <v>29</v>
      </c>
      <c r="D11" s="2">
        <v>1000</v>
      </c>
      <c r="E11" s="2">
        <v>1</v>
      </c>
      <c r="F11" s="2" t="s">
        <v>25</v>
      </c>
      <c r="G11" s="2"/>
      <c r="H11" s="2"/>
      <c r="I11" s="2"/>
      <c r="J11" s="2"/>
      <c r="K11" s="2"/>
      <c r="L11" s="2"/>
      <c r="M11" s="2" t="s">
        <v>26</v>
      </c>
      <c r="N11" s="2"/>
      <c r="O11" s="2"/>
      <c r="P11" s="2"/>
      <c r="Q11" s="2"/>
      <c r="R11" s="2"/>
      <c r="S11" s="2"/>
      <c r="T11" s="2">
        <v>1</v>
      </c>
      <c r="U11" s="2">
        <v>9</v>
      </c>
      <c r="V11" s="2" t="str">
        <f t="shared" si="0"/>
        <v>dilution factor=100</v>
      </c>
    </row>
    <row r="12" spans="1:22" x14ac:dyDescent="0.25">
      <c r="A12" s="2">
        <v>20180605</v>
      </c>
      <c r="B12" s="2" t="s">
        <v>24</v>
      </c>
      <c r="C12" s="2" t="s">
        <v>29</v>
      </c>
      <c r="D12" s="2">
        <v>1000</v>
      </c>
      <c r="E12" s="2">
        <v>2</v>
      </c>
      <c r="F12" s="2" t="s">
        <v>25</v>
      </c>
      <c r="G12" s="2"/>
      <c r="H12" s="2"/>
      <c r="I12" s="2"/>
      <c r="J12" s="2"/>
      <c r="K12" s="2"/>
      <c r="L12" s="2"/>
      <c r="M12" s="2" t="s">
        <v>26</v>
      </c>
      <c r="N12" s="2"/>
      <c r="O12" s="2"/>
      <c r="P12" s="2"/>
      <c r="Q12" s="2"/>
      <c r="R12" s="2"/>
      <c r="S12" s="2"/>
      <c r="T12" s="2">
        <v>1</v>
      </c>
      <c r="U12" s="2">
        <v>9</v>
      </c>
      <c r="V12" s="2" t="str">
        <f t="shared" si="0"/>
        <v>dilution factor=100</v>
      </c>
    </row>
    <row r="13" spans="1:22" x14ac:dyDescent="0.25">
      <c r="A13" s="2">
        <v>20180605</v>
      </c>
      <c r="B13" s="2" t="s">
        <v>24</v>
      </c>
      <c r="C13" s="2" t="s">
        <v>29</v>
      </c>
      <c r="D13" s="2">
        <v>1000</v>
      </c>
      <c r="E13" s="2">
        <v>3</v>
      </c>
      <c r="F13" s="2" t="s">
        <v>25</v>
      </c>
      <c r="G13" s="2"/>
      <c r="H13" s="2"/>
      <c r="I13" s="2"/>
      <c r="J13" s="2"/>
      <c r="K13" s="2"/>
      <c r="L13" s="2"/>
      <c r="M13" s="2" t="s">
        <v>26</v>
      </c>
      <c r="N13" s="2"/>
      <c r="O13" s="2"/>
      <c r="P13" s="2"/>
      <c r="Q13" s="2"/>
      <c r="R13" s="2"/>
      <c r="S13" s="2"/>
      <c r="T13" s="2">
        <v>1</v>
      </c>
      <c r="U13" s="2">
        <v>9</v>
      </c>
      <c r="V13" s="2" t="str">
        <f t="shared" si="0"/>
        <v>dilution factor=100</v>
      </c>
    </row>
    <row r="14" spans="1:22" x14ac:dyDescent="0.25">
      <c r="A14" s="1">
        <v>20180606</v>
      </c>
      <c r="B14" s="1" t="s">
        <v>24</v>
      </c>
      <c r="C14" s="1" t="s">
        <v>30</v>
      </c>
      <c r="D14" s="1">
        <v>1</v>
      </c>
      <c r="E14" s="1">
        <v>1</v>
      </c>
      <c r="F14" s="1" t="s">
        <v>25</v>
      </c>
      <c r="G14" s="1"/>
      <c r="H14" s="1"/>
      <c r="I14" s="1"/>
      <c r="J14" s="1"/>
      <c r="K14" s="1"/>
      <c r="L14" s="1"/>
      <c r="M14" s="1" t="s">
        <v>26</v>
      </c>
      <c r="N14" s="1"/>
      <c r="O14" s="1"/>
      <c r="P14" s="1"/>
      <c r="Q14" s="1"/>
      <c r="R14" s="1"/>
      <c r="S14" s="1"/>
      <c r="T14" s="1">
        <v>4</v>
      </c>
      <c r="U14" s="1">
        <v>0</v>
      </c>
      <c r="V14" s="1" t="s">
        <v>33</v>
      </c>
    </row>
    <row r="15" spans="1:22" x14ac:dyDescent="0.25">
      <c r="A15" s="1">
        <v>20180606</v>
      </c>
      <c r="B15" s="1" t="s">
        <v>24</v>
      </c>
      <c r="C15" s="1" t="s">
        <v>30</v>
      </c>
      <c r="D15" s="1">
        <v>1</v>
      </c>
      <c r="E15" s="1">
        <v>2</v>
      </c>
      <c r="F15" s="1" t="s">
        <v>25</v>
      </c>
      <c r="G15" s="1"/>
      <c r="H15" s="1"/>
      <c r="I15" s="1"/>
      <c r="J15" s="1"/>
      <c r="K15" s="1"/>
      <c r="L15" s="1"/>
      <c r="M15" s="1" t="s">
        <v>26</v>
      </c>
      <c r="N15" s="1"/>
      <c r="O15" s="1"/>
      <c r="P15" s="1"/>
      <c r="Q15" s="1"/>
      <c r="R15" s="1"/>
      <c r="S15" s="1"/>
      <c r="T15" s="1">
        <v>4</v>
      </c>
      <c r="U15" s="1">
        <v>0</v>
      </c>
      <c r="V15" s="1" t="s">
        <v>33</v>
      </c>
    </row>
    <row r="16" spans="1:22" x14ac:dyDescent="0.25">
      <c r="A16" s="1">
        <v>20180606</v>
      </c>
      <c r="B16" s="1" t="s">
        <v>24</v>
      </c>
      <c r="C16" s="1" t="s">
        <v>30</v>
      </c>
      <c r="D16" s="1">
        <v>1</v>
      </c>
      <c r="E16" s="1">
        <v>3</v>
      </c>
      <c r="F16" s="1" t="s">
        <v>25</v>
      </c>
      <c r="G16" s="1"/>
      <c r="H16" s="1"/>
      <c r="I16" s="1"/>
      <c r="J16" s="1"/>
      <c r="K16" s="1"/>
      <c r="L16" s="1"/>
      <c r="M16" s="1" t="s">
        <v>26</v>
      </c>
      <c r="N16" s="1"/>
      <c r="O16" s="1"/>
      <c r="P16" s="1"/>
      <c r="Q16" s="1"/>
      <c r="R16" s="1"/>
      <c r="S16" s="1"/>
      <c r="T16" s="1">
        <v>4</v>
      </c>
      <c r="U16" s="1">
        <v>0</v>
      </c>
      <c r="V16" s="1" t="s">
        <v>33</v>
      </c>
    </row>
    <row r="17" spans="1:22" x14ac:dyDescent="0.25">
      <c r="A17" s="2">
        <v>20180606</v>
      </c>
      <c r="B17" s="2" t="s">
        <v>24</v>
      </c>
      <c r="C17" s="2" t="s">
        <v>30</v>
      </c>
      <c r="D17" s="2">
        <v>10</v>
      </c>
      <c r="E17" s="2">
        <v>1</v>
      </c>
      <c r="F17" s="2" t="s">
        <v>25</v>
      </c>
      <c r="G17" s="2"/>
      <c r="H17" s="2"/>
      <c r="I17" s="2"/>
      <c r="J17" s="2"/>
      <c r="K17" s="2"/>
      <c r="L17" s="2"/>
      <c r="M17" s="2" t="s">
        <v>26</v>
      </c>
      <c r="N17" s="2"/>
      <c r="O17" s="2"/>
      <c r="P17" s="2"/>
      <c r="Q17" s="2"/>
      <c r="R17" s="2"/>
      <c r="S17" s="2"/>
      <c r="T17" s="2">
        <v>1</v>
      </c>
      <c r="U17" s="2">
        <v>9</v>
      </c>
      <c r="V17" s="2" t="s">
        <v>33</v>
      </c>
    </row>
    <row r="18" spans="1:22" x14ac:dyDescent="0.25">
      <c r="A18" s="2">
        <v>20180606</v>
      </c>
      <c r="B18" s="2" t="s">
        <v>24</v>
      </c>
      <c r="C18" s="2" t="s">
        <v>30</v>
      </c>
      <c r="D18" s="2">
        <v>10</v>
      </c>
      <c r="E18" s="2">
        <v>2</v>
      </c>
      <c r="F18" s="2" t="s">
        <v>25</v>
      </c>
      <c r="G18" s="2"/>
      <c r="H18" s="2"/>
      <c r="I18" s="2"/>
      <c r="J18" s="2"/>
      <c r="K18" s="2"/>
      <c r="L18" s="2"/>
      <c r="M18" s="2" t="s">
        <v>26</v>
      </c>
      <c r="N18" s="2"/>
      <c r="O18" s="2"/>
      <c r="P18" s="2"/>
      <c r="Q18" s="2"/>
      <c r="R18" s="2"/>
      <c r="S18" s="2"/>
      <c r="T18" s="2">
        <v>1</v>
      </c>
      <c r="U18" s="2">
        <v>9</v>
      </c>
      <c r="V18" s="2" t="s">
        <v>33</v>
      </c>
    </row>
    <row r="19" spans="1:22" x14ac:dyDescent="0.25">
      <c r="A19" s="2">
        <v>20180606</v>
      </c>
      <c r="B19" s="2" t="s">
        <v>24</v>
      </c>
      <c r="C19" s="2" t="s">
        <v>30</v>
      </c>
      <c r="D19" s="2">
        <v>10</v>
      </c>
      <c r="E19" s="2">
        <v>3</v>
      </c>
      <c r="F19" s="2" t="s">
        <v>25</v>
      </c>
      <c r="G19" s="2"/>
      <c r="H19" s="2"/>
      <c r="I19" s="2"/>
      <c r="J19" s="2"/>
      <c r="K19" s="2"/>
      <c r="L19" s="2"/>
      <c r="M19" s="2" t="s">
        <v>26</v>
      </c>
      <c r="N19" s="2"/>
      <c r="O19" s="2"/>
      <c r="P19" s="2"/>
      <c r="Q19" s="2"/>
      <c r="R19" s="2"/>
      <c r="S19" s="2"/>
      <c r="T19" s="2">
        <v>1</v>
      </c>
      <c r="U19" s="2">
        <v>9</v>
      </c>
      <c r="V19" s="2" t="s">
        <v>33</v>
      </c>
    </row>
    <row r="20" spans="1:22" x14ac:dyDescent="0.25">
      <c r="A20" s="1">
        <v>20180606</v>
      </c>
      <c r="B20" s="1" t="s">
        <v>24</v>
      </c>
      <c r="C20" s="1" t="s">
        <v>30</v>
      </c>
      <c r="D20" s="1">
        <v>100</v>
      </c>
      <c r="E20" s="1">
        <v>1</v>
      </c>
      <c r="F20" s="1" t="s">
        <v>25</v>
      </c>
      <c r="G20" s="1"/>
      <c r="H20" s="1"/>
      <c r="I20" s="1"/>
      <c r="J20" s="1"/>
      <c r="K20" s="1"/>
      <c r="L20" s="1"/>
      <c r="M20" s="1" t="s">
        <v>26</v>
      </c>
      <c r="N20" s="1"/>
      <c r="O20" s="1"/>
      <c r="P20" s="1"/>
      <c r="Q20" s="1"/>
      <c r="R20" s="1"/>
      <c r="S20" s="1"/>
      <c r="T20" s="1">
        <v>1</v>
      </c>
      <c r="U20" s="1">
        <v>9</v>
      </c>
      <c r="V20" s="1" t="str">
        <f t="shared" ref="V20:V25" si="1" xml:space="preserve"> "dilution factor="&amp;D17</f>
        <v>dilution factor=10</v>
      </c>
    </row>
    <row r="21" spans="1:22" x14ac:dyDescent="0.25">
      <c r="A21" s="1">
        <v>20180606</v>
      </c>
      <c r="B21" s="1" t="s">
        <v>24</v>
      </c>
      <c r="C21" s="1" t="s">
        <v>30</v>
      </c>
      <c r="D21" s="1">
        <v>100</v>
      </c>
      <c r="E21" s="1">
        <v>2</v>
      </c>
      <c r="F21" s="1" t="s">
        <v>25</v>
      </c>
      <c r="G21" s="1"/>
      <c r="H21" s="1"/>
      <c r="I21" s="1"/>
      <c r="J21" s="1"/>
      <c r="K21" s="1"/>
      <c r="L21" s="1"/>
      <c r="M21" s="1" t="s">
        <v>26</v>
      </c>
      <c r="N21" s="1"/>
      <c r="O21" s="1"/>
      <c r="P21" s="1"/>
      <c r="Q21" s="1"/>
      <c r="R21" s="1"/>
      <c r="S21" s="1"/>
      <c r="T21" s="1">
        <v>1</v>
      </c>
      <c r="U21" s="1">
        <v>9</v>
      </c>
      <c r="V21" s="1" t="str">
        <f t="shared" si="1"/>
        <v>dilution factor=10</v>
      </c>
    </row>
    <row r="22" spans="1:22" x14ac:dyDescent="0.25">
      <c r="A22" s="1">
        <v>20180606</v>
      </c>
      <c r="B22" s="1" t="s">
        <v>24</v>
      </c>
      <c r="C22" s="1" t="s">
        <v>30</v>
      </c>
      <c r="D22" s="1">
        <v>100</v>
      </c>
      <c r="E22" s="1">
        <v>3</v>
      </c>
      <c r="F22" s="1" t="s">
        <v>25</v>
      </c>
      <c r="G22" s="1"/>
      <c r="H22" s="1"/>
      <c r="I22" s="1"/>
      <c r="J22" s="1"/>
      <c r="K22" s="1"/>
      <c r="L22" s="1"/>
      <c r="M22" s="1" t="s">
        <v>26</v>
      </c>
      <c r="N22" s="1"/>
      <c r="O22" s="1"/>
      <c r="P22" s="1"/>
      <c r="Q22" s="1"/>
      <c r="R22" s="1"/>
      <c r="S22" s="1"/>
      <c r="T22" s="1">
        <v>1</v>
      </c>
      <c r="U22" s="1">
        <v>9</v>
      </c>
      <c r="V22" s="1" t="str">
        <f t="shared" si="1"/>
        <v>dilution factor=10</v>
      </c>
    </row>
    <row r="23" spans="1:22" x14ac:dyDescent="0.25">
      <c r="A23">
        <v>20180605</v>
      </c>
      <c r="B23" t="s">
        <v>24</v>
      </c>
      <c r="C23" t="s">
        <v>29</v>
      </c>
      <c r="D23">
        <v>1000</v>
      </c>
      <c r="E23">
        <v>1</v>
      </c>
      <c r="F23" t="s">
        <v>25</v>
      </c>
      <c r="M23" t="s">
        <v>26</v>
      </c>
      <c r="T23">
        <v>1</v>
      </c>
      <c r="U23">
        <v>9</v>
      </c>
      <c r="V23" t="str">
        <f t="shared" si="1"/>
        <v>dilution factor=100</v>
      </c>
    </row>
    <row r="24" spans="1:22" x14ac:dyDescent="0.25">
      <c r="A24">
        <v>20180605</v>
      </c>
      <c r="B24" t="s">
        <v>24</v>
      </c>
      <c r="C24" t="s">
        <v>29</v>
      </c>
      <c r="D24">
        <v>1000</v>
      </c>
      <c r="E24">
        <v>2</v>
      </c>
      <c r="F24" t="s">
        <v>25</v>
      </c>
      <c r="M24" t="s">
        <v>26</v>
      </c>
      <c r="T24">
        <v>1</v>
      </c>
      <c r="U24">
        <v>9</v>
      </c>
      <c r="V24" t="str">
        <f t="shared" si="1"/>
        <v>dilution factor=100</v>
      </c>
    </row>
    <row r="25" spans="1:22" x14ac:dyDescent="0.25">
      <c r="A25">
        <v>20180605</v>
      </c>
      <c r="B25" t="s">
        <v>24</v>
      </c>
      <c r="C25" t="s">
        <v>29</v>
      </c>
      <c r="D25">
        <v>1000</v>
      </c>
      <c r="E25">
        <v>3</v>
      </c>
      <c r="F25" t="s">
        <v>25</v>
      </c>
      <c r="M25" t="s">
        <v>26</v>
      </c>
      <c r="T25">
        <v>1</v>
      </c>
      <c r="U25">
        <v>9</v>
      </c>
      <c r="V25" t="str">
        <f t="shared" si="1"/>
        <v>dilution factor=100</v>
      </c>
    </row>
    <row r="26" spans="1:22" x14ac:dyDescent="0.25">
      <c r="A26" s="1">
        <v>20180606</v>
      </c>
      <c r="B26" s="1" t="s">
        <v>24</v>
      </c>
      <c r="C26" s="1" t="s">
        <v>28</v>
      </c>
      <c r="D26" s="1">
        <v>1</v>
      </c>
      <c r="E26" s="1">
        <v>1</v>
      </c>
      <c r="F26" s="1" t="s">
        <v>25</v>
      </c>
      <c r="G26" s="1"/>
      <c r="H26" s="1"/>
      <c r="I26" s="1"/>
      <c r="J26" s="1"/>
      <c r="K26" s="1"/>
      <c r="L26" s="1"/>
      <c r="M26" s="1" t="s">
        <v>26</v>
      </c>
      <c r="N26" s="1"/>
      <c r="O26" s="1"/>
      <c r="P26" s="1"/>
      <c r="Q26" s="1"/>
      <c r="R26" s="1"/>
      <c r="S26" s="1"/>
      <c r="T26" s="1">
        <v>4</v>
      </c>
      <c r="U26" s="1">
        <v>0</v>
      </c>
      <c r="V26" s="1" t="s">
        <v>33</v>
      </c>
    </row>
    <row r="27" spans="1:22" x14ac:dyDescent="0.25">
      <c r="A27" s="1">
        <v>20180606</v>
      </c>
      <c r="B27" s="1" t="s">
        <v>24</v>
      </c>
      <c r="C27" s="1" t="s">
        <v>28</v>
      </c>
      <c r="D27" s="1">
        <v>1</v>
      </c>
      <c r="E27" s="1">
        <v>2</v>
      </c>
      <c r="F27" s="1" t="s">
        <v>25</v>
      </c>
      <c r="G27" s="1"/>
      <c r="H27" s="1"/>
      <c r="I27" s="1"/>
      <c r="J27" s="1"/>
      <c r="K27" s="1"/>
      <c r="L27" s="1"/>
      <c r="M27" s="1" t="s">
        <v>26</v>
      </c>
      <c r="N27" s="1"/>
      <c r="O27" s="1"/>
      <c r="P27" s="1"/>
      <c r="Q27" s="1"/>
      <c r="R27" s="1"/>
      <c r="S27" s="1"/>
      <c r="T27" s="1">
        <v>4</v>
      </c>
      <c r="U27" s="1">
        <v>0</v>
      </c>
      <c r="V27" s="1" t="s">
        <v>33</v>
      </c>
    </row>
    <row r="28" spans="1:22" x14ac:dyDescent="0.25">
      <c r="A28" s="1">
        <v>20180606</v>
      </c>
      <c r="B28" s="1" t="s">
        <v>24</v>
      </c>
      <c r="C28" s="1" t="s">
        <v>28</v>
      </c>
      <c r="D28" s="1">
        <v>1</v>
      </c>
      <c r="E28" s="1">
        <v>3</v>
      </c>
      <c r="F28" s="1" t="s">
        <v>25</v>
      </c>
      <c r="G28" s="1"/>
      <c r="H28" s="1"/>
      <c r="I28" s="1"/>
      <c r="J28" s="1"/>
      <c r="K28" s="1"/>
      <c r="L28" s="1"/>
      <c r="M28" s="1" t="s">
        <v>26</v>
      </c>
      <c r="N28" s="1"/>
      <c r="O28" s="1"/>
      <c r="P28" s="1"/>
      <c r="Q28" s="1"/>
      <c r="R28" s="1"/>
      <c r="S28" s="1"/>
      <c r="T28" s="1">
        <v>4</v>
      </c>
      <c r="U28" s="1">
        <v>0</v>
      </c>
      <c r="V28" s="1" t="s">
        <v>33</v>
      </c>
    </row>
    <row r="29" spans="1:22" x14ac:dyDescent="0.25">
      <c r="A29">
        <v>20180606</v>
      </c>
      <c r="B29" t="s">
        <v>24</v>
      </c>
      <c r="C29" t="s">
        <v>28</v>
      </c>
      <c r="D29">
        <v>2</v>
      </c>
      <c r="E29">
        <v>1</v>
      </c>
      <c r="F29" t="s">
        <v>25</v>
      </c>
      <c r="M29" t="s">
        <v>26</v>
      </c>
      <c r="T29">
        <v>10</v>
      </c>
      <c r="U29">
        <v>10</v>
      </c>
      <c r="V29" t="s">
        <v>33</v>
      </c>
    </row>
    <row r="30" spans="1:22" x14ac:dyDescent="0.25">
      <c r="A30">
        <v>20180606</v>
      </c>
      <c r="B30" t="s">
        <v>24</v>
      </c>
      <c r="C30" t="s">
        <v>28</v>
      </c>
      <c r="D30">
        <v>2</v>
      </c>
      <c r="E30">
        <v>2</v>
      </c>
      <c r="F30" t="s">
        <v>25</v>
      </c>
      <c r="M30" t="s">
        <v>26</v>
      </c>
      <c r="T30">
        <v>10</v>
      </c>
      <c r="U30">
        <v>10</v>
      </c>
      <c r="V30" t="s">
        <v>33</v>
      </c>
    </row>
    <row r="31" spans="1:22" x14ac:dyDescent="0.25">
      <c r="A31">
        <v>20180606</v>
      </c>
      <c r="B31" t="s">
        <v>24</v>
      </c>
      <c r="C31" t="s">
        <v>28</v>
      </c>
      <c r="D31">
        <v>2</v>
      </c>
      <c r="E31">
        <v>3</v>
      </c>
      <c r="F31" t="s">
        <v>25</v>
      </c>
      <c r="M31" t="s">
        <v>26</v>
      </c>
      <c r="T31">
        <v>10</v>
      </c>
      <c r="U31">
        <v>10</v>
      </c>
      <c r="V31" t="s">
        <v>33</v>
      </c>
    </row>
    <row r="32" spans="1:22" x14ac:dyDescent="0.25">
      <c r="A32" s="1">
        <v>20180606</v>
      </c>
      <c r="B32" s="1" t="s">
        <v>24</v>
      </c>
      <c r="C32" s="1" t="s">
        <v>28</v>
      </c>
      <c r="D32" s="1">
        <v>4</v>
      </c>
      <c r="E32" s="1">
        <v>1</v>
      </c>
      <c r="F32" s="1" t="s">
        <v>25</v>
      </c>
      <c r="G32" s="1"/>
      <c r="H32" s="1"/>
      <c r="I32" s="1"/>
      <c r="J32" s="1"/>
      <c r="K32" s="1"/>
      <c r="L32" s="1"/>
      <c r="M32" s="1" t="s">
        <v>26</v>
      </c>
      <c r="N32" s="1"/>
      <c r="O32" s="1"/>
      <c r="P32" s="1"/>
      <c r="Q32" s="1"/>
      <c r="R32" s="1"/>
      <c r="S32" s="1"/>
      <c r="T32" s="1">
        <v>10</v>
      </c>
      <c r="U32" s="1">
        <v>10</v>
      </c>
      <c r="V32" s="1" t="str">
        <f t="shared" ref="V32:V58" si="2" xml:space="preserve"> "dilution factor="&amp;D29</f>
        <v>dilution factor=2</v>
      </c>
    </row>
    <row r="33" spans="1:22" x14ac:dyDescent="0.25">
      <c r="A33" s="1">
        <v>20180606</v>
      </c>
      <c r="B33" s="1" t="s">
        <v>24</v>
      </c>
      <c r="C33" s="1" t="s">
        <v>28</v>
      </c>
      <c r="D33" s="1">
        <v>4</v>
      </c>
      <c r="E33" s="1">
        <v>2</v>
      </c>
      <c r="F33" s="1" t="s">
        <v>25</v>
      </c>
      <c r="G33" s="1"/>
      <c r="H33" s="1"/>
      <c r="I33" s="1"/>
      <c r="J33" s="1"/>
      <c r="K33" s="1"/>
      <c r="L33" s="1"/>
      <c r="M33" s="1" t="s">
        <v>26</v>
      </c>
      <c r="N33" s="1"/>
      <c r="O33" s="1"/>
      <c r="P33" s="1"/>
      <c r="Q33" s="1"/>
      <c r="R33" s="1"/>
      <c r="S33" s="1"/>
      <c r="T33" s="1">
        <v>10</v>
      </c>
      <c r="U33" s="1">
        <v>10</v>
      </c>
      <c r="V33" s="1" t="str">
        <f t="shared" si="2"/>
        <v>dilution factor=2</v>
      </c>
    </row>
    <row r="34" spans="1:22" x14ac:dyDescent="0.25">
      <c r="A34" s="1">
        <v>20180606</v>
      </c>
      <c r="B34" s="1" t="s">
        <v>24</v>
      </c>
      <c r="C34" s="1" t="s">
        <v>28</v>
      </c>
      <c r="D34" s="1">
        <v>4</v>
      </c>
      <c r="E34" s="1">
        <v>3</v>
      </c>
      <c r="F34" s="1" t="s">
        <v>25</v>
      </c>
      <c r="G34" s="1"/>
      <c r="H34" s="1"/>
      <c r="I34" s="1"/>
      <c r="J34" s="1"/>
      <c r="K34" s="1"/>
      <c r="L34" s="1"/>
      <c r="M34" s="1" t="s">
        <v>26</v>
      </c>
      <c r="N34" s="1"/>
      <c r="O34" s="1"/>
      <c r="P34" s="1"/>
      <c r="Q34" s="1"/>
      <c r="R34" s="1"/>
      <c r="S34" s="1"/>
      <c r="T34" s="1">
        <v>10</v>
      </c>
      <c r="U34" s="1">
        <v>10</v>
      </c>
      <c r="V34" s="1" t="str">
        <f t="shared" si="2"/>
        <v>dilution factor=2</v>
      </c>
    </row>
    <row r="35" spans="1:22" x14ac:dyDescent="0.25">
      <c r="A35">
        <v>20180606</v>
      </c>
      <c r="B35" t="s">
        <v>24</v>
      </c>
      <c r="C35" t="s">
        <v>28</v>
      </c>
      <c r="D35">
        <v>8</v>
      </c>
      <c r="E35">
        <v>1</v>
      </c>
      <c r="F35" t="s">
        <v>25</v>
      </c>
      <c r="M35" t="s">
        <v>26</v>
      </c>
      <c r="T35">
        <v>10</v>
      </c>
      <c r="U35">
        <v>10</v>
      </c>
      <c r="V35" t="str">
        <f t="shared" si="2"/>
        <v>dilution factor=4</v>
      </c>
    </row>
    <row r="36" spans="1:22" x14ac:dyDescent="0.25">
      <c r="A36">
        <v>20180606</v>
      </c>
      <c r="B36" t="s">
        <v>24</v>
      </c>
      <c r="C36" t="s">
        <v>28</v>
      </c>
      <c r="D36">
        <v>8</v>
      </c>
      <c r="E36">
        <v>2</v>
      </c>
      <c r="F36" t="s">
        <v>25</v>
      </c>
      <c r="M36" t="s">
        <v>26</v>
      </c>
      <c r="T36">
        <v>10</v>
      </c>
      <c r="U36">
        <v>10</v>
      </c>
      <c r="V36" t="str">
        <f t="shared" si="2"/>
        <v>dilution factor=4</v>
      </c>
    </row>
    <row r="37" spans="1:22" x14ac:dyDescent="0.25">
      <c r="A37">
        <v>20180606</v>
      </c>
      <c r="B37" t="s">
        <v>24</v>
      </c>
      <c r="C37" t="s">
        <v>28</v>
      </c>
      <c r="D37">
        <v>8</v>
      </c>
      <c r="E37">
        <v>3</v>
      </c>
      <c r="F37" t="s">
        <v>25</v>
      </c>
      <c r="M37" t="s">
        <v>26</v>
      </c>
      <c r="T37">
        <v>10</v>
      </c>
      <c r="U37">
        <v>10</v>
      </c>
      <c r="V37" t="str">
        <f t="shared" si="2"/>
        <v>dilution factor=4</v>
      </c>
    </row>
    <row r="38" spans="1:22" x14ac:dyDescent="0.25">
      <c r="A38" s="1">
        <v>20180606</v>
      </c>
      <c r="B38" s="1" t="s">
        <v>24</v>
      </c>
      <c r="C38" s="1" t="s">
        <v>28</v>
      </c>
      <c r="D38" s="1">
        <v>16</v>
      </c>
      <c r="E38" s="1">
        <v>1</v>
      </c>
      <c r="F38" s="1" t="s">
        <v>25</v>
      </c>
      <c r="G38" s="1"/>
      <c r="H38" s="1"/>
      <c r="I38" s="1"/>
      <c r="J38" s="1"/>
      <c r="K38" s="1"/>
      <c r="L38" s="1"/>
      <c r="M38" s="1" t="s">
        <v>26</v>
      </c>
      <c r="N38" s="1"/>
      <c r="O38" s="1"/>
      <c r="P38" s="1"/>
      <c r="Q38" s="1"/>
      <c r="R38" s="1"/>
      <c r="S38" s="1"/>
      <c r="T38" s="1">
        <v>10</v>
      </c>
      <c r="U38" s="1">
        <v>10</v>
      </c>
      <c r="V38" s="1" t="str">
        <f t="shared" si="2"/>
        <v>dilution factor=8</v>
      </c>
    </row>
    <row r="39" spans="1:22" x14ac:dyDescent="0.25">
      <c r="A39" s="1">
        <v>20180606</v>
      </c>
      <c r="B39" s="1" t="s">
        <v>24</v>
      </c>
      <c r="C39" s="1" t="s">
        <v>28</v>
      </c>
      <c r="D39" s="1">
        <v>16</v>
      </c>
      <c r="E39" s="1">
        <v>2</v>
      </c>
      <c r="F39" s="1" t="s">
        <v>25</v>
      </c>
      <c r="G39" s="1"/>
      <c r="H39" s="1"/>
      <c r="I39" s="1"/>
      <c r="J39" s="1"/>
      <c r="K39" s="1"/>
      <c r="L39" s="1"/>
      <c r="M39" s="1" t="s">
        <v>26</v>
      </c>
      <c r="N39" s="1"/>
      <c r="O39" s="1"/>
      <c r="P39" s="1"/>
      <c r="Q39" s="1"/>
      <c r="R39" s="1"/>
      <c r="S39" s="1"/>
      <c r="T39" s="1">
        <v>10</v>
      </c>
      <c r="U39" s="1">
        <v>10</v>
      </c>
      <c r="V39" s="1" t="str">
        <f t="shared" si="2"/>
        <v>dilution factor=8</v>
      </c>
    </row>
    <row r="40" spans="1:22" x14ac:dyDescent="0.25">
      <c r="A40" s="1">
        <v>20180606</v>
      </c>
      <c r="B40" s="1" t="s">
        <v>24</v>
      </c>
      <c r="C40" s="1" t="s">
        <v>28</v>
      </c>
      <c r="D40" s="1">
        <v>16</v>
      </c>
      <c r="E40" s="1">
        <v>3</v>
      </c>
      <c r="F40" s="1" t="s">
        <v>25</v>
      </c>
      <c r="G40" s="1"/>
      <c r="H40" s="1"/>
      <c r="I40" s="1"/>
      <c r="J40" s="1"/>
      <c r="K40" s="1"/>
      <c r="L40" s="1"/>
      <c r="M40" s="1" t="s">
        <v>26</v>
      </c>
      <c r="N40" s="1"/>
      <c r="O40" s="1"/>
      <c r="P40" s="1"/>
      <c r="Q40" s="1"/>
      <c r="R40" s="1"/>
      <c r="S40" s="1"/>
      <c r="T40" s="1">
        <v>10</v>
      </c>
      <c r="U40" s="1">
        <v>10</v>
      </c>
      <c r="V40" s="1" t="str">
        <f t="shared" si="2"/>
        <v>dilution factor=8</v>
      </c>
    </row>
    <row r="41" spans="1:22" x14ac:dyDescent="0.25">
      <c r="A41">
        <v>20180606</v>
      </c>
      <c r="B41" t="s">
        <v>24</v>
      </c>
      <c r="C41" t="s">
        <v>28</v>
      </c>
      <c r="D41">
        <v>32</v>
      </c>
      <c r="E41">
        <v>1</v>
      </c>
      <c r="F41" t="s">
        <v>25</v>
      </c>
      <c r="M41" t="s">
        <v>26</v>
      </c>
      <c r="T41">
        <v>10</v>
      </c>
      <c r="U41">
        <v>10</v>
      </c>
      <c r="V41" t="str">
        <f t="shared" si="2"/>
        <v>dilution factor=16</v>
      </c>
    </row>
    <row r="42" spans="1:22" x14ac:dyDescent="0.25">
      <c r="A42">
        <v>20180606</v>
      </c>
      <c r="B42" t="s">
        <v>24</v>
      </c>
      <c r="C42" t="s">
        <v>28</v>
      </c>
      <c r="D42">
        <v>32</v>
      </c>
      <c r="E42">
        <v>2</v>
      </c>
      <c r="F42" t="s">
        <v>25</v>
      </c>
      <c r="M42" t="s">
        <v>26</v>
      </c>
      <c r="T42">
        <v>10</v>
      </c>
      <c r="U42">
        <v>10</v>
      </c>
      <c r="V42" t="str">
        <f t="shared" si="2"/>
        <v>dilution factor=16</v>
      </c>
    </row>
    <row r="43" spans="1:22" x14ac:dyDescent="0.25">
      <c r="A43">
        <v>20180606</v>
      </c>
      <c r="B43" t="s">
        <v>24</v>
      </c>
      <c r="C43" t="s">
        <v>28</v>
      </c>
      <c r="D43">
        <v>32</v>
      </c>
      <c r="E43">
        <v>3</v>
      </c>
      <c r="F43" t="s">
        <v>25</v>
      </c>
      <c r="M43" t="s">
        <v>26</v>
      </c>
      <c r="T43">
        <v>10</v>
      </c>
      <c r="U43">
        <v>10</v>
      </c>
      <c r="V43" t="str">
        <f t="shared" si="2"/>
        <v>dilution factor=16</v>
      </c>
    </row>
    <row r="44" spans="1:22" x14ac:dyDescent="0.25">
      <c r="A44" s="1">
        <v>20180606</v>
      </c>
      <c r="B44" s="1" t="s">
        <v>24</v>
      </c>
      <c r="C44" s="1" t="s">
        <v>28</v>
      </c>
      <c r="D44" s="1">
        <v>64</v>
      </c>
      <c r="E44" s="1">
        <v>1</v>
      </c>
      <c r="F44" s="1" t="s">
        <v>25</v>
      </c>
      <c r="G44" s="1"/>
      <c r="H44" s="1"/>
      <c r="I44" s="1"/>
      <c r="J44" s="1"/>
      <c r="K44" s="1"/>
      <c r="L44" s="1"/>
      <c r="M44" s="1" t="s">
        <v>26</v>
      </c>
      <c r="N44" s="1"/>
      <c r="O44" s="1"/>
      <c r="P44" s="1"/>
      <c r="Q44" s="1"/>
      <c r="R44" s="1"/>
      <c r="S44" s="1"/>
      <c r="T44" s="1">
        <v>10</v>
      </c>
      <c r="U44" s="1">
        <v>10</v>
      </c>
      <c r="V44" s="1" t="str">
        <f t="shared" si="2"/>
        <v>dilution factor=32</v>
      </c>
    </row>
    <row r="45" spans="1:22" x14ac:dyDescent="0.25">
      <c r="A45" s="1">
        <v>20180606</v>
      </c>
      <c r="B45" s="1" t="s">
        <v>24</v>
      </c>
      <c r="C45" s="1" t="s">
        <v>28</v>
      </c>
      <c r="D45" s="1">
        <v>64</v>
      </c>
      <c r="E45" s="1">
        <v>2</v>
      </c>
      <c r="F45" s="1" t="s">
        <v>25</v>
      </c>
      <c r="G45" s="1"/>
      <c r="H45" s="1"/>
      <c r="I45" s="1"/>
      <c r="J45" s="1"/>
      <c r="K45" s="1"/>
      <c r="L45" s="1"/>
      <c r="M45" s="1" t="s">
        <v>26</v>
      </c>
      <c r="N45" s="1"/>
      <c r="O45" s="1"/>
      <c r="P45" s="1"/>
      <c r="Q45" s="1"/>
      <c r="R45" s="1"/>
      <c r="S45" s="1"/>
      <c r="T45" s="1">
        <v>10</v>
      </c>
      <c r="U45" s="1">
        <v>10</v>
      </c>
      <c r="V45" s="1" t="str">
        <f t="shared" si="2"/>
        <v>dilution factor=32</v>
      </c>
    </row>
    <row r="46" spans="1:22" x14ac:dyDescent="0.25">
      <c r="A46" s="1">
        <v>20180606</v>
      </c>
      <c r="B46" s="1" t="s">
        <v>24</v>
      </c>
      <c r="C46" s="1" t="s">
        <v>28</v>
      </c>
      <c r="D46" s="1">
        <v>64</v>
      </c>
      <c r="E46" s="1">
        <v>3</v>
      </c>
      <c r="F46" s="1" t="s">
        <v>25</v>
      </c>
      <c r="G46" s="1"/>
      <c r="H46" s="1"/>
      <c r="I46" s="1"/>
      <c r="J46" s="1"/>
      <c r="K46" s="1"/>
      <c r="L46" s="1"/>
      <c r="M46" s="1" t="s">
        <v>26</v>
      </c>
      <c r="N46" s="1"/>
      <c r="O46" s="1"/>
      <c r="P46" s="1"/>
      <c r="Q46" s="1"/>
      <c r="R46" s="1"/>
      <c r="S46" s="1"/>
      <c r="T46" s="1">
        <v>10</v>
      </c>
      <c r="U46" s="1">
        <v>10</v>
      </c>
      <c r="V46" s="1" t="str">
        <f t="shared" si="2"/>
        <v>dilution factor=32</v>
      </c>
    </row>
    <row r="47" spans="1:22" x14ac:dyDescent="0.25">
      <c r="A47">
        <v>20180606</v>
      </c>
      <c r="B47" t="s">
        <v>24</v>
      </c>
      <c r="C47" t="s">
        <v>28</v>
      </c>
      <c r="D47">
        <v>128</v>
      </c>
      <c r="E47">
        <v>1</v>
      </c>
      <c r="F47" t="s">
        <v>25</v>
      </c>
      <c r="M47" t="s">
        <v>26</v>
      </c>
      <c r="T47">
        <v>10</v>
      </c>
      <c r="U47">
        <v>10</v>
      </c>
      <c r="V47" t="str">
        <f t="shared" si="2"/>
        <v>dilution factor=64</v>
      </c>
    </row>
    <row r="48" spans="1:22" x14ac:dyDescent="0.25">
      <c r="A48">
        <v>20180606</v>
      </c>
      <c r="B48" t="s">
        <v>24</v>
      </c>
      <c r="C48" t="s">
        <v>28</v>
      </c>
      <c r="D48">
        <v>128</v>
      </c>
      <c r="E48">
        <v>2</v>
      </c>
      <c r="F48" t="s">
        <v>25</v>
      </c>
      <c r="M48" t="s">
        <v>26</v>
      </c>
      <c r="T48">
        <v>10</v>
      </c>
      <c r="U48">
        <v>10</v>
      </c>
      <c r="V48" t="str">
        <f t="shared" si="2"/>
        <v>dilution factor=64</v>
      </c>
    </row>
    <row r="49" spans="1:22" x14ac:dyDescent="0.25">
      <c r="A49">
        <v>20180606</v>
      </c>
      <c r="B49" t="s">
        <v>24</v>
      </c>
      <c r="C49" t="s">
        <v>28</v>
      </c>
      <c r="D49">
        <v>128</v>
      </c>
      <c r="E49">
        <v>3</v>
      </c>
      <c r="F49" t="s">
        <v>25</v>
      </c>
      <c r="M49" t="s">
        <v>26</v>
      </c>
      <c r="T49">
        <v>10</v>
      </c>
      <c r="U49">
        <v>10</v>
      </c>
      <c r="V49" t="str">
        <f t="shared" si="2"/>
        <v>dilution factor=64</v>
      </c>
    </row>
    <row r="50" spans="1:22" x14ac:dyDescent="0.25">
      <c r="A50" s="1">
        <v>20180606</v>
      </c>
      <c r="B50" s="1" t="s">
        <v>24</v>
      </c>
      <c r="C50" s="1" t="s">
        <v>28</v>
      </c>
      <c r="D50" s="1">
        <v>256</v>
      </c>
      <c r="E50" s="1">
        <v>1</v>
      </c>
      <c r="F50" s="1" t="s">
        <v>25</v>
      </c>
      <c r="G50" s="1"/>
      <c r="H50" s="1"/>
      <c r="I50" s="1"/>
      <c r="J50" s="1"/>
      <c r="K50" s="1"/>
      <c r="L50" s="1"/>
      <c r="M50" s="1" t="s">
        <v>26</v>
      </c>
      <c r="N50" s="1"/>
      <c r="O50" s="1"/>
      <c r="P50" s="1"/>
      <c r="Q50" s="1"/>
      <c r="R50" s="1"/>
      <c r="S50" s="1"/>
      <c r="T50" s="1">
        <v>10</v>
      </c>
      <c r="U50" s="1">
        <v>10</v>
      </c>
      <c r="V50" s="1" t="str">
        <f t="shared" si="2"/>
        <v>dilution factor=128</v>
      </c>
    </row>
    <row r="51" spans="1:22" x14ac:dyDescent="0.25">
      <c r="A51" s="1">
        <v>20180606</v>
      </c>
      <c r="B51" s="1" t="s">
        <v>24</v>
      </c>
      <c r="C51" s="1" t="s">
        <v>28</v>
      </c>
      <c r="D51" s="1">
        <v>256</v>
      </c>
      <c r="E51" s="1">
        <v>2</v>
      </c>
      <c r="F51" s="1" t="s">
        <v>25</v>
      </c>
      <c r="G51" s="1"/>
      <c r="H51" s="1"/>
      <c r="I51" s="1"/>
      <c r="J51" s="1"/>
      <c r="K51" s="1"/>
      <c r="L51" s="1"/>
      <c r="M51" s="1" t="s">
        <v>26</v>
      </c>
      <c r="N51" s="1"/>
      <c r="O51" s="1"/>
      <c r="P51" s="1"/>
      <c r="Q51" s="1"/>
      <c r="R51" s="1"/>
      <c r="S51" s="1"/>
      <c r="T51" s="1">
        <v>10</v>
      </c>
      <c r="U51" s="1">
        <v>10</v>
      </c>
      <c r="V51" s="1" t="str">
        <f t="shared" si="2"/>
        <v>dilution factor=128</v>
      </c>
    </row>
    <row r="52" spans="1:22" x14ac:dyDescent="0.25">
      <c r="A52" s="1">
        <v>20180606</v>
      </c>
      <c r="B52" s="1" t="s">
        <v>24</v>
      </c>
      <c r="C52" s="1" t="s">
        <v>28</v>
      </c>
      <c r="D52" s="1">
        <v>256</v>
      </c>
      <c r="E52" s="1">
        <v>3</v>
      </c>
      <c r="F52" s="1" t="s">
        <v>25</v>
      </c>
      <c r="G52" s="1"/>
      <c r="H52" s="1"/>
      <c r="I52" s="1"/>
      <c r="J52" s="1"/>
      <c r="K52" s="1"/>
      <c r="L52" s="1"/>
      <c r="M52" s="1" t="s">
        <v>26</v>
      </c>
      <c r="N52" s="1"/>
      <c r="O52" s="1"/>
      <c r="P52" s="1"/>
      <c r="Q52" s="1"/>
      <c r="R52" s="1"/>
      <c r="S52" s="1"/>
      <c r="T52" s="1">
        <v>10</v>
      </c>
      <c r="U52" s="1">
        <v>10</v>
      </c>
      <c r="V52" s="1" t="str">
        <f t="shared" si="2"/>
        <v>dilution factor=128</v>
      </c>
    </row>
    <row r="53" spans="1:22" x14ac:dyDescent="0.25">
      <c r="A53">
        <v>20180606</v>
      </c>
      <c r="B53" t="s">
        <v>24</v>
      </c>
      <c r="C53" t="s">
        <v>28</v>
      </c>
      <c r="D53">
        <v>512</v>
      </c>
      <c r="E53">
        <v>1</v>
      </c>
      <c r="F53" t="s">
        <v>25</v>
      </c>
      <c r="M53" t="s">
        <v>26</v>
      </c>
      <c r="T53">
        <v>10</v>
      </c>
      <c r="U53">
        <v>10</v>
      </c>
      <c r="V53" t="str">
        <f t="shared" si="2"/>
        <v>dilution factor=256</v>
      </c>
    </row>
    <row r="54" spans="1:22" x14ac:dyDescent="0.25">
      <c r="A54">
        <v>20180606</v>
      </c>
      <c r="B54" t="s">
        <v>24</v>
      </c>
      <c r="C54" t="s">
        <v>28</v>
      </c>
      <c r="D54">
        <v>512</v>
      </c>
      <c r="E54">
        <v>2</v>
      </c>
      <c r="F54" t="s">
        <v>25</v>
      </c>
      <c r="M54" t="s">
        <v>26</v>
      </c>
      <c r="T54">
        <v>10</v>
      </c>
      <c r="U54">
        <v>10</v>
      </c>
      <c r="V54" t="str">
        <f t="shared" si="2"/>
        <v>dilution factor=256</v>
      </c>
    </row>
    <row r="55" spans="1:22" x14ac:dyDescent="0.25">
      <c r="A55">
        <v>20180606</v>
      </c>
      <c r="B55" t="s">
        <v>24</v>
      </c>
      <c r="C55" t="s">
        <v>28</v>
      </c>
      <c r="D55">
        <v>512</v>
      </c>
      <c r="E55">
        <v>3</v>
      </c>
      <c r="F55" t="s">
        <v>25</v>
      </c>
      <c r="M55" t="s">
        <v>26</v>
      </c>
      <c r="T55">
        <v>10</v>
      </c>
      <c r="U55">
        <v>10</v>
      </c>
      <c r="V55" t="str">
        <f t="shared" si="2"/>
        <v>dilution factor=256</v>
      </c>
    </row>
    <row r="56" spans="1:22" x14ac:dyDescent="0.25">
      <c r="A56" s="1">
        <v>20180606</v>
      </c>
      <c r="B56" s="1" t="s">
        <v>24</v>
      </c>
      <c r="C56" s="1" t="s">
        <v>28</v>
      </c>
      <c r="D56" s="1">
        <v>1024</v>
      </c>
      <c r="E56" s="1">
        <v>1</v>
      </c>
      <c r="F56" s="1" t="s">
        <v>25</v>
      </c>
      <c r="G56" s="1"/>
      <c r="H56" s="1"/>
      <c r="I56" s="1"/>
      <c r="J56" s="1"/>
      <c r="K56" s="1"/>
      <c r="L56" s="1"/>
      <c r="M56" s="1" t="s">
        <v>26</v>
      </c>
      <c r="N56" s="1"/>
      <c r="O56" s="1"/>
      <c r="P56" s="1"/>
      <c r="Q56" s="1"/>
      <c r="R56" s="1"/>
      <c r="S56" s="1"/>
      <c r="T56" s="1">
        <v>10</v>
      </c>
      <c r="U56" s="1">
        <v>10</v>
      </c>
      <c r="V56" s="1" t="str">
        <f t="shared" si="2"/>
        <v>dilution factor=512</v>
      </c>
    </row>
    <row r="57" spans="1:22" x14ac:dyDescent="0.25">
      <c r="A57" s="1">
        <v>20180606</v>
      </c>
      <c r="B57" s="1" t="s">
        <v>24</v>
      </c>
      <c r="C57" s="1" t="s">
        <v>28</v>
      </c>
      <c r="D57" s="1">
        <v>1024</v>
      </c>
      <c r="E57" s="1">
        <v>2</v>
      </c>
      <c r="F57" s="1" t="s">
        <v>25</v>
      </c>
      <c r="G57" s="1"/>
      <c r="H57" s="1"/>
      <c r="I57" s="1"/>
      <c r="J57" s="1"/>
      <c r="K57" s="1"/>
      <c r="L57" s="1"/>
      <c r="M57" s="1" t="s">
        <v>26</v>
      </c>
      <c r="N57" s="1"/>
      <c r="O57" s="1"/>
      <c r="P57" s="1"/>
      <c r="Q57" s="1"/>
      <c r="R57" s="1"/>
      <c r="S57" s="1"/>
      <c r="T57" s="1">
        <v>10</v>
      </c>
      <c r="U57" s="1">
        <v>10</v>
      </c>
      <c r="V57" s="1" t="str">
        <f t="shared" si="2"/>
        <v>dilution factor=512</v>
      </c>
    </row>
    <row r="58" spans="1:22" x14ac:dyDescent="0.25">
      <c r="A58" s="1">
        <v>20180606</v>
      </c>
      <c r="B58" s="1" t="s">
        <v>24</v>
      </c>
      <c r="C58" s="1" t="s">
        <v>28</v>
      </c>
      <c r="D58" s="1">
        <v>1024</v>
      </c>
      <c r="E58" s="1">
        <v>3</v>
      </c>
      <c r="F58" s="1" t="s">
        <v>25</v>
      </c>
      <c r="G58" s="1"/>
      <c r="H58" s="1"/>
      <c r="I58" s="1"/>
      <c r="J58" s="1"/>
      <c r="K58" s="1"/>
      <c r="L58" s="1"/>
      <c r="M58" s="1" t="s">
        <v>26</v>
      </c>
      <c r="N58" s="1"/>
      <c r="O58" s="1"/>
      <c r="P58" s="1"/>
      <c r="Q58" s="1"/>
      <c r="R58" s="1"/>
      <c r="S58" s="1"/>
      <c r="T58" s="1">
        <v>10</v>
      </c>
      <c r="U58" s="1">
        <v>10</v>
      </c>
      <c r="V58" s="1" t="str">
        <f t="shared" si="2"/>
        <v>dilution factor=512</v>
      </c>
    </row>
  </sheetData>
  <sortState ref="B2:W67">
    <sortCondition ref="D2:D67"/>
    <sortCondition ref="E2:E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F2" sqref="F2"/>
    </sheetView>
  </sheetViews>
  <sheetFormatPr defaultRowHeight="15" x14ac:dyDescent="0.25"/>
  <cols>
    <col min="4" max="4" width="13.7109375" bestFit="1" customWidth="1"/>
    <col min="8" max="10" width="12.140625" bestFit="1" customWidth="1"/>
    <col min="16" max="18" width="11.5703125" bestFit="1" customWidth="1"/>
  </cols>
  <sheetData>
    <row r="1" spans="1:20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tr">
        <f>E1&amp;"_conc"</f>
        <v>p_rep1_conc</v>
      </c>
      <c r="I1" t="str">
        <f>F1&amp;"_conc"</f>
        <v>p_rep2_conc</v>
      </c>
      <c r="J1" t="str">
        <f>G1&amp;"_conc"</f>
        <v>p_rep3_conc</v>
      </c>
      <c r="K1" t="s">
        <v>10</v>
      </c>
      <c r="L1" t="s">
        <v>13</v>
      </c>
      <c r="M1" t="s">
        <v>7</v>
      </c>
      <c r="N1" t="s">
        <v>8</v>
      </c>
      <c r="O1" t="s">
        <v>9</v>
      </c>
      <c r="P1" t="str">
        <f>M1&amp;"_conc"</f>
        <v>c_rep1_conc</v>
      </c>
      <c r="Q1" t="str">
        <f>N1&amp;"_conc"</f>
        <v>c_rep2_conc</v>
      </c>
      <c r="R1" t="str">
        <f>O1&amp;"_conc"</f>
        <v>c_rep3_conc</v>
      </c>
      <c r="S1" t="s">
        <v>11</v>
      </c>
      <c r="T1" t="s">
        <v>12</v>
      </c>
    </row>
    <row r="2" spans="1:20" x14ac:dyDescent="0.25">
      <c r="A2">
        <v>4000</v>
      </c>
      <c r="B2">
        <f>4000-A2</f>
        <v>0</v>
      </c>
      <c r="C2">
        <f>A2/4000</f>
        <v>1</v>
      </c>
      <c r="D2">
        <f>1/C2</f>
        <v>1</v>
      </c>
      <c r="E2">
        <v>584.79999999999995</v>
      </c>
      <c r="F2">
        <v>583.67999999999995</v>
      </c>
      <c r="G2">
        <v>479.04</v>
      </c>
      <c r="H2">
        <f t="shared" ref="H2:H13" si="0">E2*$D2</f>
        <v>584.79999999999995</v>
      </c>
      <c r="I2">
        <f t="shared" ref="I2:I13" si="1">F2*$D2</f>
        <v>583.67999999999995</v>
      </c>
      <c r="J2">
        <f t="shared" ref="J2:J13" si="2">G2*$D2</f>
        <v>479.04</v>
      </c>
      <c r="K2">
        <f>AVERAGE(E2:G2)</f>
        <v>549.17333333333329</v>
      </c>
      <c r="L2">
        <f>AVERAGE(H2:J2)</f>
        <v>549.17333333333329</v>
      </c>
      <c r="M2">
        <v>9.32</v>
      </c>
      <c r="N2">
        <v>9.94</v>
      </c>
      <c r="O2">
        <v>8.35</v>
      </c>
      <c r="P2">
        <f t="shared" ref="P2:P13" si="3">M2*$D2</f>
        <v>9.32</v>
      </c>
      <c r="Q2">
        <f t="shared" ref="Q2:Q13" si="4">N2*$D2</f>
        <v>9.94</v>
      </c>
      <c r="R2">
        <f t="shared" ref="R2:R13" si="5">O2*$D2</f>
        <v>8.35</v>
      </c>
      <c r="S2">
        <f>AVERAGE(M2:O2)</f>
        <v>9.2033333333333331</v>
      </c>
      <c r="T2">
        <f>AVERAGE(P2:R2)</f>
        <v>9.2033333333333331</v>
      </c>
    </row>
    <row r="3" spans="1:20" x14ac:dyDescent="0.25">
      <c r="A3">
        <v>2000</v>
      </c>
      <c r="B3">
        <f t="shared" ref="B3:B13" si="6">4000-A3</f>
        <v>2000</v>
      </c>
      <c r="C3">
        <f t="shared" ref="C3:C13" si="7">A3/4000</f>
        <v>0.5</v>
      </c>
      <c r="D3">
        <f t="shared" ref="D3:D13" si="8">1/C3</f>
        <v>2</v>
      </c>
      <c r="E3">
        <v>371.25</v>
      </c>
      <c r="F3">
        <v>313.54000000000002</v>
      </c>
      <c r="G3">
        <v>244.16</v>
      </c>
      <c r="H3">
        <f t="shared" si="0"/>
        <v>742.5</v>
      </c>
      <c r="I3">
        <f t="shared" si="1"/>
        <v>627.08000000000004</v>
      </c>
      <c r="J3">
        <f t="shared" si="2"/>
        <v>488.32</v>
      </c>
      <c r="K3">
        <f t="shared" ref="K3:K13" si="9">AVERAGE(E3:G3)</f>
        <v>309.64999999999998</v>
      </c>
      <c r="L3">
        <f t="shared" ref="L3:L13" si="10">AVERAGE(H3:J3)</f>
        <v>619.29999999999995</v>
      </c>
      <c r="M3">
        <v>5.26</v>
      </c>
      <c r="N3">
        <v>5.26</v>
      </c>
      <c r="O3">
        <v>4.8099999999999996</v>
      </c>
      <c r="P3">
        <f t="shared" si="3"/>
        <v>10.52</v>
      </c>
      <c r="Q3">
        <f t="shared" si="4"/>
        <v>10.52</v>
      </c>
      <c r="R3">
        <f t="shared" si="5"/>
        <v>9.6199999999999992</v>
      </c>
      <c r="S3">
        <f t="shared" ref="S3:S13" si="11">AVERAGE(M3:O3)</f>
        <v>5.1099999999999994</v>
      </c>
      <c r="T3">
        <f t="shared" ref="T3:T13" si="12">AVERAGE(P3:R3)</f>
        <v>10.219999999999999</v>
      </c>
    </row>
    <row r="4" spans="1:20" x14ac:dyDescent="0.25">
      <c r="A4">
        <v>1000</v>
      </c>
      <c r="B4">
        <f t="shared" si="6"/>
        <v>3000</v>
      </c>
      <c r="C4">
        <f t="shared" ref="C4" si="13">A4/4000</f>
        <v>0.25</v>
      </c>
      <c r="D4">
        <f t="shared" si="8"/>
        <v>4</v>
      </c>
      <c r="E4">
        <v>167.58</v>
      </c>
      <c r="F4">
        <v>161.07</v>
      </c>
      <c r="G4">
        <v>126.49</v>
      </c>
      <c r="H4">
        <f t="shared" si="0"/>
        <v>670.32</v>
      </c>
      <c r="I4">
        <f t="shared" si="1"/>
        <v>644.28</v>
      </c>
      <c r="J4">
        <f t="shared" si="2"/>
        <v>505.96</v>
      </c>
      <c r="K4">
        <f t="shared" si="9"/>
        <v>151.71333333333334</v>
      </c>
      <c r="L4">
        <f t="shared" si="10"/>
        <v>606.85333333333335</v>
      </c>
      <c r="M4">
        <v>2.46</v>
      </c>
      <c r="N4">
        <v>2.8</v>
      </c>
      <c r="O4">
        <v>2.48</v>
      </c>
      <c r="P4">
        <f t="shared" si="3"/>
        <v>9.84</v>
      </c>
      <c r="Q4">
        <f t="shared" si="4"/>
        <v>11.2</v>
      </c>
      <c r="R4">
        <f t="shared" si="5"/>
        <v>9.92</v>
      </c>
      <c r="S4">
        <f t="shared" si="11"/>
        <v>2.58</v>
      </c>
      <c r="T4">
        <f t="shared" si="12"/>
        <v>10.32</v>
      </c>
    </row>
    <row r="5" spans="1:20" x14ac:dyDescent="0.25">
      <c r="A5">
        <f>2000/3</f>
        <v>666.66666666666663</v>
      </c>
      <c r="B5">
        <f t="shared" si="6"/>
        <v>3333.3333333333335</v>
      </c>
      <c r="C5">
        <f t="shared" si="7"/>
        <v>0.16666666666666666</v>
      </c>
      <c r="D5">
        <f t="shared" si="8"/>
        <v>6</v>
      </c>
      <c r="E5">
        <v>104.26</v>
      </c>
      <c r="F5">
        <v>104.94</v>
      </c>
      <c r="G5">
        <v>89.65</v>
      </c>
      <c r="H5">
        <f t="shared" si="0"/>
        <v>625.56000000000006</v>
      </c>
      <c r="I5">
        <f t="shared" si="1"/>
        <v>629.64</v>
      </c>
      <c r="J5">
        <f t="shared" si="2"/>
        <v>537.90000000000009</v>
      </c>
      <c r="K5">
        <f t="shared" si="9"/>
        <v>99.616666666666674</v>
      </c>
      <c r="L5">
        <f t="shared" si="10"/>
        <v>597.70000000000005</v>
      </c>
      <c r="M5">
        <v>1.64</v>
      </c>
      <c r="N5">
        <v>1.96</v>
      </c>
      <c r="O5">
        <v>1.8</v>
      </c>
      <c r="P5">
        <f t="shared" si="3"/>
        <v>9.84</v>
      </c>
      <c r="Q5">
        <f t="shared" si="4"/>
        <v>11.76</v>
      </c>
      <c r="R5">
        <f t="shared" si="5"/>
        <v>10.8</v>
      </c>
      <c r="S5">
        <f t="shared" si="11"/>
        <v>1.7999999999999998</v>
      </c>
      <c r="T5">
        <f t="shared" si="12"/>
        <v>10.800000000000002</v>
      </c>
    </row>
    <row r="6" spans="1:20" x14ac:dyDescent="0.25">
      <c r="A6">
        <v>500</v>
      </c>
      <c r="B6">
        <f t="shared" si="6"/>
        <v>3500</v>
      </c>
      <c r="C6">
        <f t="shared" si="7"/>
        <v>0.125</v>
      </c>
      <c r="D6">
        <f t="shared" si="8"/>
        <v>8</v>
      </c>
      <c r="E6">
        <v>84.92</v>
      </c>
      <c r="F6">
        <v>79.52</v>
      </c>
      <c r="G6">
        <v>64.45</v>
      </c>
      <c r="H6">
        <f t="shared" si="0"/>
        <v>679.36</v>
      </c>
      <c r="I6">
        <f t="shared" si="1"/>
        <v>636.16</v>
      </c>
      <c r="J6">
        <f t="shared" si="2"/>
        <v>515.6</v>
      </c>
      <c r="K6">
        <f t="shared" si="9"/>
        <v>76.296666666666667</v>
      </c>
      <c r="L6">
        <f t="shared" si="10"/>
        <v>610.37333333333333</v>
      </c>
      <c r="M6">
        <v>1.58</v>
      </c>
      <c r="N6">
        <v>1.51</v>
      </c>
      <c r="O6">
        <v>1.33</v>
      </c>
      <c r="P6">
        <f t="shared" si="3"/>
        <v>12.64</v>
      </c>
      <c r="Q6">
        <f t="shared" si="4"/>
        <v>12.08</v>
      </c>
      <c r="R6">
        <f t="shared" si="5"/>
        <v>10.64</v>
      </c>
      <c r="S6">
        <f t="shared" si="11"/>
        <v>1.4733333333333334</v>
      </c>
      <c r="T6">
        <f t="shared" si="12"/>
        <v>11.786666666666667</v>
      </c>
    </row>
    <row r="7" spans="1:20" x14ac:dyDescent="0.25">
      <c r="A7">
        <v>400</v>
      </c>
      <c r="B7">
        <f t="shared" si="6"/>
        <v>3600</v>
      </c>
      <c r="C7">
        <f t="shared" si="7"/>
        <v>0.1</v>
      </c>
      <c r="D7">
        <f t="shared" si="8"/>
        <v>10</v>
      </c>
      <c r="E7">
        <v>62.2</v>
      </c>
      <c r="F7">
        <v>59.72</v>
      </c>
      <c r="G7">
        <v>44.87</v>
      </c>
      <c r="H7">
        <f t="shared" si="0"/>
        <v>622</v>
      </c>
      <c r="I7">
        <f t="shared" si="1"/>
        <v>597.20000000000005</v>
      </c>
      <c r="J7">
        <f t="shared" si="2"/>
        <v>448.7</v>
      </c>
      <c r="K7">
        <f t="shared" si="9"/>
        <v>55.596666666666664</v>
      </c>
      <c r="L7">
        <f t="shared" si="10"/>
        <v>555.9666666666667</v>
      </c>
      <c r="M7">
        <v>1.03</v>
      </c>
      <c r="N7">
        <v>1.1000000000000001</v>
      </c>
      <c r="O7">
        <v>0.92</v>
      </c>
      <c r="P7">
        <f t="shared" si="3"/>
        <v>10.3</v>
      </c>
      <c r="Q7">
        <f t="shared" si="4"/>
        <v>11</v>
      </c>
      <c r="R7">
        <f t="shared" si="5"/>
        <v>9.2000000000000011</v>
      </c>
      <c r="S7">
        <f t="shared" si="11"/>
        <v>1.0166666666666666</v>
      </c>
      <c r="T7">
        <f t="shared" si="12"/>
        <v>10.166666666666666</v>
      </c>
    </row>
    <row r="8" spans="1:20" x14ac:dyDescent="0.25">
      <c r="A8">
        <v>200</v>
      </c>
      <c r="B8">
        <f t="shared" si="6"/>
        <v>3800</v>
      </c>
      <c r="C8">
        <f t="shared" si="7"/>
        <v>0.05</v>
      </c>
      <c r="D8">
        <f t="shared" si="8"/>
        <v>20</v>
      </c>
      <c r="E8">
        <v>35.200000000000003</v>
      </c>
      <c r="F8">
        <v>33.619999999999997</v>
      </c>
      <c r="G8">
        <v>28.9</v>
      </c>
      <c r="H8">
        <f t="shared" si="0"/>
        <v>704</v>
      </c>
      <c r="I8">
        <f t="shared" si="1"/>
        <v>672.4</v>
      </c>
      <c r="J8">
        <f t="shared" si="2"/>
        <v>578</v>
      </c>
      <c r="K8">
        <f t="shared" si="9"/>
        <v>32.573333333333331</v>
      </c>
      <c r="L8">
        <f t="shared" si="10"/>
        <v>651.4666666666667</v>
      </c>
      <c r="M8">
        <v>0.6</v>
      </c>
      <c r="N8">
        <v>0.62</v>
      </c>
      <c r="O8">
        <v>0.59</v>
      </c>
      <c r="P8">
        <f t="shared" si="3"/>
        <v>12</v>
      </c>
      <c r="Q8">
        <f t="shared" si="4"/>
        <v>12.4</v>
      </c>
      <c r="R8">
        <f t="shared" si="5"/>
        <v>11.799999999999999</v>
      </c>
      <c r="S8">
        <f t="shared" si="11"/>
        <v>0.60333333333333339</v>
      </c>
      <c r="T8">
        <f t="shared" si="12"/>
        <v>12.066666666666665</v>
      </c>
    </row>
    <row r="9" spans="1:20" x14ac:dyDescent="0.25">
      <c r="A9">
        <v>100</v>
      </c>
      <c r="B9">
        <f t="shared" si="6"/>
        <v>3900</v>
      </c>
      <c r="C9">
        <f t="shared" si="7"/>
        <v>2.5000000000000001E-2</v>
      </c>
      <c r="D9">
        <f t="shared" si="8"/>
        <v>40</v>
      </c>
      <c r="E9">
        <v>18.100000000000001</v>
      </c>
      <c r="F9">
        <v>17.420000000000002</v>
      </c>
      <c r="G9">
        <v>13.6</v>
      </c>
      <c r="H9">
        <f t="shared" si="0"/>
        <v>724</v>
      </c>
      <c r="I9">
        <f t="shared" si="1"/>
        <v>696.80000000000007</v>
      </c>
      <c r="J9">
        <f t="shared" si="2"/>
        <v>544</v>
      </c>
      <c r="K9">
        <f t="shared" si="9"/>
        <v>16.373333333333335</v>
      </c>
      <c r="L9">
        <f t="shared" si="10"/>
        <v>654.93333333333339</v>
      </c>
      <c r="M9">
        <v>0.3</v>
      </c>
      <c r="N9">
        <v>0.33</v>
      </c>
      <c r="O9">
        <v>0.26</v>
      </c>
      <c r="P9">
        <f t="shared" si="3"/>
        <v>12</v>
      </c>
      <c r="Q9">
        <f t="shared" si="4"/>
        <v>13.200000000000001</v>
      </c>
      <c r="R9">
        <f t="shared" si="5"/>
        <v>10.4</v>
      </c>
      <c r="S9">
        <f t="shared" si="11"/>
        <v>0.29666666666666669</v>
      </c>
      <c r="T9">
        <f t="shared" si="12"/>
        <v>11.866666666666667</v>
      </c>
    </row>
    <row r="10" spans="1:20" x14ac:dyDescent="0.25">
      <c r="A10">
        <v>50</v>
      </c>
      <c r="B10">
        <f t="shared" si="6"/>
        <v>3950</v>
      </c>
      <c r="C10">
        <f t="shared" si="7"/>
        <v>1.2500000000000001E-2</v>
      </c>
      <c r="D10">
        <f t="shared" si="8"/>
        <v>80</v>
      </c>
      <c r="E10">
        <v>8.02</v>
      </c>
      <c r="F10">
        <v>8.4600000000000009</v>
      </c>
      <c r="G10">
        <v>7.36</v>
      </c>
      <c r="H10">
        <f t="shared" si="0"/>
        <v>641.59999999999991</v>
      </c>
      <c r="I10">
        <f t="shared" si="1"/>
        <v>676.80000000000007</v>
      </c>
      <c r="J10">
        <f t="shared" si="2"/>
        <v>588.80000000000007</v>
      </c>
      <c r="K10">
        <f t="shared" si="9"/>
        <v>7.9466666666666663</v>
      </c>
      <c r="L10">
        <f t="shared" si="10"/>
        <v>635.73333333333346</v>
      </c>
      <c r="M10">
        <v>0.12</v>
      </c>
      <c r="N10">
        <v>0.14000000000000001</v>
      </c>
      <c r="O10">
        <v>0.13</v>
      </c>
      <c r="P10">
        <f t="shared" si="3"/>
        <v>9.6</v>
      </c>
      <c r="Q10">
        <f t="shared" si="4"/>
        <v>11.200000000000001</v>
      </c>
      <c r="R10">
        <f t="shared" si="5"/>
        <v>10.4</v>
      </c>
      <c r="S10">
        <f t="shared" si="11"/>
        <v>0.13</v>
      </c>
      <c r="T10">
        <f t="shared" si="12"/>
        <v>10.4</v>
      </c>
    </row>
    <row r="11" spans="1:20" x14ac:dyDescent="0.25">
      <c r="A11">
        <v>25</v>
      </c>
      <c r="B11">
        <f t="shared" si="6"/>
        <v>3975</v>
      </c>
      <c r="C11">
        <f t="shared" si="7"/>
        <v>6.2500000000000003E-3</v>
      </c>
      <c r="D11">
        <f t="shared" si="8"/>
        <v>160</v>
      </c>
      <c r="E11">
        <v>4.7300000000000004</v>
      </c>
      <c r="F11">
        <v>4.95</v>
      </c>
      <c r="G11">
        <v>2.5299999999999998</v>
      </c>
      <c r="H11">
        <f t="shared" si="0"/>
        <v>756.80000000000007</v>
      </c>
      <c r="I11">
        <f t="shared" si="1"/>
        <v>792</v>
      </c>
      <c r="J11">
        <f t="shared" si="2"/>
        <v>404.79999999999995</v>
      </c>
      <c r="K11">
        <f t="shared" si="9"/>
        <v>4.0699999999999994</v>
      </c>
      <c r="L11">
        <f t="shared" si="10"/>
        <v>651.20000000000005</v>
      </c>
      <c r="M11">
        <v>0.06</v>
      </c>
      <c r="N11">
        <v>7.0000000000000007E-2</v>
      </c>
      <c r="O11">
        <v>0.04</v>
      </c>
      <c r="P11">
        <f t="shared" si="3"/>
        <v>9.6</v>
      </c>
      <c r="Q11">
        <f t="shared" si="4"/>
        <v>11.200000000000001</v>
      </c>
      <c r="R11">
        <f t="shared" si="5"/>
        <v>6.4</v>
      </c>
      <c r="S11">
        <f t="shared" si="11"/>
        <v>5.6666666666666671E-2</v>
      </c>
      <c r="T11">
        <f t="shared" si="12"/>
        <v>9.0666666666666682</v>
      </c>
    </row>
    <row r="12" spans="1:20" x14ac:dyDescent="0.25">
      <c r="A12">
        <v>10</v>
      </c>
      <c r="B12">
        <f t="shared" si="6"/>
        <v>3990</v>
      </c>
      <c r="C12">
        <f t="shared" si="7"/>
        <v>2.5000000000000001E-3</v>
      </c>
      <c r="D12">
        <f t="shared" si="8"/>
        <v>400</v>
      </c>
      <c r="E12">
        <v>2.75</v>
      </c>
      <c r="F12">
        <v>1.43</v>
      </c>
      <c r="G12">
        <v>2.09</v>
      </c>
      <c r="H12">
        <f t="shared" si="0"/>
        <v>1100</v>
      </c>
      <c r="I12">
        <f t="shared" si="1"/>
        <v>572</v>
      </c>
      <c r="J12">
        <f t="shared" si="2"/>
        <v>836</v>
      </c>
      <c r="K12">
        <f t="shared" si="9"/>
        <v>2.09</v>
      </c>
      <c r="L12">
        <f t="shared" si="10"/>
        <v>836</v>
      </c>
      <c r="M12">
        <v>0.04</v>
      </c>
      <c r="N12">
        <v>0.02</v>
      </c>
      <c r="O12">
        <v>0.03</v>
      </c>
      <c r="P12">
        <f t="shared" si="3"/>
        <v>16</v>
      </c>
      <c r="Q12">
        <f t="shared" si="4"/>
        <v>8</v>
      </c>
      <c r="R12">
        <f t="shared" si="5"/>
        <v>12</v>
      </c>
      <c r="S12">
        <f t="shared" si="11"/>
        <v>0.03</v>
      </c>
      <c r="T12">
        <f t="shared" si="12"/>
        <v>12</v>
      </c>
    </row>
    <row r="13" spans="1:20" x14ac:dyDescent="0.25">
      <c r="A13">
        <v>1</v>
      </c>
      <c r="B13">
        <f t="shared" si="6"/>
        <v>3999</v>
      </c>
      <c r="C13">
        <f t="shared" si="7"/>
        <v>2.5000000000000001E-4</v>
      </c>
      <c r="D13">
        <f t="shared" si="8"/>
        <v>4000</v>
      </c>
      <c r="E13">
        <v>1.21</v>
      </c>
      <c r="F13">
        <v>1.21</v>
      </c>
      <c r="G13">
        <v>1</v>
      </c>
      <c r="H13">
        <f t="shared" si="0"/>
        <v>4840</v>
      </c>
      <c r="I13">
        <f t="shared" si="1"/>
        <v>4840</v>
      </c>
      <c r="J13">
        <f t="shared" si="2"/>
        <v>4000</v>
      </c>
      <c r="K13">
        <f t="shared" si="9"/>
        <v>1.1399999999999999</v>
      </c>
      <c r="L13">
        <f t="shared" si="10"/>
        <v>4560</v>
      </c>
      <c r="M13">
        <v>0.03</v>
      </c>
      <c r="N13">
        <v>0.1</v>
      </c>
      <c r="O13">
        <v>0.04</v>
      </c>
      <c r="P13">
        <f t="shared" si="3"/>
        <v>120</v>
      </c>
      <c r="Q13">
        <f t="shared" si="4"/>
        <v>400</v>
      </c>
      <c r="R13">
        <f t="shared" si="5"/>
        <v>160</v>
      </c>
      <c r="S13">
        <f t="shared" si="11"/>
        <v>5.6666666666666671E-2</v>
      </c>
      <c r="T13">
        <f t="shared" si="12"/>
        <v>226.66666666666666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20180607</vt:lpstr>
      <vt:lpstr>20180601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Milstead, William</dc:creator>
  <cp:lastModifiedBy>Milstead, William</cp:lastModifiedBy>
  <dcterms:created xsi:type="dcterms:W3CDTF">2018-06-01T14:59:02Z</dcterms:created>
  <dcterms:modified xsi:type="dcterms:W3CDTF">2018-06-05T14:45:27Z</dcterms:modified>
</cp:coreProperties>
</file>