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ryan\rscripts\nutrient_analysis\data\raw\"/>
    </mc:Choice>
  </mc:AlternateContent>
  <xr:revisionPtr revIDLastSave="0" documentId="13_ncr:1_{ED8FF8DD-B002-437A-8DAF-FF684299DC31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3" i="1" l="1"/>
  <c r="L122" i="1"/>
  <c r="M118" i="1"/>
  <c r="L117" i="1"/>
  <c r="Q111" i="1"/>
  <c r="P111" i="1"/>
  <c r="O111" i="1"/>
  <c r="N111" i="1"/>
  <c r="M106" i="1"/>
  <c r="L105" i="1"/>
  <c r="Q96" i="1"/>
  <c r="P96" i="1"/>
  <c r="O96" i="1"/>
  <c r="N96" i="1"/>
  <c r="M85" i="1"/>
  <c r="L84" i="1"/>
  <c r="Q81" i="1"/>
  <c r="P81" i="1"/>
  <c r="O81" i="1"/>
  <c r="N81" i="1"/>
  <c r="Q68" i="1"/>
  <c r="P68" i="1"/>
  <c r="O68" i="1"/>
  <c r="N68" i="1"/>
  <c r="M66" i="1"/>
  <c r="L65" i="1"/>
  <c r="Q53" i="1"/>
  <c r="P53" i="1"/>
  <c r="O53" i="1"/>
  <c r="N53" i="1"/>
  <c r="M45" i="1"/>
  <c r="L44" i="1"/>
  <c r="Q36" i="1"/>
  <c r="P36" i="1"/>
  <c r="O36" i="1"/>
  <c r="N36" i="1"/>
  <c r="M22" i="1"/>
  <c r="L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Milstead, William</author>
  </authors>
  <commentList>
    <comment ref="D6" authorId="0" shapeId="0" xr:uid="{AB9AEB73-E08E-45EF-8AB5-5C89074A4A88}">
      <text>
        <r>
          <rPr>
            <b/>
            <sz val="9"/>
            <color indexed="81"/>
            <rFont val="Tahoma"/>
            <charset val="1"/>
          </rPr>
          <t>Milstead, William:
column name "Name" was left blank.  I added it.</t>
        </r>
      </text>
    </comment>
  </commentList>
</comments>
</file>

<file path=xl/sharedStrings.xml><?xml version="1.0" encoding="utf-8"?>
<sst xmlns="http://schemas.openxmlformats.org/spreadsheetml/2006/main" count="437" uniqueCount="243">
  <si>
    <t>Run Name: sample_run_2019-03-27</t>
  </si>
  <si>
    <t>Run Date: 3/27/2019</t>
  </si>
  <si>
    <t>Operator: apimenta_110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</si>
  <si>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</si>
  <si>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</si>
  <si>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</si>
  <si>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</si>
  <si>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</si>
  <si>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</si>
  <si>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</si>
  <si>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</si>
  <si>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</si>
  <si>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</si>
  <si>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</si>
  <si>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</si>
  <si>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</si>
  <si>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</si>
  <si>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</si>
  <si>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</si>
  <si>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</si>
  <si>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</si>
  <si>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</si>
  <si>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</si>
  <si>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</si>
  <si>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</si>
  <si>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</si>
  <si>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</si>
  <si>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</si>
  <si>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</si>
  <si>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</si>
  <si>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</si>
  <si>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</si>
  <si>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</si>
  <si>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</si>
  <si>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</si>
  <si>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</si>
  <si>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</si>
  <si>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</si>
  <si>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</si>
  <si>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</si>
  <si>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</si>
  <si>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</si>
  <si>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</si>
  <si>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</si>
  <si>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</si>
  <si>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</si>
  <si>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</si>
  <si>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</si>
  <si>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</si>
  <si>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</si>
  <si>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</si>
  <si>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</si>
  <si>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</si>
  <si>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</si>
  <si>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</si>
  <si>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</si>
  <si>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</si>
  <si>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</si>
  <si>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</si>
  <si>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</si>
  <si>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</si>
  <si>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</si>
  <si>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</si>
  <si>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</si>
  <si>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</si>
  <si>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</si>
  <si>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</si>
  <si>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</si>
  <si>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</si>
  <si>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</si>
  <si>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</si>
  <si>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</si>
  <si>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</si>
  <si>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</si>
  <si>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</si>
  <si>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</si>
  <si>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</si>
  <si>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</si>
  <si>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</si>
  <si>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</si>
  <si>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</si>
  <si>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</si>
  <si>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</si>
  <si>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</si>
  <si>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</si>
  <si>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</si>
  <si>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</si>
  <si>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</si>
  <si>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</si>
  <si>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</si>
  <si>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</si>
  <si>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</si>
  <si>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</si>
  <si>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</si>
  <si>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</si>
  <si>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</si>
  <si>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</si>
  <si>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</si>
  <si>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</si>
  <si>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</si>
  <si>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</si>
  <si>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</si>
  <si>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</si>
  <si>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</si>
  <si>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</si>
  <si>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</si>
  <si>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</si>
  <si>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</si>
  <si>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</si>
  <si>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</si>
  <si>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</si>
  <si>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</si>
  <si>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</si>
  <si>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</si>
  <si>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</si>
  <si>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</si>
  <si>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</si>
  <si>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</si>
  <si>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</si>
  <si>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</si>
  <si>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</si>
  <si>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</si>
  <si>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</si>
  <si>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</si>
  <si>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</si>
  <si>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</si>
  <si>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</si>
  <si>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</si>
  <si>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</si>
  <si>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</si>
  <si>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</si>
  <si>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</si>
  <si>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</si>
  <si>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</si>
  <si>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</si>
  <si>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</si>
  <si>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</si>
  <si>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</si>
  <si>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</si>
  <si>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</si>
  <si>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</si>
  <si>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</si>
  <si>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</si>
  <si>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</si>
  <si>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</si>
  <si>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</si>
  <si>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</si>
  <si>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</si>
  <si>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</si>
  <si>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</si>
  <si>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</si>
  <si>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</si>
  <si>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</si>
  <si>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</si>
  <si>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</si>
  <si>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</si>
  <si>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</si>
  <si>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</si>
  <si>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</si>
  <si>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</si>
  <si>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</si>
  <si>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</si>
  <si>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</si>
  <si>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</si>
  <si>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</si>
  <si>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</si>
  <si>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</si>
  <si>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</si>
  <si>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</si>
  <si>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</si>
  <si>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1:57</t>
  </si>
  <si>
    <t>57</t>
  </si>
  <si>
    <t>1:58</t>
  </si>
  <si>
    <t>58</t>
  </si>
  <si>
    <t>1:59</t>
  </si>
  <si>
    <t>59</t>
  </si>
  <si>
    <t>1:60</t>
  </si>
  <si>
    <t>60</t>
  </si>
  <si>
    <t>60dup</t>
  </si>
  <si>
    <t>2:1</t>
  </si>
  <si>
    <t>61</t>
  </si>
  <si>
    <t>N check % error</t>
  </si>
  <si>
    <t>P check % error</t>
  </si>
  <si>
    <t>N dup % difference</t>
  </si>
  <si>
    <t>P dup % difference</t>
  </si>
  <si>
    <t>duplicate N average (uM)</t>
  </si>
  <si>
    <t>duplicate P average (uM)</t>
  </si>
  <si>
    <t>NO3 100 uM</t>
  </si>
  <si>
    <t>PO4 6.25 uM</t>
  </si>
  <si>
    <t>digested milliQ</t>
  </si>
  <si>
    <t>Steve Shivers 2 check</t>
  </si>
  <si>
    <t>20180919 W1</t>
  </si>
  <si>
    <t>20180919 W2</t>
  </si>
  <si>
    <t>20180919 W3</t>
  </si>
  <si>
    <t>20180924 W1</t>
  </si>
  <si>
    <t>20180709 M1</t>
  </si>
  <si>
    <t>20180709 M2</t>
  </si>
  <si>
    <t>20180709 M3</t>
  </si>
  <si>
    <t>20180709 W1</t>
  </si>
  <si>
    <t>20180709 W2</t>
  </si>
  <si>
    <t>20180709 W3</t>
  </si>
  <si>
    <t>20180625 M3</t>
  </si>
  <si>
    <t>20180629 Y1</t>
  </si>
  <si>
    <t>20180629 Y2</t>
  </si>
  <si>
    <t>20180629 Y3</t>
  </si>
  <si>
    <t>20180702 M1</t>
  </si>
  <si>
    <t>20180702 M2</t>
  </si>
  <si>
    <t>20180702 M3</t>
  </si>
  <si>
    <t>20180705 Y1</t>
  </si>
  <si>
    <t>20180705 Y2</t>
  </si>
  <si>
    <t>20180705 Y3</t>
  </si>
  <si>
    <t>20180702 W1</t>
  </si>
  <si>
    <t>20180702 W2</t>
  </si>
  <si>
    <t>20180702 W3</t>
  </si>
  <si>
    <t>20180919 M1</t>
  </si>
  <si>
    <t>20180919 M2</t>
  </si>
  <si>
    <t>20180919 M3</t>
  </si>
  <si>
    <t>20180919 Y1</t>
  </si>
  <si>
    <t>20180919 Y2</t>
  </si>
  <si>
    <t>20180919 Y3</t>
  </si>
  <si>
    <t>20181009 M1</t>
  </si>
  <si>
    <t>20181009 M2</t>
  </si>
  <si>
    <t>20181009 M3</t>
  </si>
  <si>
    <t>20181011 Y1</t>
  </si>
  <si>
    <t>20181011 Y2</t>
  </si>
  <si>
    <t>20181011 Y3</t>
  </si>
  <si>
    <t>20181016 W1</t>
  </si>
  <si>
    <t>20181016 W2</t>
  </si>
  <si>
    <t>20181016 W3</t>
  </si>
  <si>
    <t>20181016 M1</t>
  </si>
  <si>
    <t>20181016 M2</t>
  </si>
  <si>
    <t>20181016 M3</t>
  </si>
  <si>
    <t>20170807 W1</t>
  </si>
  <si>
    <t>20170807 W2</t>
  </si>
  <si>
    <t>20170807 W3</t>
  </si>
  <si>
    <t>20170809 Y1</t>
  </si>
  <si>
    <t>20170809 Y2</t>
  </si>
  <si>
    <t>20170809 Y3</t>
  </si>
  <si>
    <t>20170807 Y1</t>
  </si>
  <si>
    <t>20170807 Y2</t>
  </si>
  <si>
    <t>20170807 Y3</t>
  </si>
  <si>
    <t>20180919 W3 re-run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</si>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</sst>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6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Border="1"/>
    <xf numFmtId="0" fontId="4" fillId="0" borderId="0" xfId="0" applyFont="1" applyFill="1" applyAlignment="1">
      <alignment vertical="top"/>
    </xf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2" fontId="0" fillId="0" borderId="0" xfId="0" applyNumberFormat="1" applyFont="1" applyFill="1" applyBorder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selection activeCell="D7" sqref="D7"/>
    </sheetView>
  </sheetViews>
  <sheetFormatPr defaultColWidth="11.42578125" defaultRowHeight="12.75" customHeight="1" x14ac:dyDescent="0.2"/>
  <cols>
    <col min="1" max="1" width="6" style="8" customWidth="1"/>
    <col min="2" max="2" width="8.140625" style="8" customWidth="1"/>
    <col min="3" max="3" width="10.7109375" style="8" customWidth="1"/>
    <col min="4" max="4" width="21.85546875" style="8" customWidth="1"/>
    <col min="5" max="5" width="11.85546875" style="8" customWidth="1"/>
    <col min="6" max="10" width="8.5703125" style="8" customWidth="1"/>
    <col min="11" max="11" width="11.28515625" style="8" customWidth="1"/>
    <col min="12" max="16384" width="11.42578125" style="8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5">
      <c r="A5" s="18" t="s">
        <v>3</v>
      </c>
      <c r="B5" s="18"/>
      <c r="C5" s="18"/>
      <c r="D5" s="18"/>
      <c r="E5" s="18"/>
      <c r="F5" s="18" t="s">
        <v>4</v>
      </c>
      <c r="G5" s="18"/>
      <c r="H5" s="18"/>
      <c r="I5" s="18" t="s">
        <v>5</v>
      </c>
      <c r="J5" s="18"/>
      <c r="K5" s="18"/>
      <c r="L5" s="9" t="s">
        <v>181</v>
      </c>
      <c r="M5" s="9" t="s">
        <v>182</v>
      </c>
      <c r="N5" s="9" t="s">
        <v>183</v>
      </c>
      <c r="O5" s="9" t="s">
        <v>184</v>
      </c>
      <c r="P5" s="10" t="s">
        <v>185</v>
      </c>
      <c r="Q5" s="10" t="s">
        <v>186</v>
      </c>
    </row>
    <row r="6" spans="1:17" ht="15" customHeight="1" x14ac:dyDescent="0.2">
      <c r="A6" s="2" t="s">
        <v>6</v>
      </c>
      <c r="B6" s="2" t="s">
        <v>7</v>
      </c>
      <c r="C6" s="2" t="s">
        <v>8</v>
      </c>
      <c r="D6" s="17" t="s">
        <v>242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0.25800000000000001</v>
      </c>
      <c r="G7" s="6">
        <v>0.249</v>
      </c>
      <c r="H7" s="7">
        <v>110.60299999999999</v>
      </c>
      <c r="I7" s="6">
        <v>0.17199999999999999</v>
      </c>
      <c r="J7" s="6">
        <v>0.17100000000000001</v>
      </c>
      <c r="K7" s="7">
        <v>158.709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0.36399999999999999</v>
      </c>
      <c r="G8" s="6">
        <v>0.35499999999999998</v>
      </c>
      <c r="H8" s="7">
        <v>157.846</v>
      </c>
      <c r="I8" s="6">
        <v>2E-3</v>
      </c>
      <c r="J8" s="6">
        <v>1E-3</v>
      </c>
      <c r="K8" s="7">
        <v>0.76700000000000002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0.36499999999999999</v>
      </c>
      <c r="G9" s="6">
        <v>0.35599999999999998</v>
      </c>
      <c r="H9" s="7">
        <v>158.39099999999999</v>
      </c>
      <c r="I9" s="6">
        <v>1E-3</v>
      </c>
      <c r="J9" s="6">
        <v>0</v>
      </c>
      <c r="K9" s="7">
        <v>0.01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0.04</v>
      </c>
      <c r="G10" s="6">
        <v>3.1E-2</v>
      </c>
      <c r="H10" s="7">
        <v>13.272</v>
      </c>
      <c r="I10" s="6">
        <v>1E-3</v>
      </c>
      <c r="J10" s="6">
        <v>-1E-3</v>
      </c>
      <c r="K10" s="7">
        <v>-0.51100000000000001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8.9999999999999993E-3</v>
      </c>
      <c r="G11" s="6">
        <v>0</v>
      </c>
      <c r="H11" s="7">
        <v>-0.44</v>
      </c>
      <c r="I11" s="6">
        <v>1E-3</v>
      </c>
      <c r="J11" s="6">
        <v>0</v>
      </c>
      <c r="K11" s="7">
        <v>-8.0000000000000002E-3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8.9999999999999993E-3</v>
      </c>
      <c r="G12" s="6">
        <v>0</v>
      </c>
      <c r="H12" s="7">
        <v>-0.45800000000000002</v>
      </c>
      <c r="I12" s="6">
        <v>1E-3</v>
      </c>
      <c r="J12" s="6">
        <v>0</v>
      </c>
      <c r="K12" s="7">
        <v>9.6000000000000002E-2</v>
      </c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2.1000000000000001E-2</v>
      </c>
      <c r="G13" s="6">
        <v>1.2E-2</v>
      </c>
      <c r="H13" s="7">
        <v>4.9379999999999997</v>
      </c>
      <c r="I13" s="6">
        <v>1E-3</v>
      </c>
      <c r="J13" s="6">
        <v>0</v>
      </c>
      <c r="K13" s="7">
        <v>0.13400000000000001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6.6000000000000003E-2</v>
      </c>
      <c r="G14" s="6">
        <v>5.7000000000000002E-2</v>
      </c>
      <c r="H14" s="7">
        <v>25.145</v>
      </c>
      <c r="I14" s="6">
        <v>2E-3</v>
      </c>
      <c r="J14" s="6">
        <v>0</v>
      </c>
      <c r="K14" s="7">
        <v>0.35899999999999999</v>
      </c>
    </row>
    <row r="15" spans="1:17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</v>
      </c>
      <c r="G15" s="6">
        <v>0.182</v>
      </c>
      <c r="H15" s="7">
        <v>80.792000000000002</v>
      </c>
      <c r="I15" s="6">
        <v>1E-3</v>
      </c>
      <c r="J15" s="6">
        <v>0</v>
      </c>
      <c r="K15" s="7">
        <v>3.5000000000000003E-2</v>
      </c>
    </row>
    <row r="16" spans="1:17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0.36599999999999999</v>
      </c>
      <c r="G16" s="6">
        <v>0.35899999999999999</v>
      </c>
      <c r="H16" s="7">
        <v>159.583</v>
      </c>
      <c r="I16" s="6">
        <v>2E-3</v>
      </c>
      <c r="J16" s="6">
        <v>0</v>
      </c>
      <c r="K16" s="7">
        <v>0.114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4.3999999999999997E-2</v>
      </c>
      <c r="G17" s="6">
        <v>3.5999999999999997E-2</v>
      </c>
      <c r="H17" s="7">
        <v>15.776</v>
      </c>
      <c r="I17" s="6">
        <v>2E-3</v>
      </c>
      <c r="J17" s="6">
        <v>0</v>
      </c>
      <c r="K17" s="7">
        <v>0.317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1.0999999999999999E-2</v>
      </c>
      <c r="G18" s="6">
        <v>4.0000000000000001E-3</v>
      </c>
      <c r="H18" s="7">
        <v>1.385</v>
      </c>
      <c r="I18" s="6">
        <v>3.0000000000000001E-3</v>
      </c>
      <c r="J18" s="6">
        <v>1E-3</v>
      </c>
      <c r="K18" s="7">
        <v>1.3819999999999999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1.0999999999999999E-2</v>
      </c>
      <c r="G19" s="6">
        <v>4.0000000000000001E-3</v>
      </c>
      <c r="H19" s="7">
        <v>1.377</v>
      </c>
      <c r="I19" s="6">
        <v>6.0000000000000001E-3</v>
      </c>
      <c r="J19" s="6">
        <v>4.0000000000000001E-3</v>
      </c>
      <c r="K19" s="7">
        <v>3.87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0.01</v>
      </c>
      <c r="G20" s="6">
        <v>4.0000000000000001E-3</v>
      </c>
      <c r="H20" s="7">
        <v>1.2789999999999999</v>
      </c>
      <c r="I20" s="6">
        <v>0.01</v>
      </c>
      <c r="J20" s="6">
        <v>8.9999999999999993E-3</v>
      </c>
      <c r="K20" s="7">
        <v>8.0850000000000009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187</v>
      </c>
      <c r="E21" s="4" t="s">
        <v>47</v>
      </c>
      <c r="F21" s="6">
        <v>0.23100000000000001</v>
      </c>
      <c r="G21" s="6">
        <v>0.224</v>
      </c>
      <c r="H21" s="7">
        <v>99.677000000000007</v>
      </c>
      <c r="I21" s="6">
        <v>2E-3</v>
      </c>
      <c r="J21" s="6">
        <v>0</v>
      </c>
      <c r="K21" s="7">
        <v>0.16800000000000001</v>
      </c>
      <c r="L21" s="11">
        <f>((100-H21)/100)*-100</f>
        <v>-0.32299999999999329</v>
      </c>
      <c r="M21" s="12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188</v>
      </c>
      <c r="E22" s="4" t="s">
        <v>47</v>
      </c>
      <c r="F22" s="6">
        <v>3.3000000000000002E-2</v>
      </c>
      <c r="G22" s="6">
        <v>2.7E-2</v>
      </c>
      <c r="H22" s="7">
        <v>11.654</v>
      </c>
      <c r="I22" s="6">
        <v>8.9999999999999993E-3</v>
      </c>
      <c r="J22" s="6">
        <v>7.0000000000000001E-3</v>
      </c>
      <c r="K22" s="7">
        <v>6.4740000000000002</v>
      </c>
      <c r="L22" s="12"/>
      <c r="M22" s="11">
        <f>((6.25-K22)/6.25)*-100</f>
        <v>3.5840000000000032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1.0999999999999999E-2</v>
      </c>
      <c r="G23" s="6">
        <v>5.0000000000000001E-3</v>
      </c>
      <c r="H23" s="7">
        <v>1.9910000000000001</v>
      </c>
      <c r="I23" s="6">
        <v>2E-3</v>
      </c>
      <c r="J23" s="6">
        <v>0</v>
      </c>
      <c r="K23" s="7">
        <v>0.107</v>
      </c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0.26500000000000001</v>
      </c>
      <c r="G24" s="6">
        <v>0.26100000000000001</v>
      </c>
      <c r="H24" s="7">
        <v>115.831</v>
      </c>
      <c r="I24" s="6">
        <v>0.186</v>
      </c>
      <c r="J24" s="6">
        <v>0.184</v>
      </c>
      <c r="K24" s="7">
        <v>171.14</v>
      </c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1.2999999999999999E-2</v>
      </c>
      <c r="G25" s="6">
        <v>8.9999999999999993E-3</v>
      </c>
      <c r="H25" s="7">
        <v>3.5369999999999999</v>
      </c>
      <c r="I25" s="6">
        <v>3.0000000000000001E-3</v>
      </c>
      <c r="J25" s="6">
        <v>1E-3</v>
      </c>
      <c r="K25" s="7">
        <v>0.97799999999999998</v>
      </c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4.0000000000000001E-3</v>
      </c>
      <c r="G26" s="6">
        <v>0</v>
      </c>
      <c r="H26" s="7">
        <v>-0.44</v>
      </c>
      <c r="I26" s="6">
        <v>2E-3</v>
      </c>
      <c r="J26" s="6">
        <v>0</v>
      </c>
      <c r="K26" s="7">
        <v>-8.0000000000000002E-3</v>
      </c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189</v>
      </c>
      <c r="E27" s="4" t="s">
        <v>17</v>
      </c>
      <c r="F27" s="6">
        <v>1.0999999999999999E-2</v>
      </c>
      <c r="G27" s="6">
        <v>7.0000000000000001E-3</v>
      </c>
      <c r="H27" s="16">
        <v>2.7450000000000001</v>
      </c>
      <c r="I27" s="6">
        <v>3.0000000000000001E-3</v>
      </c>
      <c r="J27" s="6">
        <v>0</v>
      </c>
      <c r="K27" s="16">
        <v>0.36699999999999999</v>
      </c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190</v>
      </c>
      <c r="E28" s="4" t="s">
        <v>17</v>
      </c>
      <c r="F28" s="6">
        <v>8.3000000000000004E-2</v>
      </c>
      <c r="G28" s="6">
        <v>7.9000000000000001E-2</v>
      </c>
      <c r="H28" s="16">
        <v>34.892000000000003</v>
      </c>
      <c r="I28" s="6">
        <v>3.0000000000000001E-3</v>
      </c>
      <c r="J28" s="6">
        <v>1E-3</v>
      </c>
      <c r="K28" s="16">
        <v>1.0269999999999999</v>
      </c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190</v>
      </c>
      <c r="E29" s="4" t="s">
        <v>17</v>
      </c>
      <c r="F29" s="6">
        <v>8.5999999999999993E-2</v>
      </c>
      <c r="G29" s="6">
        <v>8.2000000000000003E-2</v>
      </c>
      <c r="H29" s="16">
        <v>36.061</v>
      </c>
      <c r="I29" s="6">
        <v>3.0000000000000001E-3</v>
      </c>
      <c r="J29" s="6">
        <v>1E-3</v>
      </c>
      <c r="K29" s="16">
        <v>1.036</v>
      </c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190</v>
      </c>
      <c r="E30" s="4" t="s">
        <v>17</v>
      </c>
      <c r="F30" s="6">
        <v>8.5999999999999993E-2</v>
      </c>
      <c r="G30" s="6">
        <v>8.2000000000000003E-2</v>
      </c>
      <c r="H30" s="16">
        <v>36.048999999999999</v>
      </c>
      <c r="I30" s="6">
        <v>3.0000000000000001E-3</v>
      </c>
      <c r="J30" s="6">
        <v>1E-3</v>
      </c>
      <c r="K30" s="16">
        <v>1.101</v>
      </c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191</v>
      </c>
      <c r="E31" s="4" t="s">
        <v>17</v>
      </c>
      <c r="F31" s="6">
        <v>5.3999999999999999E-2</v>
      </c>
      <c r="G31" s="6">
        <v>0.05</v>
      </c>
      <c r="H31" s="16">
        <v>21.872</v>
      </c>
      <c r="I31" s="6">
        <v>3.0000000000000001E-3</v>
      </c>
      <c r="J31" s="6">
        <v>1E-3</v>
      </c>
      <c r="K31" s="16">
        <v>0.97299999999999998</v>
      </c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192</v>
      </c>
      <c r="E32" s="4" t="s">
        <v>17</v>
      </c>
      <c r="F32" s="6">
        <v>5.1999999999999998E-2</v>
      </c>
      <c r="G32" s="6">
        <v>4.8000000000000001E-2</v>
      </c>
      <c r="H32" s="16">
        <v>21.053000000000001</v>
      </c>
      <c r="I32" s="6">
        <v>3.0000000000000001E-3</v>
      </c>
      <c r="J32" s="6">
        <v>1E-3</v>
      </c>
      <c r="K32" s="16">
        <v>1.0209999999999999</v>
      </c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193</v>
      </c>
      <c r="E33" s="4" t="s">
        <v>17</v>
      </c>
      <c r="F33" s="6">
        <v>5.2999999999999999E-2</v>
      </c>
      <c r="G33" s="6">
        <v>4.9000000000000002E-2</v>
      </c>
      <c r="H33" s="16">
        <v>21.391999999999999</v>
      </c>
      <c r="I33" s="6">
        <v>3.0000000000000001E-3</v>
      </c>
      <c r="J33" s="6">
        <v>1E-3</v>
      </c>
      <c r="K33" s="16">
        <v>0.54100000000000004</v>
      </c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194</v>
      </c>
      <c r="E34" s="4" t="s">
        <v>17</v>
      </c>
      <c r="F34" s="6">
        <v>6.9000000000000006E-2</v>
      </c>
      <c r="G34" s="6">
        <v>6.5000000000000002E-2</v>
      </c>
      <c r="H34" s="16">
        <v>28.417000000000002</v>
      </c>
      <c r="I34" s="6">
        <v>3.0000000000000001E-3</v>
      </c>
      <c r="J34" s="6">
        <v>1E-3</v>
      </c>
      <c r="K34" s="16">
        <v>0.96599999999999997</v>
      </c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195</v>
      </c>
      <c r="E35" s="4" t="s">
        <v>17</v>
      </c>
      <c r="F35" s="6">
        <v>7.4999999999999997E-2</v>
      </c>
      <c r="G35" s="6">
        <v>7.0000000000000007E-2</v>
      </c>
      <c r="H35" s="16">
        <v>30.972999999999999</v>
      </c>
      <c r="I35" s="6">
        <v>3.0000000000000001E-3</v>
      </c>
      <c r="J35" s="6">
        <v>1E-3</v>
      </c>
      <c r="K35" s="16">
        <v>0.94399999999999995</v>
      </c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196</v>
      </c>
      <c r="E36" s="4" t="s">
        <v>17</v>
      </c>
      <c r="F36" s="6">
        <v>7.3999999999999996E-2</v>
      </c>
      <c r="G36" s="6">
        <v>6.9000000000000006E-2</v>
      </c>
      <c r="H36" s="16">
        <v>30.428999999999998</v>
      </c>
      <c r="I36" s="6">
        <v>3.0000000000000001E-3</v>
      </c>
      <c r="J36" s="6">
        <v>1E-3</v>
      </c>
      <c r="K36" s="16">
        <v>0.93</v>
      </c>
      <c r="N36" s="13">
        <f>((H36-H39)/((H36+H39)/2))*100</f>
        <v>5.0091795657812686</v>
      </c>
      <c r="O36" s="13">
        <f>((K36-K39)/((K36+K39)/2))*100</f>
        <v>-4.6218487394957908</v>
      </c>
      <c r="P36" s="14">
        <f>AVERAGE(H36,H39)</f>
        <v>29.685499999999998</v>
      </c>
      <c r="Q36" s="14">
        <f>AVERAGE(K36,K39)</f>
        <v>0.95199999999999996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7.0000000000000001E-3</v>
      </c>
      <c r="G37" s="6">
        <v>2E-3</v>
      </c>
      <c r="H37" s="7">
        <v>0.59799999999999998</v>
      </c>
      <c r="I37" s="6">
        <v>2E-3</v>
      </c>
      <c r="J37" s="6">
        <v>0</v>
      </c>
      <c r="K37" s="7">
        <v>-0.108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4.0000000000000001E-3</v>
      </c>
      <c r="G38" s="6">
        <v>0</v>
      </c>
      <c r="H38" s="7">
        <v>-0.44</v>
      </c>
      <c r="I38" s="6">
        <v>2E-3</v>
      </c>
      <c r="J38" s="6">
        <v>0</v>
      </c>
      <c r="K38" s="7">
        <v>-8.0000000000000002E-3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196</v>
      </c>
      <c r="E39" s="4" t="s">
        <v>17</v>
      </c>
      <c r="F39" s="6">
        <v>7.0000000000000007E-2</v>
      </c>
      <c r="G39" s="6">
        <v>6.6000000000000003E-2</v>
      </c>
      <c r="H39" s="16">
        <v>28.942</v>
      </c>
      <c r="I39" s="6">
        <v>3.0000000000000001E-3</v>
      </c>
      <c r="J39" s="6">
        <v>1E-3</v>
      </c>
      <c r="K39" s="16">
        <v>0.97399999999999998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197</v>
      </c>
      <c r="E40" s="4" t="s">
        <v>17</v>
      </c>
      <c r="F40" s="6">
        <v>7.2999999999999995E-2</v>
      </c>
      <c r="G40" s="6">
        <v>6.8000000000000005E-2</v>
      </c>
      <c r="H40" s="16">
        <v>29.891999999999999</v>
      </c>
      <c r="I40" s="6">
        <v>3.0000000000000001E-3</v>
      </c>
      <c r="J40" s="6">
        <v>1E-3</v>
      </c>
      <c r="K40" s="16">
        <v>0.97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198</v>
      </c>
      <c r="E41" s="4" t="s">
        <v>17</v>
      </c>
      <c r="F41" s="6">
        <v>6.3E-2</v>
      </c>
      <c r="G41" s="6">
        <v>5.8000000000000003E-2</v>
      </c>
      <c r="H41" s="16">
        <v>25.43</v>
      </c>
      <c r="I41" s="6">
        <v>3.0000000000000001E-3</v>
      </c>
      <c r="J41" s="6">
        <v>1E-3</v>
      </c>
      <c r="K41" s="16">
        <v>0.90500000000000003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189</v>
      </c>
      <c r="E42" s="4" t="s">
        <v>17</v>
      </c>
      <c r="F42" s="6">
        <v>1.4E-2</v>
      </c>
      <c r="G42" s="6">
        <v>0.01</v>
      </c>
      <c r="H42" s="16">
        <v>3.9809999999999999</v>
      </c>
      <c r="I42" s="6">
        <v>3.0000000000000001E-3</v>
      </c>
      <c r="J42" s="6">
        <v>1E-3</v>
      </c>
      <c r="K42" s="16">
        <v>0.51900000000000002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199</v>
      </c>
      <c r="E43" s="4" t="s">
        <v>17</v>
      </c>
      <c r="F43" s="6">
        <v>6.5000000000000002E-2</v>
      </c>
      <c r="G43" s="6">
        <v>0.06</v>
      </c>
      <c r="H43" s="16">
        <v>26.5</v>
      </c>
      <c r="I43" s="6">
        <v>3.0000000000000001E-3</v>
      </c>
      <c r="J43" s="6">
        <v>1E-3</v>
      </c>
      <c r="K43" s="16">
        <v>0.89500000000000002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187</v>
      </c>
      <c r="E44" s="4" t="s">
        <v>47</v>
      </c>
      <c r="F44" s="6">
        <v>0.23300000000000001</v>
      </c>
      <c r="G44" s="6">
        <v>0.22900000000000001</v>
      </c>
      <c r="H44" s="7">
        <v>101.59</v>
      </c>
      <c r="I44" s="6">
        <v>3.0000000000000001E-3</v>
      </c>
      <c r="J44" s="6">
        <v>0</v>
      </c>
      <c r="K44" s="7">
        <v>0.38900000000000001</v>
      </c>
      <c r="L44" s="11">
        <f>((100-H44)/100)*-100</f>
        <v>1.5900000000000036</v>
      </c>
      <c r="M44" s="12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188</v>
      </c>
      <c r="E45" s="4" t="s">
        <v>47</v>
      </c>
      <c r="F45" s="6">
        <v>3.4000000000000002E-2</v>
      </c>
      <c r="G45" s="6">
        <v>2.9000000000000001E-2</v>
      </c>
      <c r="H45" s="7">
        <v>12.609</v>
      </c>
      <c r="I45" s="6">
        <v>8.9999999999999993E-3</v>
      </c>
      <c r="J45" s="6">
        <v>7.0000000000000001E-3</v>
      </c>
      <c r="K45" s="7">
        <v>6.6890000000000001</v>
      </c>
      <c r="L45" s="12"/>
      <c r="M45" s="11">
        <f>((6.25-K45)/6.25)*-100</f>
        <v>7.0240000000000009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200</v>
      </c>
      <c r="E46" s="4" t="s">
        <v>17</v>
      </c>
      <c r="F46" s="6">
        <v>6.8000000000000005E-2</v>
      </c>
      <c r="G46" s="6">
        <v>6.4000000000000001E-2</v>
      </c>
      <c r="H46" s="16">
        <v>27.972999999999999</v>
      </c>
      <c r="I46" s="6">
        <v>3.0000000000000001E-3</v>
      </c>
      <c r="J46" s="6">
        <v>1E-3</v>
      </c>
      <c r="K46" s="16">
        <v>0.94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201</v>
      </c>
      <c r="E47" s="4" t="s">
        <v>17</v>
      </c>
      <c r="F47" s="6">
        <v>7.6999999999999999E-2</v>
      </c>
      <c r="G47" s="6">
        <v>7.2999999999999995E-2</v>
      </c>
      <c r="H47" s="16">
        <v>31.986999999999998</v>
      </c>
      <c r="I47" s="6">
        <v>3.0000000000000001E-3</v>
      </c>
      <c r="J47" s="6">
        <v>1E-3</v>
      </c>
      <c r="K47" s="16">
        <v>0.83299999999999996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202</v>
      </c>
      <c r="E48" s="4" t="s">
        <v>17</v>
      </c>
      <c r="F48" s="6">
        <v>5.1999999999999998E-2</v>
      </c>
      <c r="G48" s="6">
        <v>4.7E-2</v>
      </c>
      <c r="H48" s="16">
        <v>20.738</v>
      </c>
      <c r="I48" s="6">
        <v>3.0000000000000001E-3</v>
      </c>
      <c r="J48" s="6">
        <v>1E-3</v>
      </c>
      <c r="K48" s="16">
        <v>0.65100000000000002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203</v>
      </c>
      <c r="E49" s="4" t="s">
        <v>17</v>
      </c>
      <c r="F49" s="6">
        <v>5.5E-2</v>
      </c>
      <c r="G49" s="6">
        <v>0.05</v>
      </c>
      <c r="H49" s="16">
        <v>22.013000000000002</v>
      </c>
      <c r="I49" s="6">
        <v>3.0000000000000001E-3</v>
      </c>
      <c r="J49" s="6">
        <v>1E-3</v>
      </c>
      <c r="K49" s="16">
        <v>0.67400000000000004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204</v>
      </c>
      <c r="E50" s="4" t="s">
        <v>17</v>
      </c>
      <c r="F50" s="6">
        <v>5.2999999999999999E-2</v>
      </c>
      <c r="G50" s="6">
        <v>4.8000000000000001E-2</v>
      </c>
      <c r="H50" s="16">
        <v>20.849</v>
      </c>
      <c r="I50" s="6">
        <v>3.0000000000000001E-3</v>
      </c>
      <c r="J50" s="6">
        <v>1E-3</v>
      </c>
      <c r="K50" s="16">
        <v>0.60499999999999998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D51" s="5"/>
      <c r="E51" s="4" t="s">
        <v>52</v>
      </c>
      <c r="F51" s="6">
        <v>6.0000000000000001E-3</v>
      </c>
      <c r="G51" s="6">
        <v>2E-3</v>
      </c>
      <c r="H51" s="7">
        <v>0.27800000000000002</v>
      </c>
      <c r="I51" s="6">
        <v>2E-3</v>
      </c>
      <c r="J51" s="6">
        <v>0</v>
      </c>
      <c r="K51" s="7">
        <v>-4.0000000000000001E-3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5.0000000000000001E-3</v>
      </c>
      <c r="G52" s="6">
        <v>0</v>
      </c>
      <c r="H52" s="7">
        <v>-0.44</v>
      </c>
      <c r="I52" s="6">
        <v>2E-3</v>
      </c>
      <c r="J52" s="6">
        <v>0</v>
      </c>
      <c r="K52" s="7">
        <v>-8.0000000000000002E-3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205</v>
      </c>
      <c r="E53" s="4" t="s">
        <v>17</v>
      </c>
      <c r="F53" s="6">
        <v>6.3E-2</v>
      </c>
      <c r="G53" s="6">
        <v>5.8000000000000003E-2</v>
      </c>
      <c r="H53" s="16">
        <v>25.257999999999999</v>
      </c>
      <c r="I53" s="6">
        <v>3.0000000000000001E-3</v>
      </c>
      <c r="J53" s="6">
        <v>1E-3</v>
      </c>
      <c r="K53" s="16">
        <v>0.71499999999999997</v>
      </c>
      <c r="N53" s="13">
        <f>((H53-H54)/((H53+H54)/2))*100</f>
        <v>-3.6001710664437692</v>
      </c>
      <c r="O53" s="13">
        <f>((K53-K54)/((K53+K54)/2))*100</f>
        <v>-14.165042235217673</v>
      </c>
      <c r="P53" s="14">
        <f>AVERAGE(H53,H54)</f>
        <v>25.721</v>
      </c>
      <c r="Q53" s="14">
        <f>AVERAGE(K53,K54)</f>
        <v>0.76949999999999996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205</v>
      </c>
      <c r="E54" s="4" t="s">
        <v>17</v>
      </c>
      <c r="F54" s="6">
        <v>6.5000000000000002E-2</v>
      </c>
      <c r="G54" s="6">
        <v>0.06</v>
      </c>
      <c r="H54" s="16">
        <v>26.184000000000001</v>
      </c>
      <c r="I54" s="6">
        <v>3.0000000000000001E-3</v>
      </c>
      <c r="J54" s="6">
        <v>1E-3</v>
      </c>
      <c r="K54" s="16">
        <v>0.82399999999999995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206</v>
      </c>
      <c r="E55" s="4" t="s">
        <v>17</v>
      </c>
      <c r="F55" s="6">
        <v>6.9000000000000006E-2</v>
      </c>
      <c r="G55" s="6">
        <v>6.4000000000000001E-2</v>
      </c>
      <c r="H55" s="16">
        <v>27.951000000000001</v>
      </c>
      <c r="I55" s="6">
        <v>3.0000000000000001E-3</v>
      </c>
      <c r="J55" s="6">
        <v>1E-3</v>
      </c>
      <c r="K55" s="16">
        <v>0.83299999999999996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207</v>
      </c>
      <c r="E56" s="4" t="s">
        <v>17</v>
      </c>
      <c r="F56" s="6">
        <v>7.3999999999999996E-2</v>
      </c>
      <c r="G56" s="6">
        <v>6.9000000000000006E-2</v>
      </c>
      <c r="H56" s="16">
        <v>30.510999999999999</v>
      </c>
      <c r="I56" s="6">
        <v>3.0000000000000001E-3</v>
      </c>
      <c r="J56" s="6">
        <v>1E-3</v>
      </c>
      <c r="K56" s="16">
        <v>1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208</v>
      </c>
      <c r="E57" s="4" t="s">
        <v>17</v>
      </c>
      <c r="F57" s="6">
        <v>5.3999999999999999E-2</v>
      </c>
      <c r="G57" s="6">
        <v>4.9000000000000002E-2</v>
      </c>
      <c r="H57" s="16">
        <v>21.356000000000002</v>
      </c>
      <c r="I57" s="6">
        <v>3.0000000000000001E-3</v>
      </c>
      <c r="J57" s="6">
        <v>1E-3</v>
      </c>
      <c r="K57" s="16">
        <v>0.70899999999999996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209</v>
      </c>
      <c r="E58" s="4" t="s">
        <v>17</v>
      </c>
      <c r="F58" s="6">
        <v>7.0999999999999994E-2</v>
      </c>
      <c r="G58" s="6">
        <v>6.6000000000000003E-2</v>
      </c>
      <c r="H58" s="16">
        <v>29.082999999999998</v>
      </c>
      <c r="I58" s="6">
        <v>3.0000000000000001E-3</v>
      </c>
      <c r="J58" s="6">
        <v>1E-3</v>
      </c>
      <c r="K58" s="16">
        <v>0.72499999999999998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5" t="s">
        <v>189</v>
      </c>
      <c r="E59" s="4" t="s">
        <v>17</v>
      </c>
      <c r="F59" s="6">
        <v>1.4999999999999999E-2</v>
      </c>
      <c r="G59" s="6">
        <v>0.01</v>
      </c>
      <c r="H59" s="16">
        <v>4.1040000000000001</v>
      </c>
      <c r="I59" s="6">
        <v>3.0000000000000001E-3</v>
      </c>
      <c r="J59" s="6">
        <v>1E-3</v>
      </c>
      <c r="K59" s="16">
        <v>0.48399999999999999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210</v>
      </c>
      <c r="E60" s="4" t="s">
        <v>17</v>
      </c>
      <c r="F60" s="6">
        <v>5.0999999999999997E-2</v>
      </c>
      <c r="G60" s="6">
        <v>4.5999999999999999E-2</v>
      </c>
      <c r="H60" s="16">
        <v>20.195</v>
      </c>
      <c r="I60" s="6">
        <v>3.0000000000000001E-3</v>
      </c>
      <c r="J60" s="6">
        <v>1E-3</v>
      </c>
      <c r="K60" s="16">
        <v>0.70499999999999996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211</v>
      </c>
      <c r="E61" s="4" t="s">
        <v>17</v>
      </c>
      <c r="F61" s="6">
        <v>7.5999999999999998E-2</v>
      </c>
      <c r="G61" s="6">
        <v>7.0999999999999994E-2</v>
      </c>
      <c r="H61" s="16">
        <v>31.285</v>
      </c>
      <c r="I61" s="6">
        <v>3.0000000000000001E-3</v>
      </c>
      <c r="J61" s="6">
        <v>1E-3</v>
      </c>
      <c r="K61" s="16">
        <v>0.873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212</v>
      </c>
      <c r="E62" s="4" t="s">
        <v>17</v>
      </c>
      <c r="F62" s="6">
        <v>7.9000000000000001E-2</v>
      </c>
      <c r="G62" s="6">
        <v>7.3999999999999996E-2</v>
      </c>
      <c r="H62" s="16">
        <v>32.432000000000002</v>
      </c>
      <c r="I62" s="6">
        <v>3.0000000000000001E-3</v>
      </c>
      <c r="J62" s="6">
        <v>1E-3</v>
      </c>
      <c r="K62" s="16">
        <v>1.024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E63" s="4" t="s">
        <v>52</v>
      </c>
      <c r="F63" s="6">
        <v>8.0000000000000002E-3</v>
      </c>
      <c r="G63" s="6">
        <v>2E-3</v>
      </c>
      <c r="H63" s="7">
        <v>0.67300000000000004</v>
      </c>
      <c r="I63" s="6">
        <v>2E-3</v>
      </c>
      <c r="J63" s="6">
        <v>0</v>
      </c>
      <c r="K63" s="7">
        <v>-4.0000000000000001E-3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5.0000000000000001E-3</v>
      </c>
      <c r="G64" s="6">
        <v>0</v>
      </c>
      <c r="H64" s="7">
        <v>-0.44</v>
      </c>
      <c r="I64" s="6">
        <v>2E-3</v>
      </c>
      <c r="J64" s="6">
        <v>0</v>
      </c>
      <c r="K64" s="7">
        <v>-8.0000000000000002E-3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187</v>
      </c>
      <c r="E65" s="4" t="s">
        <v>47</v>
      </c>
      <c r="F65" s="6">
        <v>0.23100000000000001</v>
      </c>
      <c r="G65" s="6">
        <v>0.22600000000000001</v>
      </c>
      <c r="H65" s="7">
        <v>100.205</v>
      </c>
      <c r="I65" s="6">
        <v>3.0000000000000001E-3</v>
      </c>
      <c r="J65" s="6">
        <v>1E-3</v>
      </c>
      <c r="K65" s="7">
        <v>0.58799999999999997</v>
      </c>
      <c r="L65" s="11">
        <f>((100-H65)/100)*-100</f>
        <v>0.20499999999999829</v>
      </c>
      <c r="M65" s="12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188</v>
      </c>
      <c r="E66" s="4" t="s">
        <v>47</v>
      </c>
      <c r="F66" s="6">
        <v>3.3000000000000002E-2</v>
      </c>
      <c r="G66" s="6">
        <v>2.8000000000000001E-2</v>
      </c>
      <c r="H66" s="7">
        <v>11.975</v>
      </c>
      <c r="I66" s="6">
        <v>0.01</v>
      </c>
      <c r="J66" s="6">
        <v>7.0000000000000001E-3</v>
      </c>
      <c r="K66" s="7">
        <v>6.8929999999999998</v>
      </c>
      <c r="L66" s="12"/>
      <c r="M66" s="11">
        <f>((6.25-K66)/6.25)*-100</f>
        <v>10.287999999999997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213</v>
      </c>
      <c r="E67" s="4" t="s">
        <v>17</v>
      </c>
      <c r="F67" s="6">
        <v>6.3E-2</v>
      </c>
      <c r="G67" s="6">
        <v>5.7000000000000002E-2</v>
      </c>
      <c r="H67" s="16">
        <v>25.140999999999998</v>
      </c>
      <c r="I67" s="6">
        <v>3.0000000000000001E-3</v>
      </c>
      <c r="J67" s="6">
        <v>1E-3</v>
      </c>
      <c r="K67" s="16">
        <v>1.042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214</v>
      </c>
      <c r="E68" s="4" t="s">
        <v>17</v>
      </c>
      <c r="F68" s="6">
        <v>0.113</v>
      </c>
      <c r="G68" s="6">
        <v>0.107</v>
      </c>
      <c r="H68" s="16">
        <v>47.351999999999997</v>
      </c>
      <c r="I68" s="6">
        <v>4.0000000000000001E-3</v>
      </c>
      <c r="J68" s="6">
        <v>1E-3</v>
      </c>
      <c r="K68" s="16">
        <v>1.264</v>
      </c>
      <c r="N68" s="13">
        <f>((H68-H69)/((H68+H69)/2))*100</f>
        <v>-0.94165125273247119</v>
      </c>
      <c r="O68" s="13">
        <f>((K68-K69)/((K68+K69)/2))*100</f>
        <v>-1.8032144257153986</v>
      </c>
      <c r="P68" s="14">
        <f>AVERAGE(H68,H69)</f>
        <v>47.575999999999993</v>
      </c>
      <c r="Q68" s="14">
        <f>AVERAGE(K68,K69)</f>
        <v>1.2755000000000001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214</v>
      </c>
      <c r="E69" s="4" t="s">
        <v>17</v>
      </c>
      <c r="F69" s="6">
        <v>0.114</v>
      </c>
      <c r="G69" s="6">
        <v>0.108</v>
      </c>
      <c r="H69" s="16">
        <v>47.8</v>
      </c>
      <c r="I69" s="6">
        <v>4.0000000000000001E-3</v>
      </c>
      <c r="J69" s="6">
        <v>1E-3</v>
      </c>
      <c r="K69" s="16">
        <v>1.2869999999999999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215</v>
      </c>
      <c r="E70" s="4" t="s">
        <v>17</v>
      </c>
      <c r="F70" s="6">
        <v>0.13400000000000001</v>
      </c>
      <c r="G70" s="6">
        <v>0.128</v>
      </c>
      <c r="H70" s="16">
        <v>56.694000000000003</v>
      </c>
      <c r="I70" s="6">
        <v>4.0000000000000001E-3</v>
      </c>
      <c r="J70" s="6">
        <v>1E-3</v>
      </c>
      <c r="K70" s="16">
        <v>1.3149999999999999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216</v>
      </c>
      <c r="E71" s="4" t="s">
        <v>17</v>
      </c>
      <c r="F71" s="6">
        <v>0.124</v>
      </c>
      <c r="G71" s="6">
        <v>0.11899999999999999</v>
      </c>
      <c r="H71" s="16">
        <v>52.667999999999999</v>
      </c>
      <c r="I71" s="6">
        <v>4.0000000000000001E-3</v>
      </c>
      <c r="J71" s="6">
        <v>1E-3</v>
      </c>
      <c r="K71" s="16">
        <v>1.304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217</v>
      </c>
      <c r="E72" s="4" t="s">
        <v>17</v>
      </c>
      <c r="F72" s="6">
        <v>5.5E-2</v>
      </c>
      <c r="G72" s="6">
        <v>0.05</v>
      </c>
      <c r="H72" s="16">
        <v>21.67</v>
      </c>
      <c r="I72" s="6">
        <v>3.0000000000000001E-3</v>
      </c>
      <c r="J72" s="6">
        <v>1E-3</v>
      </c>
      <c r="K72" s="16">
        <v>0.75600000000000001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218</v>
      </c>
      <c r="E73" s="4" t="s">
        <v>17</v>
      </c>
      <c r="F73" s="6">
        <v>5.8000000000000003E-2</v>
      </c>
      <c r="G73" s="6">
        <v>5.2999999999999999E-2</v>
      </c>
      <c r="H73" s="16">
        <v>23.045000000000002</v>
      </c>
      <c r="I73" s="6">
        <v>3.0000000000000001E-3</v>
      </c>
      <c r="J73" s="6">
        <v>1E-3</v>
      </c>
      <c r="K73" s="16">
        <v>0.82399999999999995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219</v>
      </c>
      <c r="E74" s="4" t="s">
        <v>17</v>
      </c>
      <c r="F74" s="6">
        <v>6.0999999999999999E-2</v>
      </c>
      <c r="G74" s="6">
        <v>5.6000000000000001E-2</v>
      </c>
      <c r="H74" s="16">
        <v>24.518000000000001</v>
      </c>
      <c r="I74" s="6">
        <v>3.0000000000000001E-3</v>
      </c>
      <c r="J74" s="6">
        <v>1E-3</v>
      </c>
      <c r="K74" s="16">
        <v>0.89200000000000002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220</v>
      </c>
      <c r="E75" s="4" t="s">
        <v>17</v>
      </c>
      <c r="F75" s="6">
        <v>0.13800000000000001</v>
      </c>
      <c r="G75" s="6">
        <v>0.13200000000000001</v>
      </c>
      <c r="H75" s="16">
        <v>58.521000000000001</v>
      </c>
      <c r="I75" s="6">
        <v>4.0000000000000001E-3</v>
      </c>
      <c r="J75" s="6">
        <v>1E-3</v>
      </c>
      <c r="K75" s="16">
        <v>1.24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5" t="s">
        <v>189</v>
      </c>
      <c r="E76" s="4" t="s">
        <v>17</v>
      </c>
      <c r="F76" s="6">
        <v>2.1000000000000001E-2</v>
      </c>
      <c r="G76" s="6">
        <v>1.4999999999999999E-2</v>
      </c>
      <c r="H76" s="16">
        <v>6.343</v>
      </c>
      <c r="I76" s="6">
        <v>3.0000000000000001E-3</v>
      </c>
      <c r="J76" s="6">
        <v>1E-3</v>
      </c>
      <c r="K76" s="16">
        <v>0.56599999999999995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6.0000000000000001E-3</v>
      </c>
      <c r="G77" s="6">
        <v>1E-3</v>
      </c>
      <c r="H77" s="7">
        <v>-0.187</v>
      </c>
      <c r="I77" s="6">
        <v>3.0000000000000001E-3</v>
      </c>
      <c r="J77" s="6">
        <v>0</v>
      </c>
      <c r="K77" s="7">
        <v>0.10299999999999999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6.0000000000000001E-3</v>
      </c>
      <c r="G78" s="6">
        <v>0</v>
      </c>
      <c r="H78" s="7">
        <v>-0.44</v>
      </c>
      <c r="I78" s="6">
        <v>2E-3</v>
      </c>
      <c r="J78" s="6">
        <v>0</v>
      </c>
      <c r="K78" s="7">
        <v>-8.0000000000000002E-3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221</v>
      </c>
      <c r="E79" s="4" t="s">
        <v>17</v>
      </c>
      <c r="F79" s="6">
        <v>0.14899999999999999</v>
      </c>
      <c r="G79" s="6">
        <v>0.14299999999999999</v>
      </c>
      <c r="H79" s="16">
        <v>63.420999999999999</v>
      </c>
      <c r="I79" s="6">
        <v>4.0000000000000001E-3</v>
      </c>
      <c r="J79" s="6">
        <v>2E-3</v>
      </c>
      <c r="K79" s="16">
        <v>1.5660000000000001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222</v>
      </c>
      <c r="E80" s="4" t="s">
        <v>17</v>
      </c>
      <c r="F80" s="6">
        <v>0.158</v>
      </c>
      <c r="G80" s="6">
        <v>0.152</v>
      </c>
      <c r="H80" s="16">
        <v>67.435000000000002</v>
      </c>
      <c r="I80" s="6">
        <v>5.0000000000000001E-3</v>
      </c>
      <c r="J80" s="6">
        <v>3.0000000000000001E-3</v>
      </c>
      <c r="K80" s="16">
        <v>2.3279999999999998</v>
      </c>
    </row>
    <row r="81" spans="1:17" ht="15" customHeight="1" x14ac:dyDescent="0.2">
      <c r="A81" s="3">
        <v>75</v>
      </c>
      <c r="B81" s="4" t="s">
        <v>134</v>
      </c>
      <c r="C81" s="5" t="s">
        <v>135</v>
      </c>
      <c r="D81" s="5" t="s">
        <v>223</v>
      </c>
      <c r="E81" s="4" t="s">
        <v>17</v>
      </c>
      <c r="F81" s="6">
        <v>6.6000000000000003E-2</v>
      </c>
      <c r="G81" s="6">
        <v>6.0999999999999999E-2</v>
      </c>
      <c r="H81" s="16">
        <v>26.68</v>
      </c>
      <c r="I81" s="6">
        <v>3.0000000000000001E-3</v>
      </c>
      <c r="J81" s="6">
        <v>1E-3</v>
      </c>
      <c r="K81" s="16">
        <v>0.93100000000000005</v>
      </c>
      <c r="N81" s="13">
        <f>((H81-H82)/((H81+H82)/2))*100</f>
        <v>6.1704306164635021</v>
      </c>
      <c r="O81" s="13">
        <f>((K81-K82)/((K81+K82)/2))*100</f>
        <v>3.6085292509568099</v>
      </c>
      <c r="P81" s="14">
        <f>AVERAGE(H81,H82)</f>
        <v>25.881499999999999</v>
      </c>
      <c r="Q81" s="14">
        <f>AVERAGE(K81,K82)</f>
        <v>0.91450000000000009</v>
      </c>
    </row>
    <row r="82" spans="1:17" ht="15" customHeight="1" x14ac:dyDescent="0.2">
      <c r="A82" s="3">
        <v>76</v>
      </c>
      <c r="B82" s="4" t="s">
        <v>134</v>
      </c>
      <c r="C82" s="5" t="s">
        <v>136</v>
      </c>
      <c r="D82" s="5" t="s">
        <v>223</v>
      </c>
      <c r="E82" s="4" t="s">
        <v>17</v>
      </c>
      <c r="F82" s="6">
        <v>6.3E-2</v>
      </c>
      <c r="G82" s="6">
        <v>5.7000000000000002E-2</v>
      </c>
      <c r="H82" s="16">
        <v>25.082999999999998</v>
      </c>
      <c r="I82" s="6">
        <v>3.0000000000000001E-3</v>
      </c>
      <c r="J82" s="6">
        <v>1E-3</v>
      </c>
      <c r="K82" s="16">
        <v>0.89800000000000002</v>
      </c>
    </row>
    <row r="83" spans="1:17" ht="15" customHeight="1" x14ac:dyDescent="0.2">
      <c r="A83" s="3">
        <v>77</v>
      </c>
      <c r="B83" s="4" t="s">
        <v>137</v>
      </c>
      <c r="C83" s="5" t="s">
        <v>138</v>
      </c>
      <c r="D83" s="5" t="s">
        <v>224</v>
      </c>
      <c r="E83" s="4" t="s">
        <v>17</v>
      </c>
      <c r="F83" s="6">
        <v>7.0000000000000007E-2</v>
      </c>
      <c r="G83" s="6">
        <v>6.5000000000000002E-2</v>
      </c>
      <c r="H83" s="16">
        <v>28.433</v>
      </c>
      <c r="I83" s="6">
        <v>3.0000000000000001E-3</v>
      </c>
      <c r="J83" s="6">
        <v>1E-3</v>
      </c>
      <c r="K83" s="16">
        <v>0.86299999999999999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187</v>
      </c>
      <c r="E84" s="4" t="s">
        <v>47</v>
      </c>
      <c r="F84" s="6">
        <v>0.22900000000000001</v>
      </c>
      <c r="G84" s="6">
        <v>0.224</v>
      </c>
      <c r="H84" s="7">
        <v>99.281999999999996</v>
      </c>
      <c r="I84" s="6">
        <v>3.0000000000000001E-3</v>
      </c>
      <c r="J84" s="6">
        <v>1E-3</v>
      </c>
      <c r="K84" s="7">
        <v>0.53400000000000003</v>
      </c>
      <c r="L84" s="11">
        <f>((100-H84)/100)*-100</f>
        <v>-0.71800000000000352</v>
      </c>
      <c r="M84" s="12"/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188</v>
      </c>
      <c r="E85" s="4" t="s">
        <v>47</v>
      </c>
      <c r="F85" s="6">
        <v>3.2000000000000001E-2</v>
      </c>
      <c r="G85" s="6">
        <v>2.7E-2</v>
      </c>
      <c r="H85" s="7">
        <v>11.441000000000001</v>
      </c>
      <c r="I85" s="6">
        <v>0.01</v>
      </c>
      <c r="J85" s="6">
        <v>8.0000000000000002E-3</v>
      </c>
      <c r="K85" s="7">
        <v>6.9880000000000004</v>
      </c>
      <c r="L85" s="12"/>
      <c r="M85" s="11">
        <f>((6.25-K85)/6.25)*-100</f>
        <v>11.808000000000007</v>
      </c>
    </row>
    <row r="86" spans="1:17" ht="15" customHeight="1" x14ac:dyDescent="0.2">
      <c r="A86" s="3">
        <v>80</v>
      </c>
      <c r="B86" s="4" t="s">
        <v>139</v>
      </c>
      <c r="C86" s="5" t="s">
        <v>140</v>
      </c>
      <c r="D86" s="5" t="s">
        <v>225</v>
      </c>
      <c r="E86" s="4" t="s">
        <v>17</v>
      </c>
      <c r="F86" s="6">
        <v>6.9000000000000006E-2</v>
      </c>
      <c r="G86" s="6">
        <v>6.3E-2</v>
      </c>
      <c r="H86" s="16">
        <v>27.803000000000001</v>
      </c>
      <c r="I86" s="6">
        <v>4.0000000000000001E-3</v>
      </c>
      <c r="J86" s="6">
        <v>1E-3</v>
      </c>
      <c r="K86" s="16">
        <v>1.032</v>
      </c>
    </row>
    <row r="87" spans="1:17" ht="15" customHeight="1" x14ac:dyDescent="0.2">
      <c r="A87" s="3">
        <v>81</v>
      </c>
      <c r="B87" s="4" t="s">
        <v>141</v>
      </c>
      <c r="C87" s="5" t="s">
        <v>142</v>
      </c>
      <c r="D87" s="5" t="s">
        <v>226</v>
      </c>
      <c r="E87" s="4" t="s">
        <v>17</v>
      </c>
      <c r="F87" s="6">
        <v>0.113</v>
      </c>
      <c r="G87" s="6">
        <v>0.107</v>
      </c>
      <c r="H87" s="16">
        <v>47.21</v>
      </c>
      <c r="I87" s="6">
        <v>4.0000000000000001E-3</v>
      </c>
      <c r="J87" s="6">
        <v>1E-3</v>
      </c>
      <c r="K87" s="16">
        <v>1.2709999999999999</v>
      </c>
    </row>
    <row r="88" spans="1:17" ht="15" customHeight="1" x14ac:dyDescent="0.2">
      <c r="A88" s="3">
        <v>82</v>
      </c>
      <c r="B88" s="4" t="s">
        <v>143</v>
      </c>
      <c r="C88" s="5" t="s">
        <v>144</v>
      </c>
      <c r="D88" s="5" t="s">
        <v>227</v>
      </c>
      <c r="E88" s="4" t="s">
        <v>17</v>
      </c>
      <c r="F88" s="6">
        <v>0.114</v>
      </c>
      <c r="G88" s="6">
        <v>0.108</v>
      </c>
      <c r="H88" s="16">
        <v>47.631999999999998</v>
      </c>
      <c r="I88" s="6">
        <v>4.0000000000000001E-3</v>
      </c>
      <c r="J88" s="6">
        <v>1E-3</v>
      </c>
      <c r="K88" s="16">
        <v>1.25</v>
      </c>
    </row>
    <row r="89" spans="1:17" ht="15" customHeight="1" x14ac:dyDescent="0.2">
      <c r="A89" s="3">
        <v>83</v>
      </c>
      <c r="B89" s="4" t="s">
        <v>145</v>
      </c>
      <c r="C89" s="5" t="s">
        <v>146</v>
      </c>
      <c r="D89" s="5" t="s">
        <v>228</v>
      </c>
      <c r="E89" s="4" t="s">
        <v>17</v>
      </c>
      <c r="F89" s="6">
        <v>0.114</v>
      </c>
      <c r="G89" s="6">
        <v>0.108</v>
      </c>
      <c r="H89" s="16">
        <v>47.780999999999999</v>
      </c>
      <c r="I89" s="6">
        <v>4.0000000000000001E-3</v>
      </c>
      <c r="J89" s="6">
        <v>2E-3</v>
      </c>
      <c r="K89" s="16">
        <v>1.5069999999999999</v>
      </c>
    </row>
    <row r="90" spans="1:17" ht="15" customHeight="1" x14ac:dyDescent="0.2">
      <c r="A90" s="3">
        <v>84</v>
      </c>
      <c r="B90" s="4" t="s">
        <v>147</v>
      </c>
      <c r="C90" s="5" t="s">
        <v>148</v>
      </c>
      <c r="D90" s="5" t="s">
        <v>229</v>
      </c>
      <c r="E90" s="4" t="s">
        <v>17</v>
      </c>
      <c r="F90" s="6">
        <v>0.13300000000000001</v>
      </c>
      <c r="G90" s="6">
        <v>0.127</v>
      </c>
      <c r="H90" s="16">
        <v>56.271999999999998</v>
      </c>
      <c r="I90" s="6">
        <v>4.0000000000000001E-3</v>
      </c>
      <c r="J90" s="6">
        <v>1E-3</v>
      </c>
      <c r="K90" s="16">
        <v>1.3320000000000001</v>
      </c>
    </row>
    <row r="91" spans="1:17" ht="15" customHeight="1" x14ac:dyDescent="0.2">
      <c r="A91" s="3">
        <v>85</v>
      </c>
      <c r="B91" s="3">
        <v>0</v>
      </c>
      <c r="C91" s="5" t="s">
        <v>52</v>
      </c>
      <c r="D91" s="5"/>
      <c r="E91" s="4" t="s">
        <v>52</v>
      </c>
      <c r="F91" s="6">
        <v>0.01</v>
      </c>
      <c r="G91" s="6">
        <v>4.0000000000000001E-3</v>
      </c>
      <c r="H91" s="7">
        <v>1.46</v>
      </c>
      <c r="I91" s="6">
        <v>3.0000000000000001E-3</v>
      </c>
      <c r="J91" s="6">
        <v>0</v>
      </c>
      <c r="K91" s="7">
        <v>0.111</v>
      </c>
    </row>
    <row r="92" spans="1:17" ht="15" customHeight="1" x14ac:dyDescent="0.2">
      <c r="A92" s="3">
        <v>86</v>
      </c>
      <c r="B92" s="3">
        <v>0</v>
      </c>
      <c r="C92" s="5" t="s">
        <v>52</v>
      </c>
      <c r="D92" s="5"/>
      <c r="E92" s="4" t="s">
        <v>52</v>
      </c>
      <c r="F92" s="6">
        <v>6.0000000000000001E-3</v>
      </c>
      <c r="G92" s="6">
        <v>0</v>
      </c>
      <c r="H92" s="7">
        <v>-0.44</v>
      </c>
      <c r="I92" s="6">
        <v>2E-3</v>
      </c>
      <c r="J92" s="6">
        <v>0</v>
      </c>
      <c r="K92" s="7">
        <v>-8.0000000000000002E-3</v>
      </c>
    </row>
    <row r="93" spans="1:17" ht="15" customHeight="1" x14ac:dyDescent="0.2">
      <c r="A93" s="3">
        <v>87</v>
      </c>
      <c r="B93" s="4" t="s">
        <v>149</v>
      </c>
      <c r="C93" s="5" t="s">
        <v>150</v>
      </c>
      <c r="D93" s="5" t="s">
        <v>230</v>
      </c>
      <c r="E93" s="4" t="s">
        <v>17</v>
      </c>
      <c r="F93" s="6">
        <v>0.13800000000000001</v>
      </c>
      <c r="G93" s="6">
        <v>0.13200000000000001</v>
      </c>
      <c r="H93" s="16">
        <v>58.503</v>
      </c>
      <c r="I93" s="6">
        <v>4.0000000000000001E-3</v>
      </c>
      <c r="J93" s="6">
        <v>2E-3</v>
      </c>
      <c r="K93" s="16">
        <v>1.4319999999999999</v>
      </c>
    </row>
    <row r="94" spans="1:17" ht="15" customHeight="1" x14ac:dyDescent="0.2">
      <c r="A94" s="3">
        <v>88</v>
      </c>
      <c r="B94" s="4" t="s">
        <v>151</v>
      </c>
      <c r="C94" s="5" t="s">
        <v>152</v>
      </c>
      <c r="D94" s="5" t="s">
        <v>231</v>
      </c>
      <c r="E94" s="4" t="s">
        <v>17</v>
      </c>
      <c r="F94" s="6">
        <v>0.125</v>
      </c>
      <c r="G94" s="6">
        <v>0.11899999999999999</v>
      </c>
      <c r="H94" s="16">
        <v>52.581000000000003</v>
      </c>
      <c r="I94" s="6">
        <v>4.0000000000000001E-3</v>
      </c>
      <c r="J94" s="6">
        <v>2E-3</v>
      </c>
      <c r="K94" s="16">
        <v>1.56</v>
      </c>
    </row>
    <row r="95" spans="1:17" ht="15" customHeight="1" x14ac:dyDescent="0.2">
      <c r="A95" s="3">
        <v>89</v>
      </c>
      <c r="B95" s="4" t="s">
        <v>153</v>
      </c>
      <c r="C95" s="5" t="s">
        <v>154</v>
      </c>
      <c r="D95" s="5" t="s">
        <v>189</v>
      </c>
      <c r="E95" s="4" t="s">
        <v>17</v>
      </c>
      <c r="F95" s="6">
        <v>1.7000000000000001E-2</v>
      </c>
      <c r="G95" s="6">
        <v>1.0999999999999999E-2</v>
      </c>
      <c r="H95" s="16">
        <v>4.5199999999999996</v>
      </c>
      <c r="I95" s="6">
        <v>3.0000000000000001E-3</v>
      </c>
      <c r="J95" s="6">
        <v>1E-3</v>
      </c>
      <c r="K95" s="16">
        <v>0.59599999999999997</v>
      </c>
    </row>
    <row r="96" spans="1:17" ht="15" customHeight="1" x14ac:dyDescent="0.2">
      <c r="A96" s="3">
        <v>90</v>
      </c>
      <c r="B96" s="4" t="s">
        <v>155</v>
      </c>
      <c r="C96" s="5" t="s">
        <v>156</v>
      </c>
      <c r="D96" s="5" t="s">
        <v>232</v>
      </c>
      <c r="E96" s="4" t="s">
        <v>17</v>
      </c>
      <c r="F96" s="6">
        <v>6.0999999999999999E-2</v>
      </c>
      <c r="G96" s="6">
        <v>5.5E-2</v>
      </c>
      <c r="H96" s="16">
        <v>23.99</v>
      </c>
      <c r="I96" s="6">
        <v>4.0000000000000001E-3</v>
      </c>
      <c r="J96" s="6">
        <v>1E-3</v>
      </c>
      <c r="K96" s="16">
        <v>1.0980000000000001</v>
      </c>
      <c r="N96" s="13">
        <f>((H96-H97)/((H96+H97)/2))*100</f>
        <v>-2.2014263923815909</v>
      </c>
      <c r="O96" s="13">
        <f>((K96-K97)/((K96+K97)/2))*100</f>
        <v>-0.36363636363636392</v>
      </c>
      <c r="P96" s="14">
        <f>AVERAGE(H96,H97)</f>
        <v>24.256999999999998</v>
      </c>
      <c r="Q96" s="14">
        <f>AVERAGE(K96,K97)</f>
        <v>1.1000000000000001</v>
      </c>
    </row>
    <row r="97" spans="1:17" ht="15" customHeight="1" x14ac:dyDescent="0.2">
      <c r="A97" s="3">
        <v>91</v>
      </c>
      <c r="B97" s="4" t="s">
        <v>155</v>
      </c>
      <c r="C97" s="5" t="s">
        <v>157</v>
      </c>
      <c r="D97" s="5" t="s">
        <v>232</v>
      </c>
      <c r="E97" s="4" t="s">
        <v>17</v>
      </c>
      <c r="F97" s="6">
        <v>6.2E-2</v>
      </c>
      <c r="G97" s="6">
        <v>5.6000000000000001E-2</v>
      </c>
      <c r="H97" s="16">
        <v>24.524000000000001</v>
      </c>
      <c r="I97" s="6">
        <v>4.0000000000000001E-3</v>
      </c>
      <c r="J97" s="6">
        <v>1E-3</v>
      </c>
      <c r="K97" s="16">
        <v>1.1020000000000001</v>
      </c>
    </row>
    <row r="98" spans="1:17" ht="15" customHeight="1" x14ac:dyDescent="0.2">
      <c r="A98" s="3">
        <v>92</v>
      </c>
      <c r="B98" s="4" t="s">
        <v>158</v>
      </c>
      <c r="C98" s="5" t="s">
        <v>159</v>
      </c>
      <c r="D98" s="5" t="s">
        <v>233</v>
      </c>
      <c r="E98" s="4" t="s">
        <v>17</v>
      </c>
      <c r="F98" s="6">
        <v>5.8000000000000003E-2</v>
      </c>
      <c r="G98" s="6">
        <v>5.1999999999999998E-2</v>
      </c>
      <c r="H98" s="16">
        <v>22.803999999999998</v>
      </c>
      <c r="I98" s="6">
        <v>4.0000000000000001E-3</v>
      </c>
      <c r="J98" s="6">
        <v>1E-3</v>
      </c>
      <c r="K98" s="16">
        <v>1.056</v>
      </c>
    </row>
    <row r="99" spans="1:17" ht="15" customHeight="1" x14ac:dyDescent="0.2">
      <c r="A99" s="3">
        <v>93</v>
      </c>
      <c r="B99" s="4" t="s">
        <v>160</v>
      </c>
      <c r="C99" s="5" t="s">
        <v>161</v>
      </c>
      <c r="D99" s="5" t="s">
        <v>234</v>
      </c>
      <c r="E99" s="4" t="s">
        <v>17</v>
      </c>
      <c r="F99" s="6">
        <v>6.2E-2</v>
      </c>
      <c r="G99" s="6">
        <v>5.6000000000000001E-2</v>
      </c>
      <c r="H99" s="16">
        <v>24.443000000000001</v>
      </c>
      <c r="I99" s="6">
        <v>4.0000000000000001E-3</v>
      </c>
      <c r="J99" s="6">
        <v>1E-3</v>
      </c>
      <c r="K99" s="16">
        <v>1.0900000000000001</v>
      </c>
    </row>
    <row r="100" spans="1:17" ht="15" customHeight="1" x14ac:dyDescent="0.2">
      <c r="A100" s="3">
        <v>94</v>
      </c>
      <c r="B100" s="4" t="s">
        <v>162</v>
      </c>
      <c r="C100" s="5" t="s">
        <v>163</v>
      </c>
      <c r="D100" s="5" t="s">
        <v>235</v>
      </c>
      <c r="E100" s="4" t="s">
        <v>17</v>
      </c>
      <c r="F100" s="6">
        <v>5.5E-2</v>
      </c>
      <c r="G100" s="6">
        <v>0.05</v>
      </c>
      <c r="H100" s="16">
        <v>21.686</v>
      </c>
      <c r="I100" s="6">
        <v>3.0000000000000001E-3</v>
      </c>
      <c r="J100" s="6">
        <v>1E-3</v>
      </c>
      <c r="K100" s="16">
        <v>0.94299999999999995</v>
      </c>
    </row>
    <row r="101" spans="1:17" ht="15" customHeight="1" x14ac:dyDescent="0.2">
      <c r="A101" s="3">
        <v>95</v>
      </c>
      <c r="B101" s="4" t="s">
        <v>164</v>
      </c>
      <c r="C101" s="5" t="s">
        <v>165</v>
      </c>
      <c r="D101" s="5" t="s">
        <v>236</v>
      </c>
      <c r="E101" s="4" t="s">
        <v>17</v>
      </c>
      <c r="F101" s="6">
        <v>5.7000000000000002E-2</v>
      </c>
      <c r="G101" s="6">
        <v>5.0999999999999997E-2</v>
      </c>
      <c r="H101" s="16">
        <v>22.414999999999999</v>
      </c>
      <c r="I101" s="6">
        <v>3.0000000000000001E-3</v>
      </c>
      <c r="J101" s="6">
        <v>1E-3</v>
      </c>
      <c r="K101" s="16">
        <v>0.94</v>
      </c>
    </row>
    <row r="102" spans="1:17" ht="15" customHeight="1" x14ac:dyDescent="0.2">
      <c r="A102" s="3">
        <v>96</v>
      </c>
      <c r="B102" s="4" t="s">
        <v>166</v>
      </c>
      <c r="C102" s="5" t="s">
        <v>167</v>
      </c>
      <c r="D102" s="5" t="s">
        <v>237</v>
      </c>
      <c r="E102" s="4" t="s">
        <v>17</v>
      </c>
      <c r="F102" s="6">
        <v>5.8999999999999997E-2</v>
      </c>
      <c r="G102" s="6">
        <v>5.2999999999999999E-2</v>
      </c>
      <c r="H102" s="16">
        <v>23.353000000000002</v>
      </c>
      <c r="I102" s="6">
        <v>3.0000000000000001E-3</v>
      </c>
      <c r="J102" s="6">
        <v>1E-3</v>
      </c>
      <c r="K102" s="16">
        <v>0.85099999999999998</v>
      </c>
    </row>
    <row r="103" spans="1:17" ht="15" customHeight="1" x14ac:dyDescent="0.2">
      <c r="A103" s="3">
        <v>97</v>
      </c>
      <c r="B103" s="3">
        <v>0</v>
      </c>
      <c r="C103" s="5" t="s">
        <v>52</v>
      </c>
      <c r="D103" s="5"/>
      <c r="E103" s="4" t="s">
        <v>52</v>
      </c>
      <c r="F103" s="6">
        <v>8.0000000000000002E-3</v>
      </c>
      <c r="G103" s="6">
        <v>2E-3</v>
      </c>
      <c r="H103" s="7">
        <v>0.375</v>
      </c>
      <c r="I103" s="6">
        <v>2E-3</v>
      </c>
      <c r="J103" s="6">
        <v>0</v>
      </c>
      <c r="K103" s="7">
        <v>0.08</v>
      </c>
    </row>
    <row r="104" spans="1:17" ht="15" customHeight="1" x14ac:dyDescent="0.2">
      <c r="A104" s="3">
        <v>98</v>
      </c>
      <c r="B104" s="3">
        <v>0</v>
      </c>
      <c r="C104" s="5" t="s">
        <v>52</v>
      </c>
      <c r="D104" s="5"/>
      <c r="E104" s="4" t="s">
        <v>52</v>
      </c>
      <c r="F104" s="6">
        <v>6.0000000000000001E-3</v>
      </c>
      <c r="G104" s="6">
        <v>0</v>
      </c>
      <c r="H104" s="7">
        <v>-0.44</v>
      </c>
      <c r="I104" s="6">
        <v>2E-3</v>
      </c>
      <c r="J104" s="6">
        <v>0</v>
      </c>
      <c r="K104" s="7">
        <v>-8.0000000000000002E-3</v>
      </c>
    </row>
    <row r="105" spans="1:17" ht="15" customHeight="1" x14ac:dyDescent="0.2">
      <c r="A105" s="3">
        <v>99</v>
      </c>
      <c r="B105" s="4" t="s">
        <v>45</v>
      </c>
      <c r="C105" s="5" t="s">
        <v>46</v>
      </c>
      <c r="D105" s="5" t="s">
        <v>187</v>
      </c>
      <c r="E105" s="4" t="s">
        <v>47</v>
      </c>
      <c r="F105" s="6">
        <v>0.22700000000000001</v>
      </c>
      <c r="G105" s="6">
        <v>0.222</v>
      </c>
      <c r="H105" s="7">
        <v>98.468999999999994</v>
      </c>
      <c r="I105" s="6">
        <v>3.0000000000000001E-3</v>
      </c>
      <c r="J105" s="6">
        <v>1E-3</v>
      </c>
      <c r="K105" s="7">
        <v>0.52400000000000002</v>
      </c>
      <c r="L105" s="11">
        <f>((100-H105)/100)*-100</f>
        <v>-1.5310000000000059</v>
      </c>
      <c r="M105" s="12"/>
    </row>
    <row r="106" spans="1:17" ht="15" customHeight="1" x14ac:dyDescent="0.2">
      <c r="A106" s="3">
        <v>100</v>
      </c>
      <c r="B106" s="4" t="s">
        <v>48</v>
      </c>
      <c r="C106" s="5" t="s">
        <v>49</v>
      </c>
      <c r="D106" s="5" t="s">
        <v>188</v>
      </c>
      <c r="E106" s="4" t="s">
        <v>47</v>
      </c>
      <c r="F106" s="6">
        <v>3.2000000000000001E-2</v>
      </c>
      <c r="G106" s="6">
        <v>2.5999999999999999E-2</v>
      </c>
      <c r="H106" s="7">
        <v>11.124000000000001</v>
      </c>
      <c r="I106" s="6">
        <v>0.01</v>
      </c>
      <c r="J106" s="6">
        <v>7.0000000000000001E-3</v>
      </c>
      <c r="K106" s="7">
        <v>6.8079999999999998</v>
      </c>
      <c r="L106" s="12"/>
      <c r="M106" s="11">
        <f>((6.25-K106)/6.25)*-100</f>
        <v>8.9279999999999973</v>
      </c>
    </row>
    <row r="107" spans="1:17" ht="15" customHeight="1" x14ac:dyDescent="0.2">
      <c r="A107" s="3">
        <v>101</v>
      </c>
      <c r="B107" s="4" t="s">
        <v>168</v>
      </c>
      <c r="C107" s="5" t="s">
        <v>169</v>
      </c>
      <c r="D107" s="5" t="s">
        <v>238</v>
      </c>
      <c r="E107" s="4" t="s">
        <v>17</v>
      </c>
      <c r="F107" s="6">
        <v>6.2E-2</v>
      </c>
      <c r="G107" s="6">
        <v>5.6000000000000001E-2</v>
      </c>
      <c r="H107" s="16">
        <v>24.501000000000001</v>
      </c>
      <c r="I107" s="6">
        <v>3.0000000000000001E-3</v>
      </c>
      <c r="J107" s="6">
        <v>1E-3</v>
      </c>
      <c r="K107" s="16">
        <v>0.79300000000000004</v>
      </c>
    </row>
    <row r="108" spans="1:17" ht="15" customHeight="1" x14ac:dyDescent="0.2">
      <c r="A108" s="3">
        <v>102</v>
      </c>
      <c r="B108" s="4" t="s">
        <v>170</v>
      </c>
      <c r="C108" s="5" t="s">
        <v>171</v>
      </c>
      <c r="D108" s="5" t="s">
        <v>239</v>
      </c>
      <c r="E108" s="4" t="s">
        <v>17</v>
      </c>
      <c r="F108" s="6">
        <v>6.8000000000000005E-2</v>
      </c>
      <c r="G108" s="6">
        <v>6.2E-2</v>
      </c>
      <c r="H108" s="16">
        <v>27.100999999999999</v>
      </c>
      <c r="I108" s="6">
        <v>3.0000000000000001E-3</v>
      </c>
      <c r="J108" s="6">
        <v>1E-3</v>
      </c>
      <c r="K108" s="16">
        <v>0.745</v>
      </c>
    </row>
    <row r="109" spans="1:17" ht="15" customHeight="1" x14ac:dyDescent="0.2">
      <c r="A109" s="3">
        <v>103</v>
      </c>
      <c r="B109" s="4" t="s">
        <v>172</v>
      </c>
      <c r="C109" s="5" t="s">
        <v>173</v>
      </c>
      <c r="D109" s="5" t="s">
        <v>240</v>
      </c>
      <c r="E109" s="4" t="s">
        <v>17</v>
      </c>
      <c r="F109" s="6">
        <v>7.0000000000000007E-2</v>
      </c>
      <c r="G109" s="6">
        <v>6.5000000000000002E-2</v>
      </c>
      <c r="H109" s="16">
        <v>28.404</v>
      </c>
      <c r="I109" s="6">
        <v>3.0000000000000001E-3</v>
      </c>
      <c r="J109" s="6">
        <v>1E-3</v>
      </c>
      <c r="K109" s="16">
        <v>0.71899999999999997</v>
      </c>
    </row>
    <row r="110" spans="1:17" ht="15" customHeight="1" x14ac:dyDescent="0.2">
      <c r="A110" s="3">
        <v>104</v>
      </c>
      <c r="B110" s="4" t="s">
        <v>174</v>
      </c>
      <c r="C110" s="5" t="s">
        <v>175</v>
      </c>
      <c r="D110" s="5" t="s">
        <v>241</v>
      </c>
      <c r="E110" s="4" t="s">
        <v>17</v>
      </c>
      <c r="F110" s="6">
        <v>5.3999999999999999E-2</v>
      </c>
      <c r="G110" s="6">
        <v>4.8000000000000001E-2</v>
      </c>
      <c r="H110" s="16">
        <v>20.981999999999999</v>
      </c>
      <c r="I110" s="6">
        <v>4.0000000000000001E-3</v>
      </c>
      <c r="J110" s="6">
        <v>1E-3</v>
      </c>
      <c r="K110" s="16">
        <v>1.0109999999999999</v>
      </c>
    </row>
    <row r="111" spans="1:17" ht="15" customHeight="1" x14ac:dyDescent="0.2">
      <c r="A111" s="3">
        <v>105</v>
      </c>
      <c r="B111" s="4" t="s">
        <v>176</v>
      </c>
      <c r="C111" s="5" t="s">
        <v>177</v>
      </c>
      <c r="D111" s="5" t="s">
        <v>189</v>
      </c>
      <c r="E111" s="4" t="s">
        <v>17</v>
      </c>
      <c r="F111" s="6">
        <v>1.4999999999999999E-2</v>
      </c>
      <c r="G111" s="6">
        <v>8.9999999999999993E-3</v>
      </c>
      <c r="H111" s="16">
        <v>3.423</v>
      </c>
      <c r="I111" s="6">
        <v>3.0000000000000001E-3</v>
      </c>
      <c r="J111" s="6">
        <v>0</v>
      </c>
      <c r="K111" s="16">
        <v>0.378</v>
      </c>
      <c r="N111" s="13">
        <f>((H111-H112)/((H111+H112)/2))*100</f>
        <v>19.987146529562978</v>
      </c>
      <c r="O111" s="13">
        <f>((K111-K112)/((K111+K112)/2))*100</f>
        <v>3.2258064516129057</v>
      </c>
      <c r="P111" s="14">
        <f>AVERAGE(H111,H112)</f>
        <v>3.1120000000000001</v>
      </c>
      <c r="Q111" s="14">
        <f>AVERAGE(K111,K112)</f>
        <v>0.372</v>
      </c>
    </row>
    <row r="112" spans="1:17" ht="15" customHeight="1" x14ac:dyDescent="0.2">
      <c r="A112" s="3">
        <v>106</v>
      </c>
      <c r="B112" s="4" t="s">
        <v>176</v>
      </c>
      <c r="C112" s="5" t="s">
        <v>178</v>
      </c>
      <c r="D112" s="5" t="s">
        <v>189</v>
      </c>
      <c r="E112" s="4" t="s">
        <v>17</v>
      </c>
      <c r="F112" s="6">
        <v>1.2999999999999999E-2</v>
      </c>
      <c r="G112" s="6">
        <v>7.0000000000000001E-3</v>
      </c>
      <c r="H112" s="16">
        <v>2.8010000000000002</v>
      </c>
      <c r="I112" s="6">
        <v>3.0000000000000001E-3</v>
      </c>
      <c r="J112" s="6">
        <v>0</v>
      </c>
      <c r="K112" s="16">
        <v>0.36599999999999999</v>
      </c>
    </row>
    <row r="113" spans="1:13" ht="15" customHeight="1" x14ac:dyDescent="0.2">
      <c r="A113" s="3">
        <v>107</v>
      </c>
      <c r="B113" s="4" t="s">
        <v>23</v>
      </c>
      <c r="C113" s="5" t="s">
        <v>50</v>
      </c>
      <c r="D113" s="5"/>
      <c r="E113" s="4" t="s">
        <v>51</v>
      </c>
      <c r="F113" s="6">
        <v>1.2999999999999999E-2</v>
      </c>
      <c r="G113" s="6">
        <v>7.0000000000000001E-3</v>
      </c>
      <c r="H113" s="7">
        <v>2.6869999999999998</v>
      </c>
      <c r="I113" s="6">
        <v>3.0000000000000001E-3</v>
      </c>
      <c r="J113" s="6">
        <v>0</v>
      </c>
      <c r="K113" s="7">
        <v>0.20799999999999999</v>
      </c>
    </row>
    <row r="114" spans="1:13" ht="15" customHeight="1" x14ac:dyDescent="0.2">
      <c r="A114" s="3">
        <v>108</v>
      </c>
      <c r="B114" s="4" t="s">
        <v>13</v>
      </c>
      <c r="C114" s="5" t="s">
        <v>14</v>
      </c>
      <c r="D114" s="5"/>
      <c r="E114" s="4" t="s">
        <v>14</v>
      </c>
      <c r="F114" s="6">
        <v>0.247</v>
      </c>
      <c r="G114" s="6">
        <v>0.24099999999999999</v>
      </c>
      <c r="H114" s="7">
        <v>107.191</v>
      </c>
      <c r="I114" s="6">
        <v>0.183</v>
      </c>
      <c r="J114" s="6">
        <v>0.18</v>
      </c>
      <c r="K114" s="7">
        <v>167.14400000000001</v>
      </c>
    </row>
    <row r="115" spans="1:13" ht="15" customHeight="1" x14ac:dyDescent="0.2">
      <c r="A115" s="3">
        <v>109</v>
      </c>
      <c r="B115" s="3">
        <v>0</v>
      </c>
      <c r="C115" s="5" t="s">
        <v>52</v>
      </c>
      <c r="D115" s="5"/>
      <c r="E115" s="4" t="s">
        <v>52</v>
      </c>
      <c r="F115" s="6">
        <v>1.4E-2</v>
      </c>
      <c r="G115" s="6">
        <v>8.0000000000000002E-3</v>
      </c>
      <c r="H115" s="7">
        <v>2.9510000000000001</v>
      </c>
      <c r="I115" s="6">
        <v>7.0000000000000001E-3</v>
      </c>
      <c r="J115" s="6">
        <v>4.0000000000000001E-3</v>
      </c>
      <c r="K115" s="7">
        <v>3.339</v>
      </c>
    </row>
    <row r="116" spans="1:13" ht="15" customHeight="1" x14ac:dyDescent="0.2">
      <c r="A116" s="3">
        <v>110</v>
      </c>
      <c r="B116" s="3">
        <v>0</v>
      </c>
      <c r="C116" s="5" t="s">
        <v>52</v>
      </c>
      <c r="D116" s="5"/>
      <c r="E116" s="4" t="s">
        <v>52</v>
      </c>
      <c r="F116" s="6">
        <v>6.0000000000000001E-3</v>
      </c>
      <c r="G116" s="6">
        <v>0</v>
      </c>
      <c r="H116" s="7">
        <v>-0.44</v>
      </c>
      <c r="I116" s="6">
        <v>3.0000000000000001E-3</v>
      </c>
      <c r="J116" s="6">
        <v>0</v>
      </c>
      <c r="K116" s="7">
        <v>-8.0000000000000002E-3</v>
      </c>
    </row>
    <row r="117" spans="1:13" ht="15" customHeight="1" x14ac:dyDescent="0.2">
      <c r="A117" s="3">
        <v>111</v>
      </c>
      <c r="B117" s="4" t="s">
        <v>45</v>
      </c>
      <c r="C117" s="5" t="s">
        <v>46</v>
      </c>
      <c r="D117" s="5" t="s">
        <v>187</v>
      </c>
      <c r="E117" s="4" t="s">
        <v>47</v>
      </c>
      <c r="F117" s="6">
        <v>0.224</v>
      </c>
      <c r="G117" s="6">
        <v>0.218</v>
      </c>
      <c r="H117" s="7">
        <v>97.013000000000005</v>
      </c>
      <c r="I117" s="6">
        <v>3.0000000000000001E-3</v>
      </c>
      <c r="J117" s="6">
        <v>0</v>
      </c>
      <c r="K117" s="7">
        <v>0.437</v>
      </c>
      <c r="L117" s="11">
        <f>((100-H117)/100)*-100</f>
        <v>-2.9869999999999948</v>
      </c>
      <c r="M117" s="12"/>
    </row>
    <row r="118" spans="1:13" ht="15" customHeight="1" x14ac:dyDescent="0.2">
      <c r="A118" s="3">
        <v>112</v>
      </c>
      <c r="B118" s="4" t="s">
        <v>48</v>
      </c>
      <c r="C118" s="5" t="s">
        <v>49</v>
      </c>
      <c r="D118" s="5" t="s">
        <v>188</v>
      </c>
      <c r="E118" s="4" t="s">
        <v>47</v>
      </c>
      <c r="F118" s="6">
        <v>0.03</v>
      </c>
      <c r="G118" s="6">
        <v>2.4E-2</v>
      </c>
      <c r="H118" s="7">
        <v>10.233000000000001</v>
      </c>
      <c r="I118" s="6">
        <v>0.01</v>
      </c>
      <c r="J118" s="6">
        <v>7.0000000000000001E-3</v>
      </c>
      <c r="K118" s="7">
        <v>6.7160000000000002</v>
      </c>
      <c r="L118" s="12"/>
      <c r="M118" s="11">
        <f>((6.25-K118)/6.25)*-100</f>
        <v>7.4560000000000031</v>
      </c>
    </row>
    <row r="119" spans="1:13" ht="15" customHeight="1" x14ac:dyDescent="0.2">
      <c r="A119" s="3">
        <v>113</v>
      </c>
      <c r="B119" s="4" t="s">
        <v>179</v>
      </c>
      <c r="C119" s="5" t="s">
        <v>180</v>
      </c>
      <c r="D119" s="5" t="s">
        <v>189</v>
      </c>
      <c r="E119" s="4" t="s">
        <v>17</v>
      </c>
      <c r="F119" s="6">
        <v>1.2999999999999999E-2</v>
      </c>
      <c r="G119" s="6">
        <v>8.0000000000000002E-3</v>
      </c>
      <c r="H119" s="16">
        <v>3.0089999999999999</v>
      </c>
      <c r="I119" s="6">
        <v>3.0000000000000001E-3</v>
      </c>
      <c r="J119" s="6">
        <v>1E-3</v>
      </c>
      <c r="K119" s="16">
        <v>0.56799999999999995</v>
      </c>
    </row>
    <row r="120" spans="1:13" ht="15" customHeight="1" x14ac:dyDescent="0.2">
      <c r="A120" s="3">
        <v>114</v>
      </c>
      <c r="B120" s="3">
        <v>0</v>
      </c>
      <c r="C120" s="5" t="s">
        <v>52</v>
      </c>
      <c r="D120" s="5"/>
      <c r="E120" s="4" t="s">
        <v>52</v>
      </c>
      <c r="F120" s="6">
        <v>6.0000000000000001E-3</v>
      </c>
      <c r="G120" s="6">
        <v>0</v>
      </c>
      <c r="H120" s="7">
        <v>-0.38900000000000001</v>
      </c>
      <c r="I120" s="6">
        <v>3.0000000000000001E-3</v>
      </c>
      <c r="J120" s="6">
        <v>0</v>
      </c>
      <c r="K120" s="7">
        <v>8.5000000000000006E-2</v>
      </c>
    </row>
    <row r="121" spans="1:13" ht="15" customHeight="1" x14ac:dyDescent="0.2">
      <c r="A121" s="3">
        <v>115</v>
      </c>
      <c r="B121" s="3">
        <v>0</v>
      </c>
      <c r="C121" s="5" t="s">
        <v>52</v>
      </c>
      <c r="D121" s="5"/>
      <c r="E121" s="4" t="s">
        <v>52</v>
      </c>
      <c r="F121" s="6">
        <v>6.0000000000000001E-3</v>
      </c>
      <c r="G121" s="6">
        <v>0</v>
      </c>
      <c r="H121" s="7">
        <v>-0.44</v>
      </c>
      <c r="I121" s="6">
        <v>2E-3</v>
      </c>
      <c r="J121" s="6">
        <v>0</v>
      </c>
      <c r="K121" s="7">
        <v>-8.0000000000000002E-3</v>
      </c>
    </row>
    <row r="122" spans="1:13" ht="15" customHeight="1" x14ac:dyDescent="0.2">
      <c r="A122" s="3">
        <v>116</v>
      </c>
      <c r="B122" s="4" t="s">
        <v>45</v>
      </c>
      <c r="C122" s="5" t="s">
        <v>46</v>
      </c>
      <c r="D122" s="5" t="s">
        <v>187</v>
      </c>
      <c r="E122" s="4" t="s">
        <v>47</v>
      </c>
      <c r="F122" s="6">
        <v>0.22600000000000001</v>
      </c>
      <c r="G122" s="6">
        <v>0.22</v>
      </c>
      <c r="H122" s="7">
        <v>97.909000000000006</v>
      </c>
      <c r="I122" s="6">
        <v>3.0000000000000001E-3</v>
      </c>
      <c r="J122" s="6">
        <v>1E-3</v>
      </c>
      <c r="K122" s="7">
        <v>0.59299999999999997</v>
      </c>
      <c r="L122" s="11">
        <f>((100-H122)/100)*-100</f>
        <v>-2.090999999999994</v>
      </c>
      <c r="M122" s="12"/>
    </row>
    <row r="123" spans="1:13" ht="15" customHeight="1" x14ac:dyDescent="0.2">
      <c r="A123" s="3">
        <v>117</v>
      </c>
      <c r="B123" s="4" t="s">
        <v>48</v>
      </c>
      <c r="C123" s="5" t="s">
        <v>49</v>
      </c>
      <c r="D123" s="5" t="s">
        <v>188</v>
      </c>
      <c r="E123" s="4" t="s">
        <v>47</v>
      </c>
      <c r="F123" s="6">
        <v>2.9000000000000001E-2</v>
      </c>
      <c r="G123" s="6">
        <v>2.3E-2</v>
      </c>
      <c r="H123" s="7">
        <v>9.8640000000000008</v>
      </c>
      <c r="I123" s="6">
        <v>0.01</v>
      </c>
      <c r="J123" s="6">
        <v>7.0000000000000001E-3</v>
      </c>
      <c r="K123" s="7">
        <v>6.8979999999999997</v>
      </c>
      <c r="L123" s="12"/>
      <c r="M123" s="11">
        <f>((6.25-K123)/6.25)*-100</f>
        <v>10.367999999999995</v>
      </c>
    </row>
    <row r="124" spans="1:13" ht="12.75" customHeight="1" x14ac:dyDescent="0.2">
      <c r="L124" s="15"/>
      <c r="M124" s="12"/>
    </row>
    <row r="125" spans="1:13" ht="12.75" customHeight="1" x14ac:dyDescent="0.2">
      <c r="L125" s="12"/>
      <c r="M125" s="15"/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Milstead, William</cp:lastModifiedBy>
  <dcterms:created xsi:type="dcterms:W3CDTF">2019-04-01T20:12:33Z</dcterms:created>
  <dcterms:modified xsi:type="dcterms:W3CDTF">2019-04-19T13:37:52Z</dcterms:modified>
</cp:coreProperties>
</file>