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mb\Downloads\"/>
    </mc:Choice>
  </mc:AlternateContent>
  <xr:revisionPtr revIDLastSave="0" documentId="8_{3D20B6E9-6FBA-4720-92A8-87E9B0BA6E2B}" xr6:coauthVersionLast="47" xr6:coauthVersionMax="47" xr10:uidLastSave="{00000000-0000-0000-0000-000000000000}"/>
  <bookViews>
    <workbookView xWindow="1515" yWindow="1515" windowWidth="15375" windowHeight="7785" xr2:uid="{FE0A8FBC-7135-497E-82D4-CB530C9BFD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P23" i="1"/>
  <c r="P28" i="1"/>
  <c r="D24" i="1"/>
  <c r="P15" i="1"/>
  <c r="P34" i="1"/>
  <c r="P32" i="1"/>
  <c r="P33" i="1"/>
  <c r="P35" i="1"/>
  <c r="P36" i="1"/>
  <c r="P37" i="1"/>
  <c r="L32" i="1"/>
  <c r="L33" i="1"/>
  <c r="L34" i="1"/>
  <c r="L35" i="1"/>
  <c r="L36" i="1"/>
  <c r="L37" i="1"/>
  <c r="H32" i="1"/>
  <c r="H33" i="1"/>
  <c r="H34" i="1"/>
  <c r="H35" i="1"/>
  <c r="H36" i="1"/>
  <c r="H37" i="1"/>
  <c r="L15" i="1"/>
  <c r="D32" i="1"/>
  <c r="D33" i="1"/>
  <c r="D34" i="1"/>
  <c r="D35" i="1"/>
  <c r="D36" i="1"/>
  <c r="D37" i="1"/>
  <c r="P24" i="1"/>
  <c r="P25" i="1"/>
  <c r="P26" i="1"/>
  <c r="P27" i="1"/>
  <c r="D13" i="1"/>
  <c r="D14" i="1"/>
  <c r="D15" i="1"/>
  <c r="D16" i="1"/>
  <c r="D17" i="1"/>
  <c r="D18" i="1"/>
  <c r="D23" i="1"/>
  <c r="D25" i="1"/>
  <c r="D26" i="1"/>
  <c r="D27" i="1"/>
  <c r="D28" i="1"/>
  <c r="H23" i="1"/>
  <c r="H24" i="1"/>
  <c r="H25" i="1"/>
  <c r="H26" i="1"/>
  <c r="H27" i="1"/>
  <c r="H28" i="1"/>
  <c r="H13" i="1"/>
  <c r="H14" i="1"/>
  <c r="H15" i="1"/>
  <c r="H16" i="1"/>
  <c r="H17" i="1"/>
  <c r="H18" i="1"/>
  <c r="P18" i="1"/>
  <c r="L18" i="1"/>
  <c r="P17" i="1"/>
  <c r="L17" i="1"/>
  <c r="P16" i="1"/>
  <c r="L16" i="1"/>
  <c r="P14" i="1"/>
  <c r="L14" i="1"/>
  <c r="P13" i="1"/>
  <c r="L13" i="1"/>
  <c r="P4" i="1"/>
  <c r="P5" i="1"/>
  <c r="P6" i="1"/>
  <c r="P7" i="1"/>
  <c r="P8" i="1"/>
  <c r="P9" i="1"/>
  <c r="L4" i="1"/>
  <c r="L5" i="1"/>
  <c r="L6" i="1"/>
  <c r="L7" i="1"/>
  <c r="L8" i="1"/>
  <c r="L9" i="1"/>
  <c r="H4" i="1"/>
  <c r="H5" i="1"/>
  <c r="H6" i="1"/>
  <c r="H7" i="1"/>
  <c r="H8" i="1"/>
  <c r="H9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<sst xmlns="http://schemas.openxmlformats.org/spreadsheetml/2006/main" count="80" uniqueCount="12">
  <si>
    <t>Window</t>
  </si>
  <si>
    <t>Serial</t>
  </si>
  <si>
    <t>Parallel</t>
  </si>
  <si>
    <t>Speed</t>
  </si>
  <si>
    <t>Image With Height 600 Mean</t>
  </si>
  <si>
    <t>Median</t>
  </si>
  <si>
    <t xml:space="preserve"> Up</t>
  </si>
  <si>
    <t>up</t>
  </si>
  <si>
    <t>UCT Nightmare Mean</t>
  </si>
  <si>
    <t>Image With Height 900 Mean</t>
  </si>
  <si>
    <t>Image With Height 1024 Mean</t>
  </si>
  <si>
    <t>Image With Height 2048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</si>
</sst>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B8295-2419-4073-A306-0C326EF8DC66}" name="Table1" displayName="Table1" ref="A3:D9" totalsRowShown="0">
  <autoFilter ref="A3:D9" xr:uid="{11DB8295-2419-4073-A306-0C326EF8DC66}"/>
  <tableColumns count="4">
    <tableColumn id="1" xr3:uid="{28E1D00E-2B17-4E46-863B-E7183A7DF51B}" name="Window"/>
    <tableColumn id="2" xr3:uid="{DB7FBF1E-D6A9-4D26-AEB4-CB108C8A9A2D}" name="Serial"/>
    <tableColumn id="3" xr3:uid="{698352F9-0666-427A-B179-FAC9FD171509}" name="Parallel"/>
    <tableColumn id="4" xr3:uid="{511671CD-F90A-4C5C-8B5E-AF5CC7FEEF59}" name="Speed" dataDxfId="15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A996D8-42C7-4CDF-BF9C-C9D6E679E81A}" name="Table31119" displayName="Table31119" ref="E22:H28" totalsRowShown="0">
  <autoFilter ref="E22:H28" xr:uid="{42A996D8-42C7-4CDF-BF9C-C9D6E679E81A}"/>
  <tableColumns count="4">
    <tableColumn id="1" xr3:uid="{4B5C868B-B7DD-4C44-A0CF-DFDF1C92F0C3}" name="Window"/>
    <tableColumn id="2" xr3:uid="{C771B034-09CE-4865-835B-DE0FB0EDA7BA}" name="Serial"/>
    <tableColumn id="3" xr3:uid="{ABAC0275-1D61-4F5A-ACA9-773D60BC8633}" name="Parallel"/>
    <tableColumn id="4" xr3:uid="{3AE1661D-20B6-49CE-AF60-168D285101C4}" name="Speed" dataDxfId="6">
      <calculatedColumnFormula>Table31119[[#This Row],[Serial]]/Table31119[[#This Row],[Parallel]]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DDB87F3-DC99-4DC9-B297-763B8B6AE333}" name="Table71220" displayName="Table71220" ref="I22:L28" totalsRowShown="0">
  <autoFilter ref="I22:L28" xr:uid="{FDDB87F3-DC99-4DC9-B297-763B8B6AE333}"/>
  <tableColumns count="4">
    <tableColumn id="1" xr3:uid="{2423A676-B024-4FC3-8287-A16CA9ECC4ED}" name="Window"/>
    <tableColumn id="2" xr3:uid="{E576417E-3F1B-4817-8F39-4962180B18B7}" name="Serial"/>
    <tableColumn id="3" xr3:uid="{96E96488-9338-4495-B63C-F2B2E8E86F86}" name="Parallel"/>
    <tableColumn id="4" xr3:uid="{65F342B3-A5A9-40A5-AC95-20AD4C9B8E9A}" name=" Up" dataDxfId="0">
      <calculatedColumnFormula>Table71220[[#This Row],[Serial]]/Table71220[[#This Row],[Parallel]]</calculatedColumnFormula>
    </tableColumn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B4ECE01-8ABD-4443-9388-980DCA46E343}" name="Table81321" displayName="Table81321" ref="M22:P28" totalsRowShown="0">
  <autoFilter ref="M22:P28" xr:uid="{BB4ECE01-8ABD-4443-9388-980DCA46E343}"/>
  <tableColumns count="4">
    <tableColumn id="1" xr3:uid="{E10711C8-34B8-4182-A6D0-B60C6D7ED633}" name="Window"/>
    <tableColumn id="2" xr3:uid="{AFE32E93-17BF-4BCD-8A6A-DF2BA33CB75A}" name="Serial"/>
    <tableColumn id="3" xr3:uid="{C685573E-B114-466C-95C5-AB257B5F017D}" name="Parallel"/>
    <tableColumn id="4" xr3:uid="{AB701D9E-0581-4D1D-9280-E26855D60114}" name="up" dataDxfId="5">
      <calculatedColumnFormula>Table81321[[#This Row],[Serial]]/Table81321[[#This Row],[Parallel]]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DB970CB-1E59-4EBF-BAB9-38F22ADC35A6}" name="Table1101822" displayName="Table1101822" ref="A31:D37" totalsRowShown="0">
  <autoFilter ref="A31:D37" xr:uid="{7DB970CB-1E59-4EBF-BAB9-38F22ADC35A6}"/>
  <tableColumns count="4">
    <tableColumn id="1" xr3:uid="{2E1C8344-2D0C-48D8-98FB-F839A17000FF}" name="Window"/>
    <tableColumn id="2" xr3:uid="{14558D59-1121-46B8-8963-DA67CE2FB74E}" name="Serial"/>
    <tableColumn id="3" xr3:uid="{22B26460-B843-43DC-B02C-E707F73A22E2}" name="Parallel"/>
    <tableColumn id="4" xr3:uid="{527280AA-3F7C-465B-8542-555E9DF3F7F3}" name="Speed" dataDxfId="4">
      <calculatedColumnFormula>Table1101822[[#This Row],[Serial]]/Table1101822[[#This Row],[Parallel]]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E4171-A5B9-49B2-9C21-94A030CB571C}" name="Table3111923" displayName="Table3111923" ref="E31:H37" totalsRowShown="0">
  <autoFilter ref="E31:H37" xr:uid="{9ADE4171-A5B9-49B2-9C21-94A030CB571C}"/>
  <tableColumns count="4">
    <tableColumn id="1" xr3:uid="{EA26D551-A09B-46F3-BA22-6B1A1D07A64D}" name="Window"/>
    <tableColumn id="2" xr3:uid="{8B6B8D6E-5AB4-4F38-A3C9-7D5236CB6E1E}" name="Serial"/>
    <tableColumn id="3" xr3:uid="{07A6D2A8-7EE4-407E-BE48-68D0733DF59A}" name="Parallel"/>
    <tableColumn id="4" xr3:uid="{7EFE05D1-23CA-4A5A-B419-A9F8A10D5E84}" name="Speed" dataDxfId="3">
      <calculatedColumnFormula>Table3111923[[#This Row],[Serial]]/Table3111923[[#This Row],[Parallel]]</calculatedColumnFormula>
    </tableColumn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938B6E1-4CC5-4856-9184-80BC0C05E273}" name="Table7122024" displayName="Table7122024" ref="I31:L37" totalsRowShown="0">
  <autoFilter ref="I31:L37" xr:uid="{0938B6E1-4CC5-4856-9184-80BC0C05E273}"/>
  <tableColumns count="4">
    <tableColumn id="1" xr3:uid="{0B41201D-65DB-47DC-9E3D-B31895A01C3D}" name="Window"/>
    <tableColumn id="2" xr3:uid="{1F4A424D-C174-446F-BF26-47FE03594C94}" name="Serial"/>
    <tableColumn id="3" xr3:uid="{FC169DF1-2D5A-45E2-BC50-82FE1CA35FE2}" name="Parallel"/>
    <tableColumn id="4" xr3:uid="{E7B8D1AB-A0F8-468F-8621-5A901401741F}" name=" Up" dataDxfId="2">
      <calculatedColumnFormula>Table7122024[[#This Row],[Serial]]/Table7122024[[#This Row],[Parallel]]</calculatedColumnFormula>
    </tableColumn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C57F8E6-A1FF-4DBC-8A95-E481981015B5}" name="Table8132125" displayName="Table8132125" ref="M31:P37" totalsRowShown="0">
  <autoFilter ref="M31:P37" xr:uid="{4C57F8E6-A1FF-4DBC-8A95-E481981015B5}"/>
  <tableColumns count="4">
    <tableColumn id="1" xr3:uid="{CB3E9193-C15B-4195-8A09-5D2B5AAD9D65}" name="Window"/>
    <tableColumn id="2" xr3:uid="{EC3219C8-C2A3-4701-9E86-6D5040EBE225}" name="Serial"/>
    <tableColumn id="3" xr3:uid="{66A6F5CB-EBB7-4EFB-BCFB-A26F10C0E685}" name="Parallel"/>
    <tableColumn id="4" xr3:uid="{4F3A6C0E-3C27-4D07-A7EF-C114800CF294}" name="up" dataDxfId="1">
      <calculatedColumnFormula>Table8132125[[#This Row],[Serial]]/Table8132125[[#This Row],[Parallel]]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D96B8C-7654-4DAA-8DDA-387ABE9F2035}" name="Table3" displayName="Table3" ref="E3:H9" totalsRowShown="0">
  <autoFilter ref="E3:H9" xr:uid="{A4D96B8C-7654-4DAA-8DDA-387ABE9F2035}"/>
  <tableColumns count="4">
    <tableColumn id="1" xr3:uid="{D173D336-3544-4DE1-941C-5458763B3485}" name="Window"/>
    <tableColumn id="2" xr3:uid="{393DE38D-72A4-4F71-BCC1-C8289D141FB5}" name="Serial"/>
    <tableColumn id="3" xr3:uid="{545FE60A-1FBB-4859-AD8F-1B053C365220}" name="Parallel"/>
    <tableColumn id="4" xr3:uid="{4FDF4670-AADC-432B-AE2B-9FE4BBE95CD8}" name="Speed" dataDxfId="14">
      <calculatedColumnFormula>F4/G4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9E6A01-F105-49F3-9854-9FD40D9AE0E5}" name="Table7" displayName="Table7" ref="I3:L9" totalsRowShown="0">
  <autoFilter ref="I3:L9" xr:uid="{979E6A01-F105-49F3-9854-9FD40D9AE0E5}"/>
  <tableColumns count="4">
    <tableColumn id="1" xr3:uid="{2A83B2A9-CDCE-4C1A-863B-0092FAFF4C12}" name="Window"/>
    <tableColumn id="2" xr3:uid="{8B64061E-C6CB-465E-B74A-19016A51EF47}" name="Serial"/>
    <tableColumn id="3" xr3:uid="{7B22FA53-ABB4-4BE5-8996-2B14BFCA85A7}" name="Parallel"/>
    <tableColumn id="4" xr3:uid="{52F6E187-5FCA-4C91-9C8D-352C695983B0}" name=" Up" dataDxfId="13">
      <calculatedColumnFormula>J4/K4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F9C40F-9BF2-4441-A7FF-41A88A819A60}" name="Table8" displayName="Table8" ref="M3:P9" totalsRowShown="0">
  <autoFilter ref="M3:P9" xr:uid="{A2F9C40F-9BF2-4441-A7FF-41A88A819A60}"/>
  <tableColumns count="4">
    <tableColumn id="1" xr3:uid="{3F124F8B-8D4C-4996-8002-0A60B8BF1CF4}" name="Window"/>
    <tableColumn id="2" xr3:uid="{706D8AA5-7E3D-4BEF-96D1-AFB85AFF35ED}" name="Serial"/>
    <tableColumn id="3" xr3:uid="{6A9C70C4-A296-48CD-BBBC-10302E14D680}" name="Parallel"/>
    <tableColumn id="4" xr3:uid="{0C056D6E-1340-4305-B4C7-48F83CA73616}" name="up" dataDxfId="12">
      <calculatedColumnFormula>Table8[[#This Row],[Serial]]/Table8[[#This Row],[Parallel]]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85F200-716B-4530-8065-02701E42A18E}" name="Table110" displayName="Table110" ref="A12:D18" totalsRowShown="0">
  <autoFilter ref="A12:D18" xr:uid="{E885F200-716B-4530-8065-02701E42A18E}"/>
  <tableColumns count="4">
    <tableColumn id="1" xr3:uid="{16D37D19-195A-404E-8942-96D8905FC23E}" name="Window"/>
    <tableColumn id="2" xr3:uid="{F42526A5-6731-45ED-9C3C-31D9671933EC}" name="Serial"/>
    <tableColumn id="3" xr3:uid="{6D357F88-0F5A-47C5-BA66-D1E9607F6608}" name="Parallel"/>
    <tableColumn id="4" xr3:uid="{C009074C-B0A7-4D39-A503-7BE11643E34E}" name="Speed" dataDxfId="11">
      <calculatedColumnFormula>Table110[[#This Row],[Serial]]/Table110[[#This Row],[Parallel]]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3B6478-0004-4FF0-B1D1-EBC33BCF1A70}" name="Table311" displayName="Table311" ref="E12:H18" totalsRowShown="0">
  <autoFilter ref="E12:H18" xr:uid="{423B6478-0004-4FF0-B1D1-EBC33BCF1A70}"/>
  <tableColumns count="4">
    <tableColumn id="1" xr3:uid="{9991068D-3C78-4DC5-8D42-6D63AB5609CA}" name="Window"/>
    <tableColumn id="2" xr3:uid="{CB92549D-8B7D-482F-AB4C-A7011C50EDC8}" name="Serial"/>
    <tableColumn id="3" xr3:uid="{19515B1E-D08A-4E08-92C3-CA2B36B4DE96}" name="Parallel"/>
    <tableColumn id="4" xr3:uid="{65B2646F-FDD0-4E9B-9239-A061916BD360}" name="Speed" dataDxfId="10">
      <calculatedColumnFormula>Table311[[#This Row],[Serial]]/Table311[[#This Row],[Parallel]]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BE737E1-6076-49D6-A50B-2B9F7AA81E96}" name="Table712" displayName="Table712" ref="I12:L18" totalsRowShown="0">
  <autoFilter ref="I12:L18" xr:uid="{9BE737E1-6076-49D6-A50B-2B9F7AA81E96}"/>
  <tableColumns count="4">
    <tableColumn id="1" xr3:uid="{E9DC72C8-41CA-4720-B369-DBF6BD919BFE}" name="Window"/>
    <tableColumn id="2" xr3:uid="{C12FDCCB-3335-4396-AF34-D802DAC6BE56}" name="Serial"/>
    <tableColumn id="3" xr3:uid="{CE5CDFF1-6B4E-4B6D-BB71-B58B71A955DD}" name="Parallel"/>
    <tableColumn id="4" xr3:uid="{CBF34316-C7FA-4B0C-B1F0-9F16CCEA2009}" name=" Up" dataDxfId="9">
      <calculatedColumnFormula>Table110[[#This Row],[Serial]]/Table110[[#This Row],[Parallel]]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BB1B47-59D6-4ED9-B980-37B939177A42}" name="Table813" displayName="Table813" ref="M12:P18" totalsRowShown="0">
  <autoFilter ref="M12:P18" xr:uid="{74BB1B47-59D6-4ED9-B980-37B939177A42}"/>
  <tableColumns count="4">
    <tableColumn id="1" xr3:uid="{B25FC265-64FF-4D05-88F1-D7B1F1D6828B}" name="Window"/>
    <tableColumn id="2" xr3:uid="{E8A69C3A-62FE-4544-BF30-F92C1AED0583}" name="Serial"/>
    <tableColumn id="3" xr3:uid="{8584137D-62FB-4A0A-A043-42EDE6BB4A96}" name="Parallel"/>
    <tableColumn id="4" xr3:uid="{99AF4F15-9714-4258-815D-02EE46B66AF7}" name="up" dataDxfId="8">
      <calculatedColumnFormula>Table311[[#This Row],[Serial]]/Table311[[#This Row],[Parallel]]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DBDC422-17E3-4F48-9610-729E1163ADEE}" name="Table11018" displayName="Table11018" ref="A22:D28" totalsRowShown="0">
  <autoFilter ref="A22:D28" xr:uid="{ADBDC422-17E3-4F48-9610-729E1163ADEE}"/>
  <tableColumns count="4">
    <tableColumn id="1" xr3:uid="{52A3E563-029E-4C84-AEE8-A7D4FED39CAF}" name="Window"/>
    <tableColumn id="2" xr3:uid="{8A3E9122-C0AC-44E2-9699-53204C652B9B}" name="Serial"/>
    <tableColumn id="3" xr3:uid="{850EBF27-AEB3-4BD0-8EC3-6B3EAC02ACEB}" name="Parallel"/>
    <tableColumn id="4" xr3:uid="{90D09B83-6692-433F-8AC7-C0D45A838AFA}" name="Speed" dataDxfId="7">
      <calculatedColumnFormula>Table11018[[#This Row],[Serial]]/Table11018[[#This Row],[Parallel]]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3240-5D57-43D1-ABF7-37A4F01E589F}">
  <dimension ref="A2:P37"/>
  <sheetViews>
    <sheetView tabSelected="1" topLeftCell="A19" zoomScale="115" zoomScaleNormal="115" workbookViewId="0">
      <selection activeCell="D28" sqref="D23:D28"/>
    </sheetView>
  </sheetViews>
  <sheetFormatPr defaultRowHeight="15" x14ac:dyDescent="0.25"/>
  <cols>
    <col min="5" max="13" width="11" customWidth="1"/>
    <col min="15" max="15" width="11" customWidth="1"/>
  </cols>
  <sheetData>
    <row r="2" spans="1:16" x14ac:dyDescent="0.25">
      <c r="A2" t="s">
        <v>4</v>
      </c>
      <c r="E2" t="s">
        <v>5</v>
      </c>
      <c r="I2" t="s">
        <v>8</v>
      </c>
      <c r="L2" s="1"/>
      <c r="M2" t="s">
        <v>5</v>
      </c>
      <c r="P2" s="1"/>
    </row>
    <row r="3" spans="1:16" x14ac:dyDescent="0.25">
      <c r="A3" t="s">
        <v>0</v>
      </c>
      <c r="B3" t="s">
        <v>1</v>
      </c>
      <c r="C3" t="s">
        <v>2</v>
      </c>
      <c r="D3" t="s">
        <v>3</v>
      </c>
      <c r="E3" t="s">
        <v>0</v>
      </c>
      <c r="F3" t="s">
        <v>1</v>
      </c>
      <c r="G3" t="s">
        <v>2</v>
      </c>
      <c r="H3" t="s">
        <v>3</v>
      </c>
      <c r="I3" t="s">
        <v>0</v>
      </c>
      <c r="J3" t="s">
        <v>1</v>
      </c>
      <c r="K3" t="s">
        <v>2</v>
      </c>
      <c r="L3" t="s">
        <v>6</v>
      </c>
      <c r="M3" t="s">
        <v>0</v>
      </c>
      <c r="N3" t="s">
        <v>1</v>
      </c>
      <c r="O3" t="s">
        <v>2</v>
      </c>
      <c r="P3" t="s">
        <v>7</v>
      </c>
    </row>
    <row r="4" spans="1:16" x14ac:dyDescent="0.25">
      <c r="A4">
        <v>3</v>
      </c>
      <c r="B4">
        <v>0.113</v>
      </c>
      <c r="C4">
        <v>8.7999999999999995E-2</v>
      </c>
      <c r="D4">
        <f t="shared" ref="D4:D9" si="0">B4/C4</f>
        <v>1.2840909090909092</v>
      </c>
      <c r="E4">
        <v>3</v>
      </c>
      <c r="F4">
        <v>0.47499999999999998</v>
      </c>
      <c r="G4">
        <v>0.49199999999999999</v>
      </c>
      <c r="H4">
        <f t="shared" ref="H4:H9" si="1">F4/G4</f>
        <v>0.96544715447154472</v>
      </c>
      <c r="I4">
        <v>3</v>
      </c>
      <c r="J4">
        <v>0.106</v>
      </c>
      <c r="K4">
        <v>0.109</v>
      </c>
      <c r="L4">
        <f t="shared" ref="L4:L9" si="2">J4/K4</f>
        <v>0.97247706422018343</v>
      </c>
      <c r="M4">
        <v>3</v>
      </c>
      <c r="N4">
        <v>0.33900000000000002</v>
      </c>
      <c r="O4">
        <v>0.48399999999999999</v>
      </c>
      <c r="P4">
        <f>Table8[[#This Row],[Serial]]/Table8[[#This Row],[Parallel]]</f>
        <v>0.70041322314049592</v>
      </c>
    </row>
    <row r="5" spans="1:16" x14ac:dyDescent="0.25">
      <c r="A5">
        <v>9</v>
      </c>
      <c r="B5">
        <v>0.53500000000000003</v>
      </c>
      <c r="C5">
        <v>0.223</v>
      </c>
      <c r="D5">
        <f t="shared" si="0"/>
        <v>2.399103139013453</v>
      </c>
      <c r="E5">
        <v>9</v>
      </c>
      <c r="F5">
        <v>4.0579999999999998</v>
      </c>
      <c r="G5">
        <v>1.6559999999999999</v>
      </c>
      <c r="H5">
        <f t="shared" si="1"/>
        <v>2.4504830917874396</v>
      </c>
      <c r="I5">
        <v>9</v>
      </c>
      <c r="J5">
        <v>0.64</v>
      </c>
      <c r="K5">
        <v>0.183</v>
      </c>
      <c r="L5">
        <f t="shared" si="2"/>
        <v>3.4972677595628419</v>
      </c>
      <c r="M5">
        <v>9</v>
      </c>
      <c r="N5">
        <v>3.702</v>
      </c>
      <c r="O5">
        <v>1.3360000000000001</v>
      </c>
      <c r="P5">
        <f>Table8[[#This Row],[Serial]]/Table8[[#This Row],[Parallel]]</f>
        <v>2.7709580838323351</v>
      </c>
    </row>
    <row r="6" spans="1:16" x14ac:dyDescent="0.25">
      <c r="A6">
        <v>15</v>
      </c>
      <c r="B6">
        <v>1.1859999999999999</v>
      </c>
      <c r="C6">
        <v>0.56299999999999994</v>
      </c>
      <c r="D6">
        <f t="shared" si="0"/>
        <v>2.1065719360568385</v>
      </c>
      <c r="E6">
        <v>15</v>
      </c>
      <c r="F6">
        <v>11.608000000000001</v>
      </c>
      <c r="G6">
        <v>3.6520000000000001</v>
      </c>
      <c r="H6">
        <f t="shared" si="1"/>
        <v>3.1785323110624315</v>
      </c>
      <c r="I6">
        <v>15</v>
      </c>
      <c r="J6">
        <v>1.4259999999999999</v>
      </c>
      <c r="K6">
        <v>0.42399999999999999</v>
      </c>
      <c r="L6">
        <f t="shared" si="2"/>
        <v>3.3632075471698113</v>
      </c>
      <c r="M6">
        <v>15</v>
      </c>
      <c r="N6">
        <v>10.696</v>
      </c>
      <c r="O6">
        <v>3.1240000000000001</v>
      </c>
      <c r="P6">
        <f>Table8[[#This Row],[Serial]]/Table8[[#This Row],[Parallel]]</f>
        <v>3.4238156209987194</v>
      </c>
    </row>
    <row r="7" spans="1:16" x14ac:dyDescent="0.25">
      <c r="A7">
        <v>21</v>
      </c>
      <c r="B7">
        <v>2.0459999999999998</v>
      </c>
      <c r="C7">
        <v>0.92200000000000004</v>
      </c>
      <c r="D7">
        <f t="shared" si="0"/>
        <v>2.2190889370932751</v>
      </c>
      <c r="E7">
        <v>21</v>
      </c>
      <c r="F7">
        <v>35.226999999999997</v>
      </c>
      <c r="G7">
        <v>7.1609999999999996</v>
      </c>
      <c r="H7">
        <f t="shared" si="1"/>
        <v>4.9192850160592094</v>
      </c>
      <c r="I7">
        <v>21</v>
      </c>
      <c r="J7">
        <v>2.7149999999999999</v>
      </c>
      <c r="K7">
        <v>0.85099999999999998</v>
      </c>
      <c r="L7">
        <f t="shared" si="2"/>
        <v>3.190364277320799</v>
      </c>
      <c r="M7">
        <v>21</v>
      </c>
      <c r="N7">
        <v>23.11</v>
      </c>
      <c r="O7">
        <v>5.7240000000000002</v>
      </c>
      <c r="P7">
        <f>Table8[[#This Row],[Serial]]/Table8[[#This Row],[Parallel]]</f>
        <v>4.0373864430468203</v>
      </c>
    </row>
    <row r="8" spans="1:16" x14ac:dyDescent="0.25">
      <c r="A8">
        <v>27</v>
      </c>
      <c r="B8">
        <v>3.1320000000000001</v>
      </c>
      <c r="C8">
        <v>1.4219999999999999</v>
      </c>
      <c r="D8">
        <f t="shared" si="0"/>
        <v>2.2025316455696204</v>
      </c>
      <c r="E8">
        <v>27</v>
      </c>
      <c r="F8">
        <v>40.756</v>
      </c>
      <c r="G8">
        <v>12.211</v>
      </c>
      <c r="H8">
        <f t="shared" si="1"/>
        <v>3.3376463844075013</v>
      </c>
      <c r="I8">
        <v>27</v>
      </c>
      <c r="J8">
        <v>4.1470000000000002</v>
      </c>
      <c r="K8">
        <v>1.387</v>
      </c>
      <c r="L8">
        <f t="shared" si="2"/>
        <v>2.989906272530642</v>
      </c>
      <c r="M8">
        <v>27</v>
      </c>
      <c r="N8">
        <v>28.227</v>
      </c>
      <c r="O8">
        <v>8.9730000000000008</v>
      </c>
      <c r="P8">
        <f>Table8[[#This Row],[Serial]]/Table8[[#This Row],[Parallel]]</f>
        <v>3.1457706452691405</v>
      </c>
    </row>
    <row r="9" spans="1:16" x14ac:dyDescent="0.25">
      <c r="A9">
        <v>33</v>
      </c>
      <c r="B9">
        <v>4.5640000000000001</v>
      </c>
      <c r="C9">
        <v>2.1179999999999999</v>
      </c>
      <c r="D9">
        <f t="shared" si="0"/>
        <v>2.1548630783758265</v>
      </c>
      <c r="E9">
        <v>33</v>
      </c>
      <c r="F9">
        <v>55.344000000000001</v>
      </c>
      <c r="G9">
        <v>19.757999999999999</v>
      </c>
      <c r="H9">
        <f t="shared" si="1"/>
        <v>2.8010932280595204</v>
      </c>
      <c r="I9">
        <v>33</v>
      </c>
      <c r="J9">
        <v>5.9829999999999997</v>
      </c>
      <c r="K9">
        <v>2.6680000000000001</v>
      </c>
      <c r="L9">
        <f t="shared" si="2"/>
        <v>2.2425037481259369</v>
      </c>
      <c r="M9">
        <v>33</v>
      </c>
      <c r="N9">
        <v>59.438000000000002</v>
      </c>
      <c r="O9">
        <v>13.984999999999999</v>
      </c>
      <c r="P9">
        <f>Table8[[#This Row],[Serial]]/Table8[[#This Row],[Parallel]]</f>
        <v>4.2501251340722206</v>
      </c>
    </row>
    <row r="11" spans="1:16" x14ac:dyDescent="0.25">
      <c r="A11" t="s">
        <v>9</v>
      </c>
      <c r="E11" t="s">
        <v>5</v>
      </c>
      <c r="I11" t="s">
        <v>8</v>
      </c>
      <c r="L11" s="1"/>
      <c r="M11" t="s">
        <v>5</v>
      </c>
      <c r="P11" s="1"/>
    </row>
    <row r="12" spans="1:16" x14ac:dyDescent="0.25">
      <c r="A12" t="s">
        <v>0</v>
      </c>
      <c r="B12" t="s">
        <v>1</v>
      </c>
      <c r="C12" t="s">
        <v>2</v>
      </c>
      <c r="D12" t="s">
        <v>3</v>
      </c>
      <c r="E12" t="s">
        <v>0</v>
      </c>
      <c r="F12" t="s">
        <v>1</v>
      </c>
      <c r="G12" t="s">
        <v>2</v>
      </c>
      <c r="H12" t="s">
        <v>3</v>
      </c>
      <c r="I12" t="s">
        <v>0</v>
      </c>
      <c r="J12" t="s">
        <v>1</v>
      </c>
      <c r="K12" t="s">
        <v>2</v>
      </c>
      <c r="L12" t="s">
        <v>6</v>
      </c>
      <c r="M12" t="s">
        <v>0</v>
      </c>
      <c r="N12" t="s">
        <v>1</v>
      </c>
      <c r="O12" t="s">
        <v>2</v>
      </c>
      <c r="P12" t="s">
        <v>7</v>
      </c>
    </row>
    <row r="13" spans="1:16" x14ac:dyDescent="0.25">
      <c r="A13">
        <v>3</v>
      </c>
      <c r="B13">
        <v>0.17699999999999999</v>
      </c>
      <c r="C13">
        <v>0.105</v>
      </c>
      <c r="D13">
        <f>Table110[[#This Row],[Serial]]/Table110[[#This Row],[Parallel]]</f>
        <v>1.6857142857142857</v>
      </c>
      <c r="E13">
        <v>3</v>
      </c>
      <c r="F13">
        <v>0.91700000000000004</v>
      </c>
      <c r="G13">
        <v>0.39400000000000002</v>
      </c>
      <c r="H13">
        <f>Table311[[#This Row],[Serial]]/Table311[[#This Row],[Parallel]]</f>
        <v>2.3274111675126905</v>
      </c>
      <c r="I13">
        <v>3</v>
      </c>
      <c r="J13">
        <v>0.44400000000000001</v>
      </c>
      <c r="K13">
        <v>0.19600000000000001</v>
      </c>
      <c r="L13">
        <f>Table110[[#This Row],[Serial]]/Table110[[#This Row],[Parallel]]</f>
        <v>1.6857142857142857</v>
      </c>
      <c r="M13">
        <v>3</v>
      </c>
      <c r="N13">
        <v>1.256</v>
      </c>
      <c r="O13">
        <v>0.54</v>
      </c>
      <c r="P13">
        <f>Table311[[#This Row],[Serial]]/Table311[[#This Row],[Parallel]]</f>
        <v>2.3274111675126905</v>
      </c>
    </row>
    <row r="14" spans="1:16" x14ac:dyDescent="0.25">
      <c r="A14">
        <v>9</v>
      </c>
      <c r="B14">
        <v>1.071</v>
      </c>
      <c r="C14">
        <v>0.32400000000000001</v>
      </c>
      <c r="D14">
        <f>Table110[[#This Row],[Serial]]/Table110[[#This Row],[Parallel]]</f>
        <v>3.3055555555555554</v>
      </c>
      <c r="E14">
        <v>9</v>
      </c>
      <c r="F14">
        <v>7.8879999999999999</v>
      </c>
      <c r="G14">
        <v>2.0459999999999998</v>
      </c>
      <c r="H14">
        <f>Table311[[#This Row],[Serial]]/Table311[[#This Row],[Parallel]]</f>
        <v>3.8553274682306942</v>
      </c>
      <c r="I14">
        <v>9</v>
      </c>
      <c r="J14">
        <v>2.2730000000000001</v>
      </c>
      <c r="K14">
        <v>0.8</v>
      </c>
      <c r="L14">
        <f>Table110[[#This Row],[Serial]]/Table110[[#This Row],[Parallel]]</f>
        <v>3.3055555555555554</v>
      </c>
      <c r="M14">
        <v>9</v>
      </c>
      <c r="N14">
        <v>13.375</v>
      </c>
      <c r="O14">
        <v>3.3620000000000001</v>
      </c>
      <c r="P14">
        <f>Table311[[#This Row],[Serial]]/Table311[[#This Row],[Parallel]]</f>
        <v>3.8553274682306942</v>
      </c>
    </row>
    <row r="15" spans="1:16" x14ac:dyDescent="0.25">
      <c r="A15">
        <v>15</v>
      </c>
      <c r="B15">
        <v>2.726</v>
      </c>
      <c r="C15">
        <v>0.80900000000000005</v>
      </c>
      <c r="D15">
        <f>Table110[[#This Row],[Serial]]/Table110[[#This Row],[Parallel]]</f>
        <v>3.3695920889987638</v>
      </c>
      <c r="E15">
        <v>15</v>
      </c>
      <c r="F15">
        <v>30.867999999999999</v>
      </c>
      <c r="G15">
        <v>4.5540000000000003</v>
      </c>
      <c r="H15">
        <f>Table311[[#This Row],[Serial]]/Table311[[#This Row],[Parallel]]</f>
        <v>6.7782169521299949</v>
      </c>
      <c r="I15">
        <v>15</v>
      </c>
      <c r="J15">
        <v>5.7320000000000002</v>
      </c>
      <c r="K15">
        <v>2.2040000000000002</v>
      </c>
      <c r="L15">
        <f>Table110[[#This Row],[Serial]]/Table110[[#This Row],[Parallel]]</f>
        <v>3.3695920889987638</v>
      </c>
      <c r="M15">
        <v>15</v>
      </c>
      <c r="N15">
        <v>36.56</v>
      </c>
      <c r="O15">
        <v>8.1110000000000007</v>
      </c>
      <c r="P15">
        <f>Table311[[#This Row],[Serial]]/Table311[[#This Row],[Parallel]]</f>
        <v>6.7782169521299949</v>
      </c>
    </row>
    <row r="16" spans="1:16" x14ac:dyDescent="0.25">
      <c r="A16">
        <v>21</v>
      </c>
      <c r="B16">
        <v>4.9539999999999997</v>
      </c>
      <c r="C16">
        <v>1.6559999999999999</v>
      </c>
      <c r="D16">
        <f>Table110[[#This Row],[Serial]]/Table110[[#This Row],[Parallel]]</f>
        <v>2.9915458937198069</v>
      </c>
      <c r="E16">
        <v>21</v>
      </c>
      <c r="F16">
        <v>61.652999999999999</v>
      </c>
      <c r="G16">
        <v>10.507999999999999</v>
      </c>
      <c r="H16">
        <f>Table311[[#This Row],[Serial]]/Table311[[#This Row],[Parallel]]</f>
        <v>5.867244004567949</v>
      </c>
      <c r="I16">
        <v>21</v>
      </c>
      <c r="J16">
        <v>12.201000000000001</v>
      </c>
      <c r="K16">
        <v>5.1020000000000003</v>
      </c>
      <c r="L16">
        <f>Table110[[#This Row],[Serial]]/Table110[[#This Row],[Parallel]]</f>
        <v>2.9915458937198069</v>
      </c>
      <c r="M16">
        <v>21</v>
      </c>
      <c r="N16">
        <v>79.768000000000001</v>
      </c>
      <c r="O16">
        <v>17.251000000000001</v>
      </c>
      <c r="P16">
        <f>Table311[[#This Row],[Serial]]/Table311[[#This Row],[Parallel]]</f>
        <v>5.867244004567949</v>
      </c>
    </row>
    <row r="17" spans="1:16" x14ac:dyDescent="0.25">
      <c r="A17">
        <v>27</v>
      </c>
      <c r="B17">
        <v>7.4429999999999996</v>
      </c>
      <c r="C17">
        <v>2.6640000000000001</v>
      </c>
      <c r="D17">
        <f>Table110[[#This Row],[Serial]]/Table110[[#This Row],[Parallel]]</f>
        <v>2.7939189189189184</v>
      </c>
      <c r="E17">
        <v>27</v>
      </c>
      <c r="F17">
        <v>86.897000000000006</v>
      </c>
      <c r="G17">
        <v>19.489000000000001</v>
      </c>
      <c r="H17">
        <f>Table311[[#This Row],[Serial]]/Table311[[#This Row],[Parallel]]</f>
        <v>4.4587716147570422</v>
      </c>
      <c r="I17">
        <v>27</v>
      </c>
      <c r="J17">
        <v>22.504000000000001</v>
      </c>
      <c r="K17">
        <v>8.6159999999999997</v>
      </c>
      <c r="L17">
        <f>Table110[[#This Row],[Serial]]/Table110[[#This Row],[Parallel]]</f>
        <v>2.7939189189189184</v>
      </c>
      <c r="M17">
        <v>27</v>
      </c>
      <c r="N17">
        <v>134.38999999999999</v>
      </c>
      <c r="O17">
        <v>29.506</v>
      </c>
      <c r="P17">
        <f>Table311[[#This Row],[Serial]]/Table311[[#This Row],[Parallel]]</f>
        <v>4.4587716147570422</v>
      </c>
    </row>
    <row r="18" spans="1:16" x14ac:dyDescent="0.25">
      <c r="A18">
        <v>33</v>
      </c>
      <c r="B18">
        <v>10.731</v>
      </c>
      <c r="C18">
        <v>4.1550000000000002</v>
      </c>
      <c r="D18">
        <f>Table110[[#This Row],[Serial]]/Table110[[#This Row],[Parallel]]</f>
        <v>2.5826714801444042</v>
      </c>
      <c r="E18">
        <v>33</v>
      </c>
      <c r="F18">
        <v>122.90900000000001</v>
      </c>
      <c r="G18">
        <v>25.687999999999999</v>
      </c>
      <c r="H18">
        <f>Table311[[#This Row],[Serial]]/Table311[[#This Row],[Parallel]]</f>
        <v>4.7846854562441612</v>
      </c>
      <c r="I18">
        <v>33</v>
      </c>
      <c r="J18">
        <v>27.004999999999999</v>
      </c>
      <c r="K18">
        <v>11.535</v>
      </c>
      <c r="L18">
        <f>Table110[[#This Row],[Serial]]/Table110[[#This Row],[Parallel]]</f>
        <v>2.5826714801444042</v>
      </c>
      <c r="M18">
        <v>33</v>
      </c>
      <c r="N18">
        <v>202.976</v>
      </c>
      <c r="O18">
        <v>44.274999999999999</v>
      </c>
      <c r="P18">
        <f>Table311[[#This Row],[Serial]]/Table311[[#This Row],[Parallel]]</f>
        <v>4.7846854562441612</v>
      </c>
    </row>
    <row r="21" spans="1:16" x14ac:dyDescent="0.25">
      <c r="A21" t="s">
        <v>10</v>
      </c>
      <c r="E21" t="s">
        <v>5</v>
      </c>
      <c r="I21" t="s">
        <v>8</v>
      </c>
      <c r="L21" s="1"/>
      <c r="M21" t="s">
        <v>5</v>
      </c>
      <c r="P21" s="1"/>
    </row>
    <row r="22" spans="1:16" x14ac:dyDescent="0.25">
      <c r="A22" t="s">
        <v>0</v>
      </c>
      <c r="B22" t="s">
        <v>1</v>
      </c>
      <c r="C22" t="s">
        <v>2</v>
      </c>
      <c r="D22" t="s">
        <v>3</v>
      </c>
      <c r="E22" t="s">
        <v>0</v>
      </c>
      <c r="F22" t="s">
        <v>1</v>
      </c>
      <c r="G22" t="s">
        <v>2</v>
      </c>
      <c r="H22" t="s">
        <v>3</v>
      </c>
      <c r="I22" t="s">
        <v>0</v>
      </c>
      <c r="J22" t="s">
        <v>1</v>
      </c>
      <c r="K22" t="s">
        <v>2</v>
      </c>
      <c r="L22" t="s">
        <v>6</v>
      </c>
      <c r="M22" t="s">
        <v>0</v>
      </c>
      <c r="N22" t="s">
        <v>1</v>
      </c>
      <c r="O22" t="s">
        <v>2</v>
      </c>
      <c r="P22" t="s">
        <v>7</v>
      </c>
    </row>
    <row r="23" spans="1:16" x14ac:dyDescent="0.25">
      <c r="A23">
        <v>3</v>
      </c>
      <c r="B23">
        <v>0.314</v>
      </c>
      <c r="C23">
        <v>0.13</v>
      </c>
      <c r="D23">
        <f>Table11018[[#This Row],[Serial]]/Table11018[[#This Row],[Parallel]]</f>
        <v>2.4153846153846152</v>
      </c>
      <c r="E23">
        <v>3</v>
      </c>
      <c r="F23">
        <v>1.3149999999999999</v>
      </c>
      <c r="G23">
        <v>0.54700000000000004</v>
      </c>
      <c r="H23">
        <f>Table31119[[#This Row],[Serial]]/Table31119[[#This Row],[Parallel]]</f>
        <v>2.4040219378427787</v>
      </c>
      <c r="I23">
        <v>3</v>
      </c>
      <c r="J23">
        <v>0.59399999999999997</v>
      </c>
      <c r="K23">
        <v>0.81499999999999995</v>
      </c>
      <c r="L23">
        <f>Table71220[[#This Row],[Serial]]/Table71220[[#This Row],[Parallel]]</f>
        <v>0.72883435582822087</v>
      </c>
      <c r="M23">
        <v>3</v>
      </c>
      <c r="N23">
        <v>2.1779999999999999</v>
      </c>
      <c r="O23">
        <v>0.71199999999999997</v>
      </c>
      <c r="P23">
        <f>Table81321[[#This Row],[Serial]]/Table81321[[#This Row],[Parallel]]</f>
        <v>3.058988764044944</v>
      </c>
    </row>
    <row r="24" spans="1:16" x14ac:dyDescent="0.25">
      <c r="A24">
        <v>9</v>
      </c>
      <c r="B24">
        <v>1.6459999999999999</v>
      </c>
      <c r="C24">
        <v>0.52200000000000002</v>
      </c>
      <c r="D24">
        <f>Table11018[[#This Row],[Serial]]/Table11018[[#This Row],[Parallel]]</f>
        <v>3.1532567049808424</v>
      </c>
      <c r="E24">
        <v>9</v>
      </c>
      <c r="F24">
        <v>14.026999999999999</v>
      </c>
      <c r="G24">
        <v>3.5539999999999998</v>
      </c>
      <c r="H24">
        <f>Table31119[[#This Row],[Serial]]/Table31119[[#This Row],[Parallel]]</f>
        <v>3.9468204839617331</v>
      </c>
      <c r="I24">
        <v>9</v>
      </c>
      <c r="J24">
        <v>3.6019999999999999</v>
      </c>
      <c r="K24">
        <v>2.9409999999999998</v>
      </c>
      <c r="L24">
        <f>Table71220[[#This Row],[Serial]]/Table71220[[#This Row],[Parallel]]</f>
        <v>1.2247534852091126</v>
      </c>
      <c r="M24">
        <v>9</v>
      </c>
      <c r="N24">
        <v>21.257999999999999</v>
      </c>
      <c r="O24">
        <v>5.2270000000000003</v>
      </c>
      <c r="P24">
        <f>Table81321[[#This Row],[Serial]]/Table81321[[#This Row],[Parallel]]</f>
        <v>4.0669600153051455</v>
      </c>
    </row>
    <row r="25" spans="1:16" x14ac:dyDescent="0.25">
      <c r="A25">
        <v>15</v>
      </c>
      <c r="B25">
        <v>4.2389999999999999</v>
      </c>
      <c r="C25">
        <v>1.3240000000000001</v>
      </c>
      <c r="D25">
        <f>Table11018[[#This Row],[Serial]]/Table11018[[#This Row],[Parallel]]</f>
        <v>3.2016616314199395</v>
      </c>
      <c r="E25">
        <v>15</v>
      </c>
      <c r="F25">
        <v>37.054000000000002</v>
      </c>
      <c r="G25">
        <v>10.701000000000001</v>
      </c>
      <c r="H25">
        <f>Table31119[[#This Row],[Serial]]/Table31119[[#This Row],[Parallel]]</f>
        <v>3.4626670404635083</v>
      </c>
      <c r="I25">
        <v>15</v>
      </c>
      <c r="J25">
        <v>10.173</v>
      </c>
      <c r="K25">
        <v>7.093</v>
      </c>
      <c r="L25">
        <f>Table71220[[#This Row],[Serial]]/Table71220[[#This Row],[Parallel]]</f>
        <v>1.4342309319046949</v>
      </c>
      <c r="M25">
        <v>15</v>
      </c>
      <c r="N25">
        <v>79.802999999999997</v>
      </c>
      <c r="O25">
        <v>15.222</v>
      </c>
      <c r="P25">
        <f>Table81321[[#This Row],[Serial]]/Table81321[[#This Row],[Parallel]]</f>
        <v>5.2426093811588492</v>
      </c>
    </row>
    <row r="26" spans="1:16" x14ac:dyDescent="0.25">
      <c r="A26">
        <v>21</v>
      </c>
      <c r="B26">
        <v>7.7140000000000004</v>
      </c>
      <c r="C26">
        <v>2.5609999999999999</v>
      </c>
      <c r="D26">
        <f>Table11018[[#This Row],[Serial]]/Table11018[[#This Row],[Parallel]]</f>
        <v>3.0121046466224133</v>
      </c>
      <c r="E26">
        <v>21</v>
      </c>
      <c r="F26">
        <v>94.649000000000001</v>
      </c>
      <c r="G26">
        <v>22.795999999999999</v>
      </c>
      <c r="H26">
        <f>Table31119[[#This Row],[Serial]]/Table31119[[#This Row],[Parallel]]</f>
        <v>4.1520003509387617</v>
      </c>
      <c r="I26">
        <v>21</v>
      </c>
      <c r="J26">
        <v>19.864000000000001</v>
      </c>
      <c r="K26">
        <v>11.759</v>
      </c>
      <c r="L26">
        <f>Table71220[[#This Row],[Serial]]/Table71220[[#This Row],[Parallel]]</f>
        <v>1.6892592907560167</v>
      </c>
      <c r="M26">
        <v>21</v>
      </c>
      <c r="N26">
        <v>160.72900000000001</v>
      </c>
      <c r="O26">
        <v>30.888000000000002</v>
      </c>
      <c r="P26">
        <f>Table81321[[#This Row],[Serial]]/Table81321[[#This Row],[Parallel]]</f>
        <v>5.2036065786065784</v>
      </c>
    </row>
    <row r="27" spans="1:16" x14ac:dyDescent="0.25">
      <c r="A27">
        <v>27</v>
      </c>
      <c r="B27">
        <v>12.821</v>
      </c>
      <c r="C27">
        <v>5.907</v>
      </c>
      <c r="D27">
        <f>Table11018[[#This Row],[Serial]]/Table11018[[#This Row],[Parallel]]</f>
        <v>2.1704757067885558</v>
      </c>
      <c r="E27">
        <v>27</v>
      </c>
      <c r="F27">
        <v>166.17699999999999</v>
      </c>
      <c r="G27">
        <v>40.703000000000003</v>
      </c>
      <c r="H27">
        <f>Table31119[[#This Row],[Serial]]/Table31119[[#This Row],[Parallel]]</f>
        <v>4.0826720389160496</v>
      </c>
      <c r="I27">
        <v>27</v>
      </c>
      <c r="J27">
        <v>31.219000000000001</v>
      </c>
      <c r="K27">
        <v>24.600999999999999</v>
      </c>
      <c r="L27">
        <f>Table71220[[#This Row],[Serial]]/Table71220[[#This Row],[Parallel]]</f>
        <v>1.2690134547376124</v>
      </c>
      <c r="M27">
        <v>27</v>
      </c>
      <c r="N27">
        <v>276.52699999999999</v>
      </c>
      <c r="O27">
        <v>67.632999999999996</v>
      </c>
      <c r="P27">
        <f>Table81321[[#This Row],[Serial]]/Table81321[[#This Row],[Parallel]]</f>
        <v>4.0886401608682155</v>
      </c>
    </row>
    <row r="28" spans="1:16" x14ac:dyDescent="0.25">
      <c r="A28">
        <v>33</v>
      </c>
      <c r="B28">
        <v>18.149999999999999</v>
      </c>
      <c r="C28">
        <v>9.7579999999999991</v>
      </c>
      <c r="D28">
        <f>Table11018[[#This Row],[Serial]]/Table11018[[#This Row],[Parallel]]</f>
        <v>1.8600122976019677</v>
      </c>
      <c r="E28">
        <v>33</v>
      </c>
      <c r="F28">
        <v>264.685</v>
      </c>
      <c r="G28">
        <v>68.942999999999998</v>
      </c>
      <c r="H28">
        <f>Table31119[[#This Row],[Serial]]/Table31119[[#This Row],[Parallel]]</f>
        <v>3.8391859942271154</v>
      </c>
      <c r="I28">
        <v>33</v>
      </c>
      <c r="J28">
        <v>46.213999999999999</v>
      </c>
      <c r="K28">
        <v>39.561</v>
      </c>
      <c r="L28">
        <f>Table71220[[#This Row],[Serial]]/Table71220[[#This Row],[Parallel]]</f>
        <v>1.168170673137686</v>
      </c>
      <c r="M28">
        <v>33</v>
      </c>
      <c r="N28">
        <v>450.25400000000002</v>
      </c>
      <c r="O28">
        <v>106.078</v>
      </c>
      <c r="P28">
        <f>Table81321[[#This Row],[Serial]]/Table81321[[#This Row],[Parallel]]</f>
        <v>4.2445558928335752</v>
      </c>
    </row>
    <row r="30" spans="1:16" x14ac:dyDescent="0.25">
      <c r="A30" t="s">
        <v>11</v>
      </c>
      <c r="E30" t="s">
        <v>5</v>
      </c>
      <c r="I30" t="s">
        <v>8</v>
      </c>
      <c r="L30" s="1"/>
      <c r="M30" t="s">
        <v>5</v>
      </c>
      <c r="P30" s="1"/>
    </row>
    <row r="31" spans="1:16" x14ac:dyDescent="0.25">
      <c r="A31" t="s">
        <v>0</v>
      </c>
      <c r="B31" t="s">
        <v>1</v>
      </c>
      <c r="C31" t="s">
        <v>2</v>
      </c>
      <c r="D31" t="s">
        <v>3</v>
      </c>
      <c r="E31" t="s">
        <v>0</v>
      </c>
      <c r="F31" t="s">
        <v>1</v>
      </c>
      <c r="G31" t="s">
        <v>2</v>
      </c>
      <c r="H31" t="s">
        <v>3</v>
      </c>
      <c r="I31" t="s">
        <v>0</v>
      </c>
      <c r="J31" t="s">
        <v>1</v>
      </c>
      <c r="K31" t="s">
        <v>2</v>
      </c>
      <c r="L31" t="s">
        <v>6</v>
      </c>
      <c r="M31" t="s">
        <v>0</v>
      </c>
      <c r="N31" t="s">
        <v>1</v>
      </c>
      <c r="O31" t="s">
        <v>2</v>
      </c>
      <c r="P31" t="s">
        <v>7</v>
      </c>
    </row>
    <row r="32" spans="1:16" x14ac:dyDescent="0.25">
      <c r="A32">
        <v>3</v>
      </c>
      <c r="B32">
        <v>0.7</v>
      </c>
      <c r="C32">
        <v>0.26800000000000002</v>
      </c>
      <c r="D32">
        <f>Table1101822[[#This Row],[Serial]]/Table1101822[[#This Row],[Parallel]]</f>
        <v>2.6119402985074625</v>
      </c>
      <c r="E32">
        <v>3</v>
      </c>
      <c r="F32">
        <v>3.617</v>
      </c>
      <c r="G32">
        <v>1.075</v>
      </c>
      <c r="H32">
        <f>Table3111923[[#This Row],[Serial]]/Table3111923[[#This Row],[Parallel]]</f>
        <v>3.3646511627906976</v>
      </c>
      <c r="I32">
        <v>3</v>
      </c>
      <c r="J32">
        <v>0.36599999999999999</v>
      </c>
      <c r="K32">
        <v>0.38300000000000001</v>
      </c>
      <c r="L32">
        <f>Table7122024[[#This Row],[Serial]]/Table7122024[[#This Row],[Parallel]]</f>
        <v>0.95561357702349869</v>
      </c>
      <c r="M32">
        <v>3</v>
      </c>
      <c r="N32">
        <v>5.4080000000000004</v>
      </c>
      <c r="O32">
        <v>1.4419999999999999</v>
      </c>
      <c r="P32">
        <f>Table8132125[[#This Row],[Serial]]/Table8132125[[#This Row],[Parallel]]</f>
        <v>3.7503467406380033</v>
      </c>
    </row>
    <row r="33" spans="1:16" x14ac:dyDescent="0.25">
      <c r="A33">
        <v>9</v>
      </c>
      <c r="B33">
        <v>4.6470000000000002</v>
      </c>
      <c r="C33">
        <v>1.7849999999999999</v>
      </c>
      <c r="D33">
        <f>Table1101822[[#This Row],[Serial]]/Table1101822[[#This Row],[Parallel]]</f>
        <v>2.6033613445378152</v>
      </c>
      <c r="E33">
        <v>9</v>
      </c>
      <c r="F33">
        <v>41.911000000000001</v>
      </c>
      <c r="G33">
        <v>11.404</v>
      </c>
      <c r="H33">
        <f>Table3111923[[#This Row],[Serial]]/Table3111923[[#This Row],[Parallel]]</f>
        <v>3.6751139950894425</v>
      </c>
      <c r="I33">
        <v>9</v>
      </c>
      <c r="J33">
        <v>1.8879999999999999</v>
      </c>
      <c r="K33">
        <v>1.903</v>
      </c>
      <c r="L33">
        <f>Table7122024[[#This Row],[Serial]]/Table7122024[[#This Row],[Parallel]]</f>
        <v>0.9921177088807146</v>
      </c>
      <c r="M33">
        <v>9</v>
      </c>
      <c r="N33">
        <v>78.674999999999997</v>
      </c>
      <c r="O33">
        <v>11.722</v>
      </c>
      <c r="P33">
        <f>Table8132125[[#This Row],[Serial]]/Table8132125[[#This Row],[Parallel]]</f>
        <v>6.7117386111585056</v>
      </c>
    </row>
    <row r="34" spans="1:16" x14ac:dyDescent="0.25">
      <c r="A34">
        <v>15</v>
      </c>
      <c r="B34">
        <v>12.148999999999999</v>
      </c>
      <c r="C34">
        <v>3.9140000000000001</v>
      </c>
      <c r="D34">
        <f>Table1101822[[#This Row],[Serial]]/Table1101822[[#This Row],[Parallel]]</f>
        <v>3.1039856923863054</v>
      </c>
      <c r="E34">
        <v>15</v>
      </c>
      <c r="F34">
        <v>99.894000000000005</v>
      </c>
      <c r="G34">
        <v>30.811</v>
      </c>
      <c r="H34">
        <f>Table3111923[[#This Row],[Serial]]/Table3111923[[#This Row],[Parallel]]</f>
        <v>3.2421537762487427</v>
      </c>
      <c r="I34">
        <v>15</v>
      </c>
      <c r="J34">
        <v>6.6079999999999997</v>
      </c>
      <c r="K34">
        <v>6.6849999999999996</v>
      </c>
      <c r="L34">
        <f>Table7122024[[#This Row],[Serial]]/Table7122024[[#This Row],[Parallel]]</f>
        <v>0.98848167539267018</v>
      </c>
      <c r="M34">
        <v>15</v>
      </c>
      <c r="N34">
        <v>241.57</v>
      </c>
      <c r="O34">
        <v>41.128999999999998</v>
      </c>
      <c r="P34">
        <f>Table8132125[[#This Row],[Serial]]/Table8132125[[#This Row],[Parallel]]</f>
        <v>5.8734712733108028</v>
      </c>
    </row>
    <row r="35" spans="1:16" x14ac:dyDescent="0.25">
      <c r="A35">
        <v>21</v>
      </c>
      <c r="B35">
        <v>23.992999999999999</v>
      </c>
      <c r="C35">
        <v>9.8339999999999996</v>
      </c>
      <c r="D35">
        <f>Table1101822[[#This Row],[Serial]]/Table1101822[[#This Row],[Parallel]]</f>
        <v>2.4398006914785437</v>
      </c>
      <c r="E35">
        <v>21</v>
      </c>
      <c r="F35">
        <v>271.08699999999999</v>
      </c>
      <c r="G35">
        <v>66.138999999999996</v>
      </c>
      <c r="H35">
        <f>Table3111923[[#This Row],[Serial]]/Table3111923[[#This Row],[Parallel]]</f>
        <v>4.098746579174164</v>
      </c>
      <c r="I35">
        <v>21</v>
      </c>
      <c r="J35">
        <v>13.349</v>
      </c>
      <c r="K35">
        <v>10.928000000000001</v>
      </c>
      <c r="L35">
        <f>Table7122024[[#This Row],[Serial]]/Table7122024[[#This Row],[Parallel]]</f>
        <v>1.2215409956076133</v>
      </c>
      <c r="M35">
        <v>21</v>
      </c>
      <c r="N35">
        <v>500.51900000000001</v>
      </c>
      <c r="O35">
        <v>85.718000000000004</v>
      </c>
      <c r="P35">
        <f>Table8132125[[#This Row],[Serial]]/Table8132125[[#This Row],[Parallel]]</f>
        <v>5.8391353041368204</v>
      </c>
    </row>
    <row r="36" spans="1:16" x14ac:dyDescent="0.25">
      <c r="A36">
        <v>27</v>
      </c>
      <c r="B36">
        <v>38.780999999999999</v>
      </c>
      <c r="C36">
        <v>18.016999999999999</v>
      </c>
      <c r="D36">
        <f>Table1101822[[#This Row],[Serial]]/Table1101822[[#This Row],[Parallel]]</f>
        <v>2.1524671143919631</v>
      </c>
      <c r="E36">
        <v>27</v>
      </c>
      <c r="F36">
        <v>384.80599999999998</v>
      </c>
      <c r="G36">
        <v>104.593</v>
      </c>
      <c r="H36">
        <f>Table3111923[[#This Row],[Serial]]/Table3111923[[#This Row],[Parallel]]</f>
        <v>3.6790798619410472</v>
      </c>
      <c r="I36">
        <v>27</v>
      </c>
      <c r="J36">
        <v>18.706</v>
      </c>
      <c r="K36">
        <v>18.826000000000001</v>
      </c>
      <c r="L36">
        <f>Table7122024[[#This Row],[Serial]]/Table7122024[[#This Row],[Parallel]]</f>
        <v>0.99362583660894499</v>
      </c>
      <c r="M36">
        <v>27</v>
      </c>
      <c r="N36">
        <v>822.596</v>
      </c>
      <c r="O36">
        <v>112.797</v>
      </c>
      <c r="P36">
        <f>Table8132125[[#This Row],[Serial]]/Table8132125[[#This Row],[Parallel]]</f>
        <v>7.2927116855944751</v>
      </c>
    </row>
    <row r="37" spans="1:16" x14ac:dyDescent="0.25">
      <c r="A37">
        <v>33</v>
      </c>
      <c r="B37">
        <v>59.110999999999997</v>
      </c>
      <c r="C37">
        <v>32.994999999999997</v>
      </c>
      <c r="D37">
        <f>Table1101822[[#This Row],[Serial]]/Table1101822[[#This Row],[Parallel]]</f>
        <v>1.7915138657372329</v>
      </c>
      <c r="E37">
        <v>33</v>
      </c>
      <c r="F37">
        <v>566.03099999999995</v>
      </c>
      <c r="G37">
        <v>153.12100000000001</v>
      </c>
      <c r="H37">
        <f>Table3111923[[#This Row],[Serial]]/Table3111923[[#This Row],[Parallel]]</f>
        <v>3.6966255445040193</v>
      </c>
      <c r="I37">
        <v>33</v>
      </c>
      <c r="J37">
        <v>28.863</v>
      </c>
      <c r="K37">
        <v>35.453000000000003</v>
      </c>
      <c r="L37">
        <f>Table7122024[[#This Row],[Serial]]/Table7122024[[#This Row],[Parallel]]</f>
        <v>0.81412010267114199</v>
      </c>
      <c r="M37">
        <v>33</v>
      </c>
      <c r="N37">
        <v>1248.779</v>
      </c>
      <c r="O37">
        <v>189.63499999999999</v>
      </c>
      <c r="P37">
        <f>Table8132125[[#This Row],[Serial]]/Table8132125[[#This Row],[Parallel]]</f>
        <v>6.5851715136973663</v>
      </c>
    </row>
  </sheetData>
  <phoneticPr fontId="1" type="noConversion"/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7B1C4D2E20C4EBE03EB435DD9DD9A" ma:contentTypeVersion="13" ma:contentTypeDescription="Create a new document." ma:contentTypeScope="" ma:versionID="11ddb33bc6f6464e4557f2543da421ec">
  <xsd:schema xmlns:xsd="http://www.w3.org/2001/XMLSchema" xmlns:xs="http://www.w3.org/2001/XMLSchema" xmlns:p="http://schemas.microsoft.com/office/2006/metadata/properties" xmlns:ns3="5f1d92d1-bf96-4243-8fee-0fd0be338a91" xmlns:ns4="9754cc47-d8ef-4a1b-ae4a-a6532a5ef484" targetNamespace="http://schemas.microsoft.com/office/2006/metadata/properties" ma:root="true" ma:fieldsID="83b59faa139ba51e960da23cf29b2fee" ns3:_="" ns4:_="">
    <xsd:import namespace="5f1d92d1-bf96-4243-8fee-0fd0be338a91"/>
    <xsd:import namespace="9754cc47-d8ef-4a1b-ae4a-a6532a5ef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d92d1-bf96-4243-8fee-0fd0be338a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4cc47-d8ef-4a1b-ae4a-a6532a5ef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509A60-3587-4E59-AF9F-FE6424022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1d92d1-bf96-4243-8fee-0fd0be338a91"/>
    <ds:schemaRef ds:uri="9754cc47-d8ef-4a1b-ae4a-a6532a5ef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BA014D-A293-4230-864A-892CB55345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F47488-F27D-43D0-B8D0-AA49DA58084E}">
  <ds:schemaRefs>
    <ds:schemaRef ds:uri="http://schemas.openxmlformats.org/package/2006/metadata/core-properties"/>
    <ds:schemaRef ds:uri="http://schemas.microsoft.com/office/infopath/2007/PartnerControls"/>
    <ds:schemaRef ds:uri="5f1d92d1-bf96-4243-8fee-0fd0be338a91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9754cc47-d8ef-4a1b-ae4a-a6532a5ef484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Prosper Mambambo</dc:creator>
  <cp:lastModifiedBy>Prosper Mambambo</cp:lastModifiedBy>
  <dcterms:created xsi:type="dcterms:W3CDTF">2022-08-13T22:16:12Z</dcterms:created>
  <dcterms:modified xsi:type="dcterms:W3CDTF">2022-08-14T19:31:31Z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0x0101007647B1C4D2E20C4EBE03EB435DD9DD9A</vt:lpwstr>
  </property>
</Properties>
</file>