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/>
  <mc:AlternateContent xmlns:mc="http://schemas.openxmlformats.org/markup-compatibility/2006">
    <mc:Choice Requires="x15">
      <x15ac:absPath xmlns:x15ac="http://schemas.microsoft.com/office/spreadsheetml/2010/11/ac" url="/Users/willcote/Downloads/"/>
    </mc:Choice>
  </mc:AlternateContent>
  <xr:revisionPtr revIDLastSave="0" documentId="8_{A7B579BA-4FA6-FE40-B91A-2FAACAA994E6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Sheet1" sheetId="1" r:id="rId1"/>
    <sheet name="Sheet2" sheetId="2" r:id="rId2"/>
  </sheets>
  <calcPr calcId="191029"/>
  <webPublishing codePag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7" i="2" l="1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G77" i="2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3" i="2"/>
  <c r="L2" i="2"/>
  <c r="H2" i="2"/>
  <c r="H3" i="2" s="1"/>
  <c r="I3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J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2" i="2"/>
  <c r="I2" i="2" l="1"/>
  <c r="K2" i="2" s="1"/>
  <c r="M2" i="2"/>
  <c r="J3" i="2"/>
  <c r="K3" i="2" s="1"/>
  <c r="M3" i="2" s="1"/>
  <c r="H4" i="2"/>
  <c r="H5" i="2" l="1"/>
  <c r="I4" i="2"/>
  <c r="J4" i="2"/>
  <c r="J5" i="2" l="1"/>
  <c r="K4" i="2"/>
  <c r="M4" i="2" s="1"/>
  <c r="H6" i="2"/>
  <c r="I5" i="2"/>
  <c r="H7" i="2" l="1"/>
  <c r="I6" i="2"/>
  <c r="J6" i="2"/>
  <c r="K5" i="2"/>
  <c r="M5" i="2" s="1"/>
  <c r="J7" i="2" l="1"/>
  <c r="K6" i="2"/>
  <c r="M6" i="2" s="1"/>
  <c r="H8" i="2"/>
  <c r="I7" i="2"/>
  <c r="J8" i="2" l="1"/>
  <c r="K7" i="2"/>
  <c r="M7" i="2" s="1"/>
  <c r="H9" i="2"/>
  <c r="I8" i="2"/>
  <c r="H10" i="2" l="1"/>
  <c r="I9" i="2"/>
  <c r="J9" i="2"/>
  <c r="K8" i="2"/>
  <c r="M8" i="2" s="1"/>
  <c r="J10" i="2" l="1"/>
  <c r="K9" i="2"/>
  <c r="M9" i="2" s="1"/>
  <c r="H11" i="2"/>
  <c r="I10" i="2"/>
  <c r="H12" i="2" l="1"/>
  <c r="I11" i="2"/>
  <c r="J11" i="2"/>
  <c r="K10" i="2"/>
  <c r="M10" i="2" s="1"/>
  <c r="J12" i="2" l="1"/>
  <c r="K11" i="2"/>
  <c r="M11" i="2" s="1"/>
  <c r="H13" i="2"/>
  <c r="I12" i="2"/>
  <c r="H14" i="2" l="1"/>
  <c r="I13" i="2"/>
  <c r="J13" i="2"/>
  <c r="K12" i="2"/>
  <c r="M12" i="2" s="1"/>
  <c r="J14" i="2" l="1"/>
  <c r="K13" i="2"/>
  <c r="M13" i="2" s="1"/>
  <c r="H15" i="2"/>
  <c r="I14" i="2"/>
  <c r="H16" i="2" l="1"/>
  <c r="I15" i="2"/>
  <c r="J15" i="2"/>
  <c r="K14" i="2"/>
  <c r="M14" i="2" s="1"/>
  <c r="J16" i="2" l="1"/>
  <c r="K15" i="2"/>
  <c r="M15" i="2" s="1"/>
  <c r="H17" i="2"/>
  <c r="I16" i="2"/>
  <c r="H18" i="2" l="1"/>
  <c r="I17" i="2"/>
  <c r="J17" i="2"/>
  <c r="K16" i="2"/>
  <c r="M16" i="2" s="1"/>
  <c r="J18" i="2" l="1"/>
  <c r="K17" i="2"/>
  <c r="M17" i="2" s="1"/>
  <c r="H19" i="2"/>
  <c r="I18" i="2"/>
  <c r="H20" i="2" l="1"/>
  <c r="I19" i="2"/>
  <c r="J19" i="2"/>
  <c r="K18" i="2"/>
  <c r="M18" i="2" s="1"/>
  <c r="J20" i="2" l="1"/>
  <c r="K19" i="2"/>
  <c r="M19" i="2" s="1"/>
  <c r="H21" i="2"/>
  <c r="I20" i="2"/>
  <c r="H22" i="2" l="1"/>
  <c r="I21" i="2"/>
  <c r="J21" i="2"/>
  <c r="K20" i="2"/>
  <c r="M20" i="2" s="1"/>
  <c r="J22" i="2" l="1"/>
  <c r="K21" i="2"/>
  <c r="M21" i="2" s="1"/>
  <c r="H23" i="2"/>
  <c r="I22" i="2"/>
  <c r="H24" i="2" l="1"/>
  <c r="I23" i="2"/>
  <c r="J23" i="2"/>
  <c r="K22" i="2"/>
  <c r="M22" i="2" s="1"/>
  <c r="J24" i="2" l="1"/>
  <c r="K23" i="2"/>
  <c r="M23" i="2" s="1"/>
  <c r="H25" i="2"/>
  <c r="I24" i="2"/>
  <c r="H26" i="2" l="1"/>
  <c r="I25" i="2"/>
  <c r="J25" i="2"/>
  <c r="K24" i="2"/>
  <c r="M24" i="2" s="1"/>
  <c r="J26" i="2" l="1"/>
  <c r="K25" i="2"/>
  <c r="M25" i="2" s="1"/>
  <c r="H27" i="2"/>
  <c r="I26" i="2"/>
  <c r="H28" i="2" l="1"/>
  <c r="I27" i="2"/>
  <c r="J27" i="2"/>
  <c r="K26" i="2"/>
  <c r="M26" i="2" s="1"/>
  <c r="J28" i="2" l="1"/>
  <c r="K27" i="2"/>
  <c r="M27" i="2" s="1"/>
  <c r="H29" i="2"/>
  <c r="I28" i="2"/>
  <c r="H30" i="2" l="1"/>
  <c r="I29" i="2"/>
  <c r="J29" i="2"/>
  <c r="K28" i="2"/>
  <c r="M28" i="2" s="1"/>
  <c r="J30" i="2" l="1"/>
  <c r="K29" i="2"/>
  <c r="M29" i="2" s="1"/>
  <c r="H31" i="2"/>
  <c r="I30" i="2"/>
  <c r="H32" i="2" l="1"/>
  <c r="I31" i="2"/>
  <c r="J31" i="2"/>
  <c r="K30" i="2"/>
  <c r="M30" i="2" s="1"/>
  <c r="J32" i="2" l="1"/>
  <c r="K31" i="2"/>
  <c r="M31" i="2" s="1"/>
  <c r="H33" i="2"/>
  <c r="I32" i="2"/>
  <c r="H34" i="2" l="1"/>
  <c r="I33" i="2"/>
  <c r="J33" i="2"/>
  <c r="K32" i="2"/>
  <c r="M32" i="2" s="1"/>
  <c r="J34" i="2" l="1"/>
  <c r="K33" i="2"/>
  <c r="M33" i="2" s="1"/>
  <c r="H35" i="2"/>
  <c r="I34" i="2"/>
  <c r="H36" i="2" l="1"/>
  <c r="I35" i="2"/>
  <c r="J35" i="2"/>
  <c r="K34" i="2"/>
  <c r="M34" i="2" s="1"/>
  <c r="J36" i="2" l="1"/>
  <c r="K35" i="2"/>
  <c r="M35" i="2" s="1"/>
  <c r="H37" i="2"/>
  <c r="I36" i="2"/>
  <c r="H38" i="2" l="1"/>
  <c r="I37" i="2"/>
  <c r="J37" i="2"/>
  <c r="K36" i="2"/>
  <c r="M36" i="2" s="1"/>
  <c r="J38" i="2" l="1"/>
  <c r="K37" i="2"/>
  <c r="M37" i="2" s="1"/>
  <c r="H39" i="2"/>
  <c r="I38" i="2"/>
  <c r="H40" i="2" l="1"/>
  <c r="I39" i="2"/>
  <c r="J39" i="2"/>
  <c r="K38" i="2"/>
  <c r="M38" i="2" s="1"/>
  <c r="J40" i="2" l="1"/>
  <c r="K39" i="2"/>
  <c r="M39" i="2" s="1"/>
  <c r="H41" i="2"/>
  <c r="I40" i="2"/>
  <c r="H42" i="2" l="1"/>
  <c r="I41" i="2"/>
  <c r="J41" i="2"/>
  <c r="K40" i="2"/>
  <c r="M40" i="2" s="1"/>
  <c r="J42" i="2" l="1"/>
  <c r="K41" i="2"/>
  <c r="M41" i="2" s="1"/>
  <c r="H43" i="2"/>
  <c r="I42" i="2"/>
  <c r="H44" i="2" l="1"/>
  <c r="I43" i="2"/>
  <c r="J43" i="2"/>
  <c r="K42" i="2"/>
  <c r="M42" i="2" s="1"/>
  <c r="J44" i="2" l="1"/>
  <c r="K43" i="2"/>
  <c r="M43" i="2" s="1"/>
  <c r="H45" i="2"/>
  <c r="I44" i="2"/>
  <c r="H46" i="2" l="1"/>
  <c r="I45" i="2"/>
  <c r="J45" i="2"/>
  <c r="K44" i="2"/>
  <c r="M44" i="2" s="1"/>
  <c r="J46" i="2" l="1"/>
  <c r="K45" i="2"/>
  <c r="M45" i="2" s="1"/>
  <c r="H47" i="2"/>
  <c r="I46" i="2"/>
  <c r="H48" i="2" l="1"/>
  <c r="I47" i="2"/>
  <c r="J47" i="2"/>
  <c r="K46" i="2"/>
  <c r="M46" i="2" s="1"/>
  <c r="J48" i="2" l="1"/>
  <c r="K47" i="2"/>
  <c r="M47" i="2" s="1"/>
  <c r="H49" i="2"/>
  <c r="I48" i="2"/>
  <c r="H50" i="2" l="1"/>
  <c r="I49" i="2"/>
  <c r="J49" i="2"/>
  <c r="K48" i="2"/>
  <c r="M48" i="2" s="1"/>
  <c r="J50" i="2" l="1"/>
  <c r="K49" i="2"/>
  <c r="M49" i="2" s="1"/>
  <c r="H51" i="2"/>
  <c r="I50" i="2"/>
  <c r="H52" i="2" l="1"/>
  <c r="I51" i="2"/>
  <c r="J51" i="2"/>
  <c r="K50" i="2"/>
  <c r="M50" i="2" s="1"/>
  <c r="J52" i="2" l="1"/>
  <c r="K51" i="2"/>
  <c r="M51" i="2" s="1"/>
  <c r="H53" i="2"/>
  <c r="I52" i="2"/>
  <c r="H54" i="2" l="1"/>
  <c r="I53" i="2"/>
  <c r="J53" i="2"/>
  <c r="K52" i="2"/>
  <c r="M52" i="2" s="1"/>
  <c r="J54" i="2" l="1"/>
  <c r="K53" i="2"/>
  <c r="M53" i="2" s="1"/>
  <c r="H55" i="2"/>
  <c r="I54" i="2"/>
  <c r="H56" i="2" l="1"/>
  <c r="I55" i="2"/>
  <c r="J55" i="2"/>
  <c r="K54" i="2"/>
  <c r="M54" i="2" s="1"/>
  <c r="J56" i="2" l="1"/>
  <c r="K55" i="2"/>
  <c r="M55" i="2" s="1"/>
  <c r="H57" i="2"/>
  <c r="I56" i="2"/>
  <c r="H58" i="2" l="1"/>
  <c r="I57" i="2"/>
  <c r="J57" i="2"/>
  <c r="K56" i="2"/>
  <c r="M56" i="2" s="1"/>
  <c r="J58" i="2" l="1"/>
  <c r="K57" i="2"/>
  <c r="M57" i="2" s="1"/>
  <c r="H59" i="2"/>
  <c r="I58" i="2"/>
  <c r="H60" i="2" l="1"/>
  <c r="I59" i="2"/>
  <c r="J59" i="2"/>
  <c r="K58" i="2"/>
  <c r="M58" i="2" s="1"/>
  <c r="J60" i="2" l="1"/>
  <c r="K59" i="2"/>
  <c r="M59" i="2" s="1"/>
  <c r="H61" i="2"/>
  <c r="I60" i="2"/>
  <c r="H62" i="2" l="1"/>
  <c r="I61" i="2"/>
  <c r="J61" i="2"/>
  <c r="K60" i="2"/>
  <c r="M60" i="2" s="1"/>
  <c r="J62" i="2" l="1"/>
  <c r="K61" i="2"/>
  <c r="M61" i="2" s="1"/>
  <c r="H63" i="2"/>
  <c r="I62" i="2"/>
  <c r="H64" i="2" l="1"/>
  <c r="I63" i="2"/>
  <c r="J63" i="2"/>
  <c r="K62" i="2"/>
  <c r="M62" i="2" s="1"/>
  <c r="J64" i="2" l="1"/>
  <c r="K63" i="2"/>
  <c r="M63" i="2" s="1"/>
  <c r="H65" i="2"/>
  <c r="I64" i="2"/>
  <c r="H66" i="2" l="1"/>
  <c r="I65" i="2"/>
  <c r="J65" i="2"/>
  <c r="K64" i="2"/>
  <c r="M64" i="2" s="1"/>
  <c r="J66" i="2" l="1"/>
  <c r="K65" i="2"/>
  <c r="M65" i="2" s="1"/>
  <c r="H67" i="2"/>
  <c r="I66" i="2"/>
  <c r="H68" i="2" l="1"/>
  <c r="I67" i="2"/>
  <c r="J67" i="2"/>
  <c r="K66" i="2"/>
  <c r="M66" i="2" s="1"/>
  <c r="J68" i="2" l="1"/>
  <c r="K67" i="2"/>
  <c r="M67" i="2" s="1"/>
  <c r="H69" i="2"/>
  <c r="I68" i="2"/>
  <c r="H70" i="2" l="1"/>
  <c r="I69" i="2"/>
  <c r="J69" i="2"/>
  <c r="K68" i="2"/>
  <c r="M68" i="2" s="1"/>
  <c r="J70" i="2" l="1"/>
  <c r="K69" i="2"/>
  <c r="M69" i="2" s="1"/>
  <c r="H71" i="2"/>
  <c r="I70" i="2"/>
  <c r="H72" i="2" l="1"/>
  <c r="I71" i="2"/>
  <c r="J71" i="2"/>
  <c r="K70" i="2"/>
  <c r="M70" i="2" s="1"/>
  <c r="J72" i="2" l="1"/>
  <c r="K71" i="2"/>
  <c r="M71" i="2" s="1"/>
  <c r="H73" i="2"/>
  <c r="I72" i="2"/>
  <c r="H74" i="2" l="1"/>
  <c r="I73" i="2"/>
  <c r="J73" i="2"/>
  <c r="K72" i="2"/>
  <c r="M72" i="2" s="1"/>
  <c r="J74" i="2" l="1"/>
  <c r="K73" i="2"/>
  <c r="M73" i="2" s="1"/>
  <c r="H75" i="2"/>
  <c r="I74" i="2"/>
  <c r="H76" i="2" l="1"/>
  <c r="H77" i="2" s="1"/>
  <c r="I75" i="2"/>
  <c r="J75" i="2"/>
  <c r="K74" i="2"/>
  <c r="M74" i="2" s="1"/>
  <c r="H78" i="2" l="1"/>
  <c r="I77" i="2"/>
  <c r="I76" i="2"/>
  <c r="J76" i="2"/>
  <c r="K75" i="2"/>
  <c r="M75" i="2" s="1"/>
  <c r="K76" i="2" l="1"/>
  <c r="M76" i="2" s="1"/>
  <c r="J77" i="2"/>
  <c r="H79" i="2"/>
  <c r="I78" i="2"/>
  <c r="H80" i="2" l="1"/>
  <c r="I79" i="2"/>
  <c r="J78" i="2"/>
  <c r="K77" i="2"/>
  <c r="M77" i="2" s="1"/>
  <c r="J79" i="2" l="1"/>
  <c r="K78" i="2"/>
  <c r="M78" i="2" s="1"/>
  <c r="H81" i="2"/>
  <c r="I80" i="2"/>
  <c r="H82" i="2" l="1"/>
  <c r="I81" i="2"/>
  <c r="J80" i="2"/>
  <c r="K79" i="2"/>
  <c r="M79" i="2" s="1"/>
  <c r="J81" i="2" l="1"/>
  <c r="K80" i="2"/>
  <c r="M80" i="2" s="1"/>
  <c r="H83" i="2"/>
  <c r="I82" i="2"/>
  <c r="H84" i="2" l="1"/>
  <c r="I83" i="2"/>
  <c r="O2" i="2"/>
  <c r="F7" i="2" s="1"/>
  <c r="J82" i="2"/>
  <c r="K81" i="2"/>
  <c r="M81" i="2" s="1"/>
  <c r="J83" i="2" l="1"/>
  <c r="K82" i="2"/>
  <c r="M82" i="2" s="1"/>
  <c r="H85" i="2"/>
  <c r="I84" i="2"/>
  <c r="H86" i="2" l="1"/>
  <c r="I85" i="2"/>
  <c r="J84" i="2"/>
  <c r="K83" i="2"/>
  <c r="M83" i="2" s="1"/>
  <c r="J85" i="2" l="1"/>
  <c r="K84" i="2"/>
  <c r="M84" i="2" s="1"/>
  <c r="H87" i="2"/>
  <c r="I86" i="2"/>
  <c r="H88" i="2" l="1"/>
  <c r="I87" i="2"/>
  <c r="J86" i="2"/>
  <c r="K85" i="2"/>
  <c r="M85" i="2" s="1"/>
  <c r="J87" i="2" l="1"/>
  <c r="K86" i="2"/>
  <c r="M86" i="2" s="1"/>
  <c r="H89" i="2"/>
  <c r="I88" i="2"/>
  <c r="H90" i="2" l="1"/>
  <c r="I89" i="2"/>
  <c r="J88" i="2"/>
  <c r="K87" i="2"/>
  <c r="M87" i="2" s="1"/>
  <c r="J89" i="2" l="1"/>
  <c r="K88" i="2"/>
  <c r="M88" i="2" s="1"/>
  <c r="H91" i="2"/>
  <c r="I90" i="2"/>
  <c r="H92" i="2" l="1"/>
  <c r="I91" i="2"/>
  <c r="J90" i="2"/>
  <c r="K89" i="2"/>
  <c r="M89" i="2" s="1"/>
  <c r="J91" i="2" l="1"/>
  <c r="K90" i="2"/>
  <c r="M90" i="2" s="1"/>
  <c r="H93" i="2"/>
  <c r="I92" i="2"/>
  <c r="H94" i="2" l="1"/>
  <c r="I93" i="2"/>
  <c r="J92" i="2"/>
  <c r="K91" i="2"/>
  <c r="M91" i="2" s="1"/>
  <c r="J93" i="2" l="1"/>
  <c r="K92" i="2"/>
  <c r="M92" i="2" s="1"/>
  <c r="H95" i="2"/>
  <c r="I94" i="2"/>
  <c r="H96" i="2" l="1"/>
  <c r="I95" i="2"/>
  <c r="J94" i="2"/>
  <c r="K93" i="2"/>
  <c r="M93" i="2" s="1"/>
  <c r="J95" i="2" l="1"/>
  <c r="K94" i="2"/>
  <c r="M94" i="2" s="1"/>
  <c r="H97" i="2"/>
  <c r="I96" i="2"/>
  <c r="H98" i="2" l="1"/>
  <c r="I97" i="2"/>
  <c r="J96" i="2"/>
  <c r="K95" i="2"/>
  <c r="M95" i="2" s="1"/>
  <c r="J97" i="2" l="1"/>
  <c r="K96" i="2"/>
  <c r="M96" i="2" s="1"/>
  <c r="H99" i="2"/>
  <c r="I98" i="2"/>
  <c r="H100" i="2" l="1"/>
  <c r="I100" i="2" s="1"/>
  <c r="I99" i="2"/>
  <c r="J98" i="2"/>
  <c r="K97" i="2"/>
  <c r="M97" i="2" s="1"/>
  <c r="J99" i="2" l="1"/>
  <c r="K98" i="2"/>
  <c r="M98" i="2" s="1"/>
  <c r="J100" i="2" l="1"/>
  <c r="K100" i="2" s="1"/>
  <c r="M100" i="2" s="1"/>
  <c r="K99" i="2"/>
  <c r="M99" i="2" s="1"/>
</calcChain>
</file>

<file path=xl/sharedStrings.xml><?xml version="1.0" encoding="utf-8"?>
<sst xmlns="http://schemas.openxmlformats.org/spreadsheetml/2006/main" count="301" uniqueCount="283">
  <si>
    <t>Table Description:</t>
  </si>
  <si>
    <t>0.000112</t>
  </si>
  <si>
    <t>60</t>
  </si>
  <si>
    <t>Aggregate,Annuitant Mortality,United States of America</t>
  </si>
  <si>
    <t>0.006953</t>
  </si>
  <si>
    <t>0.000642</t>
  </si>
  <si>
    <t>0.190412</t>
  </si>
  <si>
    <t>Age</t>
  </si>
  <si>
    <t>Provider Name:</t>
  </si>
  <si>
    <t>87</t>
  </si>
  <si>
    <t>Row\Column</t>
  </si>
  <si>
    <t>0.000893</t>
  </si>
  <si>
    <t>0.002999</t>
  </si>
  <si>
    <t>0.335529</t>
  </si>
  <si>
    <t>27</t>
  </si>
  <si>
    <t>37</t>
  </si>
  <si>
    <t>17</t>
  </si>
  <si>
    <t>67</t>
  </si>
  <si>
    <t>77</t>
  </si>
  <si>
    <t>47</t>
  </si>
  <si>
    <t>57</t>
  </si>
  <si>
    <t>99</t>
  </si>
  <si>
    <t>0.016507</t>
  </si>
  <si>
    <t>0.005963</t>
  </si>
  <si>
    <t>29</t>
  </si>
  <si>
    <t>39</t>
  </si>
  <si>
    <t>19</t>
  </si>
  <si>
    <t>Row, Column (if applicable)-&gt;id:</t>
  </si>
  <si>
    <t>69</t>
  </si>
  <si>
    <t>79</t>
  </si>
  <si>
    <t>49</t>
  </si>
  <si>
    <t>59</t>
  </si>
  <si>
    <t>Comments:</t>
  </si>
  <si>
    <t>102</t>
  </si>
  <si>
    <t>0.000189</t>
  </si>
  <si>
    <t>0.174618</t>
  </si>
  <si>
    <t>0.000537</t>
  </si>
  <si>
    <t>0.233633</t>
  </si>
  <si>
    <t>0.025235</t>
  </si>
  <si>
    <t>0.028033</t>
  </si>
  <si>
    <t>0.000119</t>
  </si>
  <si>
    <t>0.220605</t>
  </si>
  <si>
    <t>IRS 2016 Defined Benefit Static Mortality Tables</t>
  </si>
  <si>
    <t>0.313092</t>
  </si>
  <si>
    <t>Row, Column (if applicable)-&gt;ScaleType:</t>
  </si>
  <si>
    <t>96</t>
  </si>
  <si>
    <t>116</t>
  </si>
  <si>
    <t>Row, Column (if applicable)-&gt;AxisName:</t>
  </si>
  <si>
    <t>0.018391</t>
  </si>
  <si>
    <t>0.000377</t>
  </si>
  <si>
    <t>0.057403</t>
  </si>
  <si>
    <t>0.382309</t>
  </si>
  <si>
    <t>0.020297</t>
  </si>
  <si>
    <t>106</t>
  </si>
  <si>
    <t>0.007855</t>
  </si>
  <si>
    <t>0.368721</t>
  </si>
  <si>
    <t xml:space="preserve">Table # </t>
  </si>
  <si>
    <t>0.324542</t>
  </si>
  <si>
    <t>0.040109</t>
  </si>
  <si>
    <t>0.000143</t>
  </si>
  <si>
    <t>0.000153</t>
  </si>
  <si>
    <t>95</t>
  </si>
  <si>
    <t>3159</t>
  </si>
  <si>
    <t>85</t>
  </si>
  <si>
    <t>25</t>
  </si>
  <si>
    <t>35</t>
  </si>
  <si>
    <t>15</t>
  </si>
  <si>
    <t>0.000756</t>
  </si>
  <si>
    <t>0.000126</t>
  </si>
  <si>
    <t>45</t>
  </si>
  <si>
    <t>0.000106</t>
  </si>
  <si>
    <t>0.000116</t>
  </si>
  <si>
    <t>0.000176</t>
  </si>
  <si>
    <t>86</t>
  </si>
  <si>
    <t>Table Reference:</t>
  </si>
  <si>
    <t>0.00094</t>
  </si>
  <si>
    <t>26</t>
  </si>
  <si>
    <t>36</t>
  </si>
  <si>
    <t>0.001574</t>
  </si>
  <si>
    <t>16</t>
  </si>
  <si>
    <t>0.000333</t>
  </si>
  <si>
    <t>76</t>
  </si>
  <si>
    <t>46</t>
  </si>
  <si>
    <t>56</t>
  </si>
  <si>
    <t>0.000165</t>
  </si>
  <si>
    <t>119</t>
  </si>
  <si>
    <t>0.010183</t>
  </si>
  <si>
    <t>83</t>
  </si>
  <si>
    <t>65</t>
  </si>
  <si>
    <t>23</t>
  </si>
  <si>
    <t>33</t>
  </si>
  <si>
    <t>13</t>
  </si>
  <si>
    <t>63</t>
  </si>
  <si>
    <t>0.001391</t>
  </si>
  <si>
    <t>43</t>
  </si>
  <si>
    <t>53</t>
  </si>
  <si>
    <t>0.00046</t>
  </si>
  <si>
    <t>0.000262</t>
  </si>
  <si>
    <t>66</t>
  </si>
  <si>
    <t/>
  </si>
  <si>
    <t>Updated Static Mortality Tables for Defined Benefit Pension Plans for 2016</t>
  </si>
  <si>
    <t>0.000287</t>
  </si>
  <si>
    <t>0.000593</t>
  </si>
  <si>
    <t>0.0005</t>
  </si>
  <si>
    <t>0.129748</t>
  </si>
  <si>
    <t>0.204264</t>
  </si>
  <si>
    <t>0.000107</t>
  </si>
  <si>
    <t>93</t>
  </si>
  <si>
    <t>0.353906</t>
  </si>
  <si>
    <t>0.274409</t>
  </si>
  <si>
    <t>0.022635</t>
  </si>
  <si>
    <t>115</t>
  </si>
  <si>
    <t>52</t>
  </si>
  <si>
    <t>0.035712</t>
  </si>
  <si>
    <t>0.001075</t>
  </si>
  <si>
    <t>0.011345</t>
  </si>
  <si>
    <t>0.031814</t>
  </si>
  <si>
    <t>118</t>
  </si>
  <si>
    <t>0.284392</t>
  </si>
  <si>
    <t>91</t>
  </si>
  <si>
    <t>84</t>
  </si>
  <si>
    <t>94</t>
  </si>
  <si>
    <t>IRS</t>
  </si>
  <si>
    <t>Floating Point</t>
  </si>
  <si>
    <t>24</t>
  </si>
  <si>
    <t>34</t>
  </si>
  <si>
    <t>14</t>
  </si>
  <si>
    <t>64</t>
  </si>
  <si>
    <t>74</t>
  </si>
  <si>
    <t>44</t>
  </si>
  <si>
    <t>54</t>
  </si>
  <si>
    <t>IRS-prescribed Unisex mortality table for use in determining minimum present value under § 417(e)(3) of the Internal Revenue Code and § 205(g)(3) of the Employee Retirement Income Security Act of 1974 for distributions with annuity starting dates that occur during stability periods beginning in the 2016 calendar year. Data Certified: 07/2018.</t>
  </si>
  <si>
    <t>0.004457</t>
  </si>
  <si>
    <t>80</t>
  </si>
  <si>
    <t>81</t>
  </si>
  <si>
    <t>75</t>
  </si>
  <si>
    <t>0.00085</t>
  </si>
  <si>
    <t>0.103156</t>
  </si>
  <si>
    <t>21</t>
  </si>
  <si>
    <t>0.000419</t>
  </si>
  <si>
    <t>11</t>
  </si>
  <si>
    <t>61</t>
  </si>
  <si>
    <t>71</t>
  </si>
  <si>
    <t>41</t>
  </si>
  <si>
    <t>51</t>
  </si>
  <si>
    <t>88</t>
  </si>
  <si>
    <t>0.002131</t>
  </si>
  <si>
    <t>0.248351</t>
  </si>
  <si>
    <t>82</t>
  </si>
  <si>
    <t>92</t>
  </si>
  <si>
    <t>0.396754</t>
  </si>
  <si>
    <t>0.345501</t>
  </si>
  <si>
    <t>Content Type:</t>
  </si>
  <si>
    <t>32</t>
  </si>
  <si>
    <t>12</t>
  </si>
  <si>
    <t>62</t>
  </si>
  <si>
    <t>Nation:</t>
  </si>
  <si>
    <t>42</t>
  </si>
  <si>
    <t>Table Identity:</t>
  </si>
  <si>
    <t>0.013765</t>
  </si>
  <si>
    <t>0.063883</t>
  </si>
  <si>
    <t>0.00024</t>
  </si>
  <si>
    <t>9.7E-05</t>
  </si>
  <si>
    <t>0.399154</t>
  </si>
  <si>
    <t>0.003903</t>
  </si>
  <si>
    <t>113</t>
  </si>
  <si>
    <t>0.000231</t>
  </si>
  <si>
    <t>0.001789</t>
  </si>
  <si>
    <t>0.301731</t>
  </si>
  <si>
    <t>0.361363</t>
  </si>
  <si>
    <t>28</t>
  </si>
  <si>
    <t>38</t>
  </si>
  <si>
    <t>18</t>
  </si>
  <si>
    <t>68</t>
  </si>
  <si>
    <t>78</t>
  </si>
  <si>
    <t>48</t>
  </si>
  <si>
    <t>58</t>
  </si>
  <si>
    <t>0.003438</t>
  </si>
  <si>
    <t>0.001004</t>
  </si>
  <si>
    <t>Provider Domain:</t>
  </si>
  <si>
    <t>0.090724</t>
  </si>
  <si>
    <t>111</t>
  </si>
  <si>
    <t>110</t>
  </si>
  <si>
    <t>117</t>
  </si>
  <si>
    <t>0.05086</t>
  </si>
  <si>
    <t>0.116023</t>
  </si>
  <si>
    <t>114</t>
  </si>
  <si>
    <t>0.000101</t>
  </si>
  <si>
    <t>Row, Column (if applicable)-&gt;MinScaleValue:</t>
  </si>
  <si>
    <t>0.393008</t>
  </si>
  <si>
    <t>0.000151</t>
  </si>
  <si>
    <t>55</t>
  </si>
  <si>
    <t>73</t>
  </si>
  <si>
    <t>0.080834</t>
  </si>
  <si>
    <t>120</t>
  </si>
  <si>
    <t>0.388123</t>
  </si>
  <si>
    <t>0.000134</t>
  </si>
  <si>
    <t>0.158563</t>
  </si>
  <si>
    <t>4</t>
  </si>
  <si>
    <t>0.015037</t>
  </si>
  <si>
    <t>90</t>
  </si>
  <si>
    <t>Keywords:</t>
  </si>
  <si>
    <t>0.002588</t>
  </si>
  <si>
    <t>0.000249</t>
  </si>
  <si>
    <t>20</t>
  </si>
  <si>
    <t>30</t>
  </si>
  <si>
    <t>10</t>
  </si>
  <si>
    <t>22</t>
  </si>
  <si>
    <t>70</t>
  </si>
  <si>
    <t>40</t>
  </si>
  <si>
    <t>50</t>
  </si>
  <si>
    <t>0.000614</t>
  </si>
  <si>
    <t>98</t>
  </si>
  <si>
    <t>0.000674</t>
  </si>
  <si>
    <t>101</t>
  </si>
  <si>
    <t>United States of America</t>
  </si>
  <si>
    <t xml:space="preserve">IRS 2016 Defined Benefit Static Mortality Tables, Table for Distributions Subject to § 417(e)(3), Unisex </t>
  </si>
  <si>
    <t>103</t>
  </si>
  <si>
    <t>0.375772</t>
  </si>
  <si>
    <t>Data Type:</t>
  </si>
  <si>
    <t>EffDate:</t>
  </si>
  <si>
    <t>0.00013</t>
  </si>
  <si>
    <t>0.07202</t>
  </si>
  <si>
    <t>0.001168</t>
  </si>
  <si>
    <t>0.00017</t>
  </si>
  <si>
    <t>0.000572</t>
  </si>
  <si>
    <t>9.4E-05</t>
  </si>
  <si>
    <t>97</t>
  </si>
  <si>
    <t>0.000712</t>
  </si>
  <si>
    <t>8</t>
  </si>
  <si>
    <t>9</t>
  </si>
  <si>
    <t>112</t>
  </si>
  <si>
    <t>2</t>
  </si>
  <si>
    <t>3</t>
  </si>
  <si>
    <t>0</t>
  </si>
  <si>
    <t>1</t>
  </si>
  <si>
    <t>6</t>
  </si>
  <si>
    <t>7</t>
  </si>
  <si>
    <t>31</t>
  </si>
  <si>
    <t>5</t>
  </si>
  <si>
    <t>0.001256</t>
  </si>
  <si>
    <t>109</t>
  </si>
  <si>
    <t>108</t>
  </si>
  <si>
    <t>0.000323</t>
  </si>
  <si>
    <t>0.000806</t>
  </si>
  <si>
    <t>0.005191</t>
  </si>
  <si>
    <t>0.000148</t>
  </si>
  <si>
    <t>0.000158</t>
  </si>
  <si>
    <t>0.00888</t>
  </si>
  <si>
    <t>0.000205</t>
  </si>
  <si>
    <t>0.000215</t>
  </si>
  <si>
    <t>107</t>
  </si>
  <si>
    <t>Healthy Lives Mortality</t>
  </si>
  <si>
    <t>105</t>
  </si>
  <si>
    <t>104</t>
  </si>
  <si>
    <t>100</t>
  </si>
  <si>
    <t>0.263488</t>
  </si>
  <si>
    <t>Row, Column (if applicable)-&gt;Increment:</t>
  </si>
  <si>
    <t>Scaling Factor:</t>
  </si>
  <si>
    <t>Row, Column (if applicable)-&gt;MaxScaleValue:</t>
  </si>
  <si>
    <t>0.012433</t>
  </si>
  <si>
    <t>irs.gov</t>
  </si>
  <si>
    <t>0.145074</t>
  </si>
  <si>
    <t>89</t>
  </si>
  <si>
    <t>72</t>
  </si>
  <si>
    <t>0.045059</t>
  </si>
  <si>
    <t>Table Name:</t>
  </si>
  <si>
    <t>0.4</t>
  </si>
  <si>
    <t>qx</t>
  </si>
  <si>
    <t>px</t>
  </si>
  <si>
    <t>Calculating premiums:</t>
  </si>
  <si>
    <t>Enter age:</t>
  </si>
  <si>
    <t>Enter policy length:</t>
  </si>
  <si>
    <t>Enter policy amount:</t>
  </si>
  <si>
    <t>Monthly premium:</t>
  </si>
  <si>
    <t>Policy year:</t>
  </si>
  <si>
    <t>Age:</t>
  </si>
  <si>
    <t>Survival until start of year</t>
  </si>
  <si>
    <t>probability of death in year:</t>
  </si>
  <si>
    <t>Discount factor:</t>
  </si>
  <si>
    <t>Present value benefit:</t>
  </si>
  <si>
    <t>i:</t>
  </si>
  <si>
    <t>Total PV Benefit through policy length: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</si>
</sst>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/>
    <xf numFmtId="44" fontId="1" fillId="0" borderId="0"/>
    <xf numFmtId="42" fontId="1" fillId="0" borderId="0"/>
    <xf numFmtId="43" fontId="1" fillId="0" borderId="0"/>
    <xf numFmtId="41" fontId="1" fillId="0" borderId="0"/>
  </cellStyleXfs>
  <cellXfs count="5">
    <xf numFmtId="0" fontId="0" fillId="0" borderId="0" xfId="0"/>
    <xf numFmtId="0" fontId="0" fillId="0" borderId="0" xfId="0" applyNumberFormat="1"/>
    <xf numFmtId="11" fontId="0" fillId="0" borderId="0" xfId="0" applyNumberFormat="1"/>
    <xf numFmtId="0" fontId="1" fillId="0" borderId="0" xfId="0" applyNumberFormat="1" applyFont="1"/>
    <xf numFmtId="0" fontId="1" fillId="0" borderId="0" xfId="0" applyFont="1"/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4"/>
  <sheetViews>
    <sheetView topLeftCell="A117" workbookViewId="0">
      <selection activeCell="B144" sqref="A25:B144"/>
    </sheetView>
  </sheetViews>
  <sheetFormatPr baseColWidth="10" defaultColWidth="9.1640625" defaultRowHeight="12.75" customHeight="1" x14ac:dyDescent="0.15"/>
  <sheetData>
    <row r="1" spans="1:2" ht="12.75" customHeight="1" x14ac:dyDescent="0.15">
      <c r="A1" t="s">
        <v>266</v>
      </c>
      <c r="B1" t="s">
        <v>42</v>
      </c>
    </row>
    <row r="2" spans="1:2" ht="12.75" customHeight="1" x14ac:dyDescent="0.15">
      <c r="A2" t="s">
        <v>158</v>
      </c>
      <c r="B2" t="s">
        <v>62</v>
      </c>
    </row>
    <row r="3" spans="1:2" ht="12.75" customHeight="1" x14ac:dyDescent="0.15">
      <c r="A3" t="s">
        <v>179</v>
      </c>
      <c r="B3" t="s">
        <v>261</v>
      </c>
    </row>
    <row r="4" spans="1:2" ht="12.75" customHeight="1" x14ac:dyDescent="0.15">
      <c r="A4" t="s">
        <v>8</v>
      </c>
      <c r="B4" t="s">
        <v>122</v>
      </c>
    </row>
    <row r="5" spans="1:2" ht="12.75" customHeight="1" x14ac:dyDescent="0.15">
      <c r="A5" t="s">
        <v>74</v>
      </c>
      <c r="B5" t="s">
        <v>100</v>
      </c>
    </row>
    <row r="6" spans="1:2" ht="12.75" customHeight="1" x14ac:dyDescent="0.15">
      <c r="A6" t="s">
        <v>152</v>
      </c>
      <c r="B6" t="s">
        <v>252</v>
      </c>
    </row>
    <row r="7" spans="1:2" ht="12.75" customHeight="1" x14ac:dyDescent="0.15">
      <c r="A7" t="s">
        <v>0</v>
      </c>
      <c r="B7" t="s">
        <v>216</v>
      </c>
    </row>
    <row r="8" spans="1:2" ht="12.75" customHeight="1" x14ac:dyDescent="0.15">
      <c r="A8" t="s">
        <v>220</v>
      </c>
      <c r="B8" t="s">
        <v>99</v>
      </c>
    </row>
    <row r="9" spans="1:2" ht="12.75" customHeight="1" x14ac:dyDescent="0.15">
      <c r="A9" t="s">
        <v>32</v>
      </c>
      <c r="B9" t="s">
        <v>131</v>
      </c>
    </row>
    <row r="10" spans="1:2" ht="12.75" customHeight="1" x14ac:dyDescent="0.15">
      <c r="A10" t="s">
        <v>201</v>
      </c>
      <c r="B10" t="s">
        <v>3</v>
      </c>
    </row>
    <row r="12" spans="1:2" ht="12.75" customHeight="1" x14ac:dyDescent="0.15">
      <c r="A12" t="s">
        <v>56</v>
      </c>
      <c r="B12" t="s">
        <v>235</v>
      </c>
    </row>
    <row r="13" spans="1:2" ht="12.75" customHeight="1" x14ac:dyDescent="0.15">
      <c r="A13" t="s">
        <v>0</v>
      </c>
      <c r="B13" t="s">
        <v>216</v>
      </c>
    </row>
    <row r="14" spans="1:2" ht="12.75" customHeight="1" x14ac:dyDescent="0.15">
      <c r="A14" t="s">
        <v>156</v>
      </c>
      <c r="B14" t="s">
        <v>215</v>
      </c>
    </row>
    <row r="15" spans="1:2" ht="12.75" customHeight="1" x14ac:dyDescent="0.15">
      <c r="A15" t="s">
        <v>258</v>
      </c>
      <c r="B15" t="s">
        <v>234</v>
      </c>
    </row>
    <row r="16" spans="1:2" ht="12.75" customHeight="1" x14ac:dyDescent="0.15">
      <c r="A16" t="s">
        <v>219</v>
      </c>
      <c r="B16" t="s">
        <v>123</v>
      </c>
    </row>
    <row r="17" spans="1:2" ht="12.75" customHeight="1" x14ac:dyDescent="0.15">
      <c r="A17" t="s">
        <v>27</v>
      </c>
      <c r="B17" t="s">
        <v>7</v>
      </c>
    </row>
    <row r="18" spans="1:2" ht="12.75" customHeight="1" x14ac:dyDescent="0.15">
      <c r="A18" t="s">
        <v>44</v>
      </c>
      <c r="B18" t="s">
        <v>7</v>
      </c>
    </row>
    <row r="19" spans="1:2" ht="12.75" customHeight="1" x14ac:dyDescent="0.15">
      <c r="A19" t="s">
        <v>47</v>
      </c>
      <c r="B19" t="s">
        <v>7</v>
      </c>
    </row>
    <row r="20" spans="1:2" ht="12.75" customHeight="1" x14ac:dyDescent="0.15">
      <c r="A20" t="s">
        <v>188</v>
      </c>
      <c r="B20" t="s">
        <v>235</v>
      </c>
    </row>
    <row r="21" spans="1:2" ht="12.75" customHeight="1" x14ac:dyDescent="0.15">
      <c r="A21" t="s">
        <v>259</v>
      </c>
      <c r="B21" t="s">
        <v>194</v>
      </c>
    </row>
    <row r="22" spans="1:2" ht="12.75" customHeight="1" x14ac:dyDescent="0.15">
      <c r="A22" t="s">
        <v>257</v>
      </c>
      <c r="B22" t="s">
        <v>235</v>
      </c>
    </row>
    <row r="24" spans="1:2" ht="12.75" customHeight="1" x14ac:dyDescent="0.15">
      <c r="A24" t="s">
        <v>10</v>
      </c>
      <c r="B24" t="s">
        <v>235</v>
      </c>
    </row>
    <row r="25" spans="1:2" ht="12.75" customHeight="1" x14ac:dyDescent="0.15">
      <c r="A25" t="s">
        <v>235</v>
      </c>
      <c r="B25" t="s">
        <v>243</v>
      </c>
    </row>
    <row r="26" spans="1:2" ht="12.75" customHeight="1" x14ac:dyDescent="0.15">
      <c r="A26" t="s">
        <v>232</v>
      </c>
      <c r="B26" t="s">
        <v>250</v>
      </c>
    </row>
    <row r="27" spans="1:2" ht="12.75" customHeight="1" x14ac:dyDescent="0.15">
      <c r="A27" t="s">
        <v>233</v>
      </c>
      <c r="B27" t="s">
        <v>224</v>
      </c>
    </row>
    <row r="28" spans="1:2" ht="12.75" customHeight="1" x14ac:dyDescent="0.15">
      <c r="A28" t="s">
        <v>198</v>
      </c>
      <c r="B28" t="s">
        <v>221</v>
      </c>
    </row>
    <row r="29" spans="1:2" ht="12.75" customHeight="1" x14ac:dyDescent="0.15">
      <c r="A29" t="s">
        <v>239</v>
      </c>
      <c r="B29" t="s">
        <v>40</v>
      </c>
    </row>
    <row r="30" spans="1:2" ht="12.75" customHeight="1" x14ac:dyDescent="0.15">
      <c r="A30" t="s">
        <v>236</v>
      </c>
      <c r="B30" t="s">
        <v>1</v>
      </c>
    </row>
    <row r="31" spans="1:2" ht="12.75" customHeight="1" x14ac:dyDescent="0.15">
      <c r="A31" t="s">
        <v>237</v>
      </c>
      <c r="B31" t="s">
        <v>106</v>
      </c>
    </row>
    <row r="32" spans="1:2" ht="12.75" customHeight="1" x14ac:dyDescent="0.15">
      <c r="A32" t="s">
        <v>229</v>
      </c>
      <c r="B32" t="s">
        <v>162</v>
      </c>
    </row>
    <row r="33" spans="1:2" ht="12.75" customHeight="1" x14ac:dyDescent="0.15">
      <c r="A33" t="s">
        <v>230</v>
      </c>
      <c r="B33" t="s">
        <v>226</v>
      </c>
    </row>
    <row r="34" spans="1:2" ht="12.75" customHeight="1" x14ac:dyDescent="0.15">
      <c r="A34" t="s">
        <v>206</v>
      </c>
      <c r="B34" t="s">
        <v>226</v>
      </c>
    </row>
    <row r="35" spans="1:2" ht="12.75" customHeight="1" x14ac:dyDescent="0.15">
      <c r="A35" t="s">
        <v>140</v>
      </c>
      <c r="B35" t="s">
        <v>162</v>
      </c>
    </row>
    <row r="36" spans="1:2" ht="12.75" customHeight="1" x14ac:dyDescent="0.15">
      <c r="A36" t="s">
        <v>154</v>
      </c>
      <c r="B36" t="s">
        <v>187</v>
      </c>
    </row>
    <row r="37" spans="1:2" ht="12.75" customHeight="1" x14ac:dyDescent="0.15">
      <c r="A37" t="s">
        <v>91</v>
      </c>
      <c r="B37" t="s">
        <v>70</v>
      </c>
    </row>
    <row r="38" spans="1:2" ht="12.75" customHeight="1" x14ac:dyDescent="0.15">
      <c r="A38" t="s">
        <v>126</v>
      </c>
      <c r="B38" t="s">
        <v>71</v>
      </c>
    </row>
    <row r="39" spans="1:2" ht="12.75" customHeight="1" x14ac:dyDescent="0.15">
      <c r="A39" t="s">
        <v>66</v>
      </c>
      <c r="B39" t="s">
        <v>68</v>
      </c>
    </row>
    <row r="40" spans="1:2" ht="12.75" customHeight="1" x14ac:dyDescent="0.15">
      <c r="A40" t="s">
        <v>79</v>
      </c>
      <c r="B40" t="s">
        <v>196</v>
      </c>
    </row>
    <row r="41" spans="1:2" ht="12.75" customHeight="1" x14ac:dyDescent="0.15">
      <c r="A41" t="s">
        <v>16</v>
      </c>
      <c r="B41" t="s">
        <v>59</v>
      </c>
    </row>
    <row r="42" spans="1:2" ht="12.75" customHeight="1" x14ac:dyDescent="0.15">
      <c r="A42" t="s">
        <v>172</v>
      </c>
      <c r="B42" t="s">
        <v>246</v>
      </c>
    </row>
    <row r="43" spans="1:2" ht="12.75" customHeight="1" x14ac:dyDescent="0.15">
      <c r="A43" t="s">
        <v>26</v>
      </c>
      <c r="B43" t="s">
        <v>190</v>
      </c>
    </row>
    <row r="44" spans="1:2" ht="12.75" customHeight="1" x14ac:dyDescent="0.15">
      <c r="A44" t="s">
        <v>204</v>
      </c>
      <c r="B44" t="s">
        <v>60</v>
      </c>
    </row>
    <row r="45" spans="1:2" ht="12.75" customHeight="1" x14ac:dyDescent="0.15">
      <c r="A45" t="s">
        <v>138</v>
      </c>
      <c r="B45" t="s">
        <v>247</v>
      </c>
    </row>
    <row r="46" spans="1:2" ht="12.75" customHeight="1" x14ac:dyDescent="0.15">
      <c r="A46" t="s">
        <v>207</v>
      </c>
      <c r="B46" t="s">
        <v>84</v>
      </c>
    </row>
    <row r="47" spans="1:2" ht="12.75" customHeight="1" x14ac:dyDescent="0.15">
      <c r="A47" t="s">
        <v>89</v>
      </c>
      <c r="B47" t="s">
        <v>72</v>
      </c>
    </row>
    <row r="48" spans="1:2" ht="12.75" customHeight="1" x14ac:dyDescent="0.15">
      <c r="A48" t="s">
        <v>124</v>
      </c>
      <c r="B48" t="s">
        <v>34</v>
      </c>
    </row>
    <row r="49" spans="1:2" ht="12.75" customHeight="1" x14ac:dyDescent="0.15">
      <c r="A49" t="s">
        <v>64</v>
      </c>
      <c r="B49" t="s">
        <v>249</v>
      </c>
    </row>
    <row r="50" spans="1:2" ht="12.75" customHeight="1" x14ac:dyDescent="0.15">
      <c r="A50" t="s">
        <v>76</v>
      </c>
      <c r="B50" t="s">
        <v>166</v>
      </c>
    </row>
    <row r="51" spans="1:2" ht="12.75" customHeight="1" x14ac:dyDescent="0.15">
      <c r="A51" t="s">
        <v>14</v>
      </c>
      <c r="B51" t="s">
        <v>161</v>
      </c>
    </row>
    <row r="52" spans="1:2" ht="12.75" customHeight="1" x14ac:dyDescent="0.15">
      <c r="A52" t="s">
        <v>170</v>
      </c>
      <c r="B52" t="s">
        <v>203</v>
      </c>
    </row>
    <row r="53" spans="1:2" ht="12.75" customHeight="1" x14ac:dyDescent="0.15">
      <c r="A53" t="s">
        <v>24</v>
      </c>
      <c r="B53" t="s">
        <v>97</v>
      </c>
    </row>
    <row r="54" spans="1:2" ht="12.75" customHeight="1" x14ac:dyDescent="0.15">
      <c r="A54" t="s">
        <v>205</v>
      </c>
      <c r="B54" t="s">
        <v>101</v>
      </c>
    </row>
    <row r="55" spans="1:2" ht="12.75" customHeight="1" x14ac:dyDescent="0.15">
      <c r="A55" t="s">
        <v>238</v>
      </c>
      <c r="B55" t="s">
        <v>80</v>
      </c>
    </row>
    <row r="56" spans="1:2" ht="12.75" customHeight="1" x14ac:dyDescent="0.15">
      <c r="A56" t="s">
        <v>153</v>
      </c>
      <c r="B56" t="s">
        <v>49</v>
      </c>
    </row>
    <row r="57" spans="1:2" ht="12.75" customHeight="1" x14ac:dyDescent="0.15">
      <c r="A57" t="s">
        <v>90</v>
      </c>
      <c r="B57" t="s">
        <v>139</v>
      </c>
    </row>
    <row r="58" spans="1:2" ht="12.75" customHeight="1" x14ac:dyDescent="0.15">
      <c r="A58" t="s">
        <v>125</v>
      </c>
      <c r="B58" t="s">
        <v>96</v>
      </c>
    </row>
    <row r="59" spans="1:2" ht="12.75" customHeight="1" x14ac:dyDescent="0.15">
      <c r="A59" t="s">
        <v>65</v>
      </c>
      <c r="B59" t="s">
        <v>103</v>
      </c>
    </row>
    <row r="60" spans="1:2" ht="12.75" customHeight="1" x14ac:dyDescent="0.15">
      <c r="A60" t="s">
        <v>77</v>
      </c>
      <c r="B60" t="s">
        <v>36</v>
      </c>
    </row>
    <row r="61" spans="1:2" ht="12.75" customHeight="1" x14ac:dyDescent="0.15">
      <c r="A61" t="s">
        <v>15</v>
      </c>
      <c r="B61" t="s">
        <v>225</v>
      </c>
    </row>
    <row r="62" spans="1:2" ht="12.75" customHeight="1" x14ac:dyDescent="0.15">
      <c r="A62" t="s">
        <v>171</v>
      </c>
      <c r="B62" t="s">
        <v>102</v>
      </c>
    </row>
    <row r="63" spans="1:2" ht="12.75" customHeight="1" x14ac:dyDescent="0.15">
      <c r="A63" t="s">
        <v>25</v>
      </c>
      <c r="B63" t="s">
        <v>211</v>
      </c>
    </row>
    <row r="64" spans="1:2" ht="12.75" customHeight="1" x14ac:dyDescent="0.15">
      <c r="A64" t="s">
        <v>209</v>
      </c>
      <c r="B64" t="s">
        <v>5</v>
      </c>
    </row>
    <row r="65" spans="1:2" ht="12.75" customHeight="1" x14ac:dyDescent="0.15">
      <c r="A65" t="s">
        <v>143</v>
      </c>
      <c r="B65" t="s">
        <v>213</v>
      </c>
    </row>
    <row r="66" spans="1:2" ht="12.75" customHeight="1" x14ac:dyDescent="0.15">
      <c r="A66" t="s">
        <v>157</v>
      </c>
      <c r="B66" t="s">
        <v>228</v>
      </c>
    </row>
    <row r="67" spans="1:2" ht="12.75" customHeight="1" x14ac:dyDescent="0.15">
      <c r="A67" t="s">
        <v>94</v>
      </c>
      <c r="B67" t="s">
        <v>67</v>
      </c>
    </row>
    <row r="68" spans="1:2" ht="12.75" customHeight="1" x14ac:dyDescent="0.15">
      <c r="A68" t="s">
        <v>129</v>
      </c>
      <c r="B68" t="s">
        <v>244</v>
      </c>
    </row>
    <row r="69" spans="1:2" ht="12.75" customHeight="1" x14ac:dyDescent="0.15">
      <c r="A69" t="s">
        <v>69</v>
      </c>
      <c r="B69" t="s">
        <v>136</v>
      </c>
    </row>
    <row r="70" spans="1:2" ht="12.75" customHeight="1" x14ac:dyDescent="0.15">
      <c r="A70" t="s">
        <v>82</v>
      </c>
      <c r="B70" t="s">
        <v>11</v>
      </c>
    </row>
    <row r="71" spans="1:2" ht="12.75" customHeight="1" x14ac:dyDescent="0.15">
      <c r="A71" t="s">
        <v>19</v>
      </c>
      <c r="B71" t="s">
        <v>75</v>
      </c>
    </row>
    <row r="72" spans="1:2" ht="12.75" customHeight="1" x14ac:dyDescent="0.15">
      <c r="A72" t="s">
        <v>175</v>
      </c>
      <c r="B72" t="s">
        <v>178</v>
      </c>
    </row>
    <row r="73" spans="1:2" ht="12.75" customHeight="1" x14ac:dyDescent="0.15">
      <c r="A73" t="s">
        <v>30</v>
      </c>
      <c r="B73" t="s">
        <v>114</v>
      </c>
    </row>
    <row r="74" spans="1:2" ht="12.75" customHeight="1" x14ac:dyDescent="0.15">
      <c r="A74" t="s">
        <v>210</v>
      </c>
      <c r="B74" t="s">
        <v>223</v>
      </c>
    </row>
    <row r="75" spans="1:2" ht="12.75" customHeight="1" x14ac:dyDescent="0.15">
      <c r="A75" t="s">
        <v>144</v>
      </c>
      <c r="B75" t="s">
        <v>240</v>
      </c>
    </row>
    <row r="76" spans="1:2" ht="12.75" customHeight="1" x14ac:dyDescent="0.15">
      <c r="A76" t="s">
        <v>112</v>
      </c>
      <c r="B76" t="s">
        <v>93</v>
      </c>
    </row>
    <row r="77" spans="1:2" ht="12.75" customHeight="1" x14ac:dyDescent="0.15">
      <c r="A77" t="s">
        <v>95</v>
      </c>
      <c r="B77" t="s">
        <v>78</v>
      </c>
    </row>
    <row r="78" spans="1:2" ht="12.75" customHeight="1" x14ac:dyDescent="0.15">
      <c r="A78" t="s">
        <v>130</v>
      </c>
      <c r="B78" t="s">
        <v>167</v>
      </c>
    </row>
    <row r="79" spans="1:2" ht="12.75" customHeight="1" x14ac:dyDescent="0.15">
      <c r="A79" t="s">
        <v>191</v>
      </c>
      <c r="B79" t="s">
        <v>146</v>
      </c>
    </row>
    <row r="80" spans="1:2" ht="12.75" customHeight="1" x14ac:dyDescent="0.15">
      <c r="A80" t="s">
        <v>83</v>
      </c>
      <c r="B80" t="s">
        <v>202</v>
      </c>
    </row>
    <row r="81" spans="1:2" ht="12.75" customHeight="1" x14ac:dyDescent="0.15">
      <c r="A81" t="s">
        <v>20</v>
      </c>
      <c r="B81" t="s">
        <v>12</v>
      </c>
    </row>
    <row r="82" spans="1:2" ht="12.75" customHeight="1" x14ac:dyDescent="0.15">
      <c r="A82" t="s">
        <v>176</v>
      </c>
      <c r="B82" t="s">
        <v>177</v>
      </c>
    </row>
    <row r="83" spans="1:2" ht="12.75" customHeight="1" x14ac:dyDescent="0.15">
      <c r="A83" t="s">
        <v>31</v>
      </c>
      <c r="B83" t="s">
        <v>164</v>
      </c>
    </row>
    <row r="84" spans="1:2" ht="12.75" customHeight="1" x14ac:dyDescent="0.15">
      <c r="A84" t="s">
        <v>2</v>
      </c>
      <c r="B84" t="s">
        <v>132</v>
      </c>
    </row>
    <row r="85" spans="1:2" ht="12.75" customHeight="1" x14ac:dyDescent="0.15">
      <c r="A85" t="s">
        <v>141</v>
      </c>
      <c r="B85" t="s">
        <v>245</v>
      </c>
    </row>
    <row r="86" spans="1:2" ht="12.75" customHeight="1" x14ac:dyDescent="0.15">
      <c r="A86" t="s">
        <v>155</v>
      </c>
      <c r="B86" t="s">
        <v>23</v>
      </c>
    </row>
    <row r="87" spans="1:2" ht="12.75" customHeight="1" x14ac:dyDescent="0.15">
      <c r="A87" t="s">
        <v>92</v>
      </c>
      <c r="B87" t="s">
        <v>4</v>
      </c>
    </row>
    <row r="88" spans="1:2" ht="12.75" customHeight="1" x14ac:dyDescent="0.15">
      <c r="A88" t="s">
        <v>127</v>
      </c>
      <c r="B88" t="s">
        <v>54</v>
      </c>
    </row>
    <row r="89" spans="1:2" ht="12.75" customHeight="1" x14ac:dyDescent="0.15">
      <c r="A89" t="s">
        <v>88</v>
      </c>
      <c r="B89" t="s">
        <v>248</v>
      </c>
    </row>
    <row r="90" spans="1:2" ht="12.75" customHeight="1" x14ac:dyDescent="0.15">
      <c r="A90" t="s">
        <v>98</v>
      </c>
      <c r="B90" t="s">
        <v>86</v>
      </c>
    </row>
    <row r="91" spans="1:2" ht="12.75" customHeight="1" x14ac:dyDescent="0.15">
      <c r="A91" t="s">
        <v>17</v>
      </c>
      <c r="B91" t="s">
        <v>115</v>
      </c>
    </row>
    <row r="92" spans="1:2" ht="12.75" customHeight="1" x14ac:dyDescent="0.15">
      <c r="A92" t="s">
        <v>173</v>
      </c>
      <c r="B92" t="s">
        <v>260</v>
      </c>
    </row>
    <row r="93" spans="1:2" ht="12.75" customHeight="1" x14ac:dyDescent="0.15">
      <c r="A93" t="s">
        <v>28</v>
      </c>
      <c r="B93" t="s">
        <v>159</v>
      </c>
    </row>
    <row r="94" spans="1:2" ht="12.75" customHeight="1" x14ac:dyDescent="0.15">
      <c r="A94" t="s">
        <v>208</v>
      </c>
      <c r="B94" t="s">
        <v>199</v>
      </c>
    </row>
    <row r="95" spans="1:2" ht="12.75" customHeight="1" x14ac:dyDescent="0.15">
      <c r="A95" t="s">
        <v>142</v>
      </c>
      <c r="B95" t="s">
        <v>22</v>
      </c>
    </row>
    <row r="96" spans="1:2" ht="12.75" customHeight="1" x14ac:dyDescent="0.15">
      <c r="A96" t="s">
        <v>264</v>
      </c>
      <c r="B96" t="s">
        <v>48</v>
      </c>
    </row>
    <row r="97" spans="1:2" ht="12.75" customHeight="1" x14ac:dyDescent="0.15">
      <c r="A97" t="s">
        <v>192</v>
      </c>
      <c r="B97" t="s">
        <v>52</v>
      </c>
    </row>
    <row r="98" spans="1:2" ht="12.75" customHeight="1" x14ac:dyDescent="0.15">
      <c r="A98" t="s">
        <v>128</v>
      </c>
      <c r="B98" t="s">
        <v>110</v>
      </c>
    </row>
    <row r="99" spans="1:2" ht="12.75" customHeight="1" x14ac:dyDescent="0.15">
      <c r="A99" t="s">
        <v>135</v>
      </c>
      <c r="B99" t="s">
        <v>38</v>
      </c>
    </row>
    <row r="100" spans="1:2" ht="12.75" customHeight="1" x14ac:dyDescent="0.15">
      <c r="A100" t="s">
        <v>81</v>
      </c>
      <c r="B100" t="s">
        <v>39</v>
      </c>
    </row>
    <row r="101" spans="1:2" ht="12.75" customHeight="1" x14ac:dyDescent="0.15">
      <c r="A101" t="s">
        <v>18</v>
      </c>
      <c r="B101" t="s">
        <v>116</v>
      </c>
    </row>
    <row r="102" spans="1:2" ht="12.75" customHeight="1" x14ac:dyDescent="0.15">
      <c r="A102" t="s">
        <v>174</v>
      </c>
      <c r="B102" t="s">
        <v>113</v>
      </c>
    </row>
    <row r="103" spans="1:2" ht="12.75" customHeight="1" x14ac:dyDescent="0.15">
      <c r="A103" t="s">
        <v>29</v>
      </c>
      <c r="B103" t="s">
        <v>58</v>
      </c>
    </row>
    <row r="104" spans="1:2" ht="12.75" customHeight="1" x14ac:dyDescent="0.15">
      <c r="A104" t="s">
        <v>133</v>
      </c>
      <c r="B104" t="s">
        <v>265</v>
      </c>
    </row>
    <row r="105" spans="1:2" ht="12.75" customHeight="1" x14ac:dyDescent="0.15">
      <c r="A105" t="s">
        <v>134</v>
      </c>
      <c r="B105" t="s">
        <v>184</v>
      </c>
    </row>
    <row r="106" spans="1:2" ht="12.75" customHeight="1" x14ac:dyDescent="0.15">
      <c r="A106" t="s">
        <v>148</v>
      </c>
      <c r="B106" t="s">
        <v>50</v>
      </c>
    </row>
    <row r="107" spans="1:2" ht="12.75" customHeight="1" x14ac:dyDescent="0.15">
      <c r="A107" t="s">
        <v>87</v>
      </c>
      <c r="B107" t="s">
        <v>160</v>
      </c>
    </row>
    <row r="108" spans="1:2" ht="12.75" customHeight="1" x14ac:dyDescent="0.15">
      <c r="A108" t="s">
        <v>120</v>
      </c>
      <c r="B108" t="s">
        <v>222</v>
      </c>
    </row>
    <row r="109" spans="1:2" ht="12.75" customHeight="1" x14ac:dyDescent="0.15">
      <c r="A109" t="s">
        <v>63</v>
      </c>
      <c r="B109" t="s">
        <v>193</v>
      </c>
    </row>
    <row r="110" spans="1:2" ht="12.75" customHeight="1" x14ac:dyDescent="0.15">
      <c r="A110" t="s">
        <v>73</v>
      </c>
      <c r="B110" t="s">
        <v>180</v>
      </c>
    </row>
    <row r="111" spans="1:2" ht="12.75" customHeight="1" x14ac:dyDescent="0.15">
      <c r="A111" t="s">
        <v>9</v>
      </c>
      <c r="B111" t="s">
        <v>137</v>
      </c>
    </row>
    <row r="112" spans="1:2" ht="12.75" customHeight="1" x14ac:dyDescent="0.15">
      <c r="A112" t="s">
        <v>145</v>
      </c>
      <c r="B112" t="s">
        <v>185</v>
      </c>
    </row>
    <row r="113" spans="1:2" ht="12.75" customHeight="1" x14ac:dyDescent="0.15">
      <c r="A113" t="s">
        <v>263</v>
      </c>
      <c r="B113" t="s">
        <v>104</v>
      </c>
    </row>
    <row r="114" spans="1:2" ht="12.75" customHeight="1" x14ac:dyDescent="0.15">
      <c r="A114" t="s">
        <v>200</v>
      </c>
      <c r="B114" t="s">
        <v>262</v>
      </c>
    </row>
    <row r="115" spans="1:2" ht="12.75" customHeight="1" x14ac:dyDescent="0.15">
      <c r="A115" t="s">
        <v>119</v>
      </c>
      <c r="B115" t="s">
        <v>197</v>
      </c>
    </row>
    <row r="116" spans="1:2" ht="12.75" customHeight="1" x14ac:dyDescent="0.15">
      <c r="A116" t="s">
        <v>149</v>
      </c>
      <c r="B116" t="s">
        <v>35</v>
      </c>
    </row>
    <row r="117" spans="1:2" ht="12.75" customHeight="1" x14ac:dyDescent="0.15">
      <c r="A117" t="s">
        <v>107</v>
      </c>
      <c r="B117" t="s">
        <v>6</v>
      </c>
    </row>
    <row r="118" spans="1:2" ht="12.75" customHeight="1" x14ac:dyDescent="0.15">
      <c r="A118" t="s">
        <v>121</v>
      </c>
      <c r="B118" t="s">
        <v>105</v>
      </c>
    </row>
    <row r="119" spans="1:2" ht="12.75" customHeight="1" x14ac:dyDescent="0.15">
      <c r="A119" t="s">
        <v>61</v>
      </c>
      <c r="B119" t="s">
        <v>41</v>
      </c>
    </row>
    <row r="120" spans="1:2" ht="12.75" customHeight="1" x14ac:dyDescent="0.15">
      <c r="A120" t="s">
        <v>45</v>
      </c>
      <c r="B120" t="s">
        <v>37</v>
      </c>
    </row>
    <row r="121" spans="1:2" ht="12.75" customHeight="1" x14ac:dyDescent="0.15">
      <c r="A121" t="s">
        <v>227</v>
      </c>
      <c r="B121" t="s">
        <v>147</v>
      </c>
    </row>
    <row r="122" spans="1:2" ht="12.75" customHeight="1" x14ac:dyDescent="0.15">
      <c r="A122" t="s">
        <v>212</v>
      </c>
      <c r="B122" t="s">
        <v>256</v>
      </c>
    </row>
    <row r="123" spans="1:2" ht="12.75" customHeight="1" x14ac:dyDescent="0.15">
      <c r="A123" t="s">
        <v>21</v>
      </c>
      <c r="B123" t="s">
        <v>109</v>
      </c>
    </row>
    <row r="124" spans="1:2" ht="12.75" customHeight="1" x14ac:dyDescent="0.15">
      <c r="A124" t="s">
        <v>255</v>
      </c>
      <c r="B124" t="s">
        <v>118</v>
      </c>
    </row>
    <row r="125" spans="1:2" ht="12.75" customHeight="1" x14ac:dyDescent="0.15">
      <c r="A125" t="s">
        <v>214</v>
      </c>
      <c r="B125" t="s">
        <v>168</v>
      </c>
    </row>
    <row r="126" spans="1:2" ht="12.75" customHeight="1" x14ac:dyDescent="0.15">
      <c r="A126" t="s">
        <v>33</v>
      </c>
      <c r="B126" t="s">
        <v>43</v>
      </c>
    </row>
    <row r="127" spans="1:2" ht="12.75" customHeight="1" x14ac:dyDescent="0.15">
      <c r="A127" t="s">
        <v>217</v>
      </c>
      <c r="B127" t="s">
        <v>57</v>
      </c>
    </row>
    <row r="128" spans="1:2" ht="12.75" customHeight="1" x14ac:dyDescent="0.15">
      <c r="A128" t="s">
        <v>254</v>
      </c>
      <c r="B128" t="s">
        <v>13</v>
      </c>
    </row>
    <row r="129" spans="1:2" ht="12.75" customHeight="1" x14ac:dyDescent="0.15">
      <c r="A129" t="s">
        <v>253</v>
      </c>
      <c r="B129" t="s">
        <v>151</v>
      </c>
    </row>
    <row r="130" spans="1:2" ht="12.75" customHeight="1" x14ac:dyDescent="0.15">
      <c r="A130" t="s">
        <v>53</v>
      </c>
      <c r="B130" t="s">
        <v>108</v>
      </c>
    </row>
    <row r="131" spans="1:2" ht="12.75" customHeight="1" x14ac:dyDescent="0.15">
      <c r="A131" t="s">
        <v>251</v>
      </c>
      <c r="B131" t="s">
        <v>169</v>
      </c>
    </row>
    <row r="132" spans="1:2" ht="12.75" customHeight="1" x14ac:dyDescent="0.15">
      <c r="A132" t="s">
        <v>242</v>
      </c>
      <c r="B132" t="s">
        <v>55</v>
      </c>
    </row>
    <row r="133" spans="1:2" ht="12.75" customHeight="1" x14ac:dyDescent="0.15">
      <c r="A133" t="s">
        <v>241</v>
      </c>
      <c r="B133" t="s">
        <v>218</v>
      </c>
    </row>
    <row r="134" spans="1:2" ht="12.75" customHeight="1" x14ac:dyDescent="0.15">
      <c r="A134" t="s">
        <v>182</v>
      </c>
      <c r="B134" t="s">
        <v>51</v>
      </c>
    </row>
    <row r="135" spans="1:2" ht="12.75" customHeight="1" x14ac:dyDescent="0.15">
      <c r="A135" t="s">
        <v>181</v>
      </c>
      <c r="B135" t="s">
        <v>195</v>
      </c>
    </row>
    <row r="136" spans="1:2" ht="12.75" customHeight="1" x14ac:dyDescent="0.15">
      <c r="A136" t="s">
        <v>231</v>
      </c>
      <c r="B136" t="s">
        <v>189</v>
      </c>
    </row>
    <row r="137" spans="1:2" ht="12.75" customHeight="1" x14ac:dyDescent="0.15">
      <c r="A137" t="s">
        <v>165</v>
      </c>
      <c r="B137" t="s">
        <v>150</v>
      </c>
    </row>
    <row r="138" spans="1:2" ht="12.75" customHeight="1" x14ac:dyDescent="0.15">
      <c r="A138" t="s">
        <v>186</v>
      </c>
      <c r="B138" t="s">
        <v>163</v>
      </c>
    </row>
    <row r="139" spans="1:2" ht="12.75" customHeight="1" x14ac:dyDescent="0.15">
      <c r="A139" t="s">
        <v>111</v>
      </c>
      <c r="B139" t="s">
        <v>267</v>
      </c>
    </row>
    <row r="140" spans="1:2" ht="12.75" customHeight="1" x14ac:dyDescent="0.15">
      <c r="A140" t="s">
        <v>46</v>
      </c>
      <c r="B140" t="s">
        <v>267</v>
      </c>
    </row>
    <row r="141" spans="1:2" ht="12.75" customHeight="1" x14ac:dyDescent="0.15">
      <c r="A141" t="s">
        <v>183</v>
      </c>
      <c r="B141" t="s">
        <v>267</v>
      </c>
    </row>
    <row r="142" spans="1:2" ht="12.75" customHeight="1" x14ac:dyDescent="0.15">
      <c r="A142" t="s">
        <v>117</v>
      </c>
      <c r="B142" t="s">
        <v>267</v>
      </c>
    </row>
    <row r="143" spans="1:2" ht="12.75" customHeight="1" x14ac:dyDescent="0.15">
      <c r="A143" t="s">
        <v>85</v>
      </c>
      <c r="B143" t="s">
        <v>267</v>
      </c>
    </row>
    <row r="144" spans="1:2" ht="12.75" customHeight="1" x14ac:dyDescent="0.15">
      <c r="A144" t="s">
        <v>194</v>
      </c>
      <c r="B144" t="s">
        <v>235</v>
      </c>
    </row>
  </sheetData>
  <pageMargins left="0.75" right="0.75" top="1" bottom="1" header="0.5" footer="0.5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08E53-AE1C-984D-A41F-4F5CD539CEC7}">
  <dimension ref="A1:O121"/>
  <sheetViews>
    <sheetView tabSelected="1" workbookViewId="0">
      <selection activeCell="F10" sqref="F10"/>
    </sheetView>
  </sheetViews>
  <sheetFormatPr baseColWidth="10" defaultRowHeight="13" x14ac:dyDescent="0.15"/>
  <cols>
    <col min="5" max="5" width="18" customWidth="1"/>
    <col min="10" max="10" width="20.5" customWidth="1"/>
    <col min="11" max="11" width="21.5" customWidth="1"/>
    <col min="12" max="12" width="12.5" customWidth="1"/>
    <col min="13" max="13" width="17.83203125" customWidth="1"/>
    <col min="15" max="15" width="30.33203125" customWidth="1"/>
  </cols>
  <sheetData>
    <row r="1" spans="1:15" x14ac:dyDescent="0.15">
      <c r="A1" s="3" t="s">
        <v>7</v>
      </c>
      <c r="B1" s="3" t="s">
        <v>268</v>
      </c>
      <c r="C1" s="4" t="s">
        <v>269</v>
      </c>
      <c r="E1" s="4" t="s">
        <v>270</v>
      </c>
      <c r="G1" s="4" t="s">
        <v>275</v>
      </c>
      <c r="H1" s="4" t="s">
        <v>276</v>
      </c>
      <c r="I1" s="4" t="s">
        <v>268</v>
      </c>
      <c r="J1" s="4" t="s">
        <v>277</v>
      </c>
      <c r="K1" s="4" t="s">
        <v>278</v>
      </c>
      <c r="L1" s="4" t="s">
        <v>279</v>
      </c>
      <c r="M1" s="4" t="s">
        <v>280</v>
      </c>
      <c r="O1" s="4" t="s">
        <v>282</v>
      </c>
    </row>
    <row r="2" spans="1:15" x14ac:dyDescent="0.15">
      <c r="A2" s="1">
        <v>1</v>
      </c>
      <c r="B2" s="1">
        <v>3.2299999999999999E-4</v>
      </c>
      <c r="C2">
        <f>(1-B2)</f>
        <v>0.99967700000000004</v>
      </c>
      <c r="E2" s="4" t="s">
        <v>271</v>
      </c>
      <c r="F2">
        <v>22</v>
      </c>
      <c r="G2" s="4">
        <v>1</v>
      </c>
      <c r="H2" s="4">
        <f>$F$2</f>
        <v>22</v>
      </c>
      <c r="I2">
        <f>VLOOKUP(H2,$A:$B,2,FALSE)</f>
        <v>1.65E-4</v>
      </c>
      <c r="J2">
        <f>1</f>
        <v>1</v>
      </c>
      <c r="K2">
        <f>J2*I2</f>
        <v>1.65E-4</v>
      </c>
      <c r="L2">
        <f>1/(1+$F$5)^G2</f>
        <v>0.95693779904306231</v>
      </c>
      <c r="M2" s="4">
        <f>$F$4*L2*K2</f>
        <v>15.789473684210527</v>
      </c>
      <c r="O2">
        <f>SUM(M2:INDEX(M:M,2+$F$3-1))</f>
        <v>7684.6000966180181</v>
      </c>
    </row>
    <row r="3" spans="1:15" x14ac:dyDescent="0.15">
      <c r="A3" s="1">
        <v>2</v>
      </c>
      <c r="B3" s="1">
        <v>2.1499999999999999E-4</v>
      </c>
      <c r="C3">
        <f t="shared" ref="C3:C66" si="0">(1-B3)</f>
        <v>0.99978500000000003</v>
      </c>
      <c r="E3" s="4" t="s">
        <v>272</v>
      </c>
      <c r="F3">
        <v>80</v>
      </c>
      <c r="G3">
        <f>G2+1</f>
        <v>2</v>
      </c>
      <c r="H3">
        <f>H2+1</f>
        <v>23</v>
      </c>
      <c r="I3">
        <f>VLOOKUP(H3,$A:$B,2,FALSE)</f>
        <v>1.76E-4</v>
      </c>
      <c r="J3">
        <f>J2*(1-I2)</f>
        <v>0.99983500000000003</v>
      </c>
      <c r="K3">
        <f>J3*I3</f>
        <v>1.7597096E-4</v>
      </c>
      <c r="L3">
        <f>1/(1+$F$5)^G3</f>
        <v>0.91572995123738021</v>
      </c>
      <c r="M3" s="4">
        <f>$F$4*L3*K3</f>
        <v>16.114187861999497</v>
      </c>
    </row>
    <row r="4" spans="1:15" x14ac:dyDescent="0.15">
      <c r="A4" s="1">
        <v>3</v>
      </c>
      <c r="B4" s="1">
        <v>1.7000000000000001E-4</v>
      </c>
      <c r="C4">
        <f t="shared" si="0"/>
        <v>0.99983</v>
      </c>
      <c r="E4" s="4" t="s">
        <v>273</v>
      </c>
      <c r="F4">
        <v>100000</v>
      </c>
      <c r="G4">
        <f t="shared" ref="G4:H67" si="1">G3+1</f>
        <v>3</v>
      </c>
      <c r="H4">
        <f t="shared" si="1"/>
        <v>24</v>
      </c>
      <c r="I4">
        <f t="shared" ref="I3:I66" si="2">VLOOKUP(H4,$A:$B,2,FALSE)</f>
        <v>1.8900000000000001E-4</v>
      </c>
      <c r="J4">
        <f>J3*(1-I3)</f>
        <v>0.99965902904000004</v>
      </c>
      <c r="K4">
        <f t="shared" ref="K3:K66" si="3">J4*I4</f>
        <v>1.8893555648856003E-4</v>
      </c>
      <c r="L4">
        <f t="shared" ref="L4:L67" si="4">1/(1+$F$5)^G4</f>
        <v>0.87629660405490928</v>
      </c>
      <c r="M4" s="4">
        <f t="shared" ref="M3:M66" si="5">$F$4*L4*K4</f>
        <v>16.556358653614964</v>
      </c>
    </row>
    <row r="5" spans="1:15" x14ac:dyDescent="0.15">
      <c r="A5" s="1">
        <v>4</v>
      </c>
      <c r="B5" s="1">
        <v>1.2999999999999999E-4</v>
      </c>
      <c r="C5">
        <f t="shared" si="0"/>
        <v>0.99987000000000004</v>
      </c>
      <c r="E5" s="4" t="s">
        <v>281</v>
      </c>
      <c r="F5">
        <v>4.4999999999999998E-2</v>
      </c>
      <c r="G5">
        <f t="shared" si="1"/>
        <v>4</v>
      </c>
      <c r="H5">
        <f t="shared" si="1"/>
        <v>25</v>
      </c>
      <c r="I5">
        <f t="shared" si="2"/>
        <v>2.05E-4</v>
      </c>
      <c r="J5">
        <f t="shared" ref="J4:J67" si="6">J4*(1-I4)</f>
        <v>0.99947009348351146</v>
      </c>
      <c r="K5">
        <f t="shared" si="3"/>
        <v>2.0489136916411983E-4</v>
      </c>
      <c r="L5">
        <f t="shared" si="4"/>
        <v>0.83856134359321488</v>
      </c>
      <c r="M5" s="4">
        <f t="shared" si="5"/>
        <v>17.181398181691772</v>
      </c>
    </row>
    <row r="6" spans="1:15" x14ac:dyDescent="0.15">
      <c r="A6" s="1">
        <v>5</v>
      </c>
      <c r="B6" s="1">
        <v>1.1900000000000001E-4</v>
      </c>
      <c r="C6">
        <f t="shared" si="0"/>
        <v>0.99988100000000002</v>
      </c>
      <c r="E6" s="4"/>
      <c r="G6">
        <f t="shared" si="1"/>
        <v>5</v>
      </c>
      <c r="H6">
        <f t="shared" si="1"/>
        <v>26</v>
      </c>
      <c r="I6">
        <f t="shared" si="2"/>
        <v>2.31E-4</v>
      </c>
      <c r="J6">
        <f t="shared" si="6"/>
        <v>0.99926520211434733</v>
      </c>
      <c r="K6">
        <f t="shared" si="3"/>
        <v>2.3083026168841425E-4</v>
      </c>
      <c r="L6">
        <f t="shared" si="4"/>
        <v>0.80245104650068411</v>
      </c>
      <c r="M6" s="4">
        <f t="shared" si="5"/>
        <v>18.522998505589481</v>
      </c>
    </row>
    <row r="7" spans="1:15" x14ac:dyDescent="0.15">
      <c r="A7" s="1">
        <v>6</v>
      </c>
      <c r="B7" s="1">
        <v>1.12E-4</v>
      </c>
      <c r="C7">
        <f t="shared" si="0"/>
        <v>0.999888</v>
      </c>
      <c r="E7" s="4" t="s">
        <v>274</v>
      </c>
      <c r="F7">
        <f>O2/($F$3*12)</f>
        <v>8.0047917673104347</v>
      </c>
      <c r="G7">
        <f t="shared" si="1"/>
        <v>6</v>
      </c>
      <c r="H7">
        <f t="shared" si="1"/>
        <v>27</v>
      </c>
      <c r="I7">
        <f t="shared" si="2"/>
        <v>2.4000000000000001E-4</v>
      </c>
      <c r="J7">
        <f t="shared" si="6"/>
        <v>0.99903437185265898</v>
      </c>
      <c r="K7">
        <f t="shared" si="3"/>
        <v>2.3976824924463815E-4</v>
      </c>
      <c r="L7">
        <f t="shared" si="4"/>
        <v>0.76789573827816682</v>
      </c>
      <c r="M7" s="4">
        <f t="shared" si="5"/>
        <v>18.411701676937493</v>
      </c>
    </row>
    <row r="8" spans="1:15" x14ac:dyDescent="0.15">
      <c r="A8" s="1">
        <v>7</v>
      </c>
      <c r="B8" s="1">
        <v>1.07E-4</v>
      </c>
      <c r="C8">
        <f t="shared" si="0"/>
        <v>0.99989300000000003</v>
      </c>
      <c r="G8">
        <f t="shared" si="1"/>
        <v>7</v>
      </c>
      <c r="H8">
        <f t="shared" si="1"/>
        <v>28</v>
      </c>
      <c r="I8">
        <f t="shared" si="2"/>
        <v>2.4899999999999998E-4</v>
      </c>
      <c r="J8">
        <f t="shared" si="6"/>
        <v>0.99879460360341432</v>
      </c>
      <c r="K8">
        <f t="shared" si="3"/>
        <v>2.4869985629725013E-4</v>
      </c>
      <c r="L8">
        <f t="shared" si="4"/>
        <v>0.73482845768245619</v>
      </c>
      <c r="M8" s="4">
        <f t="shared" si="5"/>
        <v>18.27517318287568</v>
      </c>
    </row>
    <row r="9" spans="1:15" x14ac:dyDescent="0.15">
      <c r="A9" s="1">
        <v>8</v>
      </c>
      <c r="B9" s="2">
        <v>9.7E-5</v>
      </c>
      <c r="C9">
        <f t="shared" si="0"/>
        <v>0.99990299999999999</v>
      </c>
      <c r="G9">
        <f t="shared" si="1"/>
        <v>8</v>
      </c>
      <c r="H9">
        <f t="shared" si="1"/>
        <v>29</v>
      </c>
      <c r="I9">
        <f t="shared" si="2"/>
        <v>2.6200000000000003E-4</v>
      </c>
      <c r="J9">
        <f t="shared" si="6"/>
        <v>0.99854590374711705</v>
      </c>
      <c r="K9">
        <f t="shared" si="3"/>
        <v>2.6161902678174467E-4</v>
      </c>
      <c r="L9">
        <f t="shared" si="4"/>
        <v>0.70318512696885782</v>
      </c>
      <c r="M9" s="4">
        <f t="shared" si="5"/>
        <v>18.396660856499015</v>
      </c>
    </row>
    <row r="10" spans="1:15" x14ac:dyDescent="0.15">
      <c r="A10" s="1">
        <v>9</v>
      </c>
      <c r="B10" s="2">
        <v>9.3999999999999994E-5</v>
      </c>
      <c r="C10">
        <f t="shared" si="0"/>
        <v>0.99990599999999996</v>
      </c>
      <c r="G10">
        <f t="shared" si="1"/>
        <v>9</v>
      </c>
      <c r="H10">
        <f t="shared" si="1"/>
        <v>30</v>
      </c>
      <c r="I10">
        <f t="shared" si="2"/>
        <v>2.8699999999999998E-4</v>
      </c>
      <c r="J10">
        <f t="shared" si="6"/>
        <v>0.99828428472033537</v>
      </c>
      <c r="K10">
        <f t="shared" si="3"/>
        <v>2.8650758971473622E-4</v>
      </c>
      <c r="L10">
        <f t="shared" si="4"/>
        <v>0.67290442772139514</v>
      </c>
      <c r="M10" s="4">
        <f t="shared" si="5"/>
        <v>19.279222569483085</v>
      </c>
    </row>
    <row r="11" spans="1:15" x14ac:dyDescent="0.15">
      <c r="A11" s="1">
        <v>10</v>
      </c>
      <c r="B11" s="2">
        <v>9.3999999999999994E-5</v>
      </c>
      <c r="C11">
        <f t="shared" si="0"/>
        <v>0.99990599999999996</v>
      </c>
      <c r="G11">
        <f t="shared" si="1"/>
        <v>10</v>
      </c>
      <c r="H11">
        <f t="shared" si="1"/>
        <v>31</v>
      </c>
      <c r="I11">
        <f t="shared" si="2"/>
        <v>3.3300000000000002E-4</v>
      </c>
      <c r="J11">
        <f t="shared" si="6"/>
        <v>0.99799777713062054</v>
      </c>
      <c r="K11">
        <f t="shared" si="3"/>
        <v>3.3233325978449668E-4</v>
      </c>
      <c r="L11">
        <f t="shared" si="4"/>
        <v>0.64392768203004325</v>
      </c>
      <c r="M11" s="4">
        <f t="shared" si="5"/>
        <v>21.399858563451911</v>
      </c>
    </row>
    <row r="12" spans="1:15" x14ac:dyDescent="0.15">
      <c r="A12" s="1">
        <v>11</v>
      </c>
      <c r="B12" s="2">
        <v>9.7E-5</v>
      </c>
      <c r="C12">
        <f t="shared" si="0"/>
        <v>0.99990299999999999</v>
      </c>
      <c r="G12">
        <f t="shared" si="1"/>
        <v>11</v>
      </c>
      <c r="H12">
        <f t="shared" si="1"/>
        <v>32</v>
      </c>
      <c r="I12">
        <f t="shared" si="2"/>
        <v>3.77E-4</v>
      </c>
      <c r="J12">
        <f t="shared" si="6"/>
        <v>0.997665443870836</v>
      </c>
      <c r="K12">
        <f t="shared" si="3"/>
        <v>3.7611987233930518E-4</v>
      </c>
      <c r="L12">
        <f t="shared" si="4"/>
        <v>0.61619873878473042</v>
      </c>
      <c r="M12" s="4">
        <f t="shared" si="5"/>
        <v>23.176459096735368</v>
      </c>
    </row>
    <row r="13" spans="1:15" x14ac:dyDescent="0.15">
      <c r="A13" s="1">
        <v>12</v>
      </c>
      <c r="B13" s="1">
        <v>1.01E-4</v>
      </c>
      <c r="C13">
        <f t="shared" si="0"/>
        <v>0.99989899999999998</v>
      </c>
      <c r="G13">
        <f t="shared" si="1"/>
        <v>12</v>
      </c>
      <c r="H13">
        <f t="shared" si="1"/>
        <v>33</v>
      </c>
      <c r="I13">
        <f t="shared" si="2"/>
        <v>4.1899999999999999E-4</v>
      </c>
      <c r="J13">
        <f t="shared" si="6"/>
        <v>0.99728932399849668</v>
      </c>
      <c r="K13">
        <f t="shared" si="3"/>
        <v>4.1786422675537012E-4</v>
      </c>
      <c r="L13">
        <f t="shared" si="4"/>
        <v>0.58966386486577083</v>
      </c>
      <c r="M13" s="4">
        <f t="shared" si="5"/>
        <v>24.639943493771838</v>
      </c>
    </row>
    <row r="14" spans="1:15" x14ac:dyDescent="0.15">
      <c r="A14" s="1">
        <v>13</v>
      </c>
      <c r="B14" s="1">
        <v>1.06E-4</v>
      </c>
      <c r="C14">
        <f t="shared" si="0"/>
        <v>0.99989399999999995</v>
      </c>
      <c r="G14">
        <f t="shared" si="1"/>
        <v>13</v>
      </c>
      <c r="H14">
        <f t="shared" si="1"/>
        <v>34</v>
      </c>
      <c r="I14">
        <f t="shared" si="2"/>
        <v>4.6000000000000001E-4</v>
      </c>
      <c r="J14">
        <f t="shared" si="6"/>
        <v>0.99687145977174141</v>
      </c>
      <c r="K14">
        <f t="shared" si="3"/>
        <v>4.5856087149500106E-4</v>
      </c>
      <c r="L14">
        <f t="shared" si="4"/>
        <v>0.56427164101987637</v>
      </c>
      <c r="M14" s="4">
        <f t="shared" si="5"/>
        <v>25.875289546598889</v>
      </c>
    </row>
    <row r="15" spans="1:15" x14ac:dyDescent="0.15">
      <c r="A15" s="1">
        <v>14</v>
      </c>
      <c r="B15" s="1">
        <v>1.16E-4</v>
      </c>
      <c r="C15">
        <f t="shared" si="0"/>
        <v>0.999884</v>
      </c>
      <c r="G15">
        <f t="shared" si="1"/>
        <v>14</v>
      </c>
      <c r="H15">
        <f t="shared" si="1"/>
        <v>35</v>
      </c>
      <c r="I15">
        <f t="shared" si="2"/>
        <v>5.0000000000000001E-4</v>
      </c>
      <c r="J15">
        <f t="shared" si="6"/>
        <v>0.99641289890024642</v>
      </c>
      <c r="K15">
        <f t="shared" si="3"/>
        <v>4.9820644945012323E-4</v>
      </c>
      <c r="L15">
        <f t="shared" si="4"/>
        <v>0.53997286221997753</v>
      </c>
      <c r="M15" s="4">
        <f t="shared" si="5"/>
        <v>26.90179624860356</v>
      </c>
    </row>
    <row r="16" spans="1:15" x14ac:dyDescent="0.15">
      <c r="A16" s="1">
        <v>15</v>
      </c>
      <c r="B16" s="1">
        <v>1.26E-4</v>
      </c>
      <c r="C16">
        <f t="shared" si="0"/>
        <v>0.99987400000000004</v>
      </c>
      <c r="G16">
        <f t="shared" si="1"/>
        <v>15</v>
      </c>
      <c r="H16">
        <f t="shared" si="1"/>
        <v>36</v>
      </c>
      <c r="I16">
        <f t="shared" si="2"/>
        <v>5.3700000000000004E-4</v>
      </c>
      <c r="J16">
        <f t="shared" si="6"/>
        <v>0.99591469245079633</v>
      </c>
      <c r="K16">
        <f t="shared" si="3"/>
        <v>5.3480618984607764E-4</v>
      </c>
      <c r="L16">
        <f t="shared" si="4"/>
        <v>0.51672044231576797</v>
      </c>
      <c r="M16" s="4">
        <f t="shared" si="5"/>
        <v>27.634529097047579</v>
      </c>
    </row>
    <row r="17" spans="1:13" x14ac:dyDescent="0.15">
      <c r="A17" s="1">
        <v>16</v>
      </c>
      <c r="B17" s="1">
        <v>1.34E-4</v>
      </c>
      <c r="C17">
        <f t="shared" si="0"/>
        <v>0.99986600000000003</v>
      </c>
      <c r="G17">
        <f t="shared" si="1"/>
        <v>16</v>
      </c>
      <c r="H17">
        <f t="shared" si="1"/>
        <v>37</v>
      </c>
      <c r="I17">
        <f t="shared" si="2"/>
        <v>5.7200000000000003E-4</v>
      </c>
      <c r="J17">
        <f t="shared" si="6"/>
        <v>0.9953798862609502</v>
      </c>
      <c r="K17">
        <f t="shared" si="3"/>
        <v>5.6935729494126351E-4</v>
      </c>
      <c r="L17">
        <f t="shared" si="4"/>
        <v>0.49446932279020878</v>
      </c>
      <c r="M17" s="4">
        <f t="shared" si="5"/>
        <v>28.152971605527171</v>
      </c>
    </row>
    <row r="18" spans="1:13" x14ac:dyDescent="0.15">
      <c r="A18" s="1">
        <v>17</v>
      </c>
      <c r="B18" s="1">
        <v>1.4300000000000001E-4</v>
      </c>
      <c r="C18">
        <f t="shared" si="0"/>
        <v>0.999857</v>
      </c>
      <c r="G18">
        <f t="shared" si="1"/>
        <v>17</v>
      </c>
      <c r="H18">
        <f t="shared" si="1"/>
        <v>38</v>
      </c>
      <c r="I18">
        <f t="shared" si="2"/>
        <v>5.9299999999999999E-4</v>
      </c>
      <c r="J18">
        <f t="shared" si="6"/>
        <v>0.99481052896600897</v>
      </c>
      <c r="K18">
        <f t="shared" si="3"/>
        <v>5.8992264367684327E-4</v>
      </c>
      <c r="L18">
        <f t="shared" si="4"/>
        <v>0.47317638544517582</v>
      </c>
      <c r="M18" s="4">
        <f t="shared" si="5"/>
        <v>27.913746422727112</v>
      </c>
    </row>
    <row r="19" spans="1:13" x14ac:dyDescent="0.15">
      <c r="A19" s="1">
        <v>18</v>
      </c>
      <c r="B19" s="1">
        <v>1.4799999999999999E-4</v>
      </c>
      <c r="C19">
        <f t="shared" si="0"/>
        <v>0.99985199999999996</v>
      </c>
      <c r="G19">
        <f t="shared" si="1"/>
        <v>18</v>
      </c>
      <c r="H19">
        <f t="shared" si="1"/>
        <v>39</v>
      </c>
      <c r="I19">
        <f t="shared" si="2"/>
        <v>6.1399999999999996E-4</v>
      </c>
      <c r="J19">
        <f t="shared" si="6"/>
        <v>0.99422060632233222</v>
      </c>
      <c r="K19">
        <f t="shared" si="3"/>
        <v>6.1045145228191193E-4</v>
      </c>
      <c r="L19">
        <f t="shared" si="4"/>
        <v>0.45280036884705832</v>
      </c>
      <c r="M19" s="4">
        <f t="shared" si="5"/>
        <v>27.641264275647217</v>
      </c>
    </row>
    <row r="20" spans="1:13" x14ac:dyDescent="0.15">
      <c r="A20" s="1">
        <v>19</v>
      </c>
      <c r="B20" s="1">
        <v>1.5100000000000001E-4</v>
      </c>
      <c r="C20">
        <f t="shared" si="0"/>
        <v>0.99984899999999999</v>
      </c>
      <c r="G20">
        <f t="shared" si="1"/>
        <v>19</v>
      </c>
      <c r="H20">
        <f t="shared" si="1"/>
        <v>40</v>
      </c>
      <c r="I20">
        <f t="shared" si="2"/>
        <v>6.4199999999999999E-4</v>
      </c>
      <c r="J20">
        <f t="shared" si="6"/>
        <v>0.99361015487005033</v>
      </c>
      <c r="K20">
        <f t="shared" si="3"/>
        <v>6.3789771942657236E-4</v>
      </c>
      <c r="L20">
        <f t="shared" si="4"/>
        <v>0.43330178837039074</v>
      </c>
      <c r="M20" s="4">
        <f t="shared" si="5"/>
        <v>27.640222262492752</v>
      </c>
    </row>
    <row r="21" spans="1:13" x14ac:dyDescent="0.15">
      <c r="A21" s="1">
        <v>20</v>
      </c>
      <c r="B21" s="1">
        <v>1.5300000000000001E-4</v>
      </c>
      <c r="C21">
        <f t="shared" si="0"/>
        <v>0.99984700000000004</v>
      </c>
      <c r="G21">
        <f t="shared" si="1"/>
        <v>20</v>
      </c>
      <c r="H21">
        <f t="shared" si="1"/>
        <v>41</v>
      </c>
      <c r="I21">
        <f t="shared" si="2"/>
        <v>6.7400000000000001E-4</v>
      </c>
      <c r="J21">
        <f t="shared" si="6"/>
        <v>0.99297225715062376</v>
      </c>
      <c r="K21">
        <f t="shared" si="3"/>
        <v>6.6926330131952046E-4</v>
      </c>
      <c r="L21">
        <f t="shared" si="4"/>
        <v>0.41464285968458453</v>
      </c>
      <c r="M21" s="4">
        <f t="shared" si="5"/>
        <v>27.750524914107174</v>
      </c>
    </row>
    <row r="22" spans="1:13" x14ac:dyDescent="0.15">
      <c r="A22" s="1">
        <v>21</v>
      </c>
      <c r="B22" s="1">
        <v>1.5799999999999999E-4</v>
      </c>
      <c r="C22">
        <f t="shared" si="0"/>
        <v>0.99984200000000001</v>
      </c>
      <c r="G22">
        <f t="shared" si="1"/>
        <v>21</v>
      </c>
      <c r="H22">
        <f t="shared" si="1"/>
        <v>42</v>
      </c>
      <c r="I22">
        <f t="shared" si="2"/>
        <v>7.1199999999999996E-4</v>
      </c>
      <c r="J22">
        <f t="shared" si="6"/>
        <v>0.99230299384930432</v>
      </c>
      <c r="K22">
        <f t="shared" si="3"/>
        <v>7.0651973162070463E-4</v>
      </c>
      <c r="L22">
        <f t="shared" si="4"/>
        <v>0.39678742553548757</v>
      </c>
      <c r="M22" s="4">
        <f t="shared" si="5"/>
        <v>28.033814539980298</v>
      </c>
    </row>
    <row r="23" spans="1:13" x14ac:dyDescent="0.15">
      <c r="A23" s="1">
        <v>22</v>
      </c>
      <c r="B23" s="1">
        <v>1.65E-4</v>
      </c>
      <c r="C23">
        <f t="shared" si="0"/>
        <v>0.99983500000000003</v>
      </c>
      <c r="G23">
        <f t="shared" si="1"/>
        <v>22</v>
      </c>
      <c r="H23">
        <f t="shared" si="1"/>
        <v>43</v>
      </c>
      <c r="I23">
        <f t="shared" si="2"/>
        <v>7.5600000000000005E-4</v>
      </c>
      <c r="J23">
        <f t="shared" si="6"/>
        <v>0.99159647411768359</v>
      </c>
      <c r="K23">
        <f t="shared" si="3"/>
        <v>7.496469344329688E-4</v>
      </c>
      <c r="L23">
        <f t="shared" si="4"/>
        <v>0.37970088567989252</v>
      </c>
      <c r="M23" s="4">
        <f t="shared" si="5"/>
        <v>28.464160495141456</v>
      </c>
    </row>
    <row r="24" spans="1:13" x14ac:dyDescent="0.15">
      <c r="A24" s="1">
        <v>23</v>
      </c>
      <c r="B24" s="1">
        <v>1.76E-4</v>
      </c>
      <c r="C24">
        <f t="shared" si="0"/>
        <v>0.99982400000000005</v>
      </c>
      <c r="G24">
        <f t="shared" si="1"/>
        <v>23</v>
      </c>
      <c r="H24">
        <f t="shared" si="1"/>
        <v>44</v>
      </c>
      <c r="I24">
        <f t="shared" si="2"/>
        <v>8.0599999999999997E-4</v>
      </c>
      <c r="J24">
        <f t="shared" si="6"/>
        <v>0.99084682718325068</v>
      </c>
      <c r="K24">
        <f t="shared" si="3"/>
        <v>7.9862254270970001E-4</v>
      </c>
      <c r="L24">
        <f t="shared" si="4"/>
        <v>0.36335012983721771</v>
      </c>
      <c r="M24" s="4">
        <f t="shared" si="5"/>
        <v>29.017960458449842</v>
      </c>
    </row>
    <row r="25" spans="1:13" x14ac:dyDescent="0.15">
      <c r="A25" s="1">
        <v>24</v>
      </c>
      <c r="B25" s="1">
        <v>1.8900000000000001E-4</v>
      </c>
      <c r="C25">
        <f t="shared" si="0"/>
        <v>0.99981100000000001</v>
      </c>
      <c r="G25">
        <f t="shared" si="1"/>
        <v>24</v>
      </c>
      <c r="H25">
        <f t="shared" si="1"/>
        <v>45</v>
      </c>
      <c r="I25">
        <f t="shared" si="2"/>
        <v>8.4999999999999995E-4</v>
      </c>
      <c r="J25">
        <f t="shared" si="6"/>
        <v>0.990048204640541</v>
      </c>
      <c r="K25">
        <f t="shared" si="3"/>
        <v>8.415409739444598E-4</v>
      </c>
      <c r="L25">
        <f t="shared" si="4"/>
        <v>0.34770347352843806</v>
      </c>
      <c r="M25" s="4">
        <f t="shared" si="5"/>
        <v>29.260671975699346</v>
      </c>
    </row>
    <row r="26" spans="1:13" x14ac:dyDescent="0.15">
      <c r="A26" s="1">
        <v>25</v>
      </c>
      <c r="B26" s="1">
        <v>2.05E-4</v>
      </c>
      <c r="C26">
        <f t="shared" si="0"/>
        <v>0.99979499999999999</v>
      </c>
      <c r="G26">
        <f t="shared" si="1"/>
        <v>25</v>
      </c>
      <c r="H26">
        <f t="shared" si="1"/>
        <v>46</v>
      </c>
      <c r="I26">
        <f t="shared" si="2"/>
        <v>8.9300000000000002E-4</v>
      </c>
      <c r="J26">
        <f t="shared" si="6"/>
        <v>0.98920666366659649</v>
      </c>
      <c r="K26">
        <f t="shared" si="3"/>
        <v>8.833615506542707E-4</v>
      </c>
      <c r="L26">
        <f t="shared" si="4"/>
        <v>0.3327305966779312</v>
      </c>
      <c r="M26" s="4">
        <f t="shared" si="5"/>
        <v>29.392141583153801</v>
      </c>
    </row>
    <row r="27" spans="1:13" x14ac:dyDescent="0.15">
      <c r="A27" s="1">
        <v>26</v>
      </c>
      <c r="B27" s="1">
        <v>2.31E-4</v>
      </c>
      <c r="C27">
        <f t="shared" si="0"/>
        <v>0.99976900000000002</v>
      </c>
      <c r="G27">
        <f t="shared" si="1"/>
        <v>26</v>
      </c>
      <c r="H27">
        <f t="shared" si="1"/>
        <v>47</v>
      </c>
      <c r="I27">
        <f t="shared" si="2"/>
        <v>9.3999999999999997E-4</v>
      </c>
      <c r="J27">
        <f t="shared" si="6"/>
        <v>0.98832330211594221</v>
      </c>
      <c r="K27">
        <f t="shared" si="3"/>
        <v>9.2902390398898562E-4</v>
      </c>
      <c r="L27">
        <f t="shared" si="4"/>
        <v>0.31840248485926437</v>
      </c>
      <c r="M27" s="4">
        <f t="shared" si="5"/>
        <v>29.580351952374766</v>
      </c>
    </row>
    <row r="28" spans="1:13" x14ac:dyDescent="0.15">
      <c r="A28" s="1">
        <v>27</v>
      </c>
      <c r="B28" s="1">
        <v>2.4000000000000001E-4</v>
      </c>
      <c r="C28">
        <f t="shared" si="0"/>
        <v>0.99975999999999998</v>
      </c>
      <c r="G28">
        <f t="shared" si="1"/>
        <v>27</v>
      </c>
      <c r="H28">
        <f t="shared" si="1"/>
        <v>48</v>
      </c>
      <c r="I28">
        <f t="shared" si="2"/>
        <v>1.0039999999999999E-3</v>
      </c>
      <c r="J28">
        <f t="shared" si="6"/>
        <v>0.98739427821195314</v>
      </c>
      <c r="K28">
        <f t="shared" si="3"/>
        <v>9.9134385532480078E-4</v>
      </c>
      <c r="L28">
        <f t="shared" si="4"/>
        <v>0.30469137307106642</v>
      </c>
      <c r="M28" s="4">
        <f t="shared" si="5"/>
        <v>30.205392046447816</v>
      </c>
    </row>
    <row r="29" spans="1:13" x14ac:dyDescent="0.15">
      <c r="A29" s="1">
        <v>28</v>
      </c>
      <c r="B29" s="1">
        <v>2.4899999999999998E-4</v>
      </c>
      <c r="C29">
        <f t="shared" si="0"/>
        <v>0.99975099999999995</v>
      </c>
      <c r="G29">
        <f t="shared" si="1"/>
        <v>28</v>
      </c>
      <c r="H29">
        <f t="shared" si="1"/>
        <v>49</v>
      </c>
      <c r="I29">
        <f t="shared" si="2"/>
        <v>1.075E-3</v>
      </c>
      <c r="J29">
        <f t="shared" si="6"/>
        <v>0.98640293435662829</v>
      </c>
      <c r="K29">
        <f t="shared" si="3"/>
        <v>1.0603831544333754E-3</v>
      </c>
      <c r="L29">
        <f t="shared" si="4"/>
        <v>0.2915706919340349</v>
      </c>
      <c r="M29" s="4">
        <f t="shared" si="5"/>
        <v>30.917665005333387</v>
      </c>
    </row>
    <row r="30" spans="1:13" x14ac:dyDescent="0.15">
      <c r="A30" s="1">
        <v>29</v>
      </c>
      <c r="B30" s="1">
        <v>2.6200000000000003E-4</v>
      </c>
      <c r="C30">
        <f t="shared" si="0"/>
        <v>0.99973800000000002</v>
      </c>
      <c r="G30">
        <f t="shared" si="1"/>
        <v>29</v>
      </c>
      <c r="H30">
        <f t="shared" si="1"/>
        <v>50</v>
      </c>
      <c r="I30">
        <f t="shared" si="2"/>
        <v>1.168E-3</v>
      </c>
      <c r="J30">
        <f t="shared" si="6"/>
        <v>0.98534255120219483</v>
      </c>
      <c r="K30">
        <f t="shared" si="3"/>
        <v>1.1508800998041636E-3</v>
      </c>
      <c r="L30">
        <f t="shared" si="4"/>
        <v>0.27901501620481806</v>
      </c>
      <c r="M30" s="4">
        <f t="shared" si="5"/>
        <v>32.111282969666135</v>
      </c>
    </row>
    <row r="31" spans="1:13" x14ac:dyDescent="0.15">
      <c r="A31" s="1">
        <v>30</v>
      </c>
      <c r="B31" s="1">
        <v>2.8699999999999998E-4</v>
      </c>
      <c r="C31">
        <f t="shared" si="0"/>
        <v>0.99971299999999996</v>
      </c>
      <c r="G31">
        <f t="shared" si="1"/>
        <v>30</v>
      </c>
      <c r="H31">
        <f t="shared" si="1"/>
        <v>51</v>
      </c>
      <c r="I31">
        <f t="shared" si="2"/>
        <v>1.256E-3</v>
      </c>
      <c r="J31">
        <f t="shared" si="6"/>
        <v>0.9841916711023907</v>
      </c>
      <c r="K31">
        <f t="shared" si="3"/>
        <v>1.2361447389046027E-3</v>
      </c>
      <c r="L31">
        <f t="shared" si="4"/>
        <v>0.26700001550700303</v>
      </c>
      <c r="M31" s="4">
        <f t="shared" si="5"/>
        <v>33.00506644564291</v>
      </c>
    </row>
    <row r="32" spans="1:13" x14ac:dyDescent="0.15">
      <c r="A32" s="1">
        <v>31</v>
      </c>
      <c r="B32" s="1">
        <v>3.3300000000000002E-4</v>
      </c>
      <c r="C32">
        <f t="shared" si="0"/>
        <v>0.99966699999999997</v>
      </c>
      <c r="G32">
        <f t="shared" si="1"/>
        <v>31</v>
      </c>
      <c r="H32">
        <f t="shared" si="1"/>
        <v>52</v>
      </c>
      <c r="I32">
        <f t="shared" si="2"/>
        <v>1.3910000000000001E-3</v>
      </c>
      <c r="J32">
        <f t="shared" si="6"/>
        <v>0.98295552636348604</v>
      </c>
      <c r="K32">
        <f t="shared" si="3"/>
        <v>1.3672911371716092E-3</v>
      </c>
      <c r="L32">
        <f t="shared" si="4"/>
        <v>0.2555024071837349</v>
      </c>
      <c r="M32" s="4">
        <f t="shared" si="5"/>
        <v>34.934617686833242</v>
      </c>
    </row>
    <row r="33" spans="1:13" x14ac:dyDescent="0.15">
      <c r="A33" s="1">
        <v>32</v>
      </c>
      <c r="B33" s="1">
        <v>3.77E-4</v>
      </c>
      <c r="C33">
        <f t="shared" si="0"/>
        <v>0.99962300000000004</v>
      </c>
      <c r="G33">
        <f t="shared" si="1"/>
        <v>32</v>
      </c>
      <c r="H33">
        <f t="shared" si="1"/>
        <v>53</v>
      </c>
      <c r="I33">
        <f t="shared" si="2"/>
        <v>1.5740000000000001E-3</v>
      </c>
      <c r="J33">
        <f t="shared" si="6"/>
        <v>0.98158823522631444</v>
      </c>
      <c r="K33">
        <f t="shared" si="3"/>
        <v>1.5450198822462191E-3</v>
      </c>
      <c r="L33">
        <f t="shared" si="4"/>
        <v>0.24449991118060768</v>
      </c>
      <c r="M33" s="4">
        <f t="shared" si="5"/>
        <v>37.775722398147352</v>
      </c>
    </row>
    <row r="34" spans="1:13" x14ac:dyDescent="0.15">
      <c r="A34" s="1">
        <v>33</v>
      </c>
      <c r="B34" s="1">
        <v>4.1899999999999999E-4</v>
      </c>
      <c r="C34">
        <f t="shared" si="0"/>
        <v>0.99958100000000005</v>
      </c>
      <c r="G34">
        <f t="shared" si="1"/>
        <v>33</v>
      </c>
      <c r="H34">
        <f t="shared" si="1"/>
        <v>54</v>
      </c>
      <c r="I34">
        <f t="shared" si="2"/>
        <v>1.789E-3</v>
      </c>
      <c r="J34">
        <f t="shared" si="6"/>
        <v>0.98004321534406824</v>
      </c>
      <c r="K34">
        <f t="shared" si="3"/>
        <v>1.7532973122505382E-3</v>
      </c>
      <c r="L34">
        <f t="shared" si="4"/>
        <v>0.23397120687139494</v>
      </c>
      <c r="M34" s="4">
        <f t="shared" si="5"/>
        <v>41.022108815163136</v>
      </c>
    </row>
    <row r="35" spans="1:13" x14ac:dyDescent="0.15">
      <c r="A35" s="1">
        <v>34</v>
      </c>
      <c r="B35" s="1">
        <v>4.6000000000000001E-4</v>
      </c>
      <c r="C35">
        <f t="shared" si="0"/>
        <v>0.99953999999999998</v>
      </c>
      <c r="G35">
        <f t="shared" si="1"/>
        <v>34</v>
      </c>
      <c r="H35">
        <f t="shared" si="1"/>
        <v>55</v>
      </c>
      <c r="I35">
        <f t="shared" si="2"/>
        <v>2.1310000000000001E-3</v>
      </c>
      <c r="J35">
        <f t="shared" si="6"/>
        <v>0.97828991803181764</v>
      </c>
      <c r="K35">
        <f t="shared" si="3"/>
        <v>2.0847358153258033E-3</v>
      </c>
      <c r="L35">
        <f t="shared" si="4"/>
        <v>0.22389589174296168</v>
      </c>
      <c r="M35" s="4">
        <f t="shared" si="5"/>
        <v>46.676378442086104</v>
      </c>
    </row>
    <row r="36" spans="1:13" x14ac:dyDescent="0.15">
      <c r="A36" s="1">
        <v>35</v>
      </c>
      <c r="B36" s="1">
        <v>5.0000000000000001E-4</v>
      </c>
      <c r="C36">
        <f t="shared" si="0"/>
        <v>0.99950000000000006</v>
      </c>
      <c r="G36">
        <f t="shared" si="1"/>
        <v>35</v>
      </c>
      <c r="H36">
        <f t="shared" si="1"/>
        <v>56</v>
      </c>
      <c r="I36">
        <f t="shared" si="2"/>
        <v>2.588E-3</v>
      </c>
      <c r="J36">
        <f t="shared" si="6"/>
        <v>0.97620518221649188</v>
      </c>
      <c r="K36">
        <f t="shared" si="3"/>
        <v>2.526419011576281E-3</v>
      </c>
      <c r="L36">
        <f t="shared" si="4"/>
        <v>0.21425444185929349</v>
      </c>
      <c r="M36" s="4">
        <f t="shared" si="5"/>
        <v>54.129649522798395</v>
      </c>
    </row>
    <row r="37" spans="1:13" x14ac:dyDescent="0.15">
      <c r="A37" s="1">
        <v>36</v>
      </c>
      <c r="B37" s="1">
        <v>5.3700000000000004E-4</v>
      </c>
      <c r="C37">
        <f t="shared" si="0"/>
        <v>0.99946299999999999</v>
      </c>
      <c r="G37">
        <f t="shared" si="1"/>
        <v>36</v>
      </c>
      <c r="H37">
        <f t="shared" si="1"/>
        <v>57</v>
      </c>
      <c r="I37">
        <f t="shared" si="2"/>
        <v>2.9989999999999999E-3</v>
      </c>
      <c r="J37">
        <f t="shared" si="6"/>
        <v>0.97367876320491553</v>
      </c>
      <c r="K37">
        <f t="shared" si="3"/>
        <v>2.9200626108515414E-3</v>
      </c>
      <c r="L37">
        <f t="shared" si="4"/>
        <v>0.20502817402803208</v>
      </c>
      <c r="M37" s="4">
        <f t="shared" si="5"/>
        <v>59.869510515041952</v>
      </c>
    </row>
    <row r="38" spans="1:13" x14ac:dyDescent="0.15">
      <c r="A38" s="1">
        <v>37</v>
      </c>
      <c r="B38" s="1">
        <v>5.7200000000000003E-4</v>
      </c>
      <c r="C38">
        <f t="shared" si="0"/>
        <v>0.99942799999999998</v>
      </c>
      <c r="G38">
        <f t="shared" si="1"/>
        <v>37</v>
      </c>
      <c r="H38">
        <f t="shared" si="1"/>
        <v>58</v>
      </c>
      <c r="I38">
        <f t="shared" si="2"/>
        <v>3.4380000000000001E-3</v>
      </c>
      <c r="J38">
        <f t="shared" si="6"/>
        <v>0.97075870059406399</v>
      </c>
      <c r="K38">
        <f t="shared" si="3"/>
        <v>3.3374684126423922E-3</v>
      </c>
      <c r="L38">
        <f t="shared" si="4"/>
        <v>0.19619920959620296</v>
      </c>
      <c r="M38" s="4">
        <f t="shared" si="5"/>
        <v>65.480866461273152</v>
      </c>
    </row>
    <row r="39" spans="1:13" x14ac:dyDescent="0.15">
      <c r="A39" s="1">
        <v>38</v>
      </c>
      <c r="B39" s="1">
        <v>5.9299999999999999E-4</v>
      </c>
      <c r="C39">
        <f t="shared" si="0"/>
        <v>0.99940700000000005</v>
      </c>
      <c r="G39">
        <f t="shared" si="1"/>
        <v>38</v>
      </c>
      <c r="H39">
        <f t="shared" si="1"/>
        <v>59</v>
      </c>
      <c r="I39">
        <f t="shared" si="2"/>
        <v>3.9029999999999998E-3</v>
      </c>
      <c r="J39">
        <f t="shared" si="6"/>
        <v>0.96742123218142151</v>
      </c>
      <c r="K39">
        <f t="shared" si="3"/>
        <v>3.7758450692040881E-3</v>
      </c>
      <c r="L39">
        <f t="shared" si="4"/>
        <v>0.18775043980497894</v>
      </c>
      <c r="M39" s="4">
        <f t="shared" si="5"/>
        <v>70.891657237852868</v>
      </c>
    </row>
    <row r="40" spans="1:13" x14ac:dyDescent="0.15">
      <c r="A40" s="1">
        <v>39</v>
      </c>
      <c r="B40" s="1">
        <v>6.1399999999999996E-4</v>
      </c>
      <c r="C40">
        <f t="shared" si="0"/>
        <v>0.999386</v>
      </c>
      <c r="G40">
        <f t="shared" si="1"/>
        <v>39</v>
      </c>
      <c r="H40">
        <f t="shared" si="1"/>
        <v>60</v>
      </c>
      <c r="I40">
        <f t="shared" si="2"/>
        <v>4.457E-3</v>
      </c>
      <c r="J40">
        <f t="shared" si="6"/>
        <v>0.96364538711221748</v>
      </c>
      <c r="K40">
        <f t="shared" si="3"/>
        <v>4.2949674903591537E-3</v>
      </c>
      <c r="L40">
        <f t="shared" si="4"/>
        <v>0.17966549263634349</v>
      </c>
      <c r="M40" s="4">
        <f t="shared" si="5"/>
        <v>77.16574500124571</v>
      </c>
    </row>
    <row r="41" spans="1:13" x14ac:dyDescent="0.15">
      <c r="A41" s="1">
        <v>40</v>
      </c>
      <c r="B41" s="1">
        <v>6.4199999999999999E-4</v>
      </c>
      <c r="C41">
        <f t="shared" si="0"/>
        <v>0.99935799999999997</v>
      </c>
      <c r="G41">
        <f t="shared" si="1"/>
        <v>40</v>
      </c>
      <c r="H41">
        <f t="shared" si="1"/>
        <v>61</v>
      </c>
      <c r="I41">
        <f t="shared" si="2"/>
        <v>5.1910000000000003E-3</v>
      </c>
      <c r="J41">
        <f t="shared" si="6"/>
        <v>0.9593504196218583</v>
      </c>
      <c r="K41">
        <f t="shared" si="3"/>
        <v>4.9799880282570671E-3</v>
      </c>
      <c r="L41">
        <f t="shared" si="4"/>
        <v>0.17192870108741007</v>
      </c>
      <c r="M41" s="4">
        <f t="shared" si="5"/>
        <v>85.620287312908999</v>
      </c>
    </row>
    <row r="42" spans="1:13" x14ac:dyDescent="0.15">
      <c r="A42" s="1">
        <v>41</v>
      </c>
      <c r="B42" s="1">
        <v>6.7400000000000001E-4</v>
      </c>
      <c r="C42">
        <f t="shared" si="0"/>
        <v>0.99932600000000005</v>
      </c>
      <c r="G42">
        <f t="shared" si="1"/>
        <v>41</v>
      </c>
      <c r="H42">
        <f t="shared" si="1"/>
        <v>62</v>
      </c>
      <c r="I42">
        <f t="shared" si="2"/>
        <v>5.9630000000000004E-3</v>
      </c>
      <c r="J42">
        <f t="shared" si="6"/>
        <v>0.95437043159360124</v>
      </c>
      <c r="K42">
        <f t="shared" si="3"/>
        <v>5.6909108835926448E-3</v>
      </c>
      <c r="L42">
        <f t="shared" si="4"/>
        <v>0.16452507281091874</v>
      </c>
      <c r="M42" s="4">
        <f t="shared" si="5"/>
        <v>93.629752748352985</v>
      </c>
    </row>
    <row r="43" spans="1:13" x14ac:dyDescent="0.15">
      <c r="A43" s="1">
        <v>42</v>
      </c>
      <c r="B43" s="1">
        <v>7.1199999999999996E-4</v>
      </c>
      <c r="C43">
        <f t="shared" si="0"/>
        <v>0.99928799999999995</v>
      </c>
      <c r="G43">
        <f t="shared" si="1"/>
        <v>42</v>
      </c>
      <c r="H43">
        <f t="shared" si="1"/>
        <v>63</v>
      </c>
      <c r="I43">
        <f t="shared" si="2"/>
        <v>6.953E-3</v>
      </c>
      <c r="J43">
        <f t="shared" si="6"/>
        <v>0.94867952071000849</v>
      </c>
      <c r="K43">
        <f t="shared" si="3"/>
        <v>6.5961687074966892E-3</v>
      </c>
      <c r="L43">
        <f t="shared" si="4"/>
        <v>0.15744026106308018</v>
      </c>
      <c r="M43" s="4">
        <f t="shared" si="5"/>
        <v>103.85025233243989</v>
      </c>
    </row>
    <row r="44" spans="1:13" x14ac:dyDescent="0.15">
      <c r="A44" s="1">
        <v>43</v>
      </c>
      <c r="B44" s="1">
        <v>7.5600000000000005E-4</v>
      </c>
      <c r="C44">
        <f t="shared" si="0"/>
        <v>0.99924400000000002</v>
      </c>
      <c r="G44">
        <f t="shared" si="1"/>
        <v>43</v>
      </c>
      <c r="H44">
        <f t="shared" si="1"/>
        <v>64</v>
      </c>
      <c r="I44">
        <f t="shared" si="2"/>
        <v>7.8549999999999991E-3</v>
      </c>
      <c r="J44">
        <f t="shared" si="6"/>
        <v>0.94208335200251181</v>
      </c>
      <c r="K44">
        <f t="shared" si="3"/>
        <v>7.400064729979729E-3</v>
      </c>
      <c r="L44">
        <f t="shared" si="4"/>
        <v>0.15066053690246906</v>
      </c>
      <c r="M44" s="4">
        <f t="shared" si="5"/>
        <v>111.48977253317706</v>
      </c>
    </row>
    <row r="45" spans="1:13" x14ac:dyDescent="0.15">
      <c r="A45" s="1">
        <v>44</v>
      </c>
      <c r="B45" s="1">
        <v>8.0599999999999997E-4</v>
      </c>
      <c r="C45">
        <f t="shared" si="0"/>
        <v>0.99919400000000003</v>
      </c>
      <c r="G45">
        <f t="shared" si="1"/>
        <v>44</v>
      </c>
      <c r="H45">
        <f t="shared" si="1"/>
        <v>65</v>
      </c>
      <c r="I45">
        <f t="shared" si="2"/>
        <v>8.8800000000000007E-3</v>
      </c>
      <c r="J45">
        <f t="shared" si="6"/>
        <v>0.93468328727253214</v>
      </c>
      <c r="K45">
        <f t="shared" si="3"/>
        <v>8.299987590980086E-3</v>
      </c>
      <c r="L45">
        <f t="shared" si="4"/>
        <v>0.14417276258609482</v>
      </c>
      <c r="M45" s="4">
        <f t="shared" si="5"/>
        <v>119.6632140421905</v>
      </c>
    </row>
    <row r="46" spans="1:13" x14ac:dyDescent="0.15">
      <c r="A46" s="1">
        <v>45</v>
      </c>
      <c r="B46" s="1">
        <v>8.4999999999999995E-4</v>
      </c>
      <c r="C46">
        <f t="shared" si="0"/>
        <v>0.99914999999999998</v>
      </c>
      <c r="G46">
        <f t="shared" si="1"/>
        <v>45</v>
      </c>
      <c r="H46">
        <f t="shared" si="1"/>
        <v>66</v>
      </c>
      <c r="I46">
        <f t="shared" si="2"/>
        <v>1.0182999999999999E-2</v>
      </c>
      <c r="J46">
        <f t="shared" si="6"/>
        <v>0.92638329968155209</v>
      </c>
      <c r="K46">
        <f t="shared" si="3"/>
        <v>9.433361140657244E-3</v>
      </c>
      <c r="L46">
        <f t="shared" si="4"/>
        <v>0.13796436611109553</v>
      </c>
      <c r="M46" s="4">
        <f t="shared" si="5"/>
        <v>130.14676900678177</v>
      </c>
    </row>
    <row r="47" spans="1:13" x14ac:dyDescent="0.15">
      <c r="A47" s="1">
        <v>46</v>
      </c>
      <c r="B47" s="1">
        <v>8.9300000000000002E-4</v>
      </c>
      <c r="C47">
        <f t="shared" si="0"/>
        <v>0.99910699999999997</v>
      </c>
      <c r="G47">
        <f t="shared" si="1"/>
        <v>46</v>
      </c>
      <c r="H47">
        <f t="shared" si="1"/>
        <v>67</v>
      </c>
      <c r="I47">
        <f t="shared" si="2"/>
        <v>1.1344999999999999E-2</v>
      </c>
      <c r="J47">
        <f t="shared" si="6"/>
        <v>0.91694993854089479</v>
      </c>
      <c r="K47">
        <f t="shared" si="3"/>
        <v>1.0402797052746451E-2</v>
      </c>
      <c r="L47">
        <f t="shared" si="4"/>
        <v>0.132023316852723</v>
      </c>
      <c r="M47" s="4">
        <f t="shared" si="5"/>
        <v>137.34117714493178</v>
      </c>
    </row>
    <row r="48" spans="1:13" x14ac:dyDescent="0.15">
      <c r="A48" s="1">
        <v>47</v>
      </c>
      <c r="B48" s="1">
        <v>9.3999999999999997E-4</v>
      </c>
      <c r="C48">
        <f t="shared" si="0"/>
        <v>0.99905999999999995</v>
      </c>
      <c r="G48">
        <f t="shared" si="1"/>
        <v>47</v>
      </c>
      <c r="H48">
        <f t="shared" si="1"/>
        <v>68</v>
      </c>
      <c r="I48">
        <f t="shared" si="2"/>
        <v>1.2433E-2</v>
      </c>
      <c r="J48">
        <f t="shared" si="6"/>
        <v>0.9065471414881483</v>
      </c>
      <c r="K48">
        <f t="shared" si="3"/>
        <v>1.1271100610122148E-2</v>
      </c>
      <c r="L48">
        <f t="shared" si="4"/>
        <v>0.12633810225140957</v>
      </c>
      <c r="M48" s="4">
        <f t="shared" si="5"/>
        <v>142.39694613675366</v>
      </c>
    </row>
    <row r="49" spans="1:13" x14ac:dyDescent="0.15">
      <c r="A49" s="1">
        <v>48</v>
      </c>
      <c r="B49" s="1">
        <v>1.0039999999999999E-3</v>
      </c>
      <c r="C49">
        <f t="shared" si="0"/>
        <v>0.998996</v>
      </c>
      <c r="G49">
        <f t="shared" si="1"/>
        <v>48</v>
      </c>
      <c r="H49">
        <f t="shared" si="1"/>
        <v>69</v>
      </c>
      <c r="I49">
        <f t="shared" si="2"/>
        <v>1.3764999999999999E-2</v>
      </c>
      <c r="J49">
        <f t="shared" si="6"/>
        <v>0.89527604087802615</v>
      </c>
      <c r="K49">
        <f t="shared" si="3"/>
        <v>1.232347470268603E-2</v>
      </c>
      <c r="L49">
        <f t="shared" si="4"/>
        <v>0.12089770550374127</v>
      </c>
      <c r="M49" s="4">
        <f t="shared" si="5"/>
        <v>148.98798153881413</v>
      </c>
    </row>
    <row r="50" spans="1:13" x14ac:dyDescent="0.15">
      <c r="A50" s="1">
        <v>49</v>
      </c>
      <c r="B50" s="1">
        <v>1.075E-3</v>
      </c>
      <c r="C50">
        <f t="shared" si="0"/>
        <v>0.99892499999999995</v>
      </c>
      <c r="G50">
        <f t="shared" si="1"/>
        <v>49</v>
      </c>
      <c r="H50">
        <f t="shared" si="1"/>
        <v>70</v>
      </c>
      <c r="I50">
        <f t="shared" si="2"/>
        <v>1.5037E-2</v>
      </c>
      <c r="J50">
        <f t="shared" si="6"/>
        <v>0.88295256617534013</v>
      </c>
      <c r="K50">
        <f t="shared" si="3"/>
        <v>1.3276957737578589E-2</v>
      </c>
      <c r="L50">
        <f t="shared" si="4"/>
        <v>0.11569158421410647</v>
      </c>
      <c r="M50" s="4">
        <f t="shared" si="5"/>
        <v>153.60322742042058</v>
      </c>
    </row>
    <row r="51" spans="1:13" x14ac:dyDescent="0.15">
      <c r="A51" s="1">
        <v>50</v>
      </c>
      <c r="B51" s="1">
        <v>1.168E-3</v>
      </c>
      <c r="C51">
        <f t="shared" si="0"/>
        <v>0.99883200000000005</v>
      </c>
      <c r="G51">
        <f t="shared" si="1"/>
        <v>50</v>
      </c>
      <c r="H51">
        <f t="shared" si="1"/>
        <v>71</v>
      </c>
      <c r="I51">
        <f t="shared" si="2"/>
        <v>1.6507000000000001E-2</v>
      </c>
      <c r="J51">
        <f t="shared" si="6"/>
        <v>0.86967560843776159</v>
      </c>
      <c r="K51">
        <f t="shared" si="3"/>
        <v>1.4355735268482132E-2</v>
      </c>
      <c r="L51">
        <f t="shared" si="4"/>
        <v>0.11070964996565215</v>
      </c>
      <c r="M51" s="4">
        <f t="shared" si="5"/>
        <v>158.93184265732242</v>
      </c>
    </row>
    <row r="52" spans="1:13" x14ac:dyDescent="0.15">
      <c r="A52" s="1">
        <v>51</v>
      </c>
      <c r="B52" s="1">
        <v>1.256E-3</v>
      </c>
      <c r="C52">
        <f t="shared" si="0"/>
        <v>0.99874399999999997</v>
      </c>
      <c r="G52">
        <f t="shared" si="1"/>
        <v>51</v>
      </c>
      <c r="H52">
        <f t="shared" si="1"/>
        <v>72</v>
      </c>
      <c r="I52">
        <f t="shared" si="2"/>
        <v>1.8391000000000001E-2</v>
      </c>
      <c r="J52">
        <f t="shared" si="6"/>
        <v>0.85531987316927938</v>
      </c>
      <c r="K52">
        <f t="shared" si="3"/>
        <v>1.5730187787456218E-2</v>
      </c>
      <c r="L52">
        <f t="shared" si="4"/>
        <v>0.10594224877095899</v>
      </c>
      <c r="M52" s="4">
        <f t="shared" si="5"/>
        <v>166.64914677925876</v>
      </c>
    </row>
    <row r="53" spans="1:13" x14ac:dyDescent="0.15">
      <c r="A53" s="1">
        <v>52</v>
      </c>
      <c r="B53" s="1">
        <v>1.3910000000000001E-3</v>
      </c>
      <c r="C53">
        <f t="shared" si="0"/>
        <v>0.99860899999999997</v>
      </c>
      <c r="G53">
        <f t="shared" si="1"/>
        <v>52</v>
      </c>
      <c r="H53">
        <f t="shared" si="1"/>
        <v>73</v>
      </c>
      <c r="I53">
        <f t="shared" si="2"/>
        <v>2.0296999999999999E-2</v>
      </c>
      <c r="J53">
        <f t="shared" si="6"/>
        <v>0.8395896853818231</v>
      </c>
      <c r="K53">
        <f t="shared" si="3"/>
        <v>1.7041151844194864E-2</v>
      </c>
      <c r="L53">
        <f t="shared" si="4"/>
        <v>0.10138014236455409</v>
      </c>
      <c r="M53" s="4">
        <f t="shared" si="5"/>
        <v>172.76344000204588</v>
      </c>
    </row>
    <row r="54" spans="1:13" x14ac:dyDescent="0.15">
      <c r="A54" s="1">
        <v>53</v>
      </c>
      <c r="B54" s="1">
        <v>1.5740000000000001E-3</v>
      </c>
      <c r="C54">
        <f t="shared" si="0"/>
        <v>0.99842600000000004</v>
      </c>
      <c r="G54">
        <f t="shared" si="1"/>
        <v>53</v>
      </c>
      <c r="H54">
        <f t="shared" si="1"/>
        <v>74</v>
      </c>
      <c r="I54">
        <f t="shared" si="2"/>
        <v>2.2634999999999999E-2</v>
      </c>
      <c r="J54">
        <f t="shared" si="6"/>
        <v>0.82254853353762825</v>
      </c>
      <c r="K54">
        <f t="shared" si="3"/>
        <v>1.8618386056624213E-2</v>
      </c>
      <c r="L54">
        <f t="shared" si="4"/>
        <v>9.7014490301008685E-2</v>
      </c>
      <c r="M54" s="4">
        <f t="shared" si="5"/>
        <v>180.62532335108051</v>
      </c>
    </row>
    <row r="55" spans="1:13" x14ac:dyDescent="0.15">
      <c r="A55" s="1">
        <v>54</v>
      </c>
      <c r="B55" s="1">
        <v>1.789E-3</v>
      </c>
      <c r="C55">
        <f t="shared" si="0"/>
        <v>0.99821099999999996</v>
      </c>
      <c r="G55">
        <f t="shared" si="1"/>
        <v>54</v>
      </c>
      <c r="H55">
        <f t="shared" si="1"/>
        <v>75</v>
      </c>
      <c r="I55">
        <f t="shared" si="2"/>
        <v>2.5235E-2</v>
      </c>
      <c r="J55">
        <f t="shared" si="6"/>
        <v>0.80393014748100411</v>
      </c>
      <c r="K55">
        <f t="shared" si="3"/>
        <v>2.0287177271683138E-2</v>
      </c>
      <c r="L55">
        <f t="shared" si="4"/>
        <v>9.2836832823931792E-2</v>
      </c>
      <c r="M55" s="4">
        <f t="shared" si="5"/>
        <v>188.33972848407163</v>
      </c>
    </row>
    <row r="56" spans="1:13" x14ac:dyDescent="0.15">
      <c r="A56" s="1">
        <v>55</v>
      </c>
      <c r="B56" s="1">
        <v>2.1310000000000001E-3</v>
      </c>
      <c r="C56">
        <f t="shared" si="0"/>
        <v>0.99786900000000001</v>
      </c>
      <c r="G56">
        <f t="shared" si="1"/>
        <v>55</v>
      </c>
      <c r="H56">
        <f t="shared" si="1"/>
        <v>76</v>
      </c>
      <c r="I56">
        <f t="shared" si="2"/>
        <v>2.8032999999999999E-2</v>
      </c>
      <c r="J56">
        <f t="shared" si="6"/>
        <v>0.78364297020932094</v>
      </c>
      <c r="K56">
        <f t="shared" si="3"/>
        <v>2.1967863383877892E-2</v>
      </c>
      <c r="L56">
        <f t="shared" si="4"/>
        <v>8.8839074472661997E-2</v>
      </c>
      <c r="M56" s="4">
        <f t="shared" si="5"/>
        <v>195.16046511655927</v>
      </c>
    </row>
    <row r="57" spans="1:13" x14ac:dyDescent="0.15">
      <c r="A57" s="1">
        <v>56</v>
      </c>
      <c r="B57" s="1">
        <v>2.588E-3</v>
      </c>
      <c r="C57">
        <f t="shared" si="0"/>
        <v>0.99741199999999997</v>
      </c>
      <c r="G57">
        <f t="shared" si="1"/>
        <v>56</v>
      </c>
      <c r="H57">
        <f t="shared" si="1"/>
        <v>77</v>
      </c>
      <c r="I57">
        <f t="shared" si="2"/>
        <v>3.1814000000000002E-2</v>
      </c>
      <c r="J57">
        <f t="shared" si="6"/>
        <v>0.76167510682544304</v>
      </c>
      <c r="K57">
        <f t="shared" si="3"/>
        <v>2.4231931848544646E-2</v>
      </c>
      <c r="L57">
        <f t="shared" si="4"/>
        <v>8.5013468394891878E-2</v>
      </c>
      <c r="M57" s="4">
        <f t="shared" si="5"/>
        <v>206.00405723534243</v>
      </c>
    </row>
    <row r="58" spans="1:13" x14ac:dyDescent="0.15">
      <c r="A58" s="1">
        <v>57</v>
      </c>
      <c r="B58" s="1">
        <v>2.9989999999999999E-3</v>
      </c>
      <c r="C58">
        <f t="shared" si="0"/>
        <v>0.99700100000000003</v>
      </c>
      <c r="G58">
        <f t="shared" si="1"/>
        <v>57</v>
      </c>
      <c r="H58">
        <f t="shared" si="1"/>
        <v>78</v>
      </c>
      <c r="I58">
        <f t="shared" si="2"/>
        <v>3.5712000000000001E-2</v>
      </c>
      <c r="J58">
        <f t="shared" si="6"/>
        <v>0.73744317497689837</v>
      </c>
      <c r="K58">
        <f t="shared" si="3"/>
        <v>2.6335570664774995E-2</v>
      </c>
      <c r="L58">
        <f t="shared" si="4"/>
        <v>8.1352601334824776E-2</v>
      </c>
      <c r="M58" s="4">
        <f t="shared" si="5"/>
        <v>214.24671812165465</v>
      </c>
    </row>
    <row r="59" spans="1:13" x14ac:dyDescent="0.15">
      <c r="A59" s="1">
        <v>58</v>
      </c>
      <c r="B59" s="1">
        <v>3.4380000000000001E-3</v>
      </c>
      <c r="C59">
        <f t="shared" si="0"/>
        <v>0.99656199999999995</v>
      </c>
      <c r="G59">
        <f t="shared" si="1"/>
        <v>58</v>
      </c>
      <c r="H59">
        <f t="shared" si="1"/>
        <v>79</v>
      </c>
      <c r="I59">
        <f t="shared" si="2"/>
        <v>4.0108999999999999E-2</v>
      </c>
      <c r="J59">
        <f t="shared" si="6"/>
        <v>0.71110760431212339</v>
      </c>
      <c r="K59">
        <f t="shared" si="3"/>
        <v>2.8521814901354955E-2</v>
      </c>
      <c r="L59">
        <f t="shared" si="4"/>
        <v>7.7849379267774924E-2</v>
      </c>
      <c r="M59" s="4">
        <f t="shared" si="5"/>
        <v>222.04055856608562</v>
      </c>
    </row>
    <row r="60" spans="1:13" x14ac:dyDescent="0.15">
      <c r="A60" s="1">
        <v>59</v>
      </c>
      <c r="B60" s="1">
        <v>3.9029999999999998E-3</v>
      </c>
      <c r="C60">
        <f t="shared" si="0"/>
        <v>0.99609700000000001</v>
      </c>
      <c r="G60">
        <f t="shared" si="1"/>
        <v>59</v>
      </c>
      <c r="H60">
        <f t="shared" si="1"/>
        <v>80</v>
      </c>
      <c r="I60">
        <f t="shared" si="2"/>
        <v>4.5059000000000002E-2</v>
      </c>
      <c r="J60">
        <f t="shared" si="6"/>
        <v>0.68258578941076842</v>
      </c>
      <c r="K60">
        <f t="shared" si="3"/>
        <v>3.0756633085059815E-2</v>
      </c>
      <c r="L60">
        <f t="shared" si="4"/>
        <v>7.4497013653373134E-2</v>
      </c>
      <c r="M60" s="4">
        <f t="shared" si="5"/>
        <v>229.12773148694887</v>
      </c>
    </row>
    <row r="61" spans="1:13" x14ac:dyDescent="0.15">
      <c r="A61" s="1">
        <v>60</v>
      </c>
      <c r="B61" s="1">
        <v>4.457E-3</v>
      </c>
      <c r="C61">
        <f t="shared" si="0"/>
        <v>0.99554299999999996</v>
      </c>
      <c r="G61">
        <f t="shared" si="1"/>
        <v>60</v>
      </c>
      <c r="H61">
        <f t="shared" si="1"/>
        <v>81</v>
      </c>
      <c r="I61">
        <f t="shared" si="2"/>
        <v>5.0860000000000002E-2</v>
      </c>
      <c r="J61">
        <f t="shared" si="6"/>
        <v>0.65182915632570859</v>
      </c>
      <c r="K61">
        <f t="shared" si="3"/>
        <v>3.3152030890725541E-2</v>
      </c>
      <c r="L61">
        <f t="shared" si="4"/>
        <v>7.1289008280739849E-2</v>
      </c>
      <c r="M61" s="4">
        <f t="shared" si="5"/>
        <v>236.33754046922763</v>
      </c>
    </row>
    <row r="62" spans="1:13" x14ac:dyDescent="0.15">
      <c r="A62" s="1">
        <v>61</v>
      </c>
      <c r="B62" s="1">
        <v>5.1910000000000003E-3</v>
      </c>
      <c r="C62">
        <f t="shared" si="0"/>
        <v>0.99480900000000005</v>
      </c>
      <c r="G62">
        <f t="shared" si="1"/>
        <v>61</v>
      </c>
      <c r="H62">
        <f t="shared" si="1"/>
        <v>82</v>
      </c>
      <c r="I62">
        <f t="shared" si="2"/>
        <v>5.7403000000000003E-2</v>
      </c>
      <c r="J62">
        <f t="shared" si="6"/>
        <v>0.61867712543498299</v>
      </c>
      <c r="K62">
        <f t="shared" si="3"/>
        <v>3.5513923031344333E-2</v>
      </c>
      <c r="L62">
        <f t="shared" si="4"/>
        <v>6.8219146680133819E-2</v>
      </c>
      <c r="M62" s="4">
        <f t="shared" si="5"/>
        <v>242.27295244622616</v>
      </c>
    </row>
    <row r="63" spans="1:13" x14ac:dyDescent="0.15">
      <c r="A63" s="1">
        <v>62</v>
      </c>
      <c r="B63" s="1">
        <v>5.9630000000000004E-3</v>
      </c>
      <c r="C63">
        <f t="shared" si="0"/>
        <v>0.99403699999999995</v>
      </c>
      <c r="G63">
        <f t="shared" si="1"/>
        <v>62</v>
      </c>
      <c r="H63">
        <f t="shared" si="1"/>
        <v>83</v>
      </c>
      <c r="I63">
        <f t="shared" si="2"/>
        <v>6.3882999999999995E-2</v>
      </c>
      <c r="J63">
        <f t="shared" si="6"/>
        <v>0.58316320240363873</v>
      </c>
      <c r="K63">
        <f t="shared" si="3"/>
        <v>3.7254214859151653E-2</v>
      </c>
      <c r="L63">
        <f t="shared" si="4"/>
        <v>6.5281480076683107E-2</v>
      </c>
      <c r="M63" s="4">
        <f t="shared" si="5"/>
        <v>243.20102851001806</v>
      </c>
    </row>
    <row r="64" spans="1:13" x14ac:dyDescent="0.15">
      <c r="A64" s="1">
        <v>63</v>
      </c>
      <c r="B64" s="1">
        <v>6.953E-3</v>
      </c>
      <c r="C64">
        <f t="shared" si="0"/>
        <v>0.99304700000000001</v>
      </c>
      <c r="G64">
        <f t="shared" si="1"/>
        <v>63</v>
      </c>
      <c r="H64">
        <f t="shared" si="1"/>
        <v>84</v>
      </c>
      <c r="I64">
        <f t="shared" si="2"/>
        <v>7.2020000000000001E-2</v>
      </c>
      <c r="J64">
        <f t="shared" si="6"/>
        <v>0.54590898754448702</v>
      </c>
      <c r="K64">
        <f t="shared" si="3"/>
        <v>3.9316365282953958E-2</v>
      </c>
      <c r="L64">
        <f t="shared" si="4"/>
        <v>6.2470315862854633E-2</v>
      </c>
      <c r="M64" s="4">
        <f t="shared" si="5"/>
        <v>245.61057578055056</v>
      </c>
    </row>
    <row r="65" spans="1:13" x14ac:dyDescent="0.15">
      <c r="A65" s="1">
        <v>64</v>
      </c>
      <c r="B65" s="1">
        <v>7.8549999999999991E-3</v>
      </c>
      <c r="C65">
        <f t="shared" si="0"/>
        <v>0.99214500000000005</v>
      </c>
      <c r="G65">
        <f t="shared" si="1"/>
        <v>64</v>
      </c>
      <c r="H65">
        <f t="shared" si="1"/>
        <v>85</v>
      </c>
      <c r="I65">
        <f t="shared" si="2"/>
        <v>8.0834000000000003E-2</v>
      </c>
      <c r="J65">
        <f t="shared" si="6"/>
        <v>0.50659262226153312</v>
      </c>
      <c r="K65">
        <f t="shared" si="3"/>
        <v>4.0949908027888768E-2</v>
      </c>
      <c r="L65">
        <f t="shared" si="4"/>
        <v>5.9780206567325044E-2</v>
      </c>
      <c r="M65" s="4">
        <f t="shared" si="5"/>
        <v>244.79939608201525</v>
      </c>
    </row>
    <row r="66" spans="1:13" x14ac:dyDescent="0.15">
      <c r="A66" s="1">
        <v>65</v>
      </c>
      <c r="B66" s="1">
        <v>8.8800000000000007E-3</v>
      </c>
      <c r="C66">
        <f t="shared" si="0"/>
        <v>0.99112</v>
      </c>
      <c r="G66">
        <f t="shared" si="1"/>
        <v>65</v>
      </c>
      <c r="H66">
        <f t="shared" si="1"/>
        <v>86</v>
      </c>
      <c r="I66">
        <f t="shared" si="2"/>
        <v>9.0723999999999999E-2</v>
      </c>
      <c r="J66">
        <f t="shared" si="6"/>
        <v>0.46564271423364439</v>
      </c>
      <c r="K66">
        <f t="shared" si="3"/>
        <v>4.2244969606133151E-2</v>
      </c>
      <c r="L66">
        <f t="shared" si="4"/>
        <v>5.7205939298875637E-2</v>
      </c>
      <c r="M66" s="4">
        <f t="shared" si="5"/>
        <v>241.66631669712993</v>
      </c>
    </row>
    <row r="67" spans="1:13" x14ac:dyDescent="0.15">
      <c r="A67" s="1">
        <v>66</v>
      </c>
      <c r="B67" s="1">
        <v>1.0182999999999999E-2</v>
      </c>
      <c r="C67">
        <f t="shared" ref="C67:C121" si="7">(1-B67)</f>
        <v>0.98981699999999995</v>
      </c>
      <c r="G67">
        <f t="shared" si="1"/>
        <v>66</v>
      </c>
      <c r="H67">
        <f t="shared" si="1"/>
        <v>87</v>
      </c>
      <c r="I67">
        <f t="shared" ref="I67:I121" si="8">VLOOKUP(H67,$A:$B,2,FALSE)</f>
        <v>0.103156</v>
      </c>
      <c r="J67">
        <f t="shared" si="6"/>
        <v>0.42339774462751123</v>
      </c>
      <c r="K67">
        <f t="shared" ref="K67:K100" si="9">J67*I67</f>
        <v>4.3676017744795549E-2</v>
      </c>
      <c r="L67">
        <f t="shared" si="4"/>
        <v>5.4742525644857085E-2</v>
      </c>
      <c r="M67" s="4">
        <f t="shared" ref="M67:M100" si="10">$F$4*L67*K67</f>
        <v>239.09355214597036</v>
      </c>
    </row>
    <row r="68" spans="1:13" x14ac:dyDescent="0.15">
      <c r="A68" s="1">
        <v>67</v>
      </c>
      <c r="B68" s="1">
        <v>1.1344999999999999E-2</v>
      </c>
      <c r="C68">
        <f t="shared" si="7"/>
        <v>0.98865499999999995</v>
      </c>
      <c r="G68">
        <f t="shared" ref="G68:H83" si="11">G67+1</f>
        <v>67</v>
      </c>
      <c r="H68">
        <f t="shared" si="11"/>
        <v>88</v>
      </c>
      <c r="I68">
        <f t="shared" si="8"/>
        <v>0.116023</v>
      </c>
      <c r="J68">
        <f t="shared" ref="J68:J100" si="12">J67*(1-I67)</f>
        <v>0.37972172688271566</v>
      </c>
      <c r="K68">
        <f t="shared" si="9"/>
        <v>4.4056453918113317E-2</v>
      </c>
      <c r="L68">
        <f t="shared" ref="L68:L100" si="13">1/(1+$F$5)^G68</f>
        <v>5.2385192004647925E-2</v>
      </c>
      <c r="M68" s="4">
        <f t="shared" si="10"/>
        <v>230.79057975442893</v>
      </c>
    </row>
    <row r="69" spans="1:13" x14ac:dyDescent="0.15">
      <c r="A69" s="1">
        <v>68</v>
      </c>
      <c r="B69" s="1">
        <v>1.2433E-2</v>
      </c>
      <c r="C69">
        <f t="shared" si="7"/>
        <v>0.98756699999999997</v>
      </c>
      <c r="G69">
        <f t="shared" si="11"/>
        <v>68</v>
      </c>
      <c r="H69">
        <f t="shared" si="11"/>
        <v>89</v>
      </c>
      <c r="I69">
        <f t="shared" si="8"/>
        <v>0.129748</v>
      </c>
      <c r="J69">
        <f t="shared" si="12"/>
        <v>0.33566527296460236</v>
      </c>
      <c r="K69">
        <f t="shared" si="9"/>
        <v>4.3551897836611231E-2</v>
      </c>
      <c r="L69">
        <f t="shared" si="13"/>
        <v>5.0129370339376013E-2</v>
      </c>
      <c r="M69" s="4">
        <f t="shared" si="10"/>
        <v>218.32292156341532</v>
      </c>
    </row>
    <row r="70" spans="1:13" x14ac:dyDescent="0.15">
      <c r="A70" s="1">
        <v>69</v>
      </c>
      <c r="B70" s="1">
        <v>1.3764999999999999E-2</v>
      </c>
      <c r="C70">
        <f t="shared" si="7"/>
        <v>0.98623499999999997</v>
      </c>
      <c r="G70">
        <f t="shared" si="11"/>
        <v>69</v>
      </c>
      <c r="H70">
        <f t="shared" si="11"/>
        <v>90</v>
      </c>
      <c r="I70">
        <f t="shared" si="8"/>
        <v>0.14507400000000001</v>
      </c>
      <c r="J70">
        <f t="shared" si="12"/>
        <v>0.29211337512799113</v>
      </c>
      <c r="K70">
        <f t="shared" si="9"/>
        <v>4.2378055783318186E-2</v>
      </c>
      <c r="L70">
        <f t="shared" si="13"/>
        <v>4.7970689319977049E-2</v>
      </c>
      <c r="M70" s="4">
        <f t="shared" si="10"/>
        <v>203.2904547966213</v>
      </c>
    </row>
    <row r="71" spans="1:13" x14ac:dyDescent="0.15">
      <c r="A71" s="1">
        <v>70</v>
      </c>
      <c r="B71" s="1">
        <v>1.5037E-2</v>
      </c>
      <c r="C71">
        <f t="shared" si="7"/>
        <v>0.98496300000000003</v>
      </c>
      <c r="G71">
        <f t="shared" si="11"/>
        <v>70</v>
      </c>
      <c r="H71">
        <f t="shared" si="11"/>
        <v>91</v>
      </c>
      <c r="I71">
        <f t="shared" si="8"/>
        <v>0.15856300000000001</v>
      </c>
      <c r="J71">
        <f t="shared" si="12"/>
        <v>0.24973531934467294</v>
      </c>
      <c r="K71">
        <f t="shared" si="9"/>
        <v>3.9598781441249377E-2</v>
      </c>
      <c r="L71">
        <f t="shared" si="13"/>
        <v>4.5904965856437378E-2</v>
      </c>
      <c r="M71" s="4">
        <f t="shared" si="10"/>
        <v>181.77807100170787</v>
      </c>
    </row>
    <row r="72" spans="1:13" x14ac:dyDescent="0.15">
      <c r="A72" s="1">
        <v>71</v>
      </c>
      <c r="B72" s="1">
        <v>1.6507000000000001E-2</v>
      </c>
      <c r="C72">
        <f t="shared" si="7"/>
        <v>0.98349299999999995</v>
      </c>
      <c r="G72">
        <f t="shared" si="11"/>
        <v>71</v>
      </c>
      <c r="H72">
        <f t="shared" si="11"/>
        <v>92</v>
      </c>
      <c r="I72">
        <f t="shared" si="8"/>
        <v>0.174618</v>
      </c>
      <c r="J72">
        <f t="shared" si="12"/>
        <v>0.21013653790342357</v>
      </c>
      <c r="K72">
        <f t="shared" si="9"/>
        <v>3.6693621975620018E-2</v>
      </c>
      <c r="L72">
        <f t="shared" si="13"/>
        <v>4.3928196991806105E-2</v>
      </c>
      <c r="M72" s="4">
        <f t="shared" si="10"/>
        <v>161.18846544879017</v>
      </c>
    </row>
    <row r="73" spans="1:13" x14ac:dyDescent="0.15">
      <c r="A73" s="1">
        <v>72</v>
      </c>
      <c r="B73" s="1">
        <v>1.8391000000000001E-2</v>
      </c>
      <c r="C73">
        <f t="shared" si="7"/>
        <v>0.98160899999999995</v>
      </c>
      <c r="G73">
        <f t="shared" si="11"/>
        <v>72</v>
      </c>
      <c r="H73">
        <f t="shared" si="11"/>
        <v>93</v>
      </c>
      <c r="I73">
        <f t="shared" si="8"/>
        <v>0.190412</v>
      </c>
      <c r="J73">
        <f t="shared" si="12"/>
        <v>0.17344291592780356</v>
      </c>
      <c r="K73">
        <f t="shared" si="9"/>
        <v>3.3025612507644929E-2</v>
      </c>
      <c r="L73">
        <f t="shared" si="13"/>
        <v>4.203655214526901E-2</v>
      </c>
      <c r="M73" s="4">
        <f t="shared" si="10"/>
        <v>138.82828823070645</v>
      </c>
    </row>
    <row r="74" spans="1:13" x14ac:dyDescent="0.15">
      <c r="A74" s="1">
        <v>73</v>
      </c>
      <c r="B74" s="1">
        <v>2.0296999999999999E-2</v>
      </c>
      <c r="C74">
        <f t="shared" si="7"/>
        <v>0.97970299999999999</v>
      </c>
      <c r="G74">
        <f t="shared" si="11"/>
        <v>73</v>
      </c>
      <c r="H74">
        <f t="shared" si="11"/>
        <v>94</v>
      </c>
      <c r="I74">
        <f t="shared" si="8"/>
        <v>0.204264</v>
      </c>
      <c r="J74">
        <f t="shared" si="12"/>
        <v>0.14041730342015862</v>
      </c>
      <c r="K74">
        <f t="shared" si="9"/>
        <v>2.8682200065815282E-2</v>
      </c>
      <c r="L74">
        <f t="shared" si="13"/>
        <v>4.0226365689252648E-2</v>
      </c>
      <c r="M74" s="4">
        <f t="shared" si="10"/>
        <v>115.37806686197919</v>
      </c>
    </row>
    <row r="75" spans="1:13" x14ac:dyDescent="0.15">
      <c r="A75" s="1">
        <v>74</v>
      </c>
      <c r="B75" s="1">
        <v>2.2634999999999999E-2</v>
      </c>
      <c r="C75">
        <f t="shared" si="7"/>
        <v>0.97736500000000004</v>
      </c>
      <c r="G75">
        <f t="shared" si="11"/>
        <v>74</v>
      </c>
      <c r="H75">
        <f t="shared" si="11"/>
        <v>95</v>
      </c>
      <c r="I75">
        <f t="shared" si="8"/>
        <v>0.220605</v>
      </c>
      <c r="J75">
        <f t="shared" si="12"/>
        <v>0.11173510335434335</v>
      </c>
      <c r="K75">
        <f t="shared" si="9"/>
        <v>2.4649322475484913E-2</v>
      </c>
      <c r="L75">
        <f t="shared" si="13"/>
        <v>3.8494129846174785E-2</v>
      </c>
      <c r="M75" s="4">
        <f t="shared" si="10"/>
        <v>94.885421999155071</v>
      </c>
    </row>
    <row r="76" spans="1:13" x14ac:dyDescent="0.15">
      <c r="A76" s="1">
        <v>75</v>
      </c>
      <c r="B76" s="1">
        <v>2.5235E-2</v>
      </c>
      <c r="C76">
        <f t="shared" si="7"/>
        <v>0.97476499999999999</v>
      </c>
      <c r="G76">
        <f t="shared" si="11"/>
        <v>75</v>
      </c>
      <c r="H76">
        <f t="shared" si="11"/>
        <v>96</v>
      </c>
      <c r="I76">
        <f t="shared" si="8"/>
        <v>0.23363300000000001</v>
      </c>
      <c r="J76">
        <f t="shared" si="12"/>
        <v>8.7085780878858446E-2</v>
      </c>
      <c r="K76">
        <f t="shared" si="9"/>
        <v>2.0346112244070336E-2</v>
      </c>
      <c r="L76">
        <f t="shared" si="13"/>
        <v>3.6836487891076353E-2</v>
      </c>
      <c r="M76" s="4">
        <f t="shared" si="10"/>
        <v>74.94793173091773</v>
      </c>
    </row>
    <row r="77" spans="1:13" x14ac:dyDescent="0.15">
      <c r="A77" s="1">
        <v>76</v>
      </c>
      <c r="B77" s="1">
        <v>2.8032999999999999E-2</v>
      </c>
      <c r="C77">
        <f t="shared" si="7"/>
        <v>0.97196700000000003</v>
      </c>
      <c r="G77">
        <f t="shared" si="11"/>
        <v>76</v>
      </c>
      <c r="H77">
        <f t="shared" si="11"/>
        <v>97</v>
      </c>
      <c r="I77">
        <f t="shared" si="8"/>
        <v>0.24835099999999999</v>
      </c>
      <c r="J77">
        <f t="shared" si="12"/>
        <v>6.6739668634788113E-2</v>
      </c>
      <c r="K77">
        <f t="shared" si="9"/>
        <v>1.657486344511826E-2</v>
      </c>
      <c r="L77">
        <f t="shared" si="13"/>
        <v>3.525022764696302E-2</v>
      </c>
      <c r="M77" s="4">
        <f t="shared" si="10"/>
        <v>58.426770965774445</v>
      </c>
    </row>
    <row r="78" spans="1:13" x14ac:dyDescent="0.15">
      <c r="A78" s="1">
        <v>77</v>
      </c>
      <c r="B78" s="1">
        <v>3.1814000000000002E-2</v>
      </c>
      <c r="C78">
        <f t="shared" si="7"/>
        <v>0.96818599999999999</v>
      </c>
      <c r="G78">
        <f t="shared" si="11"/>
        <v>77</v>
      </c>
      <c r="H78">
        <f t="shared" si="11"/>
        <v>98</v>
      </c>
      <c r="I78">
        <f t="shared" si="8"/>
        <v>0.263488</v>
      </c>
      <c r="J78">
        <f t="shared" si="12"/>
        <v>5.0164805189669849E-2</v>
      </c>
      <c r="K78">
        <f t="shared" si="9"/>
        <v>1.3217824189815729E-2</v>
      </c>
      <c r="L78">
        <f t="shared" si="13"/>
        <v>3.3732275260251694E-2</v>
      </c>
      <c r="M78" s="4">
        <f t="shared" si="10"/>
        <v>44.586728391247753</v>
      </c>
    </row>
    <row r="79" spans="1:13" x14ac:dyDescent="0.15">
      <c r="A79" s="1">
        <v>78</v>
      </c>
      <c r="B79" s="1">
        <v>3.5712000000000001E-2</v>
      </c>
      <c r="C79">
        <f t="shared" si="7"/>
        <v>0.96428800000000003</v>
      </c>
      <c r="G79">
        <f t="shared" si="11"/>
        <v>78</v>
      </c>
      <c r="H79">
        <f t="shared" si="11"/>
        <v>99</v>
      </c>
      <c r="I79">
        <f t="shared" si="8"/>
        <v>0.27440900000000001</v>
      </c>
      <c r="J79">
        <f t="shared" si="12"/>
        <v>3.694698099985412E-2</v>
      </c>
      <c r="K79">
        <f t="shared" si="9"/>
        <v>1.0138584109188969E-2</v>
      </c>
      <c r="L79">
        <f t="shared" si="13"/>
        <v>3.2279689244260001E-2</v>
      </c>
      <c r="M79" s="4">
        <f t="shared" si="10"/>
        <v>32.727034442141253</v>
      </c>
    </row>
    <row r="80" spans="1:13" x14ac:dyDescent="0.15">
      <c r="A80" s="1">
        <v>79</v>
      </c>
      <c r="B80" s="1">
        <v>4.0108999999999999E-2</v>
      </c>
      <c r="C80">
        <f t="shared" si="7"/>
        <v>0.95989100000000005</v>
      </c>
      <c r="G80">
        <f t="shared" si="11"/>
        <v>79</v>
      </c>
      <c r="H80">
        <f t="shared" si="11"/>
        <v>100</v>
      </c>
      <c r="I80">
        <f t="shared" si="8"/>
        <v>0.28439199999999998</v>
      </c>
      <c r="J80">
        <f t="shared" si="12"/>
        <v>2.6808396890665151E-2</v>
      </c>
      <c r="K80">
        <f t="shared" si="9"/>
        <v>7.6240936085300434E-3</v>
      </c>
      <c r="L80">
        <f t="shared" si="13"/>
        <v>3.0889654779196175E-2</v>
      </c>
      <c r="M80" s="4">
        <f t="shared" si="10"/>
        <v>23.550561957176907</v>
      </c>
    </row>
    <row r="81" spans="1:13" x14ac:dyDescent="0.15">
      <c r="A81" s="1">
        <v>80</v>
      </c>
      <c r="B81" s="1">
        <v>4.5059000000000002E-2</v>
      </c>
      <c r="C81">
        <f t="shared" si="7"/>
        <v>0.95494100000000004</v>
      </c>
      <c r="G81">
        <f t="shared" si="11"/>
        <v>80</v>
      </c>
      <c r="H81">
        <f t="shared" si="11"/>
        <v>101</v>
      </c>
      <c r="I81">
        <f t="shared" si="8"/>
        <v>0.30173100000000003</v>
      </c>
      <c r="J81">
        <f t="shared" si="12"/>
        <v>1.9184303282135107E-2</v>
      </c>
      <c r="K81">
        <f t="shared" si="9"/>
        <v>5.7884990136219082E-3</v>
      </c>
      <c r="L81">
        <f t="shared" si="13"/>
        <v>2.9559478257604004E-2</v>
      </c>
      <c r="M81" s="4">
        <f t="shared" si="10"/>
        <v>17.110501073731903</v>
      </c>
    </row>
    <row r="82" spans="1:13" x14ac:dyDescent="0.15">
      <c r="A82" s="1">
        <v>81</v>
      </c>
      <c r="B82" s="1">
        <v>5.0860000000000002E-2</v>
      </c>
      <c r="C82">
        <f t="shared" si="7"/>
        <v>0.94913999999999998</v>
      </c>
      <c r="G82">
        <f t="shared" si="11"/>
        <v>81</v>
      </c>
      <c r="H82">
        <f t="shared" si="11"/>
        <v>102</v>
      </c>
      <c r="I82">
        <f t="shared" si="8"/>
        <v>0.31309199999999998</v>
      </c>
      <c r="J82">
        <f t="shared" si="12"/>
        <v>1.3395804268513199E-2</v>
      </c>
      <c r="K82">
        <f t="shared" si="9"/>
        <v>4.1941191500373337E-3</v>
      </c>
      <c r="L82">
        <f t="shared" si="13"/>
        <v>2.8286582064692829E-2</v>
      </c>
      <c r="M82" s="4">
        <f t="shared" si="10"/>
        <v>11.863729552663077</v>
      </c>
    </row>
    <row r="83" spans="1:13" x14ac:dyDescent="0.15">
      <c r="A83" s="1">
        <v>82</v>
      </c>
      <c r="B83" s="1">
        <v>5.7403000000000003E-2</v>
      </c>
      <c r="C83">
        <f t="shared" si="7"/>
        <v>0.94259700000000002</v>
      </c>
      <c r="G83">
        <f t="shared" si="11"/>
        <v>82</v>
      </c>
      <c r="H83">
        <f t="shared" si="11"/>
        <v>103</v>
      </c>
      <c r="I83">
        <f t="shared" si="8"/>
        <v>0.324542</v>
      </c>
      <c r="J83">
        <f t="shared" si="12"/>
        <v>9.2016851184758656E-3</v>
      </c>
      <c r="K83">
        <f t="shared" si="9"/>
        <v>2.9863332917203942E-3</v>
      </c>
      <c r="L83">
        <f t="shared" si="13"/>
        <v>2.7068499583438117E-2</v>
      </c>
      <c r="M83" s="4">
        <f t="shared" si="10"/>
        <v>8.0835561462940859</v>
      </c>
    </row>
    <row r="84" spans="1:13" x14ac:dyDescent="0.15">
      <c r="A84" s="1">
        <v>83</v>
      </c>
      <c r="B84" s="1">
        <v>6.3882999999999995E-2</v>
      </c>
      <c r="C84">
        <f t="shared" si="7"/>
        <v>0.93611699999999998</v>
      </c>
      <c r="G84">
        <f t="shared" ref="G84:H121" si="14">G83+1</f>
        <v>83</v>
      </c>
      <c r="H84">
        <f t="shared" si="14"/>
        <v>104</v>
      </c>
      <c r="I84">
        <f t="shared" si="8"/>
        <v>0.33552900000000002</v>
      </c>
      <c r="J84">
        <f t="shared" si="12"/>
        <v>6.2153518267554714E-3</v>
      </c>
      <c r="K84">
        <f t="shared" si="9"/>
        <v>2.0854307830794369E-3</v>
      </c>
      <c r="L84">
        <f t="shared" si="13"/>
        <v>2.5902870414773321E-2</v>
      </c>
      <c r="M84" s="4">
        <f t="shared" si="10"/>
        <v>5.4018643333085903</v>
      </c>
    </row>
    <row r="85" spans="1:13" x14ac:dyDescent="0.15">
      <c r="A85" s="1">
        <v>84</v>
      </c>
      <c r="B85" s="1">
        <v>7.2020000000000001E-2</v>
      </c>
      <c r="C85">
        <f t="shared" si="7"/>
        <v>0.92798000000000003</v>
      </c>
      <c r="G85">
        <f t="shared" si="14"/>
        <v>84</v>
      </c>
      <c r="H85">
        <f t="shared" si="14"/>
        <v>105</v>
      </c>
      <c r="I85">
        <f t="shared" si="8"/>
        <v>0.345501</v>
      </c>
      <c r="J85">
        <f t="shared" si="12"/>
        <v>4.129921043676035E-3</v>
      </c>
      <c r="K85">
        <f t="shared" si="9"/>
        <v>1.4268918505111138E-3</v>
      </c>
      <c r="L85">
        <f t="shared" si="13"/>
        <v>2.4787435803610838E-2</v>
      </c>
      <c r="M85" s="4">
        <f t="shared" si="10"/>
        <v>3.5368990143239705</v>
      </c>
    </row>
    <row r="86" spans="1:13" x14ac:dyDescent="0.15">
      <c r="A86" s="1">
        <v>85</v>
      </c>
      <c r="B86" s="1">
        <v>8.0834000000000003E-2</v>
      </c>
      <c r="C86">
        <f t="shared" si="7"/>
        <v>0.91916600000000004</v>
      </c>
      <c r="G86">
        <f t="shared" si="14"/>
        <v>85</v>
      </c>
      <c r="H86">
        <f t="shared" si="14"/>
        <v>106</v>
      </c>
      <c r="I86">
        <f t="shared" si="8"/>
        <v>0.353906</v>
      </c>
      <c r="J86">
        <f t="shared" si="12"/>
        <v>2.7030291931649211E-3</v>
      </c>
      <c r="K86">
        <f t="shared" si="9"/>
        <v>9.5661824963622457E-4</v>
      </c>
      <c r="L86">
        <f t="shared" si="13"/>
        <v>2.3720034261828553E-2</v>
      </c>
      <c r="M86" s="4">
        <f t="shared" si="10"/>
        <v>2.2691017656861709</v>
      </c>
    </row>
    <row r="87" spans="1:13" x14ac:dyDescent="0.15">
      <c r="A87" s="1">
        <v>86</v>
      </c>
      <c r="B87" s="1">
        <v>9.0723999999999999E-2</v>
      </c>
      <c r="C87">
        <f t="shared" si="7"/>
        <v>0.90927599999999997</v>
      </c>
      <c r="G87">
        <f t="shared" si="14"/>
        <v>86</v>
      </c>
      <c r="H87">
        <f t="shared" si="14"/>
        <v>107</v>
      </c>
      <c r="I87">
        <f t="shared" si="8"/>
        <v>0.36136299999999999</v>
      </c>
      <c r="J87">
        <f t="shared" si="12"/>
        <v>1.7464109435286965E-3</v>
      </c>
      <c r="K87">
        <f t="shared" si="9"/>
        <v>6.3108829778636038E-4</v>
      </c>
      <c r="L87">
        <f t="shared" si="13"/>
        <v>2.2698597379740247E-2</v>
      </c>
      <c r="M87" s="4">
        <f t="shared" si="10"/>
        <v>1.4324819182518211</v>
      </c>
    </row>
    <row r="88" spans="1:13" x14ac:dyDescent="0.15">
      <c r="A88" s="1">
        <v>87</v>
      </c>
      <c r="B88" s="1">
        <v>0.103156</v>
      </c>
      <c r="C88">
        <f t="shared" si="7"/>
        <v>0.89684399999999997</v>
      </c>
      <c r="G88">
        <f t="shared" si="14"/>
        <v>87</v>
      </c>
      <c r="H88">
        <f t="shared" si="14"/>
        <v>108</v>
      </c>
      <c r="I88">
        <f t="shared" si="8"/>
        <v>0.36872100000000002</v>
      </c>
      <c r="J88">
        <f t="shared" si="12"/>
        <v>1.1153226457423361E-3</v>
      </c>
      <c r="K88">
        <f t="shared" si="9"/>
        <v>4.1124288126075993E-4</v>
      </c>
      <c r="L88">
        <f t="shared" si="13"/>
        <v>2.172114581793325E-2</v>
      </c>
      <c r="M88" s="4">
        <f t="shared" si="10"/>
        <v>0.89326665904519742</v>
      </c>
    </row>
    <row r="89" spans="1:13" x14ac:dyDescent="0.15">
      <c r="A89" s="1">
        <v>88</v>
      </c>
      <c r="B89" s="1">
        <v>0.116023</v>
      </c>
      <c r="C89">
        <f t="shared" si="7"/>
        <v>0.88397700000000001</v>
      </c>
      <c r="G89">
        <f t="shared" si="14"/>
        <v>88</v>
      </c>
      <c r="H89">
        <f t="shared" si="14"/>
        <v>109</v>
      </c>
      <c r="I89">
        <f t="shared" si="8"/>
        <v>0.37577199999999999</v>
      </c>
      <c r="J89">
        <f t="shared" si="12"/>
        <v>7.0407976448157606E-4</v>
      </c>
      <c r="K89">
        <f t="shared" si="9"/>
        <v>2.6457346125877081E-4</v>
      </c>
      <c r="L89">
        <f t="shared" si="13"/>
        <v>2.0785785471706463E-2</v>
      </c>
      <c r="M89" s="4">
        <f t="shared" si="10"/>
        <v>0.54993672072316513</v>
      </c>
    </row>
    <row r="90" spans="1:13" x14ac:dyDescent="0.15">
      <c r="A90" s="1">
        <v>89</v>
      </c>
      <c r="B90" s="1">
        <v>0.129748</v>
      </c>
      <c r="C90">
        <f t="shared" si="7"/>
        <v>0.87025200000000003</v>
      </c>
      <c r="G90">
        <f t="shared" si="14"/>
        <v>89</v>
      </c>
      <c r="H90">
        <f t="shared" si="14"/>
        <v>110</v>
      </c>
      <c r="I90">
        <f t="shared" si="8"/>
        <v>0.38230900000000001</v>
      </c>
      <c r="J90">
        <f t="shared" si="12"/>
        <v>4.3950630322280525E-4</v>
      </c>
      <c r="K90">
        <f t="shared" si="9"/>
        <v>1.6802721527880746E-4</v>
      </c>
      <c r="L90">
        <f t="shared" si="13"/>
        <v>1.9890703800676042E-2</v>
      </c>
      <c r="M90" s="4">
        <f t="shared" si="10"/>
        <v>0.33421795695631873</v>
      </c>
    </row>
    <row r="91" spans="1:13" x14ac:dyDescent="0.15">
      <c r="A91" s="1">
        <v>90</v>
      </c>
      <c r="B91" s="1">
        <v>0.14507400000000001</v>
      </c>
      <c r="C91">
        <f t="shared" si="7"/>
        <v>0.85492599999999996</v>
      </c>
      <c r="G91">
        <f t="shared" si="14"/>
        <v>90</v>
      </c>
      <c r="H91">
        <f t="shared" si="14"/>
        <v>111</v>
      </c>
      <c r="I91">
        <f t="shared" si="8"/>
        <v>0.388123</v>
      </c>
      <c r="J91">
        <f t="shared" si="12"/>
        <v>2.7147908794399782E-4</v>
      </c>
      <c r="K91">
        <f t="shared" si="9"/>
        <v>1.0536727805008827E-4</v>
      </c>
      <c r="L91">
        <f t="shared" si="13"/>
        <v>1.903416631643641E-2</v>
      </c>
      <c r="M91" s="4">
        <f t="shared" si="10"/>
        <v>0.20055782947155795</v>
      </c>
    </row>
    <row r="92" spans="1:13" x14ac:dyDescent="0.15">
      <c r="A92" s="1">
        <v>91</v>
      </c>
      <c r="B92" s="1">
        <v>0.15856300000000001</v>
      </c>
      <c r="C92">
        <f t="shared" si="7"/>
        <v>0.84143699999999999</v>
      </c>
      <c r="G92">
        <f t="shared" si="14"/>
        <v>91</v>
      </c>
      <c r="H92">
        <f t="shared" si="14"/>
        <v>112</v>
      </c>
      <c r="I92">
        <f t="shared" si="8"/>
        <v>0.39300800000000002</v>
      </c>
      <c r="J92">
        <f t="shared" si="12"/>
        <v>1.6611180989390957E-4</v>
      </c>
      <c r="K92">
        <f t="shared" si="9"/>
        <v>6.5283270182785614E-5</v>
      </c>
      <c r="L92">
        <f t="shared" si="13"/>
        <v>1.8214513221470247E-2</v>
      </c>
      <c r="M92" s="4">
        <f t="shared" si="10"/>
        <v>0.11891029878851629</v>
      </c>
    </row>
    <row r="93" spans="1:13" x14ac:dyDescent="0.15">
      <c r="A93" s="1">
        <v>92</v>
      </c>
      <c r="B93" s="1">
        <v>0.174618</v>
      </c>
      <c r="C93">
        <f t="shared" si="7"/>
        <v>0.82538200000000006</v>
      </c>
      <c r="G93">
        <f t="shared" si="14"/>
        <v>92</v>
      </c>
      <c r="H93">
        <f t="shared" si="14"/>
        <v>113</v>
      </c>
      <c r="I93">
        <f t="shared" si="8"/>
        <v>0.396754</v>
      </c>
      <c r="J93">
        <f t="shared" si="12"/>
        <v>1.0082853971112395E-4</v>
      </c>
      <c r="K93">
        <f t="shared" si="9"/>
        <v>4.0004126444547275E-5</v>
      </c>
      <c r="L93">
        <f t="shared" si="13"/>
        <v>1.7430156192794501E-2</v>
      </c>
      <c r="M93" s="4">
        <f t="shared" si="10"/>
        <v>6.9727817228476E-2</v>
      </c>
    </row>
    <row r="94" spans="1:13" x14ac:dyDescent="0.15">
      <c r="A94" s="1">
        <v>93</v>
      </c>
      <c r="B94" s="1">
        <v>0.190412</v>
      </c>
      <c r="C94">
        <f t="shared" si="7"/>
        <v>0.80958799999999997</v>
      </c>
      <c r="G94">
        <f t="shared" si="14"/>
        <v>93</v>
      </c>
      <c r="H94">
        <f t="shared" si="14"/>
        <v>114</v>
      </c>
      <c r="I94">
        <f t="shared" si="8"/>
        <v>0.39915400000000001</v>
      </c>
      <c r="J94">
        <f t="shared" si="12"/>
        <v>6.0824413266576673E-5</v>
      </c>
      <c r="K94">
        <f t="shared" si="9"/>
        <v>2.4278307853007145E-5</v>
      </c>
      <c r="L94">
        <f t="shared" si="13"/>
        <v>1.6679575304109566E-2</v>
      </c>
      <c r="M94" s="4">
        <f t="shared" si="10"/>
        <v>4.0495186409058734E-2</v>
      </c>
    </row>
    <row r="95" spans="1:13" x14ac:dyDescent="0.15">
      <c r="A95" s="1">
        <v>94</v>
      </c>
      <c r="B95" s="1">
        <v>0.204264</v>
      </c>
      <c r="C95">
        <f t="shared" si="7"/>
        <v>0.795736</v>
      </c>
      <c r="G95">
        <f t="shared" si="14"/>
        <v>94</v>
      </c>
      <c r="H95">
        <f t="shared" si="14"/>
        <v>115</v>
      </c>
      <c r="I95">
        <f t="shared" si="8"/>
        <v>0.4</v>
      </c>
      <c r="J95">
        <f t="shared" si="12"/>
        <v>3.6546105413569528E-5</v>
      </c>
      <c r="K95">
        <f t="shared" si="9"/>
        <v>1.4618442165427812E-5</v>
      </c>
      <c r="L95">
        <f t="shared" si="13"/>
        <v>1.596131608048763E-2</v>
      </c>
      <c r="M95" s="4">
        <f t="shared" si="10"/>
        <v>2.3332957600672135E-2</v>
      </c>
    </row>
    <row r="96" spans="1:13" x14ac:dyDescent="0.15">
      <c r="A96" s="1">
        <v>95</v>
      </c>
      <c r="B96" s="1">
        <v>0.220605</v>
      </c>
      <c r="C96">
        <f t="shared" si="7"/>
        <v>0.77939500000000006</v>
      </c>
      <c r="G96">
        <f t="shared" si="14"/>
        <v>95</v>
      </c>
      <c r="H96">
        <f t="shared" si="14"/>
        <v>116</v>
      </c>
      <c r="I96">
        <f t="shared" si="8"/>
        <v>0.4</v>
      </c>
      <c r="J96">
        <f t="shared" si="12"/>
        <v>2.1927663248141716E-5</v>
      </c>
      <c r="K96">
        <f t="shared" si="9"/>
        <v>8.7710652992566868E-6</v>
      </c>
      <c r="L96">
        <f t="shared" si="13"/>
        <v>1.5273986679892465E-2</v>
      </c>
      <c r="M96" s="4">
        <f t="shared" si="10"/>
        <v>1.3396913454931365E-2</v>
      </c>
    </row>
    <row r="97" spans="1:13" x14ac:dyDescent="0.15">
      <c r="A97" s="1">
        <v>96</v>
      </c>
      <c r="B97" s="1">
        <v>0.23363300000000001</v>
      </c>
      <c r="C97">
        <f t="shared" si="7"/>
        <v>0.76636700000000002</v>
      </c>
      <c r="G97">
        <f t="shared" si="14"/>
        <v>96</v>
      </c>
      <c r="H97">
        <f t="shared" si="14"/>
        <v>117</v>
      </c>
      <c r="I97">
        <f t="shared" si="8"/>
        <v>0.4</v>
      </c>
      <c r="J97">
        <f t="shared" si="12"/>
        <v>1.3156597948885029E-5</v>
      </c>
      <c r="K97">
        <f t="shared" si="9"/>
        <v>5.2626391795540122E-6</v>
      </c>
      <c r="L97">
        <f t="shared" si="13"/>
        <v>1.4616255196069352E-2</v>
      </c>
      <c r="M97" s="4">
        <f t="shared" si="10"/>
        <v>7.6920077253194476E-3</v>
      </c>
    </row>
    <row r="98" spans="1:13" x14ac:dyDescent="0.15">
      <c r="A98" s="1">
        <v>97</v>
      </c>
      <c r="B98" s="1">
        <v>0.24835099999999999</v>
      </c>
      <c r="C98">
        <f t="shared" si="7"/>
        <v>0.75164900000000001</v>
      </c>
      <c r="G98">
        <f t="shared" si="14"/>
        <v>97</v>
      </c>
      <c r="H98">
        <f t="shared" si="14"/>
        <v>118</v>
      </c>
      <c r="I98">
        <f t="shared" si="8"/>
        <v>0.4</v>
      </c>
      <c r="J98">
        <f t="shared" si="12"/>
        <v>7.8939587693310179E-6</v>
      </c>
      <c r="K98">
        <f t="shared" si="9"/>
        <v>3.1575835077324074E-6</v>
      </c>
      <c r="L98">
        <f t="shared" si="13"/>
        <v>1.3986847077578331E-2</v>
      </c>
      <c r="M98" s="4">
        <f t="shared" si="10"/>
        <v>4.416463765733656E-3</v>
      </c>
    </row>
    <row r="99" spans="1:13" x14ac:dyDescent="0.15">
      <c r="A99" s="1">
        <v>98</v>
      </c>
      <c r="B99" s="1">
        <v>0.263488</v>
      </c>
      <c r="C99">
        <f t="shared" si="7"/>
        <v>0.73651200000000006</v>
      </c>
      <c r="G99">
        <f t="shared" si="14"/>
        <v>98</v>
      </c>
      <c r="H99">
        <f t="shared" si="14"/>
        <v>119</v>
      </c>
      <c r="I99">
        <f t="shared" si="8"/>
        <v>0.4</v>
      </c>
      <c r="J99">
        <f t="shared" si="12"/>
        <v>4.7363752615986109E-6</v>
      </c>
      <c r="K99">
        <f t="shared" si="9"/>
        <v>1.8945501046394445E-6</v>
      </c>
      <c r="L99">
        <f t="shared" si="13"/>
        <v>1.3384542657969695E-2</v>
      </c>
      <c r="M99" s="4">
        <f t="shared" si="10"/>
        <v>2.5357686693207597E-3</v>
      </c>
    </row>
    <row r="100" spans="1:13" x14ac:dyDescent="0.15">
      <c r="A100" s="1">
        <v>99</v>
      </c>
      <c r="B100" s="1">
        <v>0.27440900000000001</v>
      </c>
      <c r="C100">
        <f t="shared" si="7"/>
        <v>0.72559099999999999</v>
      </c>
      <c r="G100">
        <f t="shared" si="14"/>
        <v>99</v>
      </c>
      <c r="H100">
        <f t="shared" si="14"/>
        <v>120</v>
      </c>
      <c r="I100">
        <f t="shared" si="8"/>
        <v>1</v>
      </c>
      <c r="J100">
        <f t="shared" si="12"/>
        <v>2.8418251569591664E-6</v>
      </c>
      <c r="K100">
        <f t="shared" si="9"/>
        <v>2.8418251569591664E-6</v>
      </c>
      <c r="L100">
        <f t="shared" si="13"/>
        <v>1.2808174792315498E-2</v>
      </c>
      <c r="M100" s="4">
        <f t="shared" si="10"/>
        <v>3.6398593339532432E-3</v>
      </c>
    </row>
    <row r="101" spans="1:13" x14ac:dyDescent="0.15">
      <c r="A101" s="1">
        <v>100</v>
      </c>
      <c r="B101" s="1">
        <v>0.28439199999999998</v>
      </c>
      <c r="C101">
        <f t="shared" si="7"/>
        <v>0.71560800000000002</v>
      </c>
    </row>
    <row r="102" spans="1:13" x14ac:dyDescent="0.15">
      <c r="A102" s="1">
        <v>101</v>
      </c>
      <c r="B102" s="1">
        <v>0.30173100000000003</v>
      </c>
      <c r="C102">
        <f t="shared" si="7"/>
        <v>0.69826900000000003</v>
      </c>
    </row>
    <row r="103" spans="1:13" x14ac:dyDescent="0.15">
      <c r="A103" s="1">
        <v>102</v>
      </c>
      <c r="B103" s="1">
        <v>0.31309199999999998</v>
      </c>
      <c r="C103">
        <f t="shared" si="7"/>
        <v>0.68690800000000007</v>
      </c>
    </row>
    <row r="104" spans="1:13" x14ac:dyDescent="0.15">
      <c r="A104" s="1">
        <v>103</v>
      </c>
      <c r="B104" s="1">
        <v>0.324542</v>
      </c>
      <c r="C104">
        <f t="shared" si="7"/>
        <v>0.675458</v>
      </c>
    </row>
    <row r="105" spans="1:13" x14ac:dyDescent="0.15">
      <c r="A105" s="1">
        <v>104</v>
      </c>
      <c r="B105" s="1">
        <v>0.33552900000000002</v>
      </c>
      <c r="C105">
        <f t="shared" si="7"/>
        <v>0.66447100000000003</v>
      </c>
    </row>
    <row r="106" spans="1:13" x14ac:dyDescent="0.15">
      <c r="A106" s="1">
        <v>105</v>
      </c>
      <c r="B106" s="1">
        <v>0.345501</v>
      </c>
      <c r="C106">
        <f t="shared" si="7"/>
        <v>0.65449899999999994</v>
      </c>
    </row>
    <row r="107" spans="1:13" x14ac:dyDescent="0.15">
      <c r="A107" s="1">
        <v>106</v>
      </c>
      <c r="B107" s="1">
        <v>0.353906</v>
      </c>
      <c r="C107">
        <f t="shared" si="7"/>
        <v>0.64609399999999995</v>
      </c>
    </row>
    <row r="108" spans="1:13" x14ac:dyDescent="0.15">
      <c r="A108" s="1">
        <v>107</v>
      </c>
      <c r="B108" s="1">
        <v>0.36136299999999999</v>
      </c>
      <c r="C108">
        <f t="shared" si="7"/>
        <v>0.63863700000000001</v>
      </c>
    </row>
    <row r="109" spans="1:13" x14ac:dyDescent="0.15">
      <c r="A109" s="1">
        <v>108</v>
      </c>
      <c r="B109" s="1">
        <v>0.36872100000000002</v>
      </c>
      <c r="C109">
        <f t="shared" si="7"/>
        <v>0.63127899999999992</v>
      </c>
    </row>
    <row r="110" spans="1:13" x14ac:dyDescent="0.15">
      <c r="A110" s="1">
        <v>109</v>
      </c>
      <c r="B110" s="1">
        <v>0.37577199999999999</v>
      </c>
      <c r="C110">
        <f t="shared" si="7"/>
        <v>0.62422800000000001</v>
      </c>
    </row>
    <row r="111" spans="1:13" x14ac:dyDescent="0.15">
      <c r="A111" s="1">
        <v>110</v>
      </c>
      <c r="B111" s="1">
        <v>0.38230900000000001</v>
      </c>
      <c r="C111">
        <f t="shared" si="7"/>
        <v>0.61769099999999999</v>
      </c>
    </row>
    <row r="112" spans="1:13" x14ac:dyDescent="0.15">
      <c r="A112" s="1">
        <v>111</v>
      </c>
      <c r="B112" s="1">
        <v>0.388123</v>
      </c>
      <c r="C112">
        <f t="shared" si="7"/>
        <v>0.611877</v>
      </c>
    </row>
    <row r="113" spans="1:3" x14ac:dyDescent="0.15">
      <c r="A113" s="1">
        <v>112</v>
      </c>
      <c r="B113" s="1">
        <v>0.39300800000000002</v>
      </c>
      <c r="C113">
        <f t="shared" si="7"/>
        <v>0.60699199999999998</v>
      </c>
    </row>
    <row r="114" spans="1:3" x14ac:dyDescent="0.15">
      <c r="A114" s="1">
        <v>113</v>
      </c>
      <c r="B114" s="1">
        <v>0.396754</v>
      </c>
      <c r="C114">
        <f t="shared" si="7"/>
        <v>0.60324599999999995</v>
      </c>
    </row>
    <row r="115" spans="1:3" x14ac:dyDescent="0.15">
      <c r="A115" s="1">
        <v>114</v>
      </c>
      <c r="B115" s="1">
        <v>0.39915400000000001</v>
      </c>
      <c r="C115">
        <f t="shared" si="7"/>
        <v>0.60084599999999999</v>
      </c>
    </row>
    <row r="116" spans="1:3" x14ac:dyDescent="0.15">
      <c r="A116" s="1">
        <v>115</v>
      </c>
      <c r="B116" s="1">
        <v>0.4</v>
      </c>
      <c r="C116">
        <f t="shared" si="7"/>
        <v>0.6</v>
      </c>
    </row>
    <row r="117" spans="1:3" x14ac:dyDescent="0.15">
      <c r="A117" s="1">
        <v>116</v>
      </c>
      <c r="B117" s="1">
        <v>0.4</v>
      </c>
      <c r="C117">
        <f t="shared" si="7"/>
        <v>0.6</v>
      </c>
    </row>
    <row r="118" spans="1:3" x14ac:dyDescent="0.15">
      <c r="A118" s="1">
        <v>117</v>
      </c>
      <c r="B118" s="1">
        <v>0.4</v>
      </c>
      <c r="C118">
        <f t="shared" si="7"/>
        <v>0.6</v>
      </c>
    </row>
    <row r="119" spans="1:3" x14ac:dyDescent="0.15">
      <c r="A119" s="1">
        <v>118</v>
      </c>
      <c r="B119" s="1">
        <v>0.4</v>
      </c>
      <c r="C119">
        <f t="shared" si="7"/>
        <v>0.6</v>
      </c>
    </row>
    <row r="120" spans="1:3" x14ac:dyDescent="0.15">
      <c r="A120" s="1">
        <v>119</v>
      </c>
      <c r="B120" s="1">
        <v>0.4</v>
      </c>
      <c r="C120">
        <f t="shared" si="7"/>
        <v>0.6</v>
      </c>
    </row>
    <row r="121" spans="1:3" x14ac:dyDescent="0.15">
      <c r="A121" s="1">
        <v>120</v>
      </c>
      <c r="B121" s="1">
        <v>1</v>
      </c>
      <c r="C121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Will Cote</cp:lastModifiedBy>
  <dcterms:created xsi:type="dcterms:W3CDTF">2025-03-18T00:58:24Z</dcterms:created>
  <dcterms:modified xsi:type="dcterms:W3CDTF">2025-03-18T01:03:54Z</dcterms:modified>
  <cp:category/>
  <cp:contentStatus/>
</cp:coreProperties>
</file>