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3600" windowWidth="24780" windowHeight="19660" tabRatio="500"/>
  </bookViews>
  <sheets>
    <sheet name="Ratings" sheetId="1" r:id="rId1"/>
    <sheet name="Sheet1" sheetId="2" r:id="rId2"/>
  </sheets>
  <definedNames>
    <definedName name="Players">Ratings!$B$28:$AK$86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2" i="1"/>
  <c r="I13"/>
  <c r="K44"/>
  <c r="G49"/>
  <c r="G41"/>
  <c r="I22"/>
  <c r="K53"/>
  <c r="G77"/>
  <c r="G45"/>
  <c r="G7"/>
  <c r="I29"/>
  <c r="I44"/>
  <c r="G48"/>
  <c r="G22"/>
  <c r="I53"/>
  <c r="I18"/>
  <c r="R34"/>
  <c r="M34"/>
  <c r="Q34"/>
  <c r="T34"/>
  <c r="U34"/>
  <c r="O34"/>
  <c r="N34"/>
  <c r="G24"/>
  <c r="G35"/>
  <c r="G17"/>
  <c r="G21"/>
  <c r="G29"/>
  <c r="G71"/>
  <c r="G19"/>
  <c r="G44"/>
  <c r="G34"/>
  <c r="G53"/>
  <c r="G13"/>
  <c r="G18"/>
  <c r="G51"/>
  <c r="G36"/>
  <c r="R86"/>
  <c r="M86"/>
  <c r="Q86"/>
  <c r="T86"/>
  <c r="U86"/>
  <c r="O86"/>
  <c r="N86"/>
  <c r="R85"/>
  <c r="Q85"/>
  <c r="T85"/>
  <c r="U85"/>
  <c r="O85"/>
  <c r="N85"/>
  <c r="M85"/>
  <c r="R84"/>
  <c r="M84"/>
  <c r="Q84"/>
  <c r="T84"/>
  <c r="U84"/>
  <c r="O84"/>
  <c r="N84"/>
  <c r="R83"/>
  <c r="Q83"/>
  <c r="T83"/>
  <c r="U83"/>
  <c r="O83"/>
  <c r="N83"/>
  <c r="M83"/>
  <c r="R82"/>
  <c r="Q82"/>
  <c r="T82"/>
  <c r="U82"/>
  <c r="O82"/>
  <c r="N82"/>
  <c r="M82"/>
  <c r="R81"/>
  <c r="Q81"/>
  <c r="T81"/>
  <c r="U81"/>
  <c r="O81"/>
  <c r="N81"/>
  <c r="M81"/>
  <c r="R80"/>
  <c r="Q80"/>
  <c r="T80"/>
  <c r="U80"/>
  <c r="O80"/>
  <c r="N80"/>
  <c r="M80"/>
  <c r="R79"/>
  <c r="Q79"/>
  <c r="T79"/>
  <c r="U79"/>
  <c r="O79"/>
  <c r="N79"/>
  <c r="M79"/>
  <c r="R78"/>
  <c r="Q78"/>
  <c r="T78"/>
  <c r="U78"/>
  <c r="O78"/>
  <c r="N78"/>
  <c r="M78"/>
  <c r="R77"/>
  <c r="M77"/>
  <c r="Q77"/>
  <c r="T77"/>
  <c r="U77"/>
  <c r="O77"/>
  <c r="N77"/>
  <c r="R76"/>
  <c r="Q76"/>
  <c r="T76"/>
  <c r="U76"/>
  <c r="O76"/>
  <c r="N76"/>
  <c r="M76"/>
  <c r="R75"/>
  <c r="Q75"/>
  <c r="T75"/>
  <c r="U75"/>
  <c r="O75"/>
  <c r="N75"/>
  <c r="M75"/>
  <c r="R74"/>
  <c r="Q74"/>
  <c r="T74"/>
  <c r="U74"/>
  <c r="O74"/>
  <c r="N74"/>
  <c r="M74"/>
  <c r="R73"/>
  <c r="Q73"/>
  <c r="T73"/>
  <c r="U73"/>
  <c r="O73"/>
  <c r="N73"/>
  <c r="M73"/>
  <c r="R72"/>
  <c r="M72"/>
  <c r="Q72"/>
  <c r="T72"/>
  <c r="U72"/>
  <c r="O72"/>
  <c r="N72"/>
  <c r="R71"/>
  <c r="M71"/>
  <c r="Q71"/>
  <c r="T71"/>
  <c r="U71"/>
  <c r="O71"/>
  <c r="N71"/>
  <c r="R70"/>
  <c r="Q70"/>
  <c r="T70"/>
  <c r="U70"/>
  <c r="O70"/>
  <c r="N70"/>
  <c r="M70"/>
  <c r="R69"/>
  <c r="Q69"/>
  <c r="T69"/>
  <c r="U69"/>
  <c r="O69"/>
  <c r="N69"/>
  <c r="M69"/>
  <c r="R68"/>
  <c r="Q68"/>
  <c r="T68"/>
  <c r="U68"/>
  <c r="O68"/>
  <c r="N68"/>
  <c r="M68"/>
  <c r="R67"/>
  <c r="Q67"/>
  <c r="T67"/>
  <c r="U67"/>
  <c r="O67"/>
  <c r="N67"/>
  <c r="M67"/>
  <c r="R66"/>
  <c r="Q66"/>
  <c r="T66"/>
  <c r="U66"/>
  <c r="O66"/>
  <c r="N66"/>
  <c r="M66"/>
  <c r="R65"/>
  <c r="Q65"/>
  <c r="T65"/>
  <c r="U65"/>
  <c r="O65"/>
  <c r="N65"/>
  <c r="M65"/>
  <c r="R64"/>
  <c r="Q64"/>
  <c r="T64"/>
  <c r="U64"/>
  <c r="O64"/>
  <c r="N64"/>
  <c r="M64"/>
  <c r="R63"/>
  <c r="Q63"/>
  <c r="T63"/>
  <c r="U63"/>
  <c r="O63"/>
  <c r="N63"/>
  <c r="M63"/>
  <c r="R62"/>
  <c r="M62"/>
  <c r="Q62"/>
  <c r="T62"/>
  <c r="U62"/>
  <c r="O62"/>
  <c r="N62"/>
  <c r="R61"/>
  <c r="Q61"/>
  <c r="T61"/>
  <c r="U61"/>
  <c r="O61"/>
  <c r="N61"/>
  <c r="M61"/>
  <c r="R60"/>
  <c r="Q60"/>
  <c r="T60"/>
  <c r="U60"/>
  <c r="O60"/>
  <c r="N60"/>
  <c r="M60"/>
  <c r="R59"/>
  <c r="Q59"/>
  <c r="T59"/>
  <c r="U59"/>
  <c r="O59"/>
  <c r="N59"/>
  <c r="M59"/>
  <c r="R58"/>
  <c r="Q58"/>
  <c r="T58"/>
  <c r="U58"/>
  <c r="O58"/>
  <c r="N58"/>
  <c r="M58"/>
  <c r="R56"/>
  <c r="Q56"/>
  <c r="T56"/>
  <c r="U56"/>
  <c r="O56"/>
  <c r="N56"/>
  <c r="M56"/>
  <c r="R55"/>
  <c r="Q55"/>
  <c r="T55"/>
  <c r="U55"/>
  <c r="O55"/>
  <c r="N55"/>
  <c r="M55"/>
  <c r="R52"/>
  <c r="Q52"/>
  <c r="T52"/>
  <c r="U52"/>
  <c r="O52"/>
  <c r="N52"/>
  <c r="M52"/>
  <c r="R51"/>
  <c r="M51"/>
  <c r="N51"/>
  <c r="O51"/>
  <c r="Q51"/>
  <c r="T51"/>
  <c r="U51"/>
  <c r="R49"/>
  <c r="M49"/>
  <c r="Q49"/>
  <c r="T49"/>
  <c r="U49"/>
  <c r="O49"/>
  <c r="N49"/>
  <c r="R47"/>
  <c r="M47"/>
  <c r="Q47"/>
  <c r="T47"/>
  <c r="U47"/>
  <c r="O47"/>
  <c r="N47"/>
  <c r="R46"/>
  <c r="M46"/>
  <c r="Q46"/>
  <c r="T46"/>
  <c r="U46"/>
  <c r="O46"/>
  <c r="N46"/>
  <c r="R44"/>
  <c r="M44"/>
  <c r="N44"/>
  <c r="O44"/>
  <c r="Q44"/>
  <c r="T44"/>
  <c r="U44"/>
  <c r="R43"/>
  <c r="M43"/>
  <c r="Q43"/>
  <c r="T43"/>
  <c r="U43"/>
  <c r="O43"/>
  <c r="N43"/>
  <c r="R41"/>
  <c r="M41"/>
  <c r="Q41"/>
  <c r="T41"/>
  <c r="U41"/>
  <c r="O41"/>
  <c r="N41"/>
  <c r="R39"/>
  <c r="M39"/>
  <c r="N39"/>
  <c r="Q39"/>
  <c r="T39"/>
  <c r="U39"/>
  <c r="O39"/>
  <c r="R38"/>
  <c r="Q38"/>
  <c r="T38"/>
  <c r="U38"/>
  <c r="O38"/>
  <c r="N38"/>
  <c r="M38"/>
  <c r="R37"/>
  <c r="Q37"/>
  <c r="T37"/>
  <c r="U37"/>
  <c r="O37"/>
  <c r="N37"/>
  <c r="M37"/>
  <c r="R36"/>
  <c r="M36"/>
  <c r="Q36"/>
  <c r="T36"/>
  <c r="U36"/>
  <c r="O36"/>
  <c r="N36"/>
  <c r="R35"/>
  <c r="M35"/>
  <c r="Q35"/>
  <c r="T35"/>
  <c r="U35"/>
  <c r="O35"/>
  <c r="N35"/>
  <c r="R33"/>
  <c r="Q33"/>
  <c r="T33"/>
  <c r="U33"/>
  <c r="O33"/>
  <c r="N33"/>
  <c r="M33"/>
  <c r="R32"/>
  <c r="M32"/>
  <c r="Q32"/>
  <c r="T32"/>
  <c r="U32"/>
  <c r="O32"/>
  <c r="N32"/>
  <c r="R31"/>
  <c r="M31"/>
  <c r="Q31"/>
  <c r="T31"/>
  <c r="U31"/>
  <c r="O31"/>
  <c r="N31"/>
  <c r="R30"/>
  <c r="Q30"/>
  <c r="T30"/>
  <c r="U30"/>
  <c r="O30"/>
  <c r="N30"/>
  <c r="M30"/>
  <c r="R29"/>
  <c r="M29"/>
  <c r="N29"/>
  <c r="Q29"/>
  <c r="T29"/>
  <c r="U29"/>
  <c r="O29"/>
  <c r="R28"/>
  <c r="Q28"/>
  <c r="T28"/>
  <c r="U28"/>
  <c r="O28"/>
  <c r="N28"/>
  <c r="M28"/>
  <c r="R27"/>
  <c r="Q27"/>
  <c r="T27"/>
  <c r="U27"/>
  <c r="O27"/>
  <c r="N27"/>
  <c r="M27"/>
  <c r="R26"/>
  <c r="Q26"/>
  <c r="T26"/>
  <c r="U26"/>
  <c r="O26"/>
  <c r="N26"/>
  <c r="M26"/>
  <c r="R24"/>
  <c r="M24"/>
  <c r="N24"/>
  <c r="Q24"/>
  <c r="T24"/>
  <c r="U24"/>
  <c r="O24"/>
  <c r="R23"/>
  <c r="Q23"/>
  <c r="T23"/>
  <c r="U23"/>
  <c r="O23"/>
  <c r="N23"/>
  <c r="M23"/>
  <c r="R22"/>
  <c r="M22"/>
  <c r="N22"/>
  <c r="Q22"/>
  <c r="T22"/>
  <c r="U22"/>
  <c r="O22"/>
  <c r="R21"/>
  <c r="M21"/>
  <c r="Q21"/>
  <c r="T21"/>
  <c r="U21"/>
  <c r="O21"/>
  <c r="N21"/>
  <c r="R20"/>
  <c r="Q20"/>
  <c r="T20"/>
  <c r="U20"/>
  <c r="O20"/>
  <c r="N20"/>
  <c r="M20"/>
  <c r="R19"/>
  <c r="M19"/>
  <c r="Q19"/>
  <c r="T19"/>
  <c r="U19"/>
  <c r="O19"/>
  <c r="N19"/>
  <c r="R18"/>
  <c r="M18"/>
  <c r="N18"/>
  <c r="Q18"/>
  <c r="T18"/>
  <c r="U18"/>
  <c r="O18"/>
  <c r="R17"/>
  <c r="M17"/>
  <c r="Q17"/>
  <c r="T17"/>
  <c r="U17"/>
  <c r="O17"/>
  <c r="N17"/>
  <c r="R16"/>
  <c r="Q16"/>
  <c r="T16"/>
  <c r="U16"/>
  <c r="O16"/>
  <c r="N16"/>
  <c r="M16"/>
  <c r="R15"/>
  <c r="Q15"/>
  <c r="T15"/>
  <c r="U15"/>
  <c r="O15"/>
  <c r="N15"/>
  <c r="M15"/>
  <c r="R14"/>
  <c r="M14"/>
  <c r="N14"/>
  <c r="Q14"/>
  <c r="T14"/>
  <c r="U14"/>
  <c r="O14"/>
  <c r="R13"/>
  <c r="M13"/>
  <c r="N13"/>
  <c r="Q13"/>
  <c r="T13"/>
  <c r="U13"/>
  <c r="O13"/>
  <c r="R12"/>
  <c r="M12"/>
  <c r="Q12"/>
  <c r="T12"/>
  <c r="U12"/>
  <c r="O12"/>
  <c r="N12"/>
  <c r="R11"/>
  <c r="Q11"/>
  <c r="T11"/>
  <c r="U11"/>
  <c r="O11"/>
  <c r="N11"/>
  <c r="M11"/>
  <c r="R10"/>
  <c r="Q10"/>
  <c r="T10"/>
  <c r="U10"/>
  <c r="O10"/>
  <c r="N10"/>
  <c r="M10"/>
  <c r="R6"/>
  <c r="Q6"/>
  <c r="T6"/>
  <c r="U6"/>
  <c r="O6"/>
  <c r="N6"/>
  <c r="M6"/>
  <c r="R5"/>
  <c r="M5"/>
  <c r="N5"/>
  <c r="Q5"/>
  <c r="T5"/>
  <c r="U5"/>
  <c r="O5"/>
  <c r="R4"/>
  <c r="Q4"/>
  <c r="T4"/>
  <c r="U4"/>
  <c r="O4"/>
  <c r="N4"/>
  <c r="M4"/>
  <c r="R54"/>
  <c r="M54"/>
  <c r="Q54"/>
  <c r="T54"/>
  <c r="U54"/>
  <c r="O54"/>
  <c r="N54"/>
  <c r="R53"/>
  <c r="M53"/>
  <c r="N53"/>
  <c r="O53"/>
  <c r="Q53"/>
  <c r="T53"/>
  <c r="U53"/>
  <c r="R50"/>
  <c r="Q50"/>
  <c r="T50"/>
  <c r="U50"/>
  <c r="O50"/>
  <c r="N50"/>
  <c r="M50"/>
  <c r="R48"/>
  <c r="M48"/>
  <c r="Q48"/>
  <c r="T48"/>
  <c r="U48"/>
  <c r="O48"/>
  <c r="N48"/>
  <c r="R45"/>
  <c r="M45"/>
  <c r="Q45"/>
  <c r="T45"/>
  <c r="U45"/>
  <c r="O45"/>
  <c r="N45"/>
  <c r="R42"/>
  <c r="M42"/>
  <c r="Q42"/>
  <c r="T42"/>
  <c r="U42"/>
  <c r="O42"/>
  <c r="N42"/>
  <c r="R40"/>
  <c r="M40"/>
  <c r="Q40"/>
  <c r="T40"/>
  <c r="U40"/>
  <c r="O40"/>
  <c r="N40"/>
  <c r="R25"/>
  <c r="Q25"/>
  <c r="T25"/>
  <c r="U25"/>
  <c r="O25"/>
  <c r="N25"/>
  <c r="M25"/>
  <c r="R9"/>
  <c r="M9"/>
  <c r="N9"/>
  <c r="Q9"/>
  <c r="T9"/>
  <c r="U9"/>
  <c r="O9"/>
  <c r="R8"/>
  <c r="Q8"/>
  <c r="T8"/>
  <c r="U8"/>
  <c r="O8"/>
  <c r="N8"/>
  <c r="M8"/>
  <c r="R7"/>
  <c r="M7"/>
  <c r="Q7"/>
  <c r="T7"/>
  <c r="U7"/>
  <c r="R89"/>
  <c r="M89"/>
  <c r="Q89"/>
  <c r="T89"/>
  <c r="U89"/>
  <c r="R90"/>
  <c r="Q90"/>
  <c r="T90"/>
  <c r="U90"/>
  <c r="U87"/>
  <c r="O7"/>
  <c r="N7"/>
  <c r="M90"/>
  <c r="B1"/>
  <c r="O90"/>
  <c r="N90"/>
  <c r="O89"/>
  <c r="N89"/>
</calcChain>
</file>

<file path=xl/sharedStrings.xml><?xml version="1.0" encoding="utf-8"?>
<sst xmlns="http://schemas.openxmlformats.org/spreadsheetml/2006/main" count="790" uniqueCount="403">
  <si>
    <t>Roe</t>
  </si>
  <si>
    <t>fredlroe@msn.com, sroe@cableone.net</t>
  </si>
  <si>
    <t>dad 830-5367 mom 850-3165</t>
  </si>
  <si>
    <t>Wendy &amp; Tom Scofield</t>
  </si>
  <si>
    <t>Scofield</t>
  </si>
  <si>
    <t>wscofield@cableone.net</t>
  </si>
  <si>
    <t>w841-9468 h867-6051</t>
  </si>
  <si>
    <t>Heather Kirk Skinner</t>
  </si>
  <si>
    <t>Skinner</t>
  </si>
  <si>
    <t>hgkirk@msn.com</t>
  </si>
  <si>
    <t>409-1378, 344-5060</t>
  </si>
  <si>
    <t>Marisa &amp; Bill Weppner</t>
  </si>
  <si>
    <t>Smith</t>
  </si>
  <si>
    <t>marisa.ksmith@yahoo.com</t>
  </si>
  <si>
    <t>841-7477, 870-3072</t>
  </si>
  <si>
    <t>Elizabeth &amp; Tony</t>
  </si>
  <si>
    <t>Songer</t>
  </si>
  <si>
    <t>elizabeth_songer@yahoo.com</t>
  </si>
  <si>
    <t>540-818-2619 540-818-1731</t>
  </si>
  <si>
    <t>h336-7628 c861-6249 w388-4884</t>
  </si>
  <si>
    <t>Jarad</t>
  </si>
  <si>
    <t>Knudsen</t>
  </si>
  <si>
    <t>leslieandjarad@hotmail.com</t>
  </si>
  <si>
    <t>891-6459</t>
  </si>
  <si>
    <t>Tucker Webb-Knudson</t>
  </si>
  <si>
    <t>Brian &amp; barclay</t>
  </si>
  <si>
    <t>Konrath</t>
  </si>
  <si>
    <t>barclaykonrath@mac.com</t>
  </si>
  <si>
    <t>860-4958</t>
  </si>
  <si>
    <t>Adam</t>
  </si>
  <si>
    <t>Krueger</t>
  </si>
  <si>
    <t>huntnid@cableone.net</t>
  </si>
  <si>
    <t>870-3744</t>
  </si>
  <si>
    <t>Carlos</t>
  </si>
  <si>
    <t>Labstida</t>
  </si>
  <si>
    <t>eric.labastida@gmail.com, carlos.labastida@gmail.com</t>
  </si>
  <si>
    <t>972-987-9585</t>
  </si>
  <si>
    <t>Paige &amp; Aurele</t>
  </si>
  <si>
    <t>LaMontagne</t>
  </si>
  <si>
    <t>paige.lamontagne@boiseschools.org</t>
  </si>
  <si>
    <t>385-9185</t>
  </si>
  <si>
    <t>hwoodley4@gmail.com</t>
  </si>
  <si>
    <t>695-5035</t>
  </si>
  <si>
    <t>Staci</t>
  </si>
  <si>
    <t>Woods</t>
  </si>
  <si>
    <t>stacicwoods@hotmail.com</t>
  </si>
  <si>
    <t>921-1203</t>
  </si>
  <si>
    <t>Richard</t>
  </si>
  <si>
    <t>Wright</t>
  </si>
  <si>
    <t>rmwright@pcsedu.com,mussler.wright@gmail.com</t>
  </si>
  <si>
    <t>H343-4144 w343-3110</t>
  </si>
  <si>
    <t>Mark and Sue Zimmerer</t>
  </si>
  <si>
    <t>Zimmerer</t>
  </si>
  <si>
    <t>zimley@cableone.net</t>
  </si>
  <si>
    <t>Dad 409-5292 Mom 440-6970</t>
  </si>
  <si>
    <t>Dana Zuckerman</t>
  </si>
  <si>
    <t>Zuckerman</t>
  </si>
  <si>
    <t>danazuckerman@gmail.com</t>
  </si>
  <si>
    <t>577-6808</t>
  </si>
  <si>
    <t>Kurt &amp; Dani</t>
  </si>
  <si>
    <t>Zwolfer</t>
  </si>
  <si>
    <t>dzwolfer@hotmail.com</t>
  </si>
  <si>
    <t>h387-0051 w334-2120 x11</t>
  </si>
  <si>
    <t>Howard</t>
  </si>
  <si>
    <t>phillygoatcheese@msn.com</t>
  </si>
  <si>
    <t>Crowell</t>
  </si>
  <si>
    <t>aprilfcrowell@gmail.com, garycrowelljr@gmail.com</t>
  </si>
  <si>
    <t>342-8425</t>
  </si>
  <si>
    <t>lindseynewgard@aol.com</t>
  </si>
  <si>
    <t>412-1349</t>
  </si>
  <si>
    <t>Camille &amp; David</t>
  </si>
  <si>
    <t>McCauley</t>
  </si>
  <si>
    <t>drmccauley@gmail.com</t>
  </si>
  <si>
    <t>389-4796 dad 890-7680 mom 724-3371</t>
  </si>
  <si>
    <t>Kally McIntyre</t>
  </si>
  <si>
    <t>McIntyre</t>
  </si>
  <si>
    <t>kally.mcintyre@gmail.com</t>
  </si>
  <si>
    <t>h426-0079 c629-9451</t>
  </si>
  <si>
    <t>Melanie</t>
  </si>
  <si>
    <t>Moore</t>
  </si>
  <si>
    <t>mel-pete.swan@msn.com</t>
  </si>
  <si>
    <t>345-3287</t>
  </si>
  <si>
    <t>Dawn</t>
  </si>
  <si>
    <t>Ojukwu</t>
  </si>
  <si>
    <t>theojukwus@yahoo.com</t>
  </si>
  <si>
    <t>404-234-5582</t>
  </si>
  <si>
    <t>Brodi</t>
  </si>
  <si>
    <t>PalmerA</t>
  </si>
  <si>
    <t>brodiprn@gmail.com</t>
  </si>
  <si>
    <t>794-1803</t>
  </si>
  <si>
    <t>Peter &amp; Jill Palmer</t>
  </si>
  <si>
    <t>PalmerM</t>
  </si>
  <si>
    <t>peterleepalmer@msn.com, jillnpalmer@msn.com</t>
  </si>
  <si>
    <t>Dad 867-9113/385-9198 Mom 860-7406/429-6917</t>
  </si>
  <si>
    <t>Carlyn &amp; Bob Park</t>
  </si>
  <si>
    <t>Park</t>
  </si>
  <si>
    <t>northendparks@hotmail.com</t>
  </si>
  <si>
    <t>C870-9995 H389-1136</t>
  </si>
  <si>
    <t>Liz / Devin Bloss</t>
  </si>
  <si>
    <t>Post</t>
  </si>
  <si>
    <t>ljmiller34@yahoo.com</t>
  </si>
  <si>
    <t>891-5119</t>
  </si>
  <si>
    <t>Tiffany Quilici</t>
  </si>
  <si>
    <t>Quilici</t>
  </si>
  <si>
    <t>tiffany@roaringsprings.com</t>
  </si>
  <si>
    <t>724-3328</t>
  </si>
  <si>
    <t>Rickie Roberts</t>
  </si>
  <si>
    <t>Brandi</t>
  </si>
  <si>
    <t>Roberts</t>
  </si>
  <si>
    <t>bjr210@gmail.com</t>
  </si>
  <si>
    <t>283-9122</t>
  </si>
  <si>
    <t>Fred</t>
  </si>
  <si>
    <t>susannea@att.net</t>
  </si>
  <si>
    <t>c408-309-9654 h629-8786</t>
  </si>
  <si>
    <t>Whit and Kristen Albright</t>
  </si>
  <si>
    <t>Albright</t>
  </si>
  <si>
    <t>whitalbright@gmail.com</t>
  </si>
  <si>
    <t>Mom 720-6030 Dad 720-6851</t>
  </si>
  <si>
    <t>Andrea</t>
  </si>
  <si>
    <t>Anderson</t>
  </si>
  <si>
    <t>andrea.anderson@boiseschools.org</t>
  </si>
  <si>
    <t>859-4947 / 854-6445</t>
  </si>
  <si>
    <t>Phedra Andreas</t>
  </si>
  <si>
    <t>Andreas</t>
  </si>
  <si>
    <t>phedra@forthazel.com</t>
  </si>
  <si>
    <t>850-5529</t>
  </si>
  <si>
    <t>Kendra</t>
  </si>
  <si>
    <t>Arnt</t>
  </si>
  <si>
    <t>kenlenzi@yahoo.com</t>
  </si>
  <si>
    <t>363-9596 or 867-6346</t>
  </si>
  <si>
    <t>Jennifer &amp; Jeff</t>
  </si>
  <si>
    <t>Banks</t>
  </si>
  <si>
    <t>kayakjj@msn.com</t>
  </si>
  <si>
    <t>Margi &amp; Neeraj Soni</t>
  </si>
  <si>
    <t>Soni</t>
  </si>
  <si>
    <t>margimsoni@gmail.com</t>
  </si>
  <si>
    <t>Mom 484-0534 Dad 484-0487</t>
  </si>
  <si>
    <t>Kirsten &amp; Dean</t>
  </si>
  <si>
    <t>Teegarden</t>
  </si>
  <si>
    <t>kirstentee@yahoo.com</t>
  </si>
  <si>
    <t>338-5227</t>
  </si>
  <si>
    <t>Erica Gomez</t>
  </si>
  <si>
    <t>Teixeira</t>
  </si>
  <si>
    <t>ericagomez09@gmail.com</t>
  </si>
  <si>
    <t>284-2520</t>
  </si>
  <si>
    <t>Mira Tomten</t>
  </si>
  <si>
    <t>David T &amp; Sarah Pedersen</t>
  </si>
  <si>
    <t>Tomten</t>
  </si>
  <si>
    <t>tom10@q.com</t>
  </si>
  <si>
    <t>342-3357</t>
  </si>
  <si>
    <t>Willerup</t>
  </si>
  <si>
    <t>frederik@willerup.com</t>
  </si>
  <si>
    <t>899-3893</t>
  </si>
  <si>
    <t>Jeni</t>
  </si>
  <si>
    <t>Williams</t>
  </si>
  <si>
    <t>willijeni@yahoo.com</t>
  </si>
  <si>
    <t>908-9086</t>
  </si>
  <si>
    <t>Christopher &amp; Faya</t>
  </si>
  <si>
    <t>ckw0531@gmail.com</t>
  </si>
  <si>
    <t>392-5980</t>
  </si>
  <si>
    <t>Henry &amp; Sarah</t>
  </si>
  <si>
    <t>Woodley</t>
  </si>
  <si>
    <t>Molly</t>
  </si>
  <si>
    <t>Conein</t>
  </si>
  <si>
    <t>mollyconein@yahoo.com</t>
  </si>
  <si>
    <t>284-4895</t>
  </si>
  <si>
    <t>Mike &amp; Angie</t>
  </si>
  <si>
    <t>Devitt</t>
  </si>
  <si>
    <t>mdpt@qwestoffice.net</t>
  </si>
  <si>
    <t>869-2427 866-4047</t>
  </si>
  <si>
    <t>Amy &amp; Donn</t>
  </si>
  <si>
    <t>English</t>
  </si>
  <si>
    <t>auditmonkey@msn.com,boisenp@msn.com</t>
  </si>
  <si>
    <t>Mom 861-5966 Dad 570-7835</t>
  </si>
  <si>
    <t>Lara &amp;John</t>
  </si>
  <si>
    <t>Eustermann</t>
  </si>
  <si>
    <t>lara@eustermann.com</t>
  </si>
  <si>
    <t>890-1336 / 830-4658</t>
  </si>
  <si>
    <t>Lara &amp; John</t>
  </si>
  <si>
    <t>Scott &amp; Julie</t>
  </si>
  <si>
    <t>Flynn</t>
  </si>
  <si>
    <t>sjflynners@msn.com</t>
  </si>
  <si>
    <t>761-0430</t>
  </si>
  <si>
    <t>Carrie &amp; Doug Freeman</t>
  </si>
  <si>
    <t>Freeman</t>
  </si>
  <si>
    <t>freebase23@msn.com</t>
  </si>
  <si>
    <t>941-0166 / 941-1329</t>
  </si>
  <si>
    <t>Liz</t>
  </si>
  <si>
    <t>Gibson</t>
  </si>
  <si>
    <t>zlizgibson@yahoo.com</t>
  </si>
  <si>
    <t>861-1844</t>
  </si>
  <si>
    <t>Marci &amp; Justin</t>
  </si>
  <si>
    <t>Glass</t>
  </si>
  <si>
    <t>marci.glass@mac.com</t>
  </si>
  <si>
    <t>473-0392</t>
  </si>
  <si>
    <t>Paige &amp; Marco</t>
  </si>
  <si>
    <t>Gough</t>
  </si>
  <si>
    <t>paige.somoza@boiseschools.org</t>
  </si>
  <si>
    <t>608-0207 440-8135</t>
  </si>
  <si>
    <t>Leanne</t>
  </si>
  <si>
    <t>Gustavel</t>
  </si>
  <si>
    <t>lgustavel@cableone.net</t>
  </si>
  <si>
    <t>440-8532</t>
  </si>
  <si>
    <t>Matt &amp; Kristi</t>
  </si>
  <si>
    <t>Hulquist</t>
  </si>
  <si>
    <t>mhulquist@hotmail.com</t>
  </si>
  <si>
    <t>229-1574</t>
  </si>
  <si>
    <t>Chase Kliksdal</t>
  </si>
  <si>
    <t>Paulal</t>
  </si>
  <si>
    <t>Kliksdal</t>
  </si>
  <si>
    <t>plk@hteh.com</t>
  </si>
  <si>
    <t>Henry McCauley</t>
  </si>
  <si>
    <t>Isaac Skinner</t>
  </si>
  <si>
    <t>Isabella Ojukwu</t>
  </si>
  <si>
    <t>Isabelle Devitt</t>
  </si>
  <si>
    <t>Jack Roe</t>
  </si>
  <si>
    <t>Jackson Gustavel</t>
  </si>
  <si>
    <t>Keiju Williams</t>
  </si>
  <si>
    <t>Lauren Lazar</t>
  </si>
  <si>
    <t>Matthew Freeman</t>
  </si>
  <si>
    <t>Max Palmer</t>
  </si>
  <si>
    <t>Noah Leavitt</t>
  </si>
  <si>
    <t>Parker Conein</t>
  </si>
  <si>
    <t>Phoenix Teixeira</t>
  </si>
  <si>
    <t>Zane Gibson</t>
  </si>
  <si>
    <t>Alex Ojukwu</t>
  </si>
  <si>
    <t>Declan Teegarden</t>
  </si>
  <si>
    <t>Devon Scofield</t>
  </si>
  <si>
    <t>Griffin Eustermann</t>
  </si>
  <si>
    <t>Ian Woodley</t>
  </si>
  <si>
    <t>Sophie Budell</t>
  </si>
  <si>
    <t>Blue Group</t>
    <phoneticPr fontId="11" type="noConversion"/>
  </si>
  <si>
    <t>Rating</t>
    <phoneticPr fontId="11" type="noConversion"/>
  </si>
  <si>
    <t>Dan &amp; Tricia</t>
  </si>
  <si>
    <t>Lazar</t>
  </si>
  <si>
    <t>lawdbl@aol.com</t>
  </si>
  <si>
    <t>353-0239</t>
  </si>
  <si>
    <t>phammlazar@aol.com</t>
  </si>
  <si>
    <t>Karen Vlcek</t>
  </si>
  <si>
    <t>Leavitt</t>
  </si>
  <si>
    <t>vlcek.ka@gmail.com</t>
  </si>
  <si>
    <t>514-5436</t>
  </si>
  <si>
    <t>vlcek.ka@gmail.com, mark.leavitt@us.army.mil</t>
  </si>
  <si>
    <t>Lindsey Newgard</t>
  </si>
  <si>
    <t>Massey</t>
  </si>
  <si>
    <t>Jake Krueger</t>
  </si>
  <si>
    <t>John Ojukwu</t>
  </si>
  <si>
    <t>Mariah Albin</t>
  </si>
  <si>
    <t>Nicolai Andreas</t>
  </si>
  <si>
    <t>Seth Moore</t>
  </si>
  <si>
    <t>Stevon Albin</t>
  </si>
  <si>
    <t>Sydney Post</t>
  </si>
  <si>
    <t>Delta</t>
    <phoneticPr fontId="11" type="noConversion"/>
  </si>
  <si>
    <t>New</t>
    <phoneticPr fontId="11" type="noConversion"/>
  </si>
  <si>
    <t>Grade</t>
    <phoneticPr fontId="11" type="noConversion"/>
  </si>
  <si>
    <t>Rating</t>
    <phoneticPr fontId="11" type="noConversion"/>
  </si>
  <si>
    <t>Tenje Zimmerer</t>
  </si>
  <si>
    <t>Thomas Konrath</t>
  </si>
  <si>
    <t>1-31</t>
    <phoneticPr fontId="11" type="noConversion"/>
  </si>
  <si>
    <t>Anthony Quilici</t>
    <phoneticPr fontId="11" type="noConversion"/>
  </si>
  <si>
    <t>Asha Soni</t>
    <phoneticPr fontId="11" type="noConversion"/>
  </si>
  <si>
    <t>Ashley Banks</t>
    <phoneticPr fontId="11" type="noConversion"/>
  </si>
  <si>
    <t>Gibson Eustermann</t>
    <phoneticPr fontId="11" type="noConversion"/>
  </si>
  <si>
    <t>Mark McIntyre</t>
    <phoneticPr fontId="11" type="noConversion"/>
  </si>
  <si>
    <t>Maya Smith</t>
    <phoneticPr fontId="11" type="noConversion"/>
  </si>
  <si>
    <t>Noah Woods</t>
    <phoneticPr fontId="11" type="noConversion"/>
  </si>
  <si>
    <t>Pascal Andreas</t>
    <phoneticPr fontId="11" type="noConversion"/>
  </si>
  <si>
    <t>Quinn Massey</t>
    <phoneticPr fontId="11" type="noConversion"/>
  </si>
  <si>
    <t>Tucker Webb-Knudsen</t>
    <phoneticPr fontId="11" type="noConversion"/>
  </si>
  <si>
    <t>x</t>
    <phoneticPr fontId="11" type="noConversion"/>
  </si>
  <si>
    <t>x</t>
    <phoneticPr fontId="11" type="noConversion"/>
  </si>
  <si>
    <t>Tmp</t>
    <phoneticPr fontId="11" type="noConversion"/>
  </si>
  <si>
    <t>Tavish LaMontagne</t>
    <phoneticPr fontId="11" type="noConversion"/>
  </si>
  <si>
    <t>Trixie Zwolfer</t>
  </si>
  <si>
    <t>Vivien Zwolfer</t>
  </si>
  <si>
    <t>Xavier Howard</t>
  </si>
  <si>
    <t>TOTAL</t>
    <phoneticPr fontId="11" type="noConversion"/>
  </si>
  <si>
    <t xml:space="preserve"> </t>
    <phoneticPr fontId="11" type="noConversion"/>
  </si>
  <si>
    <t>Expected</t>
    <phoneticPr fontId="11" type="noConversion"/>
  </si>
  <si>
    <t>Actual</t>
    <phoneticPr fontId="11" type="noConversion"/>
  </si>
  <si>
    <t>Grade</t>
  </si>
  <si>
    <t>Annika Willerup</t>
  </si>
  <si>
    <t>Ashlynn Palmer</t>
  </si>
  <si>
    <t>1-10</t>
    <phoneticPr fontId="11" type="noConversion"/>
  </si>
  <si>
    <t>Bailey Flynn</t>
  </si>
  <si>
    <t>Calc1</t>
    <phoneticPr fontId="11" type="noConversion"/>
  </si>
  <si>
    <t>Calc2</t>
    <phoneticPr fontId="11" type="noConversion"/>
  </si>
  <si>
    <t>Calc3</t>
    <phoneticPr fontId="11" type="noConversion"/>
  </si>
  <si>
    <t>12-13</t>
    <phoneticPr fontId="11" type="noConversion"/>
  </si>
  <si>
    <t>K</t>
    <phoneticPr fontId="11" type="noConversion"/>
  </si>
  <si>
    <t>Mira Thomton</t>
    <phoneticPr fontId="11" type="noConversion"/>
  </si>
  <si>
    <t>Alastair Gough</t>
    <phoneticPr fontId="11" type="noConversion"/>
  </si>
  <si>
    <t>1-3</t>
    <phoneticPr fontId="11" type="noConversion"/>
  </si>
  <si>
    <t>Miles Budell</t>
    <phoneticPr fontId="11" type="noConversion"/>
  </si>
  <si>
    <t>Ricky Roberts</t>
    <phoneticPr fontId="11" type="noConversion"/>
  </si>
  <si>
    <t>Pt1</t>
    <phoneticPr fontId="11" type="noConversion"/>
  </si>
  <si>
    <t>Rate2</t>
    <phoneticPr fontId="11" type="noConversion"/>
  </si>
  <si>
    <t>Rate1</t>
    <phoneticPr fontId="11" type="noConversion"/>
  </si>
  <si>
    <t>Geoffrey Park</t>
    <phoneticPr fontId="11" type="noConversion"/>
  </si>
  <si>
    <t>Julie &amp; Theo Albert</t>
  </si>
  <si>
    <t>Albert</t>
  </si>
  <si>
    <t>2eboyze@gmail.com</t>
  </si>
  <si>
    <t>906-2115 /  863-0748</t>
  </si>
  <si>
    <t>Jason Albin</t>
  </si>
  <si>
    <t>Susanne</t>
  </si>
  <si>
    <t>Albin</t>
  </si>
  <si>
    <t>Kayden Hulquist</t>
    <phoneticPr fontId="11" type="noConversion"/>
  </si>
  <si>
    <t>K</t>
    <phoneticPr fontId="11" type="noConversion"/>
  </si>
  <si>
    <t>Amelia Mussler-Wright</t>
  </si>
  <si>
    <t>Ben Lazar</t>
  </si>
  <si>
    <t>Clara Crowell</t>
  </si>
  <si>
    <t>Cooper McCauley</t>
  </si>
  <si>
    <t>Derrek Flynn</t>
  </si>
  <si>
    <t>Eli Williams</t>
  </si>
  <si>
    <t>Elias Willerup</t>
  </si>
  <si>
    <t>Elliott Glass</t>
  </si>
  <si>
    <t>Emma English</t>
  </si>
  <si>
    <t>Forest Leavitt</t>
  </si>
  <si>
    <t>name</t>
    <phoneticPr fontId="11" type="noConversion"/>
  </si>
  <si>
    <t>grade</t>
    <phoneticPr fontId="11" type="noConversion"/>
  </si>
  <si>
    <t>current</t>
    <phoneticPr fontId="11" type="noConversion"/>
  </si>
  <si>
    <t>name2</t>
    <phoneticPr fontId="11" type="noConversion"/>
  </si>
  <si>
    <t>grade2</t>
    <phoneticPr fontId="11" type="noConversion"/>
  </si>
  <si>
    <t>notes</t>
    <phoneticPr fontId="11" type="noConversion"/>
  </si>
  <si>
    <t>last year</t>
    <phoneticPr fontId="11" type="noConversion"/>
  </si>
  <si>
    <t>parent</t>
    <phoneticPr fontId="11" type="noConversion"/>
  </si>
  <si>
    <t>family</t>
    <phoneticPr fontId="11" type="noConversion"/>
  </si>
  <si>
    <t>email</t>
    <phoneticPr fontId="11" type="noConversion"/>
  </si>
  <si>
    <t>phone</t>
    <phoneticPr fontId="11" type="noConversion"/>
  </si>
  <si>
    <t>c608-2745 h424-0264</t>
  </si>
  <si>
    <t>Peyton Banks</t>
  </si>
  <si>
    <t>Jennifer</t>
  </si>
  <si>
    <t>608-2745</t>
  </si>
  <si>
    <t>Ernesto &amp; Charlene</t>
  </si>
  <si>
    <t>Becerra</t>
  </si>
  <si>
    <t>ernestobcrr@yahoo.com</t>
  </si>
  <si>
    <t>938-1425</t>
  </si>
  <si>
    <t>K</t>
  </si>
  <si>
    <t>Erika</t>
  </si>
  <si>
    <t>Budell</t>
  </si>
  <si>
    <t>erika@budell.net</t>
  </si>
  <si>
    <t>869-4009</t>
  </si>
  <si>
    <t>Ben Zuckerman</t>
    <phoneticPr fontId="11" type="noConversion"/>
  </si>
  <si>
    <t>11-01</t>
    <phoneticPr fontId="11" type="noConversion"/>
  </si>
  <si>
    <t>11-08</t>
    <phoneticPr fontId="11" type="noConversion"/>
  </si>
  <si>
    <t>Aiden Teegarden</t>
    <phoneticPr fontId="11" type="noConversion"/>
  </si>
  <si>
    <t>Chase Kluksdal</t>
    <phoneticPr fontId="11" type="noConversion"/>
  </si>
  <si>
    <t>Cooper Webb-Knudson</t>
    <phoneticPr fontId="11" type="noConversion"/>
  </si>
  <si>
    <t>11-15</t>
  </si>
  <si>
    <t>11-29</t>
    <phoneticPr fontId="11" type="noConversion"/>
  </si>
  <si>
    <t>12-06</t>
    <phoneticPr fontId="11" type="noConversion"/>
  </si>
  <si>
    <t>Charlie Park</t>
    <phoneticPr fontId="11" type="noConversion"/>
  </si>
  <si>
    <t>Jaeson Albin</t>
    <phoneticPr fontId="11" type="noConversion"/>
  </si>
  <si>
    <t>Isaac Fishman</t>
    <phoneticPr fontId="11" type="noConversion"/>
  </si>
  <si>
    <t>Parker Anderson</t>
  </si>
  <si>
    <t>Fisher Albright</t>
    <phoneticPr fontId="11" type="noConversion"/>
  </si>
  <si>
    <t>Ford Songer</t>
    <phoneticPr fontId="11" type="noConversion"/>
  </si>
  <si>
    <t>Jack McIntyre</t>
  </si>
  <si>
    <t>Carson Gustavel</t>
  </si>
  <si>
    <t>Tyler Freeman</t>
  </si>
  <si>
    <t>Ethan Albert</t>
  </si>
  <si>
    <t>Payton Banks</t>
    <phoneticPr fontId="11" type="noConversion"/>
  </si>
  <si>
    <t>Pt2</t>
    <phoneticPr fontId="11" type="noConversion"/>
  </si>
  <si>
    <t>Pt3</t>
    <phoneticPr fontId="11" type="noConversion"/>
  </si>
  <si>
    <t>Rate3</t>
    <phoneticPr fontId="11" type="noConversion"/>
  </si>
  <si>
    <t>Ben Arnt</t>
  </si>
  <si>
    <t>Brennan Becerra</t>
  </si>
  <si>
    <t>Charlie Konrath</t>
  </si>
  <si>
    <t>Clay Leavitt</t>
  </si>
  <si>
    <t>Eric Labastida</t>
  </si>
  <si>
    <t>Ethan Williams</t>
  </si>
  <si>
    <t>Jack Zuckerman</t>
  </si>
  <si>
    <t>Jack Zuckerman</t>
    <phoneticPr fontId="11" type="noConversion"/>
  </si>
  <si>
    <t>K</t>
    <phoneticPr fontId="11" type="noConversion"/>
  </si>
  <si>
    <t>x</t>
    <phoneticPr fontId="11" type="noConversion"/>
  </si>
  <si>
    <t>Minimum</t>
    <phoneticPr fontId="11" type="noConversion"/>
  </si>
  <si>
    <t>Aiden Teegarden</t>
  </si>
  <si>
    <t>Alastair Gough</t>
  </si>
  <si>
    <t>Anthony Quilici</t>
  </si>
  <si>
    <t>Asha Soni</t>
  </si>
  <si>
    <t>Ashley Banks</t>
  </si>
  <si>
    <t>Ben Zuckerman</t>
  </si>
  <si>
    <t>Charlie Park</t>
  </si>
  <si>
    <t>Chase Kluksdal</t>
  </si>
  <si>
    <t>Fisher Albright</t>
  </si>
  <si>
    <t>Ford Songer</t>
  </si>
  <si>
    <t>Geoffrey Park</t>
  </si>
  <si>
    <t>Gibson Eustermann</t>
  </si>
  <si>
    <t>Isaac Fishman</t>
  </si>
  <si>
    <t>Jaeson Albin</t>
  </si>
  <si>
    <t>Kayden Hulquist</t>
  </si>
  <si>
    <t>Mark McIntyre</t>
  </si>
  <si>
    <t>Maya Smith</t>
  </si>
  <si>
    <t>Miles Budell</t>
  </si>
  <si>
    <t>Noah Woods</t>
  </si>
  <si>
    <t>Pascal Andreas</t>
  </si>
  <si>
    <t>Quinn Massey</t>
  </si>
  <si>
    <t>Ricky Roberts</t>
  </si>
  <si>
    <t>Tavish LaMontagne</t>
  </si>
  <si>
    <t>Tucker Webb-Knudsen</t>
  </si>
  <si>
    <t>Cooper Webb-Knudson</t>
  </si>
  <si>
    <t>Payton Banks</t>
  </si>
  <si>
    <t>Movers and Shakers</t>
    <phoneticPr fontId="1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</si>
</sst>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/d"/>
    <numFmt numFmtId="166" formatCode="\+0;\-0"/>
  </numFmts>
  <fonts count="12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" fontId="1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right"/>
    </xf>
    <xf numFmtId="0" fontId="10" fillId="0" borderId="0" xfId="0" applyFont="1" applyAlignment="1">
      <alignment horizontal="left" indent="1"/>
    </xf>
    <xf numFmtId="1" fontId="0" fillId="0" borderId="0" xfId="0" applyNumberFormat="1"/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7" fillId="0" borderId="0" xfId="0" applyFont="1"/>
    <xf numFmtId="1" fontId="0" fillId="0" borderId="0" xfId="0" applyNumberFormat="1"/>
    <xf numFmtId="0" fontId="6" fillId="0" borderId="0" xfId="0" applyFon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6" fontId="0" fillId="0" borderId="0" xfId="0" applyNumberFormat="1" applyAlignment="1">
      <alignment horizontal="right"/>
    </xf>
    <xf numFmtId="0" fontId="10" fillId="0" borderId="0" xfId="0" quotePrefix="1" applyFont="1" applyAlignment="1">
      <alignment horizontal="center"/>
    </xf>
    <xf numFmtId="1" fontId="10" fillId="0" borderId="0" xfId="0" quotePrefix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4" borderId="0" xfId="0" applyNumberFormat="1" applyFill="1" applyAlignment="1">
      <alignment horizontal="right"/>
    </xf>
    <xf numFmtId="166" fontId="0" fillId="4" borderId="0" xfId="0" applyNumberFormat="1" applyFill="1"/>
    <xf numFmtId="1" fontId="0" fillId="0" borderId="0" xfId="0" applyNumberFormat="1" applyAlignment="1">
      <alignment horizontal="center"/>
    </xf>
    <xf numFmtId="16" fontId="10" fillId="0" borderId="0" xfId="0" quotePrefix="1" applyNumberFormat="1" applyFont="1" applyAlignment="1">
      <alignment horizontal="right"/>
    </xf>
    <xf numFmtId="1" fontId="0" fillId="0" borderId="0" xfId="0" applyNumberFormat="1"/>
    <xf numFmtId="1" fontId="4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2" fillId="0" borderId="0" xfId="0" applyFont="1"/>
    <xf numFmtId="1" fontId="0" fillId="0" borderId="0" xfId="0" applyNumberFormat="1"/>
    <xf numFmtId="1" fontId="0" fillId="0" borderId="0" xfId="1" applyNumberFormat="1" applyFont="1" applyAlignment="1"/>
    <xf numFmtId="1" fontId="10" fillId="0" borderId="0" xfId="1" applyNumberFormat="1" applyFont="1" applyAlignment="1"/>
    <xf numFmtId="1" fontId="0" fillId="0" borderId="0" xfId="0" applyNumberFormat="1" applyAlignment="1"/>
    <xf numFmtId="1" fontId="9" fillId="0" borderId="0" xfId="1" applyNumberFormat="1" applyFont="1" applyAlignment="1"/>
    <xf numFmtId="1" fontId="0" fillId="0" borderId="0" xfId="1" applyNumberFormat="1" applyFont="1" applyBorder="1" applyAlignment="1"/>
    <xf numFmtId="1" fontId="4" fillId="0" borderId="0" xfId="1" applyNumberFormat="1" applyFont="1" applyAlignment="1"/>
    <xf numFmtId="1" fontId="0" fillId="5" borderId="0" xfId="0" applyNumberFormat="1" applyFill="1" applyAlignment="1">
      <alignment horizontal="center"/>
    </xf>
    <xf numFmtId="16" fontId="1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" fontId="10" fillId="0" borderId="0" xfId="0" quotePrefix="1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L266"/>
  <sheetViews>
    <sheetView tabSelected="1" topLeftCell="I1" workbookViewId="0">
      <pane ySplit="3" topLeftCell="A21" activePane="bottomLeft" state="frozenSplit"/>
      <selection pane="bottomLeft" activeCell="W3" sqref="W3"/>
    </sheetView>
  </sheetViews>
  <sheetFormatPr baseColWidth="10" defaultRowHeight="13"/>
  <cols>
    <col min="1" max="1" width="4.28515625" style="10" customWidth="1"/>
    <col min="2" max="2" width="17.5703125" customWidth="1"/>
    <col min="3" max="3" width="5.42578125" style="10" bestFit="1" customWidth="1"/>
    <col min="4" max="4" width="6.28515625" style="50" bestFit="1" customWidth="1"/>
    <col min="5" max="5" width="4.140625" style="43" customWidth="1"/>
    <col min="6" max="6" width="3.85546875" style="10" bestFit="1" customWidth="1"/>
    <col min="7" max="7" width="5.85546875" style="10" bestFit="1" customWidth="1"/>
    <col min="8" max="8" width="3.85546875" style="18" bestFit="1" customWidth="1"/>
    <col min="9" max="9" width="5.85546875" style="15" bestFit="1" customWidth="1"/>
    <col min="10" max="10" width="3.85546875" style="18" bestFit="1" customWidth="1"/>
    <col min="11" max="11" width="5.85546875" style="15" bestFit="1" customWidth="1"/>
    <col min="12" max="12" width="3.42578125" style="15" customWidth="1"/>
    <col min="13" max="13" width="7.140625" bestFit="1" customWidth="1"/>
    <col min="14" max="14" width="7.140625" customWidth="1"/>
    <col min="15" max="15" width="7.140625" bestFit="1" customWidth="1"/>
    <col min="16" max="16" width="4" customWidth="1"/>
    <col min="17" max="17" width="8.42578125" bestFit="1" customWidth="1"/>
    <col min="18" max="18" width="6.140625" style="2" bestFit="1" customWidth="1"/>
    <col min="19" max="19" width="2" bestFit="1" customWidth="1"/>
    <col min="20" max="20" width="4.5703125" style="8" bestFit="1" customWidth="1"/>
    <col min="21" max="21" width="5.28515625" bestFit="1" customWidth="1"/>
    <col min="22" max="22" width="2.42578125" customWidth="1"/>
    <col min="23" max="23" width="6.7109375" bestFit="1" customWidth="1"/>
    <col min="24" max="24" width="6.85546875" style="58" customWidth="1"/>
    <col min="25" max="25" width="5.5703125" customWidth="1"/>
    <col min="26" max="26" width="5.85546875" bestFit="1" customWidth="1"/>
    <col min="27" max="27" width="6" customWidth="1"/>
    <col min="28" max="28" width="5.85546875" bestFit="1" customWidth="1"/>
    <col min="29" max="30" width="6" style="10" customWidth="1"/>
    <col min="31" max="31" width="6" style="22" customWidth="1"/>
    <col min="32" max="32" width="6" style="10" customWidth="1"/>
    <col min="33" max="38" width="6" style="22" customWidth="1"/>
  </cols>
  <sheetData>
    <row r="1" spans="1:38">
      <c r="B1" s="38">
        <f>U87</f>
        <v>9.9475983006414026E-14</v>
      </c>
    </row>
    <row r="2" spans="1:38" s="4" customFormat="1">
      <c r="A2" s="9" t="s">
        <v>277</v>
      </c>
      <c r="C2" s="9"/>
      <c r="D2" s="51"/>
      <c r="E2" s="42" t="s">
        <v>271</v>
      </c>
      <c r="F2" s="9" t="s">
        <v>295</v>
      </c>
      <c r="G2" s="9" t="s">
        <v>297</v>
      </c>
      <c r="H2" s="17" t="s">
        <v>362</v>
      </c>
      <c r="I2" s="9" t="s">
        <v>296</v>
      </c>
      <c r="J2" s="17" t="s">
        <v>363</v>
      </c>
      <c r="K2" s="9" t="s">
        <v>364</v>
      </c>
      <c r="L2" s="9"/>
      <c r="M2" s="12" t="s">
        <v>285</v>
      </c>
      <c r="N2" s="12" t="s">
        <v>286</v>
      </c>
      <c r="O2" s="12" t="s">
        <v>287</v>
      </c>
      <c r="Q2" s="4" t="s">
        <v>278</v>
      </c>
      <c r="R2" s="6" t="s">
        <v>279</v>
      </c>
      <c r="T2" s="7" t="s">
        <v>253</v>
      </c>
      <c r="U2" s="5" t="s">
        <v>252</v>
      </c>
      <c r="V2" s="5"/>
      <c r="W2" s="57">
        <v>39119</v>
      </c>
      <c r="X2" s="36" t="s">
        <v>258</v>
      </c>
      <c r="Y2" s="36" t="s">
        <v>283</v>
      </c>
      <c r="Z2" s="36" t="s">
        <v>292</v>
      </c>
      <c r="AA2" s="36" t="s">
        <v>288</v>
      </c>
      <c r="AB2" s="26" t="s">
        <v>350</v>
      </c>
      <c r="AC2" s="26" t="s">
        <v>349</v>
      </c>
      <c r="AD2" s="26" t="s">
        <v>348</v>
      </c>
      <c r="AE2" s="27" t="s">
        <v>344</v>
      </c>
      <c r="AF2" s="26" t="s">
        <v>343</v>
      </c>
      <c r="AG2" s="28">
        <v>39014</v>
      </c>
      <c r="AH2" s="28">
        <v>39007</v>
      </c>
      <c r="AI2" s="28">
        <v>39000</v>
      </c>
      <c r="AJ2" s="28">
        <v>38993</v>
      </c>
      <c r="AK2" s="28">
        <v>38986</v>
      </c>
    </row>
    <row r="3" spans="1:38">
      <c r="B3" s="4" t="s">
        <v>231</v>
      </c>
      <c r="C3" s="9" t="s">
        <v>280</v>
      </c>
      <c r="D3" s="51" t="s">
        <v>232</v>
      </c>
      <c r="Q3" t="s">
        <v>276</v>
      </c>
      <c r="R3" s="2" t="s">
        <v>276</v>
      </c>
      <c r="S3" s="1" t="s">
        <v>307</v>
      </c>
      <c r="T3" s="11">
        <v>15</v>
      </c>
    </row>
    <row r="4" spans="1:38">
      <c r="A4" s="10">
        <v>2</v>
      </c>
      <c r="B4" t="s">
        <v>345</v>
      </c>
      <c r="C4" s="10">
        <v>1</v>
      </c>
      <c r="D4" s="63">
        <v>203.25752985559291</v>
      </c>
      <c r="E4" s="44"/>
      <c r="F4" s="45"/>
      <c r="G4" s="56"/>
      <c r="H4" s="46"/>
      <c r="I4" s="47"/>
      <c r="J4" s="46"/>
      <c r="K4" s="47"/>
      <c r="L4" s="40"/>
      <c r="M4" s="30">
        <f t="shared" ref="M4:M35" si="0">1/(1+10^((G4-$D4)/400))</f>
        <v>0.76315304036650622</v>
      </c>
      <c r="N4" s="30">
        <f t="shared" ref="N4:N35" si="1">1/(1+10^((I4-$D4)/400))</f>
        <v>0.76315304036650622</v>
      </c>
      <c r="O4" s="30">
        <f t="shared" ref="O4:O35" si="2">1/(1+10^((K4-$D4)/400))</f>
        <v>0.76315304036650622</v>
      </c>
      <c r="P4" s="30"/>
      <c r="Q4" s="30">
        <f t="shared" ref="Q4:Q35" si="3">IF(NOT(ISBLANK(G4)),M4,0)+IF(NOT(ISBLANK(I4)),N4,0)+IF(NOT(ISBLANK(K4)),O4,0)</f>
        <v>0</v>
      </c>
      <c r="R4" s="31">
        <f t="shared" ref="R4:R35" si="4">J4+H4+F4</f>
        <v>0</v>
      </c>
      <c r="S4" s="32"/>
      <c r="T4" s="33">
        <f t="shared" ref="T4:T35" si="5">MAX($C$92,D4+$T$3*(R4-Q4))</f>
        <v>203.25752985559291</v>
      </c>
      <c r="U4" s="34">
        <f t="shared" ref="U4:U35" si="6">T4-D4</f>
        <v>0</v>
      </c>
      <c r="V4" s="49"/>
      <c r="W4" s="61">
        <v>203.25752985559291</v>
      </c>
      <c r="X4" s="58">
        <v>203.25752985559291</v>
      </c>
      <c r="Y4" s="49">
        <v>208.58199359692048</v>
      </c>
      <c r="Z4" s="49">
        <v>214.86548614464641</v>
      </c>
      <c r="AA4" s="49">
        <v>214.86548614464641</v>
      </c>
      <c r="AB4" s="40">
        <v>214.86548614464641</v>
      </c>
      <c r="AC4" s="40">
        <v>208.19016289861457</v>
      </c>
      <c r="AD4" s="40">
        <v>219.31699092918041</v>
      </c>
      <c r="AE4" s="40">
        <v>209.74101710214273</v>
      </c>
      <c r="AF4" s="40"/>
      <c r="AG4" s="40"/>
      <c r="AH4" s="40"/>
      <c r="AI4" s="40"/>
      <c r="AJ4" s="40"/>
      <c r="AK4" s="40"/>
      <c r="AL4" s="40"/>
    </row>
    <row r="5" spans="1:38">
      <c r="A5" s="10">
        <v>2</v>
      </c>
      <c r="B5" s="24" t="s">
        <v>291</v>
      </c>
      <c r="C5" s="23">
        <v>2</v>
      </c>
      <c r="D5" s="63">
        <v>185.70171624401658</v>
      </c>
      <c r="F5" s="45"/>
      <c r="G5" s="56"/>
      <c r="H5" s="46"/>
      <c r="I5" s="47"/>
      <c r="J5" s="46"/>
      <c r="K5" s="47"/>
      <c r="L5" s="40"/>
      <c r="M5" s="30">
        <f t="shared" si="0"/>
        <v>0.74440384467330134</v>
      </c>
      <c r="N5" s="30">
        <f t="shared" si="1"/>
        <v>0.74440384467330134</v>
      </c>
      <c r="O5" s="30">
        <f t="shared" si="2"/>
        <v>0.74440384467330134</v>
      </c>
      <c r="P5" s="30"/>
      <c r="Q5" s="30">
        <f t="shared" si="3"/>
        <v>0</v>
      </c>
      <c r="R5" s="31">
        <f t="shared" si="4"/>
        <v>0</v>
      </c>
      <c r="S5" s="32"/>
      <c r="T5" s="33">
        <f t="shared" si="5"/>
        <v>185.70171624401658</v>
      </c>
      <c r="U5" s="34">
        <f t="shared" si="6"/>
        <v>0</v>
      </c>
      <c r="W5" s="61">
        <v>185.70171624401658</v>
      </c>
      <c r="X5" s="58">
        <v>170.78064546539269</v>
      </c>
      <c r="Y5">
        <v>163.63108444160031</v>
      </c>
      <c r="Z5" s="49">
        <v>163.63108444160031</v>
      </c>
      <c r="AA5" s="49">
        <v>163.63108444160031</v>
      </c>
      <c r="AB5" s="40"/>
      <c r="AC5" s="40"/>
      <c r="AE5" s="40"/>
      <c r="AG5" s="40"/>
      <c r="AH5" s="40"/>
      <c r="AI5" s="40"/>
      <c r="AJ5" s="40"/>
      <c r="AK5" s="40"/>
      <c r="AL5" s="40"/>
    </row>
    <row r="6" spans="1:38">
      <c r="A6" s="10">
        <v>2</v>
      </c>
      <c r="B6" t="s">
        <v>281</v>
      </c>
      <c r="C6" s="10">
        <v>2</v>
      </c>
      <c r="D6" s="63">
        <v>370.01883907979703</v>
      </c>
      <c r="E6" s="44"/>
      <c r="F6" s="45"/>
      <c r="G6" s="47"/>
      <c r="H6" s="46"/>
      <c r="I6" s="47"/>
      <c r="J6" s="46"/>
      <c r="K6" s="47"/>
      <c r="L6" s="40"/>
      <c r="M6" s="30">
        <f t="shared" si="0"/>
        <v>0.89378497580826755</v>
      </c>
      <c r="N6" s="30">
        <f t="shared" si="1"/>
        <v>0.89378497580826755</v>
      </c>
      <c r="O6" s="30">
        <f t="shared" si="2"/>
        <v>0.89378497580826755</v>
      </c>
      <c r="P6" s="30"/>
      <c r="Q6" s="30">
        <f t="shared" si="3"/>
        <v>0</v>
      </c>
      <c r="R6" s="31">
        <f t="shared" si="4"/>
        <v>0</v>
      </c>
      <c r="S6" s="32"/>
      <c r="T6" s="33">
        <f t="shared" si="5"/>
        <v>370.01883907979703</v>
      </c>
      <c r="U6" s="34">
        <f t="shared" si="6"/>
        <v>0</v>
      </c>
      <c r="V6" s="49"/>
      <c r="W6" s="61">
        <v>370.01883907979703</v>
      </c>
      <c r="X6" s="58">
        <v>370.01883907979703</v>
      </c>
      <c r="Y6" s="49">
        <v>365.73226220252127</v>
      </c>
      <c r="Z6" s="49">
        <v>361.78369958367546</v>
      </c>
      <c r="AA6" s="49">
        <v>364.67811731163175</v>
      </c>
      <c r="AB6" s="40">
        <v>369.69956019212839</v>
      </c>
      <c r="AC6" s="40">
        <v>382.14081475008396</v>
      </c>
      <c r="AD6" s="40">
        <v>382.14081475008396</v>
      </c>
      <c r="AE6" s="40">
        <v>370.3474602410642</v>
      </c>
      <c r="AF6" s="40">
        <v>354.91769701152725</v>
      </c>
      <c r="AG6" s="40">
        <v>351.56138598261458</v>
      </c>
      <c r="AH6" s="40">
        <v>349.07496564939146</v>
      </c>
      <c r="AI6" s="40">
        <v>342.94743806737949</v>
      </c>
      <c r="AJ6" s="40">
        <v>347.2</v>
      </c>
      <c r="AK6" s="40">
        <v>355.2</v>
      </c>
      <c r="AL6" s="40">
        <v>350</v>
      </c>
    </row>
    <row r="7" spans="1:38">
      <c r="A7" s="10">
        <v>1</v>
      </c>
      <c r="B7" s="41" t="s">
        <v>259</v>
      </c>
      <c r="C7" s="10">
        <v>1</v>
      </c>
      <c r="D7" s="63">
        <v>152.82359999576718</v>
      </c>
      <c r="F7" s="45">
        <v>0.5</v>
      </c>
      <c r="G7" s="56">
        <f>D45</f>
        <v>138.161392482107</v>
      </c>
      <c r="H7" s="46"/>
      <c r="I7" s="47"/>
      <c r="J7" s="46"/>
      <c r="K7" s="47"/>
      <c r="L7" s="40"/>
      <c r="M7" s="30">
        <f t="shared" si="0"/>
        <v>0.52108809536650313</v>
      </c>
      <c r="N7" s="30">
        <f t="shared" si="1"/>
        <v>0.70676489079867322</v>
      </c>
      <c r="O7" s="30">
        <f t="shared" si="2"/>
        <v>0.70676489079867322</v>
      </c>
      <c r="P7" s="30"/>
      <c r="Q7" s="30">
        <f t="shared" si="3"/>
        <v>0.52108809536650313</v>
      </c>
      <c r="R7" s="31">
        <f t="shared" si="4"/>
        <v>0.5</v>
      </c>
      <c r="S7" s="32"/>
      <c r="T7" s="33">
        <f t="shared" si="5"/>
        <v>152.50727856526964</v>
      </c>
      <c r="U7" s="34">
        <f t="shared" si="6"/>
        <v>-0.31632143049753836</v>
      </c>
      <c r="W7" s="61">
        <v>152.82359999576718</v>
      </c>
      <c r="X7" s="58">
        <v>152.82359999576718</v>
      </c>
      <c r="Y7">
        <v>152.5</v>
      </c>
      <c r="AE7" s="40"/>
      <c r="AG7" s="40"/>
      <c r="AH7" s="40"/>
      <c r="AI7" s="40"/>
      <c r="AJ7" s="40"/>
      <c r="AK7" s="40"/>
      <c r="AL7" s="40"/>
    </row>
    <row r="8" spans="1:38">
      <c r="A8" s="10">
        <v>1</v>
      </c>
      <c r="B8" s="41" t="s">
        <v>260</v>
      </c>
      <c r="C8" s="10">
        <v>1</v>
      </c>
      <c r="D8" s="63">
        <v>153.2544912616689</v>
      </c>
      <c r="F8" s="45"/>
      <c r="G8" s="56"/>
      <c r="H8" s="46"/>
      <c r="I8" s="47"/>
      <c r="J8" s="46"/>
      <c r="K8" s="47"/>
      <c r="L8" s="40"/>
      <c r="M8" s="30">
        <f t="shared" si="0"/>
        <v>0.70727868763386881</v>
      </c>
      <c r="N8" s="30">
        <f t="shared" si="1"/>
        <v>0.70727868763386881</v>
      </c>
      <c r="O8" s="30">
        <f t="shared" si="2"/>
        <v>0.70727868763386881</v>
      </c>
      <c r="P8" s="30"/>
      <c r="Q8" s="30">
        <f t="shared" si="3"/>
        <v>0</v>
      </c>
      <c r="R8" s="31">
        <f t="shared" si="4"/>
        <v>0</v>
      </c>
      <c r="S8" s="32"/>
      <c r="T8" s="33">
        <f t="shared" si="5"/>
        <v>153.2544912616689</v>
      </c>
      <c r="U8" s="34">
        <f t="shared" si="6"/>
        <v>0</v>
      </c>
      <c r="W8" s="61">
        <v>153.2544912616689</v>
      </c>
      <c r="X8" s="58">
        <v>153.2544912616689</v>
      </c>
      <c r="Y8">
        <v>145</v>
      </c>
      <c r="AE8" s="40"/>
      <c r="AG8" s="40"/>
      <c r="AH8" s="40"/>
      <c r="AI8" s="40"/>
      <c r="AJ8" s="40"/>
      <c r="AK8" s="40"/>
      <c r="AL8" s="40"/>
    </row>
    <row r="9" spans="1:38">
      <c r="A9" s="10">
        <v>1</v>
      </c>
      <c r="B9" s="41" t="s">
        <v>261</v>
      </c>
      <c r="C9" s="10">
        <v>1</v>
      </c>
      <c r="D9" s="63">
        <v>126.36607841647483</v>
      </c>
      <c r="F9" s="45"/>
      <c r="G9" s="56"/>
      <c r="H9" s="46"/>
      <c r="I9" s="56"/>
      <c r="J9" s="46"/>
      <c r="K9" s="56"/>
      <c r="L9" s="40"/>
      <c r="M9" s="30">
        <f t="shared" si="0"/>
        <v>0.67423921025183819</v>
      </c>
      <c r="N9" s="30">
        <f t="shared" si="1"/>
        <v>0.67423921025183819</v>
      </c>
      <c r="O9" s="30">
        <f t="shared" si="2"/>
        <v>0.67423921025183819</v>
      </c>
      <c r="P9" s="30"/>
      <c r="Q9" s="30">
        <f t="shared" si="3"/>
        <v>0</v>
      </c>
      <c r="R9" s="31">
        <f t="shared" si="4"/>
        <v>0</v>
      </c>
      <c r="S9" s="32"/>
      <c r="T9" s="33">
        <f t="shared" si="5"/>
        <v>126.36607841647483</v>
      </c>
      <c r="U9" s="34">
        <f t="shared" si="6"/>
        <v>0</v>
      </c>
      <c r="W9" s="61">
        <v>126.36607841647483</v>
      </c>
      <c r="X9" s="58">
        <v>140.7800805123218</v>
      </c>
      <c r="Y9">
        <v>147.38525856458699</v>
      </c>
      <c r="AE9" s="40"/>
      <c r="AG9" s="40"/>
      <c r="AH9" s="40"/>
      <c r="AI9" s="40"/>
      <c r="AJ9" s="40"/>
      <c r="AK9" s="40"/>
      <c r="AL9" s="40"/>
    </row>
    <row r="10" spans="1:38">
      <c r="A10" s="10">
        <v>2</v>
      </c>
      <c r="B10" t="s">
        <v>282</v>
      </c>
      <c r="C10" s="10">
        <v>4</v>
      </c>
      <c r="D10" s="63">
        <v>190.80168142178638</v>
      </c>
      <c r="E10" s="44"/>
      <c r="F10" s="45"/>
      <c r="G10" s="45"/>
      <c r="H10" s="46"/>
      <c r="I10" s="47"/>
      <c r="J10" s="46"/>
      <c r="K10" s="47"/>
      <c r="L10" s="40"/>
      <c r="M10" s="30">
        <f t="shared" si="0"/>
        <v>0.74994946154475284</v>
      </c>
      <c r="N10" s="30">
        <f t="shared" si="1"/>
        <v>0.74994946154475284</v>
      </c>
      <c r="O10" s="30">
        <f t="shared" si="2"/>
        <v>0.74994946154475284</v>
      </c>
      <c r="P10" s="30"/>
      <c r="Q10" s="30">
        <f t="shared" si="3"/>
        <v>0</v>
      </c>
      <c r="R10" s="31">
        <f t="shared" si="4"/>
        <v>0</v>
      </c>
      <c r="S10" s="32"/>
      <c r="T10" s="33">
        <f t="shared" si="5"/>
        <v>190.80168142178638</v>
      </c>
      <c r="U10" s="34">
        <f t="shared" si="6"/>
        <v>0</v>
      </c>
      <c r="V10" s="49"/>
      <c r="W10" s="61">
        <v>190.80168142178638</v>
      </c>
      <c r="X10" s="58">
        <v>190.80168142178638</v>
      </c>
      <c r="Y10" s="49">
        <v>190.80168142178638</v>
      </c>
      <c r="Z10" s="49">
        <v>190.80168142178638</v>
      </c>
      <c r="AA10" s="49">
        <v>190.80168142178638</v>
      </c>
      <c r="AB10" s="40">
        <v>190.80168142178638</v>
      </c>
      <c r="AC10" s="40">
        <v>190.80168142178638</v>
      </c>
      <c r="AD10" s="40">
        <v>190.80168142178638</v>
      </c>
      <c r="AE10" s="40">
        <v>203.67545815317098</v>
      </c>
      <c r="AF10" s="40">
        <v>199.83020652937287</v>
      </c>
      <c r="AG10" s="40">
        <v>225.85280583484519</v>
      </c>
      <c r="AH10" s="40">
        <v>225.85280583484519</v>
      </c>
      <c r="AI10" s="40">
        <v>225.85280583484519</v>
      </c>
      <c r="AJ10" s="40">
        <v>238.2</v>
      </c>
      <c r="AK10" s="40">
        <v>238.2</v>
      </c>
      <c r="AL10" s="40">
        <v>235</v>
      </c>
    </row>
    <row r="11" spans="1:38">
      <c r="A11" s="10">
        <v>2</v>
      </c>
      <c r="B11" t="s">
        <v>284</v>
      </c>
      <c r="C11" s="10">
        <v>2</v>
      </c>
      <c r="D11" s="63">
        <v>232.5026381296143</v>
      </c>
      <c r="E11" s="44"/>
      <c r="F11" s="45"/>
      <c r="G11" s="56"/>
      <c r="H11" s="46"/>
      <c r="I11" s="47"/>
      <c r="J11" s="46"/>
      <c r="K11" s="47"/>
      <c r="L11" s="40"/>
      <c r="M11" s="30">
        <f t="shared" si="0"/>
        <v>0.79222550906533895</v>
      </c>
      <c r="N11" s="30">
        <f t="shared" si="1"/>
        <v>0.79222550906533895</v>
      </c>
      <c r="O11" s="30">
        <f t="shared" si="2"/>
        <v>0.79222550906533895</v>
      </c>
      <c r="P11" s="30"/>
      <c r="Q11" s="30">
        <f t="shared" si="3"/>
        <v>0</v>
      </c>
      <c r="R11" s="31">
        <f t="shared" si="4"/>
        <v>0</v>
      </c>
      <c r="S11" s="32"/>
      <c r="T11" s="33">
        <f t="shared" si="5"/>
        <v>232.5026381296143</v>
      </c>
      <c r="U11" s="34">
        <f t="shared" si="6"/>
        <v>0</v>
      </c>
      <c r="V11" s="49"/>
      <c r="W11" s="61">
        <v>232.5026381296143</v>
      </c>
      <c r="X11" s="58">
        <v>232.5026381296143</v>
      </c>
      <c r="Y11" s="49">
        <v>232.5026381296143</v>
      </c>
      <c r="Z11" s="49">
        <v>226.1662864824022</v>
      </c>
      <c r="AA11" s="49">
        <v>223.2718687544459</v>
      </c>
      <c r="AB11" s="40">
        <v>214.75407698633663</v>
      </c>
      <c r="AC11" s="40">
        <v>224.62272725720825</v>
      </c>
      <c r="AD11" s="40">
        <v>233.1410948313567</v>
      </c>
      <c r="AE11" s="40">
        <v>250.42588221759922</v>
      </c>
      <c r="AF11" s="40">
        <v>260.2310817350139</v>
      </c>
      <c r="AG11" s="40">
        <v>260.2310817350139</v>
      </c>
      <c r="AH11" s="40">
        <v>268.94141369107797</v>
      </c>
      <c r="AI11" s="40">
        <v>268.96931268029459</v>
      </c>
      <c r="AJ11" s="40">
        <v>281.60000000000002</v>
      </c>
      <c r="AK11" s="40">
        <v>282.8</v>
      </c>
      <c r="AL11" s="40">
        <v>273</v>
      </c>
    </row>
    <row r="12" spans="1:38">
      <c r="A12" s="10">
        <v>2</v>
      </c>
      <c r="B12" t="s">
        <v>365</v>
      </c>
      <c r="C12" s="10">
        <v>1</v>
      </c>
      <c r="D12" s="63">
        <v>197.32653158299374</v>
      </c>
      <c r="E12" s="44"/>
      <c r="F12" s="45">
        <v>0</v>
      </c>
      <c r="G12" s="56">
        <f>D13</f>
        <v>215.78474727893004</v>
      </c>
      <c r="H12" s="46"/>
      <c r="I12" s="47"/>
      <c r="J12" s="46"/>
      <c r="K12" s="47"/>
      <c r="L12" s="40"/>
      <c r="M12" s="30">
        <f t="shared" si="0"/>
        <v>0.47346145578066406</v>
      </c>
      <c r="N12" s="30">
        <f t="shared" si="1"/>
        <v>0.75692659880151147</v>
      </c>
      <c r="O12" s="30">
        <f t="shared" si="2"/>
        <v>0.75692659880151147</v>
      </c>
      <c r="P12" s="30"/>
      <c r="Q12" s="30">
        <f t="shared" si="3"/>
        <v>0.47346145578066406</v>
      </c>
      <c r="R12" s="31">
        <f t="shared" si="4"/>
        <v>0</v>
      </c>
      <c r="S12" s="32"/>
      <c r="T12" s="33">
        <f t="shared" si="5"/>
        <v>190.22460974628379</v>
      </c>
      <c r="U12" s="34">
        <f t="shared" si="6"/>
        <v>-7.1019218367099484</v>
      </c>
      <c r="V12" s="49"/>
      <c r="W12" s="61">
        <v>197.32653158299374</v>
      </c>
      <c r="X12" s="58">
        <v>190.81685183890451</v>
      </c>
      <c r="Y12" s="49">
        <v>190.81685183890451</v>
      </c>
      <c r="Z12" s="49">
        <v>183.83046866679055</v>
      </c>
      <c r="AA12" s="49">
        <v>183.83046866679055</v>
      </c>
      <c r="AB12" s="40">
        <v>183.83046866679055</v>
      </c>
      <c r="AC12" s="40">
        <v>180</v>
      </c>
      <c r="AD12" s="40">
        <v>187.95247263021605</v>
      </c>
      <c r="AE12" s="40">
        <v>195.5412040659333</v>
      </c>
      <c r="AF12" s="40">
        <v>184.93566554032861</v>
      </c>
      <c r="AG12" s="40">
        <v>199.77667238438701</v>
      </c>
      <c r="AH12" s="40">
        <v>199.77667238438698</v>
      </c>
      <c r="AI12" s="40">
        <v>206.02656446178145</v>
      </c>
      <c r="AJ12" s="40">
        <v>202.4</v>
      </c>
      <c r="AK12" s="40">
        <v>200</v>
      </c>
      <c r="AL12" s="40">
        <v>200</v>
      </c>
    </row>
    <row r="13" spans="1:38">
      <c r="A13" s="10">
        <v>2</v>
      </c>
      <c r="B13" t="s">
        <v>342</v>
      </c>
      <c r="C13" s="10">
        <v>2</v>
      </c>
      <c r="D13" s="63">
        <v>215.78474727893004</v>
      </c>
      <c r="E13" s="44"/>
      <c r="F13" s="45">
        <v>0</v>
      </c>
      <c r="G13" s="56">
        <f>D18</f>
        <v>278.58674746825972</v>
      </c>
      <c r="H13" s="46">
        <v>1</v>
      </c>
      <c r="I13" s="47">
        <f>D12</f>
        <v>197.32653158299374</v>
      </c>
      <c r="J13" s="46"/>
      <c r="K13" s="47"/>
      <c r="L13" s="40"/>
      <c r="M13" s="30">
        <f t="shared" si="0"/>
        <v>0.41059230226789134</v>
      </c>
      <c r="N13" s="30">
        <f t="shared" si="1"/>
        <v>0.52653854421933599</v>
      </c>
      <c r="O13" s="30">
        <f t="shared" si="2"/>
        <v>0.77593922311402852</v>
      </c>
      <c r="P13" s="30"/>
      <c r="Q13" s="30">
        <f t="shared" si="3"/>
        <v>0.93713084648722733</v>
      </c>
      <c r="R13" s="31">
        <f t="shared" si="4"/>
        <v>1</v>
      </c>
      <c r="S13" s="32"/>
      <c r="T13" s="33">
        <f t="shared" si="5"/>
        <v>216.72778458162162</v>
      </c>
      <c r="U13" s="34">
        <f t="shared" si="6"/>
        <v>0.94303730269157882</v>
      </c>
      <c r="V13" s="49"/>
      <c r="W13" s="61">
        <v>215.78474727893004</v>
      </c>
      <c r="X13" s="58">
        <v>215.78474727893004</v>
      </c>
      <c r="Y13" s="49">
        <v>219.61250243999922</v>
      </c>
      <c r="Z13" s="49">
        <v>223.10937040602261</v>
      </c>
      <c r="AA13" s="49">
        <v>207.00462340262931</v>
      </c>
      <c r="AB13" s="40">
        <v>199.95499441738579</v>
      </c>
      <c r="AC13" s="40">
        <v>191.80050317253057</v>
      </c>
      <c r="AD13" s="40">
        <v>181.85386107715286</v>
      </c>
      <c r="AE13" s="40">
        <v>191.61249619894548</v>
      </c>
      <c r="AF13" s="40">
        <v>194.61790195885666</v>
      </c>
      <c r="AG13" s="40">
        <v>191.19904452381181</v>
      </c>
      <c r="AH13" s="40">
        <v>200</v>
      </c>
      <c r="AI13" s="40"/>
      <c r="AJ13" s="40"/>
      <c r="AK13" s="40"/>
      <c r="AL13" s="40"/>
    </row>
    <row r="14" spans="1:38">
      <c r="A14" s="10">
        <v>2</v>
      </c>
      <c r="B14" t="s">
        <v>366</v>
      </c>
      <c r="C14" s="10">
        <v>2</v>
      </c>
      <c r="D14" s="63">
        <v>183.39430834332975</v>
      </c>
      <c r="E14" s="44"/>
      <c r="F14" s="45"/>
      <c r="G14" s="56"/>
      <c r="H14" s="46"/>
      <c r="I14" s="47"/>
      <c r="J14" s="46"/>
      <c r="K14" s="47"/>
      <c r="L14" s="40"/>
      <c r="M14" s="30">
        <f t="shared" si="0"/>
        <v>0.7418684315547418</v>
      </c>
      <c r="N14" s="30">
        <f t="shared" si="1"/>
        <v>0.7418684315547418</v>
      </c>
      <c r="O14" s="30">
        <f t="shared" si="2"/>
        <v>0.7418684315547418</v>
      </c>
      <c r="P14" s="30"/>
      <c r="Q14" s="30">
        <f t="shared" si="3"/>
        <v>0</v>
      </c>
      <c r="R14" s="31">
        <f t="shared" si="4"/>
        <v>0</v>
      </c>
      <c r="S14" s="32"/>
      <c r="T14" s="33">
        <f t="shared" si="5"/>
        <v>183.39430834332975</v>
      </c>
      <c r="U14" s="34">
        <f t="shared" si="6"/>
        <v>0</v>
      </c>
      <c r="V14" s="49"/>
      <c r="W14" s="61">
        <v>183.39430834332975</v>
      </c>
      <c r="X14" s="58">
        <v>197.10072774711904</v>
      </c>
      <c r="Y14" s="49">
        <v>206.60520596255145</v>
      </c>
      <c r="Z14" s="49">
        <v>219.14902281373074</v>
      </c>
      <c r="AA14" s="49">
        <v>230.86303502361804</v>
      </c>
      <c r="AB14" s="40">
        <v>239.72671759308469</v>
      </c>
      <c r="AC14" s="40">
        <v>246.21044636226995</v>
      </c>
      <c r="AD14" s="40">
        <v>254.27624059086278</v>
      </c>
      <c r="AE14" s="40">
        <v>245.92827015348496</v>
      </c>
      <c r="AF14" s="40">
        <v>277.65141995551534</v>
      </c>
      <c r="AG14" s="40">
        <v>287.07866539281002</v>
      </c>
      <c r="AH14" s="40">
        <v>297.1402664334106</v>
      </c>
      <c r="AI14" s="40">
        <v>308.52800185094515</v>
      </c>
      <c r="AJ14" s="40">
        <v>332.82537261350478</v>
      </c>
      <c r="AK14" s="40">
        <v>324</v>
      </c>
      <c r="AL14" s="40">
        <v>324</v>
      </c>
    </row>
    <row r="15" spans="1:38">
      <c r="A15" s="10">
        <v>2</v>
      </c>
      <c r="B15" s="24" t="s">
        <v>358</v>
      </c>
      <c r="C15" s="23">
        <v>1</v>
      </c>
      <c r="D15" s="63">
        <v>162.06195641614738</v>
      </c>
      <c r="F15" s="45"/>
      <c r="G15" s="47"/>
      <c r="H15" s="46"/>
      <c r="I15" s="47"/>
      <c r="J15" s="46"/>
      <c r="K15" s="47"/>
      <c r="L15" s="40"/>
      <c r="M15" s="30">
        <f t="shared" si="0"/>
        <v>0.71766399403459336</v>
      </c>
      <c r="N15" s="30">
        <f t="shared" si="1"/>
        <v>0.71766399403459336</v>
      </c>
      <c r="O15" s="30">
        <f t="shared" si="2"/>
        <v>0.71766399403459336</v>
      </c>
      <c r="P15" s="30"/>
      <c r="Q15" s="30">
        <f t="shared" si="3"/>
        <v>0</v>
      </c>
      <c r="R15" s="31">
        <f t="shared" si="4"/>
        <v>0</v>
      </c>
      <c r="S15" s="32"/>
      <c r="T15" s="33">
        <f t="shared" si="5"/>
        <v>162.06195641614738</v>
      </c>
      <c r="U15" s="34">
        <f t="shared" si="6"/>
        <v>0</v>
      </c>
      <c r="W15" s="61">
        <v>162.06195641614738</v>
      </c>
      <c r="X15" s="58">
        <v>162.06195641614738</v>
      </c>
      <c r="Y15">
        <v>162.06195641614738</v>
      </c>
      <c r="Z15" s="49">
        <v>154.44198730118623</v>
      </c>
      <c r="AA15" s="49">
        <v>154.44198730118623</v>
      </c>
      <c r="AB15" s="40">
        <v>162.07307174278654</v>
      </c>
      <c r="AC15" s="40">
        <v>169.56853333897709</v>
      </c>
      <c r="AE15" s="40"/>
      <c r="AG15" s="40"/>
      <c r="AH15" s="40"/>
      <c r="AI15" s="40"/>
      <c r="AJ15" s="40"/>
      <c r="AK15" s="40"/>
      <c r="AL15" s="40"/>
    </row>
    <row r="16" spans="1:38">
      <c r="A16" s="10">
        <v>2</v>
      </c>
      <c r="B16" t="s">
        <v>367</v>
      </c>
      <c r="C16" s="10">
        <v>2</v>
      </c>
      <c r="D16" s="63">
        <v>350.61546336860533</v>
      </c>
      <c r="E16" s="44"/>
      <c r="F16" s="45"/>
      <c r="G16" s="47"/>
      <c r="H16" s="46"/>
      <c r="I16" s="47"/>
      <c r="J16" s="46"/>
      <c r="K16" s="47"/>
      <c r="L16" s="35"/>
      <c r="M16" s="30">
        <f t="shared" si="0"/>
        <v>0.88270561302709272</v>
      </c>
      <c r="N16" s="30">
        <f t="shared" si="1"/>
        <v>0.88270561302709272</v>
      </c>
      <c r="O16" s="30">
        <f t="shared" si="2"/>
        <v>0.88270561302709272</v>
      </c>
      <c r="P16" s="30"/>
      <c r="Q16" s="30">
        <f t="shared" si="3"/>
        <v>0</v>
      </c>
      <c r="R16" s="31">
        <f t="shared" si="4"/>
        <v>0</v>
      </c>
      <c r="S16" s="32"/>
      <c r="T16" s="33">
        <f t="shared" si="5"/>
        <v>350.61546336860533</v>
      </c>
      <c r="U16" s="34">
        <f t="shared" si="6"/>
        <v>0</v>
      </c>
      <c r="V16" s="49"/>
      <c r="W16" s="61">
        <v>350.61546336860533</v>
      </c>
      <c r="X16" s="58">
        <v>350.61546336860533</v>
      </c>
      <c r="Y16" s="49">
        <v>350.61546336860533</v>
      </c>
      <c r="Z16" s="39">
        <v>350.61546336860533</v>
      </c>
      <c r="AA16" s="37">
        <v>350.51784299891318</v>
      </c>
      <c r="AB16" s="35">
        <v>344.43895674276922</v>
      </c>
      <c r="AC16" s="35">
        <v>340.15366090821283</v>
      </c>
      <c r="AD16" s="40">
        <v>340.15366090821283</v>
      </c>
      <c r="AE16" s="35">
        <v>340.15366090821283</v>
      </c>
      <c r="AF16" s="40">
        <v>343.74625957414605</v>
      </c>
      <c r="AG16" s="35">
        <v>322.31141367371498</v>
      </c>
      <c r="AH16" s="35">
        <v>313.5877531252417</v>
      </c>
      <c r="AI16" s="35">
        <v>303.54590103715958</v>
      </c>
      <c r="AJ16" s="35">
        <v>313.11781922233706</v>
      </c>
      <c r="AK16" s="35">
        <v>312</v>
      </c>
      <c r="AL16" s="35">
        <v>305</v>
      </c>
    </row>
    <row r="17" spans="1:38">
      <c r="A17" s="10">
        <v>2</v>
      </c>
      <c r="B17" s="24" t="s">
        <v>351</v>
      </c>
      <c r="C17" s="23">
        <v>1</v>
      </c>
      <c r="D17" s="63">
        <v>143.82409888886841</v>
      </c>
      <c r="F17" s="45">
        <v>0</v>
      </c>
      <c r="G17" s="47">
        <f>D21</f>
        <v>172.93820824005081</v>
      </c>
      <c r="H17" s="46"/>
      <c r="I17" s="47"/>
      <c r="J17" s="46"/>
      <c r="K17" s="47"/>
      <c r="L17" s="35"/>
      <c r="M17" s="30">
        <f t="shared" si="0"/>
        <v>0.45819922400219598</v>
      </c>
      <c r="N17" s="30">
        <f t="shared" si="1"/>
        <v>0.69591453580337248</v>
      </c>
      <c r="O17" s="30">
        <f t="shared" si="2"/>
        <v>0.69591453580337248</v>
      </c>
      <c r="P17" s="30"/>
      <c r="Q17" s="30">
        <f t="shared" si="3"/>
        <v>0.45819922400219598</v>
      </c>
      <c r="R17" s="31">
        <f t="shared" si="4"/>
        <v>0</v>
      </c>
      <c r="S17" s="32"/>
      <c r="T17" s="33">
        <f t="shared" si="5"/>
        <v>136.95111052883547</v>
      </c>
      <c r="U17" s="34">
        <f t="shared" si="6"/>
        <v>-6.8729883600329345</v>
      </c>
      <c r="W17" s="61">
        <v>143.82409888886841</v>
      </c>
      <c r="X17" s="58">
        <v>143.82409888886841</v>
      </c>
      <c r="Y17">
        <v>147.62015403326629</v>
      </c>
      <c r="Z17" s="39">
        <v>162.2050784657107</v>
      </c>
      <c r="AA17" s="37">
        <v>166.96466380915828</v>
      </c>
      <c r="AB17" s="35">
        <v>170.5823926280701</v>
      </c>
      <c r="AC17" s="35"/>
      <c r="AE17" s="35"/>
      <c r="AG17" s="35"/>
      <c r="AH17" s="35"/>
      <c r="AI17" s="35"/>
      <c r="AJ17" s="35"/>
      <c r="AK17" s="35"/>
      <c r="AL17" s="35"/>
    </row>
    <row r="18" spans="1:38">
      <c r="A18" s="10">
        <v>2</v>
      </c>
      <c r="B18" t="s">
        <v>346</v>
      </c>
      <c r="C18" s="10">
        <v>1</v>
      </c>
      <c r="D18" s="63">
        <v>278.58674746825972</v>
      </c>
      <c r="E18" s="44"/>
      <c r="F18" s="45">
        <v>1</v>
      </c>
      <c r="G18" s="47">
        <f>D13</f>
        <v>215.78474727893004</v>
      </c>
      <c r="H18" s="46">
        <v>1</v>
      </c>
      <c r="I18" s="47">
        <f>D53</f>
        <v>175</v>
      </c>
      <c r="J18" s="46"/>
      <c r="K18" s="47"/>
      <c r="L18" s="29"/>
      <c r="M18" s="30">
        <f t="shared" si="0"/>
        <v>0.58940769773210866</v>
      </c>
      <c r="N18" s="30">
        <f t="shared" si="1"/>
        <v>0.64480780341356059</v>
      </c>
      <c r="O18" s="30">
        <f t="shared" si="2"/>
        <v>0.83253128312309965</v>
      </c>
      <c r="P18" s="30"/>
      <c r="Q18" s="30">
        <f t="shared" si="3"/>
        <v>1.2342155011456692</v>
      </c>
      <c r="R18" s="31">
        <f t="shared" si="4"/>
        <v>2</v>
      </c>
      <c r="S18" s="32"/>
      <c r="T18" s="33">
        <f t="shared" si="5"/>
        <v>290.07351495107469</v>
      </c>
      <c r="U18" s="34">
        <f t="shared" si="6"/>
        <v>11.486767482814969</v>
      </c>
      <c r="V18" s="37"/>
      <c r="W18" s="61">
        <v>278.58674746825972</v>
      </c>
      <c r="X18" s="58">
        <v>278.58674746825972</v>
      </c>
      <c r="Y18" s="39">
        <v>284.46294512895179</v>
      </c>
      <c r="Z18" s="39">
        <v>271.72204672828718</v>
      </c>
      <c r="AA18" s="37">
        <v>271.72204672828718</v>
      </c>
      <c r="AB18" s="35">
        <v>277.80093298443114</v>
      </c>
      <c r="AC18" s="29">
        <v>267.09301786962129</v>
      </c>
      <c r="AD18" s="35">
        <v>255.9452295129627</v>
      </c>
      <c r="AE18" s="29">
        <v>264.85162225700634</v>
      </c>
      <c r="AF18" s="35">
        <v>252.57426910914202</v>
      </c>
      <c r="AG18" s="29">
        <v>251.2363732028715</v>
      </c>
      <c r="AH18" s="29">
        <v>249.80151516095239</v>
      </c>
      <c r="AI18" s="29"/>
      <c r="AJ18" s="29"/>
      <c r="AK18" s="29"/>
      <c r="AL18" s="29"/>
    </row>
    <row r="19" spans="1:38">
      <c r="A19" s="10">
        <v>2</v>
      </c>
      <c r="B19" t="s">
        <v>226</v>
      </c>
      <c r="C19" s="10">
        <v>3</v>
      </c>
      <c r="D19" s="63">
        <v>269.32853654446222</v>
      </c>
      <c r="E19" s="44"/>
      <c r="F19" s="45">
        <v>0</v>
      </c>
      <c r="G19" s="56">
        <f>D44</f>
        <v>321.81769742051193</v>
      </c>
      <c r="H19" s="46"/>
      <c r="I19" s="47"/>
      <c r="J19" s="46"/>
      <c r="K19" s="47"/>
      <c r="L19" s="29"/>
      <c r="M19" s="30">
        <f t="shared" si="0"/>
        <v>0.42503151818691959</v>
      </c>
      <c r="N19" s="30">
        <f t="shared" si="1"/>
        <v>0.82496856315147493</v>
      </c>
      <c r="O19" s="30">
        <f t="shared" si="2"/>
        <v>0.82496856315147493</v>
      </c>
      <c r="P19" s="30"/>
      <c r="Q19" s="30">
        <f t="shared" si="3"/>
        <v>0.42503151818691959</v>
      </c>
      <c r="R19" s="31">
        <f t="shared" si="4"/>
        <v>0</v>
      </c>
      <c r="S19" s="32"/>
      <c r="T19" s="33">
        <f t="shared" si="5"/>
        <v>262.95306377165844</v>
      </c>
      <c r="U19" s="34">
        <f t="shared" si="6"/>
        <v>-6.3754727728037892</v>
      </c>
      <c r="V19" s="20"/>
      <c r="W19" s="61">
        <v>269.32853654446222</v>
      </c>
      <c r="X19" s="58">
        <v>269.32853654446222</v>
      </c>
      <c r="Y19" s="39">
        <v>269.32853654446222</v>
      </c>
      <c r="Z19" s="39">
        <v>278.79810314044607</v>
      </c>
      <c r="AA19" s="37">
        <v>278.79810314044607</v>
      </c>
      <c r="AB19" s="35">
        <v>286.00975067885406</v>
      </c>
      <c r="AC19" s="29">
        <v>296.07287567963101</v>
      </c>
      <c r="AD19" s="35">
        <v>296.07287567963101</v>
      </c>
      <c r="AE19" s="29">
        <v>296.07287567963101</v>
      </c>
      <c r="AF19" s="35">
        <v>304.28720733928418</v>
      </c>
      <c r="AG19" s="29">
        <v>298.40200479284238</v>
      </c>
      <c r="AH19" s="29">
        <v>300</v>
      </c>
      <c r="AI19" s="29"/>
      <c r="AJ19" s="29"/>
      <c r="AK19" s="29"/>
      <c r="AL19" s="29"/>
    </row>
    <row r="20" spans="1:38">
      <c r="A20" s="10">
        <v>2</v>
      </c>
      <c r="B20" t="s">
        <v>227</v>
      </c>
      <c r="C20" s="10">
        <v>5</v>
      </c>
      <c r="D20" s="63">
        <v>290.96287693880589</v>
      </c>
      <c r="E20" s="44"/>
      <c r="F20" s="45"/>
      <c r="G20" s="47"/>
      <c r="H20" s="46"/>
      <c r="I20" s="47"/>
      <c r="J20" s="46"/>
      <c r="K20" s="47"/>
      <c r="L20" s="29"/>
      <c r="M20" s="30">
        <f t="shared" si="0"/>
        <v>0.842230278755002</v>
      </c>
      <c r="N20" s="30">
        <f t="shared" si="1"/>
        <v>0.842230278755002</v>
      </c>
      <c r="O20" s="30">
        <f t="shared" si="2"/>
        <v>0.842230278755002</v>
      </c>
      <c r="P20" s="30"/>
      <c r="Q20" s="30">
        <f t="shared" si="3"/>
        <v>0</v>
      </c>
      <c r="R20" s="31">
        <f t="shared" si="4"/>
        <v>0</v>
      </c>
      <c r="S20" s="32"/>
      <c r="T20" s="33">
        <f t="shared" si="5"/>
        <v>290.96287693880589</v>
      </c>
      <c r="U20" s="34">
        <f t="shared" si="6"/>
        <v>0</v>
      </c>
      <c r="V20" s="49"/>
      <c r="W20" s="61">
        <v>290.96287693880589</v>
      </c>
      <c r="X20" s="58">
        <v>290.96287693880589</v>
      </c>
      <c r="Y20" s="49">
        <v>290.96287693880589</v>
      </c>
      <c r="Z20" s="39">
        <v>290.96287693880589</v>
      </c>
      <c r="AA20" s="37">
        <v>290.96287693880589</v>
      </c>
      <c r="AB20" s="35">
        <v>290.96287693880589</v>
      </c>
      <c r="AC20" s="29">
        <v>288.41882304221031</v>
      </c>
      <c r="AD20" s="40">
        <v>280.10374357375264</v>
      </c>
      <c r="AE20" s="29">
        <v>290.78733019850171</v>
      </c>
      <c r="AF20" s="40">
        <v>301.34350652663545</v>
      </c>
      <c r="AG20" s="29">
        <v>326.69100736149051</v>
      </c>
      <c r="AH20" s="29">
        <v>350</v>
      </c>
      <c r="AI20" s="29"/>
      <c r="AJ20" s="29"/>
      <c r="AK20" s="29"/>
      <c r="AL20" s="29"/>
    </row>
    <row r="21" spans="1:38">
      <c r="A21" s="10">
        <v>2</v>
      </c>
      <c r="B21" s="24" t="s">
        <v>360</v>
      </c>
      <c r="C21" s="23">
        <v>1</v>
      </c>
      <c r="D21" s="63">
        <v>172.93820824005081</v>
      </c>
      <c r="F21" s="45">
        <v>1</v>
      </c>
      <c r="G21" s="47">
        <f>D17</f>
        <v>143.82409888886841</v>
      </c>
      <c r="H21" s="46"/>
      <c r="I21" s="47"/>
      <c r="J21" s="46"/>
      <c r="K21" s="47"/>
      <c r="L21" s="29"/>
      <c r="M21" s="30">
        <f t="shared" si="0"/>
        <v>0.54180077599780407</v>
      </c>
      <c r="N21" s="30">
        <f t="shared" si="1"/>
        <v>0.73017533887884445</v>
      </c>
      <c r="O21" s="30">
        <f t="shared" si="2"/>
        <v>0.73017533887884445</v>
      </c>
      <c r="P21" s="30"/>
      <c r="Q21" s="30">
        <f t="shared" si="3"/>
        <v>0.54180077599780407</v>
      </c>
      <c r="R21" s="31">
        <f t="shared" si="4"/>
        <v>1</v>
      </c>
      <c r="S21" s="32"/>
      <c r="T21" s="33">
        <f t="shared" si="5"/>
        <v>179.81119660008375</v>
      </c>
      <c r="U21" s="34">
        <f t="shared" si="6"/>
        <v>6.8729883600329345</v>
      </c>
      <c r="W21" s="61">
        <v>172.93820824005081</v>
      </c>
      <c r="X21" s="58">
        <v>172.93820824005081</v>
      </c>
      <c r="Y21">
        <v>164.53848678306318</v>
      </c>
      <c r="Z21" s="39">
        <v>163.88209445436962</v>
      </c>
      <c r="AA21" s="37">
        <v>163.88209445436962</v>
      </c>
      <c r="AB21" s="35">
        <v>155.87623686201999</v>
      </c>
      <c r="AC21" s="29">
        <v>169.83213166724377</v>
      </c>
      <c r="AE21" s="29"/>
      <c r="AG21" s="29"/>
      <c r="AH21" s="29"/>
      <c r="AI21" s="29"/>
      <c r="AJ21" s="29"/>
      <c r="AK21" s="29"/>
      <c r="AL21" s="29"/>
    </row>
    <row r="22" spans="1:38">
      <c r="A22" s="10">
        <v>2</v>
      </c>
      <c r="B22" s="24" t="s">
        <v>355</v>
      </c>
      <c r="C22" s="23">
        <v>1</v>
      </c>
      <c r="D22" s="63">
        <v>170.03929979438834</v>
      </c>
      <c r="F22" s="45">
        <v>1</v>
      </c>
      <c r="G22" s="47">
        <f>D48</f>
        <v>160</v>
      </c>
      <c r="H22" s="46">
        <v>1</v>
      </c>
      <c r="I22" s="47">
        <f>D41</f>
        <v>274.78853905798979</v>
      </c>
      <c r="J22" s="46"/>
      <c r="K22" s="47"/>
      <c r="L22" s="35"/>
      <c r="M22" s="30">
        <f t="shared" si="0"/>
        <v>0.51444369410514346</v>
      </c>
      <c r="N22" s="30">
        <f t="shared" si="1"/>
        <v>0.35366104906976353</v>
      </c>
      <c r="O22" s="30">
        <f t="shared" si="2"/>
        <v>0.72687498707607978</v>
      </c>
      <c r="P22" s="30"/>
      <c r="Q22" s="30">
        <f t="shared" si="3"/>
        <v>0.86810474317490693</v>
      </c>
      <c r="R22" s="31">
        <f t="shared" si="4"/>
        <v>2</v>
      </c>
      <c r="S22" s="32"/>
      <c r="T22" s="33">
        <f t="shared" si="5"/>
        <v>187.01772864676474</v>
      </c>
      <c r="U22" s="34">
        <f t="shared" si="6"/>
        <v>16.978428852376396</v>
      </c>
      <c r="W22" s="61">
        <v>170.03929979438834</v>
      </c>
      <c r="X22" s="58">
        <v>170.03929979438834</v>
      </c>
      <c r="Y22">
        <v>178.439021251376</v>
      </c>
      <c r="Z22" s="39">
        <v>179.09541358006953</v>
      </c>
      <c r="AA22" s="37">
        <v>179.09541358006953</v>
      </c>
      <c r="AB22" s="35">
        <v>179.34559282564155</v>
      </c>
      <c r="AC22" s="35"/>
      <c r="AE22" s="35"/>
      <c r="AG22" s="35"/>
      <c r="AH22" s="35"/>
      <c r="AI22" s="35"/>
      <c r="AJ22" s="35"/>
      <c r="AK22" s="35"/>
      <c r="AL22" s="35"/>
    </row>
    <row r="23" spans="1:38">
      <c r="A23" s="10">
        <v>2</v>
      </c>
      <c r="B23" s="24" t="s">
        <v>356</v>
      </c>
      <c r="C23" s="23">
        <v>1</v>
      </c>
      <c r="D23" s="63">
        <v>167.99431520228396</v>
      </c>
      <c r="F23" s="45"/>
      <c r="G23" s="47"/>
      <c r="H23" s="46"/>
      <c r="I23" s="47"/>
      <c r="J23" s="46"/>
      <c r="K23" s="47"/>
      <c r="L23" s="22"/>
      <c r="M23" s="30">
        <f t="shared" si="0"/>
        <v>0.72453171158917706</v>
      </c>
      <c r="N23" s="30">
        <f t="shared" si="1"/>
        <v>0.72453171158917706</v>
      </c>
      <c r="O23" s="30">
        <f t="shared" si="2"/>
        <v>0.72453171158917706</v>
      </c>
      <c r="P23" s="30"/>
      <c r="Q23" s="30">
        <f t="shared" si="3"/>
        <v>0</v>
      </c>
      <c r="R23" s="31">
        <f t="shared" si="4"/>
        <v>0</v>
      </c>
      <c r="S23" s="32"/>
      <c r="T23" s="33">
        <f t="shared" si="5"/>
        <v>167.99431520228396</v>
      </c>
      <c r="U23" s="34">
        <f t="shared" si="6"/>
        <v>0</v>
      </c>
      <c r="W23" s="61">
        <v>167.99431520228396</v>
      </c>
      <c r="X23" s="58">
        <v>167.99431520228396</v>
      </c>
      <c r="Y23">
        <v>167.99431520228396</v>
      </c>
      <c r="Z23" s="39">
        <v>167.99431520228396</v>
      </c>
      <c r="AA23" s="37">
        <v>167.99431520228396</v>
      </c>
      <c r="AB23" s="35">
        <v>179.06654043873206</v>
      </c>
      <c r="AC23" s="29">
        <v>180.95391055601101</v>
      </c>
    </row>
    <row r="24" spans="1:38">
      <c r="A24" s="10">
        <v>2</v>
      </c>
      <c r="B24" t="s">
        <v>298</v>
      </c>
      <c r="C24" s="10">
        <v>4</v>
      </c>
      <c r="D24" s="63">
        <v>184.67477563492261</v>
      </c>
      <c r="E24" s="44"/>
      <c r="F24" s="45">
        <v>0</v>
      </c>
      <c r="G24" s="56">
        <f>D35</f>
        <v>338.12466906610848</v>
      </c>
      <c r="H24" s="46"/>
      <c r="I24" s="47"/>
      <c r="J24" s="46"/>
      <c r="K24" s="47"/>
      <c r="L24" s="22"/>
      <c r="M24" s="30">
        <f t="shared" si="0"/>
        <v>0.29248848785312237</v>
      </c>
      <c r="N24" s="30">
        <f t="shared" si="1"/>
        <v>0.74327744994999467</v>
      </c>
      <c r="O24" s="30">
        <f t="shared" si="2"/>
        <v>0.74327744994999467</v>
      </c>
      <c r="P24" s="30"/>
      <c r="Q24" s="30">
        <f t="shared" si="3"/>
        <v>0.29248848785312237</v>
      </c>
      <c r="R24" s="31">
        <f t="shared" si="4"/>
        <v>0</v>
      </c>
      <c r="S24" s="32"/>
      <c r="T24" s="33">
        <f t="shared" si="5"/>
        <v>180.28744831712578</v>
      </c>
      <c r="U24" s="34">
        <f t="shared" si="6"/>
        <v>-4.3873273177968315</v>
      </c>
      <c r="V24" s="49"/>
      <c r="W24" s="61">
        <v>184.67477563492261</v>
      </c>
      <c r="X24" s="58">
        <v>183.10664108735526</v>
      </c>
      <c r="Y24" s="49">
        <v>187.62873744461251</v>
      </c>
      <c r="Z24" s="49">
        <v>193.30627534757491</v>
      </c>
      <c r="AA24" s="49">
        <v>202.06684321031804</v>
      </c>
      <c r="AB24" s="40">
        <v>202.06684321031804</v>
      </c>
      <c r="AC24" s="40">
        <v>222.19695938762533</v>
      </c>
      <c r="AD24" s="40">
        <v>238.35860590545718</v>
      </c>
      <c r="AE24" s="22">
        <v>254.98125998912477</v>
      </c>
      <c r="AF24" s="40">
        <v>258.00666332389028</v>
      </c>
      <c r="AG24" s="22">
        <v>267.29617983621489</v>
      </c>
      <c r="AH24" s="22">
        <v>300</v>
      </c>
    </row>
    <row r="25" spans="1:38">
      <c r="A25" s="10">
        <v>1</v>
      </c>
      <c r="B25" s="41" t="s">
        <v>262</v>
      </c>
      <c r="C25" s="10">
        <v>1</v>
      </c>
      <c r="D25" s="63">
        <v>160</v>
      </c>
      <c r="E25" s="43" t="s">
        <v>269</v>
      </c>
      <c r="F25" s="45"/>
      <c r="G25" s="45"/>
      <c r="H25" s="46"/>
      <c r="I25" s="47"/>
      <c r="J25" s="46"/>
      <c r="K25" s="47"/>
      <c r="L25" s="22"/>
      <c r="M25" s="30">
        <f t="shared" si="0"/>
        <v>0.71525275104919872</v>
      </c>
      <c r="N25" s="30">
        <f t="shared" si="1"/>
        <v>0.71525275104919872</v>
      </c>
      <c r="O25" s="30">
        <f t="shared" si="2"/>
        <v>0.71525275104919872</v>
      </c>
      <c r="P25" s="30"/>
      <c r="Q25" s="30">
        <f t="shared" si="3"/>
        <v>0</v>
      </c>
      <c r="R25" s="31">
        <f t="shared" si="4"/>
        <v>0</v>
      </c>
      <c r="S25" s="32"/>
      <c r="T25" s="33">
        <f t="shared" si="5"/>
        <v>160</v>
      </c>
      <c r="U25" s="34">
        <f t="shared" si="6"/>
        <v>0</v>
      </c>
      <c r="W25" s="61">
        <v>160</v>
      </c>
      <c r="X25" s="58">
        <v>160</v>
      </c>
      <c r="Y25">
        <v>160</v>
      </c>
    </row>
    <row r="26" spans="1:38">
      <c r="A26" s="10">
        <v>2</v>
      </c>
      <c r="B26" t="s">
        <v>228</v>
      </c>
      <c r="C26" s="10">
        <v>3</v>
      </c>
      <c r="D26" s="63">
        <v>233.54998840552312</v>
      </c>
      <c r="E26" s="44"/>
      <c r="F26" s="45"/>
      <c r="G26" s="47"/>
      <c r="H26" s="46"/>
      <c r="I26" s="47"/>
      <c r="J26" s="46"/>
      <c r="K26" s="47"/>
      <c r="L26" s="22"/>
      <c r="M26" s="30">
        <f t="shared" si="0"/>
        <v>0.79321616512840454</v>
      </c>
      <c r="N26" s="30">
        <f t="shared" si="1"/>
        <v>0.79321616512840454</v>
      </c>
      <c r="O26" s="30">
        <f t="shared" si="2"/>
        <v>0.79321616512840454</v>
      </c>
      <c r="P26" s="30"/>
      <c r="Q26" s="30">
        <f t="shared" si="3"/>
        <v>0</v>
      </c>
      <c r="R26" s="31">
        <f t="shared" si="4"/>
        <v>0</v>
      </c>
      <c r="S26" s="32"/>
      <c r="T26" s="33">
        <f t="shared" si="5"/>
        <v>233.54998840552312</v>
      </c>
      <c r="U26" s="34">
        <f t="shared" si="6"/>
        <v>0</v>
      </c>
      <c r="V26" s="49"/>
      <c r="W26" s="61">
        <v>233.54998840552312</v>
      </c>
      <c r="X26" s="58">
        <v>233.54998840552312</v>
      </c>
      <c r="Y26" s="49">
        <v>233.54998840552312</v>
      </c>
      <c r="Z26" s="39">
        <v>233.54998840552312</v>
      </c>
      <c r="AA26" s="37">
        <v>240.94355857910455</v>
      </c>
      <c r="AB26" s="35">
        <v>262.19569329705945</v>
      </c>
      <c r="AC26" s="29">
        <v>268.88739444287035</v>
      </c>
      <c r="AD26" s="40">
        <v>278.85442218228513</v>
      </c>
      <c r="AE26" s="22">
        <v>278.85442218228513</v>
      </c>
      <c r="AF26" s="40">
        <v>298.57073765183236</v>
      </c>
      <c r="AG26" s="22">
        <v>298.57073765183236</v>
      </c>
      <c r="AH26" s="22">
        <v>300</v>
      </c>
    </row>
    <row r="27" spans="1:38">
      <c r="A27" s="10">
        <v>2</v>
      </c>
      <c r="B27" t="s">
        <v>229</v>
      </c>
      <c r="C27" s="10">
        <v>3</v>
      </c>
      <c r="D27" s="63">
        <v>362.9103428424462</v>
      </c>
      <c r="E27" s="44"/>
      <c r="F27" s="45"/>
      <c r="G27" s="47"/>
      <c r="H27" s="46"/>
      <c r="I27" s="47"/>
      <c r="J27" s="46"/>
      <c r="K27" s="47"/>
      <c r="L27" s="22"/>
      <c r="M27" s="30">
        <f t="shared" si="0"/>
        <v>0.88983725987799145</v>
      </c>
      <c r="N27" s="30">
        <f t="shared" si="1"/>
        <v>0.88983725987799145</v>
      </c>
      <c r="O27" s="30">
        <f t="shared" si="2"/>
        <v>0.88983725987799145</v>
      </c>
      <c r="P27" s="30"/>
      <c r="Q27" s="30">
        <f t="shared" si="3"/>
        <v>0</v>
      </c>
      <c r="R27" s="31">
        <f t="shared" si="4"/>
        <v>0</v>
      </c>
      <c r="S27" s="32"/>
      <c r="T27" s="33">
        <f t="shared" si="5"/>
        <v>362.9103428424462</v>
      </c>
      <c r="U27" s="34">
        <f t="shared" si="6"/>
        <v>0</v>
      </c>
      <c r="V27" s="49"/>
      <c r="W27" s="61">
        <v>362.9103428424462</v>
      </c>
      <c r="X27" s="58">
        <v>362.9103428424462</v>
      </c>
      <c r="Y27" s="49">
        <v>360.89473395848813</v>
      </c>
      <c r="Z27" s="39">
        <v>357.48641401490158</v>
      </c>
      <c r="AA27" s="37">
        <v>357.48641401490158</v>
      </c>
      <c r="AB27" s="35">
        <v>353.46381776369702</v>
      </c>
      <c r="AC27" s="29">
        <v>335</v>
      </c>
      <c r="AD27" s="40">
        <v>335</v>
      </c>
      <c r="AE27" s="22">
        <v>325.3663051269898</v>
      </c>
      <c r="AF27" s="40">
        <v>307.53140598903678</v>
      </c>
      <c r="AG27" s="22">
        <v>306.98790744132253</v>
      </c>
      <c r="AH27" s="22">
        <v>300</v>
      </c>
    </row>
    <row r="28" spans="1:38">
      <c r="A28" s="10">
        <v>2</v>
      </c>
      <c r="B28" s="24" t="s">
        <v>353</v>
      </c>
      <c r="C28" s="23">
        <v>1</v>
      </c>
      <c r="D28" s="63">
        <v>254.2019358397358</v>
      </c>
      <c r="F28" s="45"/>
      <c r="G28" s="47"/>
      <c r="H28" s="46"/>
      <c r="I28" s="47"/>
      <c r="J28" s="46"/>
      <c r="K28" s="47"/>
      <c r="M28" s="30">
        <f t="shared" si="0"/>
        <v>0.81203748835018374</v>
      </c>
      <c r="N28" s="30">
        <f t="shared" si="1"/>
        <v>0.81203748835018374</v>
      </c>
      <c r="O28" s="30">
        <f t="shared" si="2"/>
        <v>0.81203748835018374</v>
      </c>
      <c r="P28" s="30"/>
      <c r="Q28" s="30">
        <f t="shared" si="3"/>
        <v>0</v>
      </c>
      <c r="R28" s="31">
        <f t="shared" si="4"/>
        <v>0</v>
      </c>
      <c r="S28" s="32"/>
      <c r="T28" s="33">
        <f t="shared" si="5"/>
        <v>254.2019358397358</v>
      </c>
      <c r="U28" s="34">
        <f t="shared" si="6"/>
        <v>0</v>
      </c>
      <c r="W28" s="61">
        <v>254.2019358397358</v>
      </c>
      <c r="X28" s="58">
        <v>254.2019358397358</v>
      </c>
      <c r="Y28">
        <v>254.2019358397358</v>
      </c>
      <c r="Z28" s="39">
        <v>248.57357757643675</v>
      </c>
      <c r="AA28" s="37">
        <v>248.57357757643675</v>
      </c>
      <c r="AB28" s="35">
        <v>248.57357757643675</v>
      </c>
      <c r="AC28" s="29"/>
    </row>
    <row r="29" spans="1:38">
      <c r="A29" s="10">
        <v>2</v>
      </c>
      <c r="B29" t="s">
        <v>212</v>
      </c>
      <c r="C29" s="10">
        <v>4</v>
      </c>
      <c r="D29" s="63">
        <v>253.49089109869547</v>
      </c>
      <c r="E29" s="44"/>
      <c r="F29" s="45">
        <v>0</v>
      </c>
      <c r="G29" s="47">
        <f>D71</f>
        <v>366.77871814136421</v>
      </c>
      <c r="H29" s="46">
        <v>0</v>
      </c>
      <c r="I29" s="47">
        <f>D44</f>
        <v>321.81769742051193</v>
      </c>
      <c r="J29" s="46"/>
      <c r="K29" s="47"/>
      <c r="M29" s="30">
        <f t="shared" si="0"/>
        <v>0.34250809619674755</v>
      </c>
      <c r="N29" s="30">
        <f t="shared" si="1"/>
        <v>0.40291816259879554</v>
      </c>
      <c r="O29" s="30">
        <f t="shared" si="2"/>
        <v>0.81141194937551187</v>
      </c>
      <c r="P29" s="30"/>
      <c r="Q29" s="30">
        <f t="shared" si="3"/>
        <v>0.74542625879554314</v>
      </c>
      <c r="R29" s="31">
        <f t="shared" si="4"/>
        <v>0</v>
      </c>
      <c r="S29" s="32"/>
      <c r="T29" s="33">
        <f t="shared" si="5"/>
        <v>242.30949721676234</v>
      </c>
      <c r="U29" s="34">
        <f t="shared" si="6"/>
        <v>-11.181393881933133</v>
      </c>
      <c r="V29" s="16"/>
      <c r="W29" s="61">
        <v>253.49089109869547</v>
      </c>
      <c r="X29" s="58">
        <v>258.31975870217042</v>
      </c>
      <c r="Y29" s="39">
        <v>255.88188398015384</v>
      </c>
      <c r="Z29" s="39">
        <v>249.02522879607486</v>
      </c>
      <c r="AA29" s="37">
        <v>245.87422410793138</v>
      </c>
      <c r="AB29" s="35">
        <v>245.87422410793138</v>
      </c>
      <c r="AC29" s="29">
        <v>242.41903885231076</v>
      </c>
      <c r="AD29" s="22">
        <v>242.35303077906582</v>
      </c>
      <c r="AE29" s="22">
        <v>256.51497521715675</v>
      </c>
      <c r="AF29" s="22">
        <v>244.75393518452492</v>
      </c>
      <c r="AG29" s="22">
        <v>256.49515931955347</v>
      </c>
      <c r="AH29" s="22">
        <v>243.9472072415162</v>
      </c>
      <c r="AI29" s="22">
        <v>242.19272503882118</v>
      </c>
      <c r="AJ29" s="22">
        <v>251.4</v>
      </c>
      <c r="AK29" s="22">
        <v>245.8</v>
      </c>
      <c r="AL29" s="22">
        <v>257</v>
      </c>
    </row>
    <row r="30" spans="1:38">
      <c r="A30" s="10">
        <v>2</v>
      </c>
      <c r="B30" t="s">
        <v>213</v>
      </c>
      <c r="C30" s="10">
        <v>3</v>
      </c>
      <c r="D30" s="63">
        <v>358.28518767058767</v>
      </c>
      <c r="E30" s="44"/>
      <c r="F30" s="45"/>
      <c r="G30" s="47"/>
      <c r="H30" s="46"/>
      <c r="I30" s="47"/>
      <c r="J30" s="46"/>
      <c r="K30" s="47"/>
      <c r="M30" s="30">
        <f t="shared" si="0"/>
        <v>0.88720012343937837</v>
      </c>
      <c r="N30" s="30">
        <f t="shared" si="1"/>
        <v>0.88720012343937837</v>
      </c>
      <c r="O30" s="30">
        <f t="shared" si="2"/>
        <v>0.88720012343937837</v>
      </c>
      <c r="P30" s="30"/>
      <c r="Q30" s="30">
        <f t="shared" si="3"/>
        <v>0</v>
      </c>
      <c r="R30" s="31">
        <f t="shared" si="4"/>
        <v>0</v>
      </c>
      <c r="S30" s="32"/>
      <c r="T30" s="33">
        <f t="shared" si="5"/>
        <v>358.28518767058767</v>
      </c>
      <c r="U30" s="34">
        <f t="shared" si="6"/>
        <v>0</v>
      </c>
      <c r="V30" s="49"/>
      <c r="W30" s="61">
        <v>358.28518767058767</v>
      </c>
      <c r="X30" s="58">
        <v>358.28518767058767</v>
      </c>
      <c r="Y30" s="49">
        <v>358.28518767058767</v>
      </c>
      <c r="Z30" s="39">
        <v>358.28518767058767</v>
      </c>
      <c r="AA30" s="37">
        <v>351.60911278282703</v>
      </c>
      <c r="AB30" s="35">
        <v>355.88021864103712</v>
      </c>
      <c r="AC30" s="29">
        <v>359.96829988310691</v>
      </c>
      <c r="AD30" s="40">
        <v>359.96829988310691</v>
      </c>
      <c r="AE30" s="22">
        <v>353.78493885039603</v>
      </c>
      <c r="AF30" s="40">
        <v>355.27837750378274</v>
      </c>
      <c r="AG30" s="22">
        <v>346.40778555584814</v>
      </c>
      <c r="AH30" s="22">
        <v>338.17856376782441</v>
      </c>
      <c r="AI30" s="22">
        <v>338.17856376782441</v>
      </c>
      <c r="AJ30" s="22">
        <v>338.17856376782441</v>
      </c>
      <c r="AK30" s="22">
        <v>331.8</v>
      </c>
      <c r="AL30" s="22">
        <v>326</v>
      </c>
    </row>
    <row r="31" spans="1:38">
      <c r="A31" s="10">
        <v>2</v>
      </c>
      <c r="B31" t="s">
        <v>214</v>
      </c>
      <c r="C31" s="10">
        <v>2</v>
      </c>
      <c r="D31" s="63">
        <v>186.2941526873349</v>
      </c>
      <c r="E31" s="44"/>
      <c r="F31" s="45"/>
      <c r="G31" s="47"/>
      <c r="H31" s="46"/>
      <c r="I31" s="47"/>
      <c r="J31" s="46"/>
      <c r="K31" s="47"/>
      <c r="M31" s="30">
        <f t="shared" si="0"/>
        <v>0.74505217768216414</v>
      </c>
      <c r="N31" s="30">
        <f t="shared" si="1"/>
        <v>0.74505217768216414</v>
      </c>
      <c r="O31" s="30">
        <f t="shared" si="2"/>
        <v>0.74505217768216414</v>
      </c>
      <c r="P31" s="30"/>
      <c r="Q31" s="30">
        <f t="shared" si="3"/>
        <v>0</v>
      </c>
      <c r="R31" s="31">
        <f t="shared" si="4"/>
        <v>0</v>
      </c>
      <c r="S31" s="32"/>
      <c r="T31" s="33">
        <f t="shared" si="5"/>
        <v>186.2941526873349</v>
      </c>
      <c r="U31" s="34">
        <f t="shared" si="6"/>
        <v>0</v>
      </c>
      <c r="V31" s="49"/>
      <c r="W31" s="61">
        <v>186.2941526873349</v>
      </c>
      <c r="X31" s="58">
        <v>179.04324195019947</v>
      </c>
      <c r="Y31" s="49">
        <v>179.04324195019947</v>
      </c>
      <c r="Z31" s="39">
        <v>182.99180456904531</v>
      </c>
      <c r="AA31" s="37">
        <v>183.4387401225614</v>
      </c>
      <c r="AB31" s="35">
        <v>191.19441846933901</v>
      </c>
      <c r="AC31" s="29">
        <v>191.54271165834697</v>
      </c>
      <c r="AD31" s="40">
        <v>198.46440686728397</v>
      </c>
      <c r="AE31" s="22">
        <v>206.74737566786581</v>
      </c>
      <c r="AF31" s="40">
        <v>206.39836379092384</v>
      </c>
      <c r="AG31" s="22">
        <v>205.8472990893446</v>
      </c>
      <c r="AH31" s="22">
        <v>185.69668672732055</v>
      </c>
      <c r="AI31" s="22">
        <v>192.12093246468515</v>
      </c>
      <c r="AJ31" s="22">
        <v>168.16829041833824</v>
      </c>
      <c r="AK31" s="22">
        <v>160</v>
      </c>
      <c r="AL31" s="22">
        <v>170</v>
      </c>
    </row>
    <row r="32" spans="1:38">
      <c r="A32" s="10">
        <v>2</v>
      </c>
      <c r="B32" s="24" t="s">
        <v>357</v>
      </c>
      <c r="C32" s="23">
        <v>1</v>
      </c>
      <c r="D32" s="63">
        <v>179.22355208725256</v>
      </c>
      <c r="F32" s="45"/>
      <c r="G32" s="56"/>
      <c r="H32" s="46"/>
      <c r="I32" s="47"/>
      <c r="J32" s="46"/>
      <c r="K32" s="47"/>
      <c r="M32" s="30">
        <f t="shared" si="0"/>
        <v>0.73724412280671359</v>
      </c>
      <c r="N32" s="30">
        <f t="shared" si="1"/>
        <v>0.73724412280671359</v>
      </c>
      <c r="O32" s="30">
        <f t="shared" si="2"/>
        <v>0.73724412280671359</v>
      </c>
      <c r="P32" s="30"/>
      <c r="Q32" s="30">
        <f t="shared" si="3"/>
        <v>0</v>
      </c>
      <c r="R32" s="31">
        <f t="shared" si="4"/>
        <v>0</v>
      </c>
      <c r="S32" s="32"/>
      <c r="T32" s="33">
        <f t="shared" si="5"/>
        <v>179.22355208725256</v>
      </c>
      <c r="U32" s="34">
        <f t="shared" si="6"/>
        <v>0</v>
      </c>
      <c r="W32" s="61">
        <v>179.22355208725256</v>
      </c>
      <c r="X32" s="58">
        <v>171.81574989609211</v>
      </c>
      <c r="Y32">
        <v>180.07024115776102</v>
      </c>
      <c r="Z32" s="39">
        <v>171.82166837252871</v>
      </c>
      <c r="AA32" s="37">
        <v>171.82166837252871</v>
      </c>
      <c r="AB32" s="35">
        <v>171.82166837252871</v>
      </c>
      <c r="AC32" s="29">
        <v>169.77877376262151</v>
      </c>
    </row>
    <row r="33" spans="1:38">
      <c r="A33" s="10">
        <v>2</v>
      </c>
      <c r="B33" t="s">
        <v>215</v>
      </c>
      <c r="C33" s="10">
        <v>4</v>
      </c>
      <c r="D33" s="63">
        <v>280.52512398417969</v>
      </c>
      <c r="E33" s="44"/>
      <c r="F33" s="45"/>
      <c r="G33" s="45"/>
      <c r="H33" s="46"/>
      <c r="I33" s="47"/>
      <c r="J33" s="46"/>
      <c r="K33" s="47"/>
      <c r="M33" s="30">
        <f t="shared" si="0"/>
        <v>0.8340812240888007</v>
      </c>
      <c r="N33" s="30">
        <f t="shared" si="1"/>
        <v>0.8340812240888007</v>
      </c>
      <c r="O33" s="30">
        <f t="shared" si="2"/>
        <v>0.8340812240888007</v>
      </c>
      <c r="P33" s="30"/>
      <c r="Q33" s="30">
        <f t="shared" si="3"/>
        <v>0</v>
      </c>
      <c r="R33" s="31">
        <f t="shared" si="4"/>
        <v>0</v>
      </c>
      <c r="S33" s="32"/>
      <c r="T33" s="33">
        <f t="shared" si="5"/>
        <v>280.52512398417969</v>
      </c>
      <c r="U33" s="34">
        <f t="shared" si="6"/>
        <v>0</v>
      </c>
      <c r="V33" s="49"/>
      <c r="W33" s="61">
        <v>280.52512398417969</v>
      </c>
      <c r="X33" s="58">
        <v>280.52512398417969</v>
      </c>
      <c r="Y33" s="49">
        <v>280.52512398417969</v>
      </c>
      <c r="Z33" s="49">
        <v>280.52512398417969</v>
      </c>
      <c r="AA33" s="49">
        <v>280.52512398417969</v>
      </c>
      <c r="AB33" s="40">
        <v>280.52512398417969</v>
      </c>
      <c r="AC33" s="40">
        <v>280.52512398417969</v>
      </c>
      <c r="AD33" s="40">
        <v>287.71630096698681</v>
      </c>
      <c r="AE33" s="22">
        <v>287.71630096698681</v>
      </c>
      <c r="AF33" s="40">
        <v>287.71630096698681</v>
      </c>
      <c r="AG33" s="22">
        <v>287.71630096698681</v>
      </c>
      <c r="AH33" s="22">
        <v>287.71630096698686</v>
      </c>
      <c r="AI33" s="22">
        <v>287.71630096698686</v>
      </c>
      <c r="AJ33" s="22">
        <v>287.71630096698686</v>
      </c>
      <c r="AK33" s="22">
        <v>300</v>
      </c>
      <c r="AL33" s="22">
        <v>300</v>
      </c>
    </row>
    <row r="34" spans="1:38">
      <c r="A34" s="10">
        <v>1</v>
      </c>
      <c r="B34" s="41" t="s">
        <v>372</v>
      </c>
      <c r="C34" s="10" t="s">
        <v>373</v>
      </c>
      <c r="D34" s="63">
        <v>100</v>
      </c>
      <c r="E34" s="43" t="s">
        <v>374</v>
      </c>
      <c r="F34" s="45">
        <v>0</v>
      </c>
      <c r="G34" s="47">
        <f>D53</f>
        <v>175</v>
      </c>
      <c r="H34" s="46"/>
      <c r="I34" s="47"/>
      <c r="J34" s="46"/>
      <c r="K34" s="47"/>
      <c r="M34" s="30">
        <f t="shared" ref="M34" si="7">1/(1+10^((G34-$D34)/400))</f>
        <v>0.39371217621457177</v>
      </c>
      <c r="N34" s="30">
        <f t="shared" ref="N34" si="8">1/(1+10^((I34-$D34)/400))</f>
        <v>0.64006499980288512</v>
      </c>
      <c r="O34" s="30">
        <f t="shared" ref="O34" si="9">1/(1+10^((K34-$D34)/400))</f>
        <v>0.64006499980288512</v>
      </c>
      <c r="P34" s="30"/>
      <c r="Q34" s="30">
        <f t="shared" ref="Q34" si="10">IF(NOT(ISBLANK(G34)),M34,0)+IF(NOT(ISBLANK(I34)),N34,0)+IF(NOT(ISBLANK(K34)),O34,0)</f>
        <v>0.39371217621457177</v>
      </c>
      <c r="R34" s="31">
        <f t="shared" ref="R34" si="11">J34+H34+F34</f>
        <v>0</v>
      </c>
      <c r="S34" s="32"/>
      <c r="T34" s="33">
        <f t="shared" ref="T34" si="12">MAX($C$92,D34+$T$3*(R34-Q34))</f>
        <v>94.094317356781417</v>
      </c>
      <c r="U34" s="34">
        <f t="shared" ref="U34" si="13">T34-D34</f>
        <v>-5.9056826432185829</v>
      </c>
      <c r="W34" s="61">
        <v>152.65489301953289</v>
      </c>
    </row>
    <row r="35" spans="1:38">
      <c r="A35" s="10">
        <v>2</v>
      </c>
      <c r="B35" t="s">
        <v>216</v>
      </c>
      <c r="C35" s="10">
        <v>3</v>
      </c>
      <c r="D35" s="63">
        <v>338.12466906610848</v>
      </c>
      <c r="E35" s="44"/>
      <c r="F35" s="45">
        <v>1</v>
      </c>
      <c r="G35" s="47">
        <f>D24</f>
        <v>184.67477563492261</v>
      </c>
      <c r="H35" s="46"/>
      <c r="I35" s="47"/>
      <c r="J35" s="46"/>
      <c r="K35" s="47"/>
      <c r="M35" s="30">
        <f t="shared" si="0"/>
        <v>0.70751151214687757</v>
      </c>
      <c r="N35" s="30">
        <f t="shared" si="1"/>
        <v>0.87505379244331605</v>
      </c>
      <c r="O35" s="30">
        <f t="shared" si="2"/>
        <v>0.87505379244331605</v>
      </c>
      <c r="P35" s="30"/>
      <c r="Q35" s="30">
        <f t="shared" si="3"/>
        <v>0.70751151214687757</v>
      </c>
      <c r="R35" s="31">
        <f t="shared" si="4"/>
        <v>1</v>
      </c>
      <c r="S35" s="32"/>
      <c r="T35" s="33">
        <f t="shared" si="5"/>
        <v>342.51199638390534</v>
      </c>
      <c r="U35" s="34">
        <f t="shared" si="6"/>
        <v>4.3873273177968599</v>
      </c>
      <c r="V35" s="20"/>
      <c r="W35" s="61">
        <v>338.12466906610848</v>
      </c>
      <c r="X35" s="58">
        <v>338.12466906610848</v>
      </c>
      <c r="Y35" s="39">
        <v>333.6025727088512</v>
      </c>
      <c r="Z35" s="39">
        <v>333.82243714317468</v>
      </c>
      <c r="AA35" s="37">
        <v>333.82243714317468</v>
      </c>
      <c r="AB35" s="35">
        <v>341.55010959320992</v>
      </c>
      <c r="AC35" s="29">
        <v>337.22399383562276</v>
      </c>
      <c r="AD35" s="35">
        <v>337.22399383562276</v>
      </c>
      <c r="AE35" s="22">
        <v>322.38419936923304</v>
      </c>
      <c r="AF35" s="35">
        <v>314.73372934032915</v>
      </c>
      <c r="AG35" s="22">
        <v>304.65915974049278</v>
      </c>
      <c r="AH35" s="22">
        <v>294.58978941626742</v>
      </c>
      <c r="AI35" s="22">
        <v>304.60726797582572</v>
      </c>
      <c r="AJ35" s="22">
        <v>294.35859975799855</v>
      </c>
      <c r="AK35" s="22">
        <v>287</v>
      </c>
      <c r="AL35" s="22">
        <v>280</v>
      </c>
    </row>
    <row r="36" spans="1:38">
      <c r="A36" s="10">
        <v>2</v>
      </c>
      <c r="B36" t="s">
        <v>352</v>
      </c>
      <c r="C36" s="10">
        <v>4</v>
      </c>
      <c r="D36" s="63">
        <v>343.61322201938003</v>
      </c>
      <c r="E36" s="44"/>
      <c r="F36" s="45">
        <v>1</v>
      </c>
      <c r="G36" s="47">
        <f>D51</f>
        <v>296.96694683893355</v>
      </c>
      <c r="H36" s="46"/>
      <c r="I36" s="47"/>
      <c r="J36" s="46"/>
      <c r="K36" s="47"/>
      <c r="M36" s="30">
        <f t="shared" ref="M36:M56" si="14">1/(1+10^((G36-$D36)/400))</f>
        <v>0.56672892821172538</v>
      </c>
      <c r="N36" s="30">
        <f t="shared" ref="N36:N56" si="15">1/(1+10^((I36-$D36)/400))</f>
        <v>0.87846744785747632</v>
      </c>
      <c r="O36" s="30">
        <f t="shared" ref="O36:O56" si="16">1/(1+10^((K36-$D36)/400))</f>
        <v>0.87846744785747632</v>
      </c>
      <c r="P36" s="30"/>
      <c r="Q36" s="30">
        <f t="shared" ref="Q36:Q56" si="17">IF(NOT(ISBLANK(G36)),M36,0)+IF(NOT(ISBLANK(I36)),N36,0)+IF(NOT(ISBLANK(K36)),O36,0)</f>
        <v>0.56672892821172538</v>
      </c>
      <c r="R36" s="31">
        <f t="shared" ref="R36:R56" si="18">J36+H36+F36</f>
        <v>1</v>
      </c>
      <c r="S36" s="32"/>
      <c r="T36" s="33">
        <f t="shared" ref="T36:T56" si="19">MAX($C$92,D36+$T$3*(R36-Q36))</f>
        <v>350.11228809620417</v>
      </c>
      <c r="U36" s="34">
        <f t="shared" ref="U36:U56" si="20">T36-D36</f>
        <v>6.4990660768241355</v>
      </c>
      <c r="V36" s="49"/>
      <c r="W36" s="61">
        <v>343.61322201938003</v>
      </c>
      <c r="X36" s="58">
        <v>343.61322201938003</v>
      </c>
      <c r="Y36" s="49">
        <v>335.63553400116342</v>
      </c>
      <c r="Z36" s="39">
        <v>343.08767183659126</v>
      </c>
      <c r="AA36" s="37">
        <v>352.13419983039103</v>
      </c>
      <c r="AB36" s="35">
        <v>331</v>
      </c>
      <c r="AC36" s="29"/>
      <c r="AD36" s="40"/>
      <c r="AF36" s="40"/>
    </row>
    <row r="37" spans="1:38">
      <c r="A37" s="10">
        <v>2</v>
      </c>
      <c r="B37" t="s">
        <v>306</v>
      </c>
      <c r="C37" s="10">
        <v>2</v>
      </c>
      <c r="D37" s="63">
        <v>180.48870445086237</v>
      </c>
      <c r="E37" s="44"/>
      <c r="F37" s="45"/>
      <c r="G37" s="47"/>
      <c r="H37" s="46"/>
      <c r="I37" s="47"/>
      <c r="J37" s="46"/>
      <c r="K37" s="47"/>
      <c r="M37" s="30">
        <f t="shared" si="14"/>
        <v>0.73865247295204672</v>
      </c>
      <c r="N37" s="30">
        <f t="shared" si="15"/>
        <v>0.73865247295204672</v>
      </c>
      <c r="O37" s="30">
        <f t="shared" si="16"/>
        <v>0.73865247295204672</v>
      </c>
      <c r="P37" s="30"/>
      <c r="Q37" s="30">
        <f t="shared" si="17"/>
        <v>0</v>
      </c>
      <c r="R37" s="31">
        <f t="shared" si="18"/>
        <v>0</v>
      </c>
      <c r="S37" s="32"/>
      <c r="T37" s="33">
        <f t="shared" si="19"/>
        <v>180.48870445086237</v>
      </c>
      <c r="U37" s="34">
        <f t="shared" si="20"/>
        <v>0</v>
      </c>
      <c r="V37" s="37"/>
      <c r="W37" s="61">
        <v>180.48870445086237</v>
      </c>
      <c r="X37" s="58">
        <v>180.48870445086237</v>
      </c>
      <c r="Y37" s="39">
        <v>180.48870445086237</v>
      </c>
      <c r="Z37" s="39">
        <v>180.48870445086237</v>
      </c>
      <c r="AA37" s="37">
        <v>180.48870445086237</v>
      </c>
      <c r="AB37" s="35">
        <v>184.56372216021018</v>
      </c>
      <c r="AC37" s="29">
        <v>184.56372216021018</v>
      </c>
      <c r="AD37" s="35">
        <v>173.9916327073272</v>
      </c>
      <c r="AE37" s="22">
        <v>181.35987032919149</v>
      </c>
      <c r="AF37" s="35">
        <v>197.01633756716768</v>
      </c>
      <c r="AG37" s="22">
        <v>197.01633756716768</v>
      </c>
      <c r="AH37" s="22">
        <v>194.41280446033122</v>
      </c>
      <c r="AI37" s="22">
        <v>200.52749317825823</v>
      </c>
      <c r="AJ37" s="22">
        <v>187.88295955403663</v>
      </c>
      <c r="AK37" s="22">
        <v>200</v>
      </c>
    </row>
    <row r="38" spans="1:38">
      <c r="A38" s="10">
        <v>2</v>
      </c>
      <c r="B38" t="s">
        <v>217</v>
      </c>
      <c r="C38" s="10">
        <v>3</v>
      </c>
      <c r="D38" s="63">
        <v>328.07059488406634</v>
      </c>
      <c r="E38" s="44"/>
      <c r="F38" s="45"/>
      <c r="G38" s="47"/>
      <c r="H38" s="46"/>
      <c r="I38" s="47"/>
      <c r="J38" s="46"/>
      <c r="K38" s="47"/>
      <c r="M38" s="30">
        <f t="shared" si="14"/>
        <v>0.86858739212923441</v>
      </c>
      <c r="N38" s="30">
        <f t="shared" si="15"/>
        <v>0.86858739212923441</v>
      </c>
      <c r="O38" s="30">
        <f t="shared" si="16"/>
        <v>0.86858739212923441</v>
      </c>
      <c r="P38" s="30"/>
      <c r="Q38" s="30">
        <f t="shared" si="17"/>
        <v>0</v>
      </c>
      <c r="R38" s="31">
        <f t="shared" si="18"/>
        <v>0</v>
      </c>
      <c r="S38" s="32"/>
      <c r="T38" s="33">
        <f t="shared" si="19"/>
        <v>328.07059488406634</v>
      </c>
      <c r="U38" s="34">
        <f t="shared" si="20"/>
        <v>0</v>
      </c>
      <c r="V38" s="3"/>
      <c r="W38" s="61">
        <v>328.07059488406634</v>
      </c>
      <c r="X38" s="58">
        <v>328.07059488406634</v>
      </c>
      <c r="Y38" s="39">
        <v>323.85421861872624</v>
      </c>
      <c r="Z38" s="39">
        <v>323.63435418440275</v>
      </c>
      <c r="AA38" s="37">
        <v>310.02232072866394</v>
      </c>
      <c r="AB38" s="35">
        <v>313.23702481933861</v>
      </c>
      <c r="AC38" s="29">
        <v>308.38889825367403</v>
      </c>
      <c r="AD38" s="22">
        <v>299.0534760069043</v>
      </c>
      <c r="AE38" s="22">
        <v>308.93658227879206</v>
      </c>
      <c r="AF38" s="22">
        <v>298.93470287652508</v>
      </c>
      <c r="AG38" s="22">
        <v>280.59683964780692</v>
      </c>
      <c r="AH38" s="22">
        <v>271.41280780899189</v>
      </c>
      <c r="AI38" s="22">
        <v>260.01209255867747</v>
      </c>
      <c r="AJ38" s="22">
        <v>260.01209255867747</v>
      </c>
      <c r="AK38" s="22">
        <v>247</v>
      </c>
      <c r="AL38" s="22">
        <v>247</v>
      </c>
    </row>
    <row r="39" spans="1:38">
      <c r="A39" s="10">
        <v>2</v>
      </c>
      <c r="B39" t="s">
        <v>218</v>
      </c>
      <c r="C39" s="10">
        <v>3</v>
      </c>
      <c r="D39" s="63">
        <v>321.34419219595924</v>
      </c>
      <c r="E39" s="44"/>
      <c r="F39" s="45"/>
      <c r="G39" s="47"/>
      <c r="H39" s="46"/>
      <c r="I39" s="47"/>
      <c r="J39" s="46"/>
      <c r="K39" s="47"/>
      <c r="M39" s="30">
        <f t="shared" si="14"/>
        <v>0.86410430790405723</v>
      </c>
      <c r="N39" s="30">
        <f t="shared" si="15"/>
        <v>0.86410430790405723</v>
      </c>
      <c r="O39" s="30">
        <f t="shared" si="16"/>
        <v>0.86410430790405723</v>
      </c>
      <c r="P39" s="30"/>
      <c r="Q39" s="30">
        <f t="shared" si="17"/>
        <v>0</v>
      </c>
      <c r="R39" s="31">
        <f t="shared" si="18"/>
        <v>0</v>
      </c>
      <c r="S39" s="32"/>
      <c r="T39" s="33">
        <f t="shared" si="19"/>
        <v>321.34419219595924</v>
      </c>
      <c r="U39" s="34">
        <f t="shared" si="20"/>
        <v>0</v>
      </c>
      <c r="V39" s="49"/>
      <c r="W39" s="61">
        <v>321.34419219595924</v>
      </c>
      <c r="X39" s="58">
        <v>317.66612568314935</v>
      </c>
      <c r="Y39" s="49">
        <v>312.34166194182177</v>
      </c>
      <c r="Z39" s="49">
        <v>306.61025202133936</v>
      </c>
      <c r="AA39" s="49">
        <v>313.28632690910001</v>
      </c>
      <c r="AB39" s="40">
        <v>299.37419243246791</v>
      </c>
      <c r="AC39" s="40">
        <v>312.98395277046313</v>
      </c>
      <c r="AD39" s="40">
        <v>312.98395277046313</v>
      </c>
      <c r="AE39" s="22">
        <v>304.45419031986222</v>
      </c>
      <c r="AF39" s="40">
        <v>302.96767644559986</v>
      </c>
      <c r="AG39" s="22">
        <v>284.77916622405507</v>
      </c>
      <c r="AH39" s="22">
        <v>287.40461841329255</v>
      </c>
      <c r="AI39" s="22">
        <v>300.45473462616428</v>
      </c>
      <c r="AJ39" s="22">
        <v>303.40430525420669</v>
      </c>
      <c r="AK39" s="22">
        <v>295.8</v>
      </c>
      <c r="AL39" s="22">
        <v>273</v>
      </c>
    </row>
    <row r="40" spans="1:38">
      <c r="A40" s="10">
        <v>1</v>
      </c>
      <c r="B40" s="41" t="s">
        <v>263</v>
      </c>
      <c r="C40" s="10">
        <v>1</v>
      </c>
      <c r="D40" s="63">
        <v>174.52150698469993</v>
      </c>
      <c r="F40" s="45"/>
      <c r="G40" s="47"/>
      <c r="H40" s="46"/>
      <c r="I40" s="47"/>
      <c r="J40" s="46"/>
      <c r="K40" s="47"/>
      <c r="M40" s="30">
        <f t="shared" si="14"/>
        <v>0.73196724077679587</v>
      </c>
      <c r="N40" s="30">
        <f t="shared" si="15"/>
        <v>0.73196724077679587</v>
      </c>
      <c r="O40" s="30">
        <f t="shared" si="16"/>
        <v>0.73196724077679587</v>
      </c>
      <c r="P40" s="30"/>
      <c r="Q40" s="30">
        <f t="shared" si="17"/>
        <v>0</v>
      </c>
      <c r="R40" s="31">
        <f t="shared" si="18"/>
        <v>0</v>
      </c>
      <c r="S40" s="32"/>
      <c r="T40" s="33">
        <f t="shared" si="19"/>
        <v>174.52150698469993</v>
      </c>
      <c r="U40" s="34">
        <f t="shared" si="20"/>
        <v>0</v>
      </c>
      <c r="W40" s="61">
        <v>174.52150698469993</v>
      </c>
      <c r="X40" s="58">
        <v>167.17640000423282</v>
      </c>
      <c r="Y40">
        <v>167.5</v>
      </c>
    </row>
    <row r="41" spans="1:38">
      <c r="A41" s="10">
        <v>2</v>
      </c>
      <c r="B41" t="s">
        <v>220</v>
      </c>
      <c r="C41" s="10">
        <v>2</v>
      </c>
      <c r="D41" s="63">
        <v>274.78853905798979</v>
      </c>
      <c r="E41" s="44"/>
      <c r="F41" s="45">
        <v>0</v>
      </c>
      <c r="G41" s="56">
        <f>D22</f>
        <v>170.03929979438834</v>
      </c>
      <c r="H41" s="46"/>
      <c r="I41" s="47"/>
      <c r="J41" s="46"/>
      <c r="K41" s="47"/>
      <c r="M41" s="30">
        <f t="shared" si="14"/>
        <v>0.64633895093023652</v>
      </c>
      <c r="N41" s="30">
        <f t="shared" si="15"/>
        <v>0.82946070318675913</v>
      </c>
      <c r="O41" s="30">
        <f t="shared" si="16"/>
        <v>0.82946070318675913</v>
      </c>
      <c r="P41" s="30"/>
      <c r="Q41" s="30">
        <f t="shared" si="17"/>
        <v>0.64633895093023652</v>
      </c>
      <c r="R41" s="31">
        <f t="shared" si="18"/>
        <v>0</v>
      </c>
      <c r="S41" s="32"/>
      <c r="T41" s="33">
        <f t="shared" si="19"/>
        <v>265.09345479403623</v>
      </c>
      <c r="U41" s="34">
        <f t="shared" si="20"/>
        <v>-9.6950842639535608</v>
      </c>
      <c r="V41" s="49"/>
      <c r="W41" s="61">
        <v>274.78853905798979</v>
      </c>
      <c r="X41" s="58">
        <v>274.78853905798979</v>
      </c>
      <c r="Y41" s="49">
        <v>274.78853905798979</v>
      </c>
      <c r="Z41" s="49">
        <v>274.78853905798979</v>
      </c>
      <c r="AA41" s="49">
        <v>268.08906651313907</v>
      </c>
      <c r="AB41" s="40">
        <v>272.68689984036303</v>
      </c>
      <c r="AC41" s="40">
        <v>273.90316668814182</v>
      </c>
      <c r="AD41" s="40">
        <v>295.86703644826383</v>
      </c>
      <c r="AE41" s="22">
        <v>270.56572919088859</v>
      </c>
      <c r="AF41" s="40">
        <v>274.51143895985336</v>
      </c>
      <c r="AG41" s="22">
        <v>276.81173058452009</v>
      </c>
      <c r="AH41" s="22">
        <v>275.78047316432213</v>
      </c>
      <c r="AI41" s="22">
        <v>267.89924669034332</v>
      </c>
      <c r="AJ41" s="22">
        <v>267.60000000000002</v>
      </c>
      <c r="AK41" s="22">
        <v>274</v>
      </c>
      <c r="AL41" s="22">
        <v>274</v>
      </c>
    </row>
    <row r="42" spans="1:38">
      <c r="A42" s="10">
        <v>1</v>
      </c>
      <c r="B42" s="41" t="s">
        <v>264</v>
      </c>
      <c r="C42" s="10">
        <v>2</v>
      </c>
      <c r="D42" s="63">
        <v>160.24908926286457</v>
      </c>
      <c r="E42" s="43" t="s">
        <v>269</v>
      </c>
      <c r="F42" s="45"/>
      <c r="G42" s="47"/>
      <c r="H42" s="46"/>
      <c r="I42" s="47"/>
      <c r="J42" s="46"/>
      <c r="K42" s="47"/>
      <c r="M42" s="30">
        <f t="shared" si="14"/>
        <v>0.71554469244628105</v>
      </c>
      <c r="N42" s="30">
        <f t="shared" si="15"/>
        <v>0.71554469244628105</v>
      </c>
      <c r="O42" s="30">
        <f t="shared" si="16"/>
        <v>0.71554469244628105</v>
      </c>
      <c r="P42" s="30"/>
      <c r="Q42" s="30">
        <f t="shared" si="17"/>
        <v>0</v>
      </c>
      <c r="R42" s="31">
        <f t="shared" si="18"/>
        <v>0</v>
      </c>
      <c r="S42" s="32"/>
      <c r="T42" s="33">
        <f t="shared" si="19"/>
        <v>160.24908926286457</v>
      </c>
      <c r="U42" s="34">
        <f t="shared" si="20"/>
        <v>0</v>
      </c>
      <c r="W42" s="61">
        <v>160.24908926286457</v>
      </c>
      <c r="X42" s="58">
        <v>167.5</v>
      </c>
      <c r="Y42">
        <v>160</v>
      </c>
    </row>
    <row r="43" spans="1:38">
      <c r="A43" s="10">
        <v>2</v>
      </c>
      <c r="B43" s="24" t="s">
        <v>293</v>
      </c>
      <c r="C43" s="23" t="s">
        <v>289</v>
      </c>
      <c r="D43" s="63">
        <v>145.56001158119381</v>
      </c>
      <c r="E43" s="43" t="s">
        <v>270</v>
      </c>
      <c r="F43" s="45"/>
      <c r="G43" s="47"/>
      <c r="H43" s="46"/>
      <c r="I43" s="47"/>
      <c r="J43" s="46"/>
      <c r="K43" s="47"/>
      <c r="M43" s="30">
        <f t="shared" si="14"/>
        <v>0.69802502018460288</v>
      </c>
      <c r="N43" s="30">
        <f t="shared" si="15"/>
        <v>0.69802502018460288</v>
      </c>
      <c r="O43" s="30">
        <f t="shared" si="16"/>
        <v>0.69802502018460288</v>
      </c>
      <c r="P43" s="30"/>
      <c r="Q43" s="30">
        <f t="shared" si="17"/>
        <v>0</v>
      </c>
      <c r="R43" s="31">
        <f t="shared" si="18"/>
        <v>0</v>
      </c>
      <c r="S43" s="32"/>
      <c r="T43" s="33">
        <f t="shared" si="19"/>
        <v>145.56001158119381</v>
      </c>
      <c r="U43" s="34">
        <f t="shared" si="20"/>
        <v>0</v>
      </c>
      <c r="W43" s="61">
        <v>145.56001158119381</v>
      </c>
      <c r="X43" s="58">
        <v>138</v>
      </c>
      <c r="Y43">
        <v>138</v>
      </c>
      <c r="Z43" s="39">
        <v>138</v>
      </c>
      <c r="AA43" s="37">
        <v>140.8290439983007</v>
      </c>
      <c r="AB43" s="35"/>
      <c r="AC43" s="29"/>
    </row>
    <row r="44" spans="1:38">
      <c r="A44" s="10">
        <v>2</v>
      </c>
      <c r="B44" t="s">
        <v>221</v>
      </c>
      <c r="C44" s="10">
        <v>4</v>
      </c>
      <c r="D44" s="63">
        <v>321.81769742051193</v>
      </c>
      <c r="E44" s="44"/>
      <c r="F44" s="45">
        <v>1</v>
      </c>
      <c r="G44" s="47">
        <f>D19</f>
        <v>269.32853654446222</v>
      </c>
      <c r="H44" s="46">
        <v>1</v>
      </c>
      <c r="I44" s="47">
        <f>D29</f>
        <v>253.49089109869547</v>
      </c>
      <c r="J44" s="46">
        <v>0.5</v>
      </c>
      <c r="K44" s="47">
        <f>D49</f>
        <v>166.3275755130451</v>
      </c>
      <c r="M44" s="30">
        <f t="shared" si="14"/>
        <v>0.57496848181308047</v>
      </c>
      <c r="N44" s="30">
        <f t="shared" si="15"/>
        <v>0.59708183740120446</v>
      </c>
      <c r="O44" s="30">
        <f t="shared" si="16"/>
        <v>0.70993597017969767</v>
      </c>
      <c r="P44" s="30"/>
      <c r="Q44" s="30">
        <f t="shared" si="17"/>
        <v>1.8819862893939825</v>
      </c>
      <c r="R44" s="31">
        <f t="shared" si="18"/>
        <v>2.5</v>
      </c>
      <c r="S44" s="32"/>
      <c r="T44" s="33">
        <f t="shared" si="19"/>
        <v>331.0879030796022</v>
      </c>
      <c r="U44" s="34">
        <f t="shared" si="20"/>
        <v>9.2702056590902657</v>
      </c>
      <c r="V44" s="49"/>
      <c r="W44" s="61">
        <v>321.81769742051193</v>
      </c>
      <c r="X44" s="58">
        <v>324.05681185209335</v>
      </c>
      <c r="Y44" s="49">
        <v>315.77967625402727</v>
      </c>
      <c r="Z44" s="49">
        <v>322.52756533410644</v>
      </c>
      <c r="AA44" s="49">
        <v>317.72829549973147</v>
      </c>
      <c r="AB44" s="40">
        <v>325.10096686846578</v>
      </c>
      <c r="AC44" s="40">
        <v>323.3756276537581</v>
      </c>
      <c r="AD44" s="40">
        <v>308.84262072533858</v>
      </c>
      <c r="AE44" s="22">
        <v>299.51841041189169</v>
      </c>
      <c r="AF44" s="40">
        <v>280.70860221439642</v>
      </c>
      <c r="AG44" s="22">
        <v>255.99800482150408</v>
      </c>
      <c r="AH44" s="22">
        <v>229.31226488528512</v>
      </c>
      <c r="AI44" s="22">
        <v>203.84856069922029</v>
      </c>
      <c r="AJ44" s="22">
        <v>210.02443815885655</v>
      </c>
      <c r="AK44" s="22">
        <v>185</v>
      </c>
      <c r="AL44" s="22">
        <v>185</v>
      </c>
    </row>
    <row r="45" spans="1:38">
      <c r="A45" s="10">
        <v>1</v>
      </c>
      <c r="B45" s="41" t="s">
        <v>265</v>
      </c>
      <c r="C45" s="10">
        <v>1</v>
      </c>
      <c r="D45" s="63">
        <v>138.161392482107</v>
      </c>
      <c r="F45" s="45">
        <v>0.5</v>
      </c>
      <c r="G45" s="47">
        <f>D7</f>
        <v>152.82359999576718</v>
      </c>
      <c r="H45" s="46"/>
      <c r="I45" s="47"/>
      <c r="J45" s="46"/>
      <c r="K45" s="47"/>
      <c r="M45" s="30">
        <f t="shared" si="14"/>
        <v>0.47891190463349687</v>
      </c>
      <c r="N45" s="30">
        <f t="shared" si="15"/>
        <v>0.68897268906728149</v>
      </c>
      <c r="O45" s="30">
        <f t="shared" si="16"/>
        <v>0.68897268906728149</v>
      </c>
      <c r="P45" s="30"/>
      <c r="Q45" s="30">
        <f t="shared" si="17"/>
        <v>0.47891190463349687</v>
      </c>
      <c r="R45" s="31">
        <f t="shared" si="18"/>
        <v>0.5</v>
      </c>
      <c r="S45" s="32"/>
      <c r="T45" s="33">
        <f t="shared" si="19"/>
        <v>138.47771391260454</v>
      </c>
      <c r="U45" s="34">
        <f t="shared" si="20"/>
        <v>0.31632143049753836</v>
      </c>
      <c r="W45" s="61">
        <v>138.161392482107</v>
      </c>
      <c r="X45" s="58">
        <v>144.67107222619623</v>
      </c>
      <c r="Y45">
        <v>160</v>
      </c>
    </row>
    <row r="46" spans="1:38">
      <c r="A46" s="10">
        <v>2</v>
      </c>
      <c r="B46" s="24" t="s">
        <v>354</v>
      </c>
      <c r="C46" s="23">
        <v>1</v>
      </c>
      <c r="D46" s="63">
        <v>149.58076118741295</v>
      </c>
      <c r="F46" s="45"/>
      <c r="G46" s="47"/>
      <c r="H46" s="46"/>
      <c r="I46" s="47"/>
      <c r="J46" s="46"/>
      <c r="K46" s="47"/>
      <c r="M46" s="30">
        <f t="shared" si="14"/>
        <v>0.70288125191921491</v>
      </c>
      <c r="N46" s="30">
        <f t="shared" si="15"/>
        <v>0.70288125191921491</v>
      </c>
      <c r="O46" s="30">
        <f t="shared" si="16"/>
        <v>0.70288125191921491</v>
      </c>
      <c r="P46" s="30"/>
      <c r="Q46" s="30">
        <f t="shared" si="17"/>
        <v>0</v>
      </c>
      <c r="R46" s="31">
        <f t="shared" si="18"/>
        <v>0</v>
      </c>
      <c r="S46" s="32"/>
      <c r="T46" s="33">
        <f t="shared" si="19"/>
        <v>149.58076118741295</v>
      </c>
      <c r="U46" s="34">
        <f t="shared" si="20"/>
        <v>0</v>
      </c>
      <c r="W46" s="61">
        <v>149.58076118741295</v>
      </c>
      <c r="X46" s="58">
        <v>156.50769596432761</v>
      </c>
      <c r="Y46">
        <v>160.72407222966771</v>
      </c>
      <c r="Z46" s="39">
        <v>174.00239685451407</v>
      </c>
      <c r="AA46" s="37">
        <v>174.00239685451407</v>
      </c>
      <c r="AB46" s="35">
        <v>174.00239685451407</v>
      </c>
      <c r="AC46" s="29"/>
    </row>
    <row r="47" spans="1:38">
      <c r="A47" s="10">
        <v>2</v>
      </c>
      <c r="B47" t="s">
        <v>222</v>
      </c>
      <c r="C47" s="10">
        <v>3</v>
      </c>
      <c r="D47" s="63">
        <v>197.02965397978721</v>
      </c>
      <c r="E47" s="44"/>
      <c r="F47" s="45"/>
      <c r="G47" s="56"/>
      <c r="H47" s="46"/>
      <c r="I47" s="47"/>
      <c r="J47" s="46"/>
      <c r="K47" s="47"/>
      <c r="L47" s="29"/>
      <c r="M47" s="30">
        <f t="shared" si="14"/>
        <v>0.75661203049612247</v>
      </c>
      <c r="N47" s="30">
        <f t="shared" si="15"/>
        <v>0.75661203049612247</v>
      </c>
      <c r="O47" s="30">
        <f t="shared" si="16"/>
        <v>0.75661203049612247</v>
      </c>
      <c r="P47" s="30"/>
      <c r="Q47" s="30">
        <f t="shared" si="17"/>
        <v>0</v>
      </c>
      <c r="R47" s="31">
        <f t="shared" si="18"/>
        <v>0</v>
      </c>
      <c r="S47" s="32"/>
      <c r="T47" s="33">
        <f t="shared" si="19"/>
        <v>197.02965397978721</v>
      </c>
      <c r="U47" s="34">
        <f t="shared" si="20"/>
        <v>0</v>
      </c>
      <c r="V47" s="49"/>
      <c r="W47" s="61">
        <v>197.02965397978721</v>
      </c>
      <c r="X47" s="58">
        <v>194.47649905011224</v>
      </c>
      <c r="Y47" s="49">
        <v>194.47649905011224</v>
      </c>
      <c r="Z47" s="49">
        <v>191.13692991361958</v>
      </c>
      <c r="AA47" s="49">
        <v>183.64130257515933</v>
      </c>
      <c r="AB47" s="40">
        <v>183.64130257515933</v>
      </c>
      <c r="AC47" s="40">
        <v>182.53378523727528</v>
      </c>
      <c r="AD47" s="40">
        <v>172.31255899989679</v>
      </c>
      <c r="AE47" s="29">
        <v>179.55248804028054</v>
      </c>
      <c r="AF47" s="40">
        <v>187.92433841060361</v>
      </c>
      <c r="AG47" s="29">
        <v>187.92433841060361</v>
      </c>
      <c r="AH47" s="29">
        <v>193.73085947871701</v>
      </c>
      <c r="AI47" s="29">
        <v>190.68437511827472</v>
      </c>
      <c r="AJ47" s="29">
        <v>208.2</v>
      </c>
      <c r="AK47" s="29">
        <v>218</v>
      </c>
      <c r="AL47" s="29">
        <v>218</v>
      </c>
    </row>
    <row r="48" spans="1:38">
      <c r="A48" s="10">
        <v>1</v>
      </c>
      <c r="B48" s="41" t="s">
        <v>266</v>
      </c>
      <c r="C48" s="10">
        <v>1</v>
      </c>
      <c r="D48" s="63">
        <v>160</v>
      </c>
      <c r="E48" s="43" t="s">
        <v>269</v>
      </c>
      <c r="F48" s="45">
        <v>0</v>
      </c>
      <c r="G48" s="56">
        <f>D22</f>
        <v>170.03929979438834</v>
      </c>
      <c r="H48" s="46"/>
      <c r="I48" s="47"/>
      <c r="J48" s="46"/>
      <c r="K48" s="47"/>
      <c r="M48" s="30">
        <f t="shared" si="14"/>
        <v>0.48555630589485643</v>
      </c>
      <c r="N48" s="30">
        <f t="shared" si="15"/>
        <v>0.71525275104919872</v>
      </c>
      <c r="O48" s="30">
        <f t="shared" si="16"/>
        <v>0.71525275104919872</v>
      </c>
      <c r="P48" s="30"/>
      <c r="Q48" s="30">
        <f t="shared" si="17"/>
        <v>0.48555630589485643</v>
      </c>
      <c r="R48" s="31">
        <f t="shared" si="18"/>
        <v>0</v>
      </c>
      <c r="S48" s="32"/>
      <c r="T48" s="33">
        <f t="shared" si="19"/>
        <v>152.71665541157716</v>
      </c>
      <c r="U48" s="34">
        <f t="shared" si="20"/>
        <v>-7.2833445884228354</v>
      </c>
      <c r="W48" s="61">
        <v>160</v>
      </c>
      <c r="X48" s="58">
        <v>160</v>
      </c>
      <c r="Y48">
        <v>160</v>
      </c>
    </row>
    <row r="49" spans="1:38">
      <c r="A49" s="10">
        <v>2</v>
      </c>
      <c r="B49" t="s">
        <v>223</v>
      </c>
      <c r="C49" s="10">
        <v>2</v>
      </c>
      <c r="D49" s="63">
        <v>166.3275755130451</v>
      </c>
      <c r="E49" s="44"/>
      <c r="F49" s="45">
        <v>0.5</v>
      </c>
      <c r="G49" s="47">
        <f>D44</f>
        <v>321.81769742051193</v>
      </c>
      <c r="H49" s="46"/>
      <c r="I49" s="47"/>
      <c r="J49" s="46"/>
      <c r="K49" s="47"/>
      <c r="M49" s="30">
        <f t="shared" si="14"/>
        <v>0.29006402982030227</v>
      </c>
      <c r="N49" s="30">
        <f t="shared" si="15"/>
        <v>0.72261266400295232</v>
      </c>
      <c r="O49" s="30">
        <f t="shared" si="16"/>
        <v>0.72261266400295232</v>
      </c>
      <c r="P49" s="30"/>
      <c r="Q49" s="30">
        <f t="shared" si="17"/>
        <v>0.29006402982030227</v>
      </c>
      <c r="R49" s="31">
        <f t="shared" si="18"/>
        <v>0.5</v>
      </c>
      <c r="S49" s="32"/>
      <c r="T49" s="33">
        <f t="shared" si="19"/>
        <v>169.47661506574056</v>
      </c>
      <c r="U49" s="34">
        <f t="shared" si="20"/>
        <v>3.1490395526954558</v>
      </c>
      <c r="V49" s="49"/>
      <c r="W49" s="61">
        <v>166.3275755130451</v>
      </c>
      <c r="X49" s="58">
        <v>166.3275755130451</v>
      </c>
      <c r="Y49" s="49">
        <v>170.50920838686383</v>
      </c>
      <c r="Z49" s="49">
        <v>170.50920838686383</v>
      </c>
      <c r="AA49" s="49">
        <v>186.74585904024275</v>
      </c>
      <c r="AB49" s="40">
        <v>175.84416679164804</v>
      </c>
      <c r="AC49" s="40">
        <v>175.39650498964042</v>
      </c>
      <c r="AD49" s="40">
        <v>164.96400422014918</v>
      </c>
      <c r="AE49" s="22">
        <v>174.3671975455236</v>
      </c>
      <c r="AF49" s="40">
        <v>190.66527420390329</v>
      </c>
      <c r="AG49" s="22">
        <v>184.89336275526688</v>
      </c>
      <c r="AH49" s="22">
        <v>191.63077101549675</v>
      </c>
      <c r="AI49" s="22">
        <v>189.12717375880138</v>
      </c>
      <c r="AJ49" s="22">
        <v>185.64140024200148</v>
      </c>
      <c r="AK49" s="22">
        <v>193</v>
      </c>
      <c r="AL49" s="22">
        <v>200</v>
      </c>
    </row>
    <row r="50" spans="1:38">
      <c r="A50" s="10">
        <v>1</v>
      </c>
      <c r="B50" s="41" t="s">
        <v>267</v>
      </c>
      <c r="C50" s="10">
        <v>1</v>
      </c>
      <c r="D50" s="63">
        <v>151.9556170284728</v>
      </c>
      <c r="F50" s="45"/>
      <c r="G50" s="47"/>
      <c r="H50" s="46"/>
      <c r="I50" s="47"/>
      <c r="J50" s="46"/>
      <c r="K50" s="47"/>
      <c r="M50" s="30">
        <f t="shared" si="14"/>
        <v>0.70572830361818384</v>
      </c>
      <c r="N50" s="30">
        <f t="shared" si="15"/>
        <v>0.70572830361818384</v>
      </c>
      <c r="O50" s="30">
        <f t="shared" si="16"/>
        <v>0.70572830361818384</v>
      </c>
      <c r="P50" s="30"/>
      <c r="Q50" s="30">
        <f t="shared" si="17"/>
        <v>0</v>
      </c>
      <c r="R50" s="31">
        <f t="shared" si="18"/>
        <v>0</v>
      </c>
      <c r="S50" s="32"/>
      <c r="T50" s="33">
        <f t="shared" si="19"/>
        <v>151.9556170284728</v>
      </c>
      <c r="U50" s="34">
        <f t="shared" si="20"/>
        <v>0</v>
      </c>
      <c r="W50" s="61">
        <v>151.9556170284728</v>
      </c>
      <c r="X50" s="58">
        <v>151.9556170284728</v>
      </c>
      <c r="Y50">
        <v>160</v>
      </c>
    </row>
    <row r="51" spans="1:38">
      <c r="A51" s="10">
        <v>2</v>
      </c>
      <c r="B51" t="s">
        <v>294</v>
      </c>
      <c r="C51" s="10">
        <v>4</v>
      </c>
      <c r="D51" s="63">
        <v>296.96694683893355</v>
      </c>
      <c r="E51" s="44"/>
      <c r="F51" s="45">
        <v>0</v>
      </c>
      <c r="G51" s="47">
        <f>D36</f>
        <v>343.61322201938003</v>
      </c>
      <c r="H51" s="46"/>
      <c r="I51" s="47"/>
      <c r="J51" s="46"/>
      <c r="K51" s="47"/>
      <c r="M51" s="30">
        <f t="shared" si="14"/>
        <v>0.43327107178827462</v>
      </c>
      <c r="N51" s="30">
        <f t="shared" si="15"/>
        <v>0.8467687169839615</v>
      </c>
      <c r="O51" s="30">
        <f t="shared" si="16"/>
        <v>0.8467687169839615</v>
      </c>
      <c r="P51" s="30"/>
      <c r="Q51" s="30">
        <f t="shared" si="17"/>
        <v>0.43327107178827462</v>
      </c>
      <c r="R51" s="31">
        <f t="shared" si="18"/>
        <v>0</v>
      </c>
      <c r="S51" s="32"/>
      <c r="T51" s="33">
        <f t="shared" si="19"/>
        <v>290.46788076210942</v>
      </c>
      <c r="U51" s="34">
        <f t="shared" si="20"/>
        <v>-6.4990660768241355</v>
      </c>
      <c r="V51" s="3"/>
      <c r="W51" s="61">
        <v>296.96694683893355</v>
      </c>
      <c r="X51" s="58">
        <v>285.13204687719616</v>
      </c>
      <c r="Y51" s="39">
        <v>285.13204687719616</v>
      </c>
      <c r="Z51" s="39">
        <v>279.45450897423376</v>
      </c>
      <c r="AA51" s="37">
        <v>279.44955361151216</v>
      </c>
      <c r="AB51" s="35">
        <v>271.9332855651889</v>
      </c>
      <c r="AC51" s="29">
        <v>250.55217140422346</v>
      </c>
      <c r="AD51" s="22">
        <v>249.3439524067042</v>
      </c>
      <c r="AE51" s="22">
        <v>238.08671415105107</v>
      </c>
      <c r="AF51" s="22">
        <v>215.15405351390686</v>
      </c>
      <c r="AG51" s="22">
        <v>226.90806774985182</v>
      </c>
      <c r="AH51" s="22">
        <v>243.34836843746447</v>
      </c>
    </row>
    <row r="52" spans="1:38">
      <c r="A52" s="10">
        <v>2</v>
      </c>
      <c r="B52" t="s">
        <v>230</v>
      </c>
      <c r="C52" s="10">
        <v>2</v>
      </c>
      <c r="D52" s="63">
        <v>207.29660243948689</v>
      </c>
      <c r="E52" s="44"/>
      <c r="F52" s="45"/>
      <c r="G52" s="56"/>
      <c r="H52" s="46"/>
      <c r="I52" s="47"/>
      <c r="J52" s="46"/>
      <c r="K52" s="47"/>
      <c r="M52" s="30">
        <f t="shared" si="14"/>
        <v>0.76732988405907554</v>
      </c>
      <c r="N52" s="30">
        <f t="shared" si="15"/>
        <v>0.76732988405907554</v>
      </c>
      <c r="O52" s="30">
        <f t="shared" si="16"/>
        <v>0.76732988405907554</v>
      </c>
      <c r="P52" s="30"/>
      <c r="Q52" s="30">
        <f t="shared" si="17"/>
        <v>0</v>
      </c>
      <c r="R52" s="31">
        <f t="shared" si="18"/>
        <v>0</v>
      </c>
      <c r="S52" s="32"/>
      <c r="T52" s="33">
        <f t="shared" si="19"/>
        <v>207.29660243948689</v>
      </c>
      <c r="U52" s="34">
        <f t="shared" si="20"/>
        <v>0</v>
      </c>
      <c r="V52" s="49"/>
      <c r="W52" s="61">
        <v>207.29660243948689</v>
      </c>
      <c r="X52" s="58">
        <v>207.29660243948689</v>
      </c>
      <c r="Y52" s="49">
        <v>207.29660243948689</v>
      </c>
      <c r="Z52" s="49">
        <v>207.29660243948689</v>
      </c>
      <c r="AA52" s="49">
        <v>207.29660243948689</v>
      </c>
      <c r="AB52" s="40">
        <v>207.29660243948689</v>
      </c>
      <c r="AC52" s="40">
        <v>212.48085733379975</v>
      </c>
      <c r="AD52" s="40">
        <v>220.79305078067233</v>
      </c>
      <c r="AE52" s="22">
        <v>220.79305078067233</v>
      </c>
      <c r="AF52" s="40">
        <v>239.82618300208171</v>
      </c>
      <c r="AG52" s="22">
        <v>249.31768399516221</v>
      </c>
      <c r="AH52" s="22">
        <v>250</v>
      </c>
    </row>
    <row r="53" spans="1:38">
      <c r="A53" s="10">
        <v>1</v>
      </c>
      <c r="B53" s="41" t="s">
        <v>272</v>
      </c>
      <c r="C53" s="10">
        <v>2</v>
      </c>
      <c r="D53" s="63">
        <v>175</v>
      </c>
      <c r="F53" s="45">
        <v>1</v>
      </c>
      <c r="G53" s="56">
        <f>D34</f>
        <v>100</v>
      </c>
      <c r="H53" s="46">
        <v>0</v>
      </c>
      <c r="I53" s="47">
        <f>D18</f>
        <v>278.58674746825972</v>
      </c>
      <c r="J53" s="46">
        <v>0</v>
      </c>
      <c r="K53" s="47">
        <f>D77</f>
        <v>417.45885049504176</v>
      </c>
      <c r="M53" s="30">
        <f t="shared" si="14"/>
        <v>0.60628782378542811</v>
      </c>
      <c r="N53" s="30">
        <f t="shared" si="15"/>
        <v>0.35519219658643936</v>
      </c>
      <c r="O53" s="30">
        <f t="shared" si="16"/>
        <v>0.19849849412603202</v>
      </c>
      <c r="P53" s="30"/>
      <c r="Q53" s="30">
        <f t="shared" si="17"/>
        <v>1.1599785144978993</v>
      </c>
      <c r="R53" s="31">
        <f t="shared" si="18"/>
        <v>1</v>
      </c>
      <c r="S53" s="32"/>
      <c r="T53" s="33">
        <f t="shared" si="19"/>
        <v>172.60032228253152</v>
      </c>
      <c r="U53" s="34">
        <f t="shared" si="20"/>
        <v>-2.399677717468478</v>
      </c>
      <c r="W53" s="61">
        <v>175</v>
      </c>
      <c r="X53" s="58">
        <v>175</v>
      </c>
      <c r="Y53">
        <v>175</v>
      </c>
    </row>
    <row r="54" spans="1:38">
      <c r="A54" s="10">
        <v>1</v>
      </c>
      <c r="B54" s="41" t="s">
        <v>268</v>
      </c>
      <c r="C54" s="10">
        <v>1</v>
      </c>
      <c r="D54" s="63">
        <v>160.13669258078028</v>
      </c>
      <c r="F54" s="45"/>
      <c r="G54" s="47"/>
      <c r="H54" s="46"/>
      <c r="I54" s="47"/>
      <c r="J54" s="46"/>
      <c r="K54" s="47"/>
      <c r="M54" s="30">
        <f t="shared" si="14"/>
        <v>0.71541298190027813</v>
      </c>
      <c r="N54" s="30">
        <f t="shared" si="15"/>
        <v>0.71541298190027813</v>
      </c>
      <c r="O54" s="30">
        <f t="shared" si="16"/>
        <v>0.71541298190027813</v>
      </c>
      <c r="P54" s="30"/>
      <c r="Q54" s="30">
        <f t="shared" si="17"/>
        <v>0</v>
      </c>
      <c r="R54" s="31">
        <f t="shared" si="18"/>
        <v>0</v>
      </c>
      <c r="S54" s="32"/>
      <c r="T54" s="33">
        <f t="shared" si="19"/>
        <v>160.13669258078028</v>
      </c>
      <c r="U54" s="34">
        <f t="shared" si="20"/>
        <v>0</v>
      </c>
      <c r="W54" s="61">
        <v>160.13669258078028</v>
      </c>
      <c r="X54" s="58">
        <v>167.54449477194072</v>
      </c>
      <c r="Y54">
        <v>152.38003088503885</v>
      </c>
    </row>
    <row r="55" spans="1:38">
      <c r="A55" s="10">
        <v>2</v>
      </c>
      <c r="B55" s="24" t="s">
        <v>359</v>
      </c>
      <c r="C55" s="23">
        <v>1</v>
      </c>
      <c r="D55" s="63">
        <v>155.45802134552494</v>
      </c>
      <c r="F55" s="45"/>
      <c r="G55" s="47"/>
      <c r="H55" s="46"/>
      <c r="I55" s="47"/>
      <c r="J55" s="46"/>
      <c r="K55" s="47"/>
      <c r="M55" s="30">
        <f t="shared" si="14"/>
        <v>0.70989791636171762</v>
      </c>
      <c r="N55" s="30">
        <f t="shared" si="15"/>
        <v>0.70989791636171762</v>
      </c>
      <c r="O55" s="30">
        <f t="shared" si="16"/>
        <v>0.70989791636171762</v>
      </c>
      <c r="P55" s="30"/>
      <c r="Q55" s="30">
        <f t="shared" si="17"/>
        <v>0</v>
      </c>
      <c r="R55" s="31">
        <f t="shared" si="18"/>
        <v>0</v>
      </c>
      <c r="S55" s="32"/>
      <c r="T55" s="33">
        <f t="shared" si="19"/>
        <v>155.45802134552494</v>
      </c>
      <c r="U55" s="34">
        <f t="shared" si="20"/>
        <v>0</v>
      </c>
      <c r="W55" s="61">
        <v>155.45802134552494</v>
      </c>
      <c r="X55" s="58">
        <v>155.45802134552494</v>
      </c>
      <c r="Y55">
        <v>155.45802134552494</v>
      </c>
      <c r="Z55" s="39">
        <v>155.45802134552494</v>
      </c>
      <c r="AA55" s="37">
        <v>162.50671313046911</v>
      </c>
      <c r="AB55" s="35">
        <v>162.50671313046911</v>
      </c>
      <c r="AC55" s="29">
        <v>159.82708252544518</v>
      </c>
    </row>
    <row r="56" spans="1:38">
      <c r="A56" s="10">
        <v>2</v>
      </c>
      <c r="B56" t="s">
        <v>224</v>
      </c>
      <c r="C56" s="10">
        <v>1</v>
      </c>
      <c r="D56" s="63">
        <v>310.51078042806159</v>
      </c>
      <c r="E56" s="44"/>
      <c r="F56" s="45"/>
      <c r="G56" s="56"/>
      <c r="H56" s="46"/>
      <c r="I56" s="47"/>
      <c r="J56" s="46"/>
      <c r="K56" s="47"/>
      <c r="M56" s="30">
        <f t="shared" si="14"/>
        <v>0.85661358499675222</v>
      </c>
      <c r="N56" s="30">
        <f t="shared" si="15"/>
        <v>0.85661358499675222</v>
      </c>
      <c r="O56" s="30">
        <f t="shared" si="16"/>
        <v>0.85661358499675222</v>
      </c>
      <c r="P56" s="30"/>
      <c r="Q56" s="30">
        <f t="shared" si="17"/>
        <v>0</v>
      </c>
      <c r="R56" s="31">
        <f t="shared" si="18"/>
        <v>0</v>
      </c>
      <c r="S56" s="32"/>
      <c r="T56" s="33">
        <f t="shared" si="19"/>
        <v>310.51078042806159</v>
      </c>
      <c r="U56" s="34">
        <f t="shared" si="20"/>
        <v>0</v>
      </c>
      <c r="V56" s="49"/>
      <c r="W56" s="61">
        <v>310.51078042806159</v>
      </c>
      <c r="X56" s="58">
        <v>310.51078042806159</v>
      </c>
      <c r="Y56" s="49">
        <v>310.51078042806159</v>
      </c>
      <c r="Z56" s="49">
        <v>304.82361876096127</v>
      </c>
      <c r="AA56" s="49">
        <v>300.06403341751371</v>
      </c>
      <c r="AB56" s="40">
        <v>300.06403341751371</v>
      </c>
      <c r="AC56" s="40">
        <v>293.58030464832842</v>
      </c>
      <c r="AD56" s="40">
        <v>285.06781753169531</v>
      </c>
      <c r="AE56" s="22">
        <v>277.0857501533593</v>
      </c>
      <c r="AF56" s="40">
        <v>267.29570661044636</v>
      </c>
      <c r="AG56" s="22">
        <v>267.29570661044636</v>
      </c>
      <c r="AH56" s="22">
        <v>275.4019988954297</v>
      </c>
      <c r="AI56" s="22">
        <v>277.90650471599702</v>
      </c>
      <c r="AJ56" s="22">
        <v>278.2</v>
      </c>
      <c r="AK56" s="22">
        <v>278.2</v>
      </c>
      <c r="AL56" s="22">
        <v>268</v>
      </c>
    </row>
    <row r="57" spans="1:38">
      <c r="B57" s="4"/>
      <c r="C57" s="9"/>
      <c r="D57" s="63"/>
      <c r="F57" s="45"/>
      <c r="G57" s="45"/>
      <c r="H57" s="46"/>
      <c r="I57" s="47"/>
      <c r="J57" s="46"/>
      <c r="K57" s="47"/>
      <c r="M57" s="30"/>
      <c r="N57" s="30"/>
      <c r="O57" s="30"/>
      <c r="P57" s="30"/>
      <c r="Q57" s="30"/>
      <c r="R57" s="31"/>
      <c r="S57" s="32"/>
      <c r="T57" s="33"/>
      <c r="U57" s="34"/>
      <c r="V57" s="3"/>
      <c r="W57" s="61"/>
      <c r="Y57" s="39"/>
      <c r="Z57" s="39"/>
      <c r="AA57" s="37"/>
      <c r="AB57" s="35"/>
      <c r="AC57" s="29"/>
      <c r="AD57" s="22"/>
      <c r="AG57" s="10"/>
      <c r="AH57" s="10"/>
    </row>
    <row r="58" spans="1:38">
      <c r="A58" s="10">
        <v>3</v>
      </c>
      <c r="B58" t="s">
        <v>225</v>
      </c>
      <c r="C58" s="10">
        <v>4</v>
      </c>
      <c r="D58" s="63">
        <v>627.29085181274729</v>
      </c>
      <c r="E58" s="44"/>
      <c r="F58" s="45"/>
      <c r="G58" s="47"/>
      <c r="H58" s="46"/>
      <c r="I58" s="47"/>
      <c r="J58" s="46"/>
      <c r="K58" s="47"/>
      <c r="M58" s="30">
        <f t="shared" ref="M58:M67" si="21">1/(1+10^((G58-$D58)/400))</f>
        <v>0.97368570940102417</v>
      </c>
      <c r="N58" s="30">
        <f t="shared" ref="N58:N67" si="22">1/(1+10^((I58-$D58)/400))</f>
        <v>0.97368570940102417</v>
      </c>
      <c r="O58" s="30">
        <f t="shared" ref="O58:O67" si="23">1/(1+10^((K58-$D58)/400))</f>
        <v>0.97368570940102417</v>
      </c>
      <c r="P58" s="30"/>
      <c r="Q58" s="30">
        <f t="shared" ref="Q58:Q67" si="24">IF(NOT(ISBLANK(G58)),M58,0)+IF(NOT(ISBLANK(I58)),N58,0)+IF(NOT(ISBLANK(K58)),O58,0)</f>
        <v>0</v>
      </c>
      <c r="R58" s="31">
        <f t="shared" ref="R58:R67" si="25">J58+H58+F58</f>
        <v>0</v>
      </c>
      <c r="S58" s="32"/>
      <c r="T58" s="33">
        <f t="shared" ref="T58:T86" si="26">MAX($C$92,D58+$T$3*(R58-Q58))</f>
        <v>627.29085181274729</v>
      </c>
      <c r="U58" s="34">
        <f t="shared" ref="U58:U67" si="27">T58-D58</f>
        <v>0</v>
      </c>
      <c r="V58" s="3"/>
      <c r="W58" s="61">
        <v>627.29085181274729</v>
      </c>
      <c r="X58" s="58">
        <v>627.29085181274729</v>
      </c>
      <c r="Y58" s="39">
        <v>623.25716808880759</v>
      </c>
      <c r="Z58" s="39">
        <v>614.97208226752934</v>
      </c>
      <c r="AA58" s="37">
        <v>611.95696740719245</v>
      </c>
      <c r="AB58" s="35">
        <v>605.40763171923129</v>
      </c>
      <c r="AC58" s="29">
        <v>605.77020003376197</v>
      </c>
      <c r="AD58" s="22">
        <v>593.69207656282254</v>
      </c>
      <c r="AE58" s="22">
        <v>600.48460215319881</v>
      </c>
      <c r="AF58" s="22">
        <v>590.70637303088495</v>
      </c>
      <c r="AG58" s="22">
        <v>584.13460398799225</v>
      </c>
      <c r="AH58" s="22">
        <v>569.75570911644525</v>
      </c>
      <c r="AI58" s="22">
        <v>564.25226865995774</v>
      </c>
      <c r="AJ58" s="22">
        <v>579.34878459520723</v>
      </c>
      <c r="AK58" s="22">
        <v>581.6</v>
      </c>
      <c r="AL58" s="22">
        <v>579</v>
      </c>
    </row>
    <row r="59" spans="1:38">
      <c r="A59" s="10">
        <v>3</v>
      </c>
      <c r="B59" t="s">
        <v>308</v>
      </c>
      <c r="C59" s="10">
        <v>3</v>
      </c>
      <c r="D59" s="63">
        <v>391.9942252389252</v>
      </c>
      <c r="E59" s="44"/>
      <c r="F59" s="45"/>
      <c r="G59" s="47"/>
      <c r="H59" s="46"/>
      <c r="I59" s="47"/>
      <c r="J59" s="46"/>
      <c r="K59" s="47"/>
      <c r="M59" s="30">
        <f t="shared" si="21"/>
        <v>0.90520975171661988</v>
      </c>
      <c r="N59" s="30">
        <f t="shared" si="22"/>
        <v>0.90520975171661988</v>
      </c>
      <c r="O59" s="30">
        <f t="shared" si="23"/>
        <v>0.90520975171661988</v>
      </c>
      <c r="P59" s="30"/>
      <c r="Q59" s="30">
        <f t="shared" si="24"/>
        <v>0</v>
      </c>
      <c r="R59" s="31">
        <f t="shared" si="25"/>
        <v>0</v>
      </c>
      <c r="S59" s="32"/>
      <c r="T59" s="33">
        <f t="shared" si="26"/>
        <v>391.9942252389252</v>
      </c>
      <c r="U59" s="34">
        <f t="shared" si="27"/>
        <v>0</v>
      </c>
      <c r="V59" s="3"/>
      <c r="W59" s="61">
        <v>391.9942252389252</v>
      </c>
      <c r="X59" s="58">
        <v>391.9942252389252</v>
      </c>
      <c r="Y59" s="39">
        <v>400.13930031227886</v>
      </c>
      <c r="Z59" s="39">
        <v>400.13930031227886</v>
      </c>
      <c r="AA59" s="37">
        <v>400.13930031227886</v>
      </c>
      <c r="AB59" s="35">
        <v>399.46767163515415</v>
      </c>
      <c r="AC59" s="29">
        <v>400.57293983866032</v>
      </c>
      <c r="AD59" s="22">
        <v>392.91302400832348</v>
      </c>
      <c r="AE59" s="22">
        <v>392.91302400832348</v>
      </c>
      <c r="AF59" s="22">
        <v>392.91044645001534</v>
      </c>
      <c r="AG59" s="22">
        <v>392.91044645001534</v>
      </c>
      <c r="AH59" s="22">
        <v>386.75025332694128</v>
      </c>
      <c r="AI59" s="22">
        <v>398.78169174195563</v>
      </c>
      <c r="AJ59" s="22">
        <v>384.03985733522353</v>
      </c>
      <c r="AK59" s="22">
        <v>378.2</v>
      </c>
      <c r="AL59" s="22">
        <v>377</v>
      </c>
    </row>
    <row r="60" spans="1:38">
      <c r="A60" s="10">
        <v>3</v>
      </c>
      <c r="B60" t="s">
        <v>309</v>
      </c>
      <c r="C60" s="10">
        <v>6</v>
      </c>
      <c r="D60" s="63">
        <v>512.22502595582068</v>
      </c>
      <c r="E60" s="44"/>
      <c r="F60" s="45"/>
      <c r="G60" s="47"/>
      <c r="H60" s="46"/>
      <c r="I60" s="47"/>
      <c r="J60" s="46"/>
      <c r="K60" s="47"/>
      <c r="M60" s="30">
        <f t="shared" si="21"/>
        <v>0.95019748099588841</v>
      </c>
      <c r="N60" s="30">
        <f t="shared" si="22"/>
        <v>0.95019748099588841</v>
      </c>
      <c r="O60" s="30">
        <f t="shared" si="23"/>
        <v>0.95019748099588841</v>
      </c>
      <c r="P60" s="30"/>
      <c r="Q60" s="30">
        <f t="shared" si="24"/>
        <v>0</v>
      </c>
      <c r="R60" s="31">
        <f t="shared" si="25"/>
        <v>0</v>
      </c>
      <c r="S60" s="32"/>
      <c r="T60" s="33">
        <f t="shared" si="26"/>
        <v>512.22502595582068</v>
      </c>
      <c r="U60" s="34">
        <f t="shared" si="27"/>
        <v>0</v>
      </c>
      <c r="V60" s="3"/>
      <c r="W60" s="61">
        <v>512.22502595582068</v>
      </c>
      <c r="X60" s="58">
        <v>512.22502595582068</v>
      </c>
      <c r="Y60" s="39">
        <v>512.22502595582068</v>
      </c>
      <c r="Z60" s="39">
        <v>512.22502595582068</v>
      </c>
      <c r="AA60" s="37">
        <v>512.22502595582068</v>
      </c>
      <c r="AB60" s="35">
        <v>511.81563020663964</v>
      </c>
      <c r="AC60" s="29">
        <v>500.41248712688775</v>
      </c>
      <c r="AD60" s="22">
        <v>486.21135913463729</v>
      </c>
      <c r="AE60" s="22">
        <v>499.2294555754404</v>
      </c>
      <c r="AF60" s="22">
        <v>490.29889886691166</v>
      </c>
      <c r="AG60" s="22">
        <v>488.38743432610198</v>
      </c>
      <c r="AH60" s="22">
        <v>481.02888731276278</v>
      </c>
      <c r="AI60" s="22">
        <v>473.85279087763007</v>
      </c>
      <c r="AJ60" s="22">
        <v>492.98923927229669</v>
      </c>
      <c r="AK60" s="22">
        <v>501.4</v>
      </c>
      <c r="AL60" s="22">
        <v>505</v>
      </c>
    </row>
    <row r="61" spans="1:38">
      <c r="A61" s="10">
        <v>3</v>
      </c>
      <c r="B61" t="s">
        <v>310</v>
      </c>
      <c r="C61" s="10">
        <v>5</v>
      </c>
      <c r="D61" s="63">
        <v>607.42041340139588</v>
      </c>
      <c r="E61" s="44"/>
      <c r="F61" s="45"/>
      <c r="G61" s="47"/>
      <c r="H61" s="46"/>
      <c r="I61" s="47"/>
      <c r="J61" s="46"/>
      <c r="K61" s="47"/>
      <c r="M61" s="30">
        <f t="shared" si="21"/>
        <v>0.9705906734059544</v>
      </c>
      <c r="N61" s="30">
        <f t="shared" si="22"/>
        <v>0.9705906734059544</v>
      </c>
      <c r="O61" s="30">
        <f t="shared" si="23"/>
        <v>0.9705906734059544</v>
      </c>
      <c r="P61" s="30"/>
      <c r="Q61" s="30">
        <f t="shared" si="24"/>
        <v>0</v>
      </c>
      <c r="R61" s="31">
        <f t="shared" si="25"/>
        <v>0</v>
      </c>
      <c r="S61" s="32"/>
      <c r="T61" s="33">
        <f t="shared" si="26"/>
        <v>607.42041340139588</v>
      </c>
      <c r="U61" s="34">
        <f t="shared" si="27"/>
        <v>0</v>
      </c>
      <c r="V61" s="3"/>
      <c r="W61" s="61">
        <v>607.42041340139588</v>
      </c>
      <c r="X61" s="58">
        <v>607.42041340139588</v>
      </c>
      <c r="Y61" s="39">
        <v>594.67609439479668</v>
      </c>
      <c r="Z61" s="39">
        <v>594.67609439479668</v>
      </c>
      <c r="AA61" s="37">
        <v>583.26000411781285</v>
      </c>
      <c r="AB61" s="35">
        <v>588.30654775705727</v>
      </c>
      <c r="AC61" s="29">
        <v>584.44242629553582</v>
      </c>
      <c r="AD61" s="22">
        <v>571.50641764790907</v>
      </c>
      <c r="AE61" s="22">
        <v>564.98042813589836</v>
      </c>
      <c r="AF61" s="22">
        <v>538.18577847004792</v>
      </c>
      <c r="AG61" s="22">
        <v>527.97725019049017</v>
      </c>
      <c r="AH61" s="22">
        <v>515.7345838647509</v>
      </c>
      <c r="AI61" s="22">
        <v>527.39981211957434</v>
      </c>
      <c r="AJ61" s="22">
        <v>508.27876183133549</v>
      </c>
      <c r="AK61" s="22">
        <v>514</v>
      </c>
      <c r="AL61" s="22">
        <v>526</v>
      </c>
    </row>
    <row r="62" spans="1:38">
      <c r="A62" s="10">
        <v>3</v>
      </c>
      <c r="B62" s="19" t="s">
        <v>368</v>
      </c>
      <c r="C62" s="10">
        <v>4</v>
      </c>
      <c r="D62" s="63">
        <v>397.42602824549192</v>
      </c>
      <c r="E62" s="44"/>
      <c r="F62" s="45"/>
      <c r="G62" s="47"/>
      <c r="H62" s="46"/>
      <c r="I62" s="47"/>
      <c r="J62" s="46"/>
      <c r="K62" s="47"/>
      <c r="M62" s="30">
        <f t="shared" si="21"/>
        <v>0.90785892076686447</v>
      </c>
      <c r="N62" s="30">
        <f t="shared" si="22"/>
        <v>0.90785892076686447</v>
      </c>
      <c r="O62" s="30">
        <f t="shared" si="23"/>
        <v>0.90785892076686447</v>
      </c>
      <c r="P62" s="30"/>
      <c r="Q62" s="30">
        <f t="shared" si="24"/>
        <v>0</v>
      </c>
      <c r="R62" s="31">
        <f t="shared" si="25"/>
        <v>0</v>
      </c>
      <c r="S62" s="32"/>
      <c r="T62" s="33">
        <f t="shared" si="26"/>
        <v>397.42602824549192</v>
      </c>
      <c r="U62" s="34">
        <f t="shared" si="27"/>
        <v>0</v>
      </c>
      <c r="V62" s="3"/>
      <c r="W62" s="61">
        <v>397.42602824549192</v>
      </c>
      <c r="X62" s="58">
        <v>405.52697798954904</v>
      </c>
      <c r="Y62" s="39">
        <v>407.92170463119407</v>
      </c>
      <c r="Z62" s="39">
        <v>415.07567023988958</v>
      </c>
      <c r="AA62" s="37">
        <v>414.71638941859891</v>
      </c>
      <c r="AB62" s="35">
        <v>421.79430790522264</v>
      </c>
      <c r="AC62" s="29">
        <v>429.87932948012758</v>
      </c>
      <c r="AD62" s="22">
        <v>437.92757280157963</v>
      </c>
      <c r="AE62" s="22">
        <v>431.54256959808009</v>
      </c>
      <c r="AF62" s="22">
        <v>422.21497700056347</v>
      </c>
      <c r="AG62" s="22">
        <v>404.40561360468104</v>
      </c>
      <c r="AH62" s="22">
        <v>387.97357065748866</v>
      </c>
      <c r="AI62" s="22">
        <v>370.73241173622915</v>
      </c>
      <c r="AJ62" s="22">
        <v>349.68786567743047</v>
      </c>
      <c r="AK62" s="22">
        <v>350.8</v>
      </c>
      <c r="AL62" s="22">
        <v>339</v>
      </c>
    </row>
    <row r="63" spans="1:38">
      <c r="A63" s="10">
        <v>3</v>
      </c>
      <c r="B63" t="s">
        <v>311</v>
      </c>
      <c r="C63" s="10">
        <v>5</v>
      </c>
      <c r="D63" s="63">
        <v>529.45299342179283</v>
      </c>
      <c r="E63" s="44"/>
      <c r="F63" s="45"/>
      <c r="G63" s="47"/>
      <c r="H63" s="46"/>
      <c r="I63" s="47"/>
      <c r="J63" s="46"/>
      <c r="K63" s="47"/>
      <c r="M63" s="30">
        <f t="shared" si="21"/>
        <v>0.95468643131297637</v>
      </c>
      <c r="N63" s="30">
        <f t="shared" si="22"/>
        <v>0.95468643131297637</v>
      </c>
      <c r="O63" s="30">
        <f t="shared" si="23"/>
        <v>0.95468643131297637</v>
      </c>
      <c r="P63" s="30"/>
      <c r="Q63" s="30">
        <f t="shared" si="24"/>
        <v>0</v>
      </c>
      <c r="R63" s="31">
        <f t="shared" si="25"/>
        <v>0</v>
      </c>
      <c r="S63" s="32"/>
      <c r="T63" s="33">
        <f t="shared" si="26"/>
        <v>529.45299342179283</v>
      </c>
      <c r="U63" s="34">
        <f t="shared" si="27"/>
        <v>0</v>
      </c>
      <c r="V63" s="3"/>
      <c r="W63" s="61">
        <v>529.45299342179283</v>
      </c>
      <c r="X63" s="58">
        <v>529.45299342179283</v>
      </c>
      <c r="Y63" s="39">
        <v>520.82812183375097</v>
      </c>
      <c r="Z63" s="39">
        <v>541.98913202800713</v>
      </c>
      <c r="AA63" s="37">
        <v>539.60517895629039</v>
      </c>
      <c r="AB63" s="35">
        <v>538.92229246406839</v>
      </c>
      <c r="AC63" s="29">
        <v>553.17007453619806</v>
      </c>
      <c r="AD63" s="22">
        <v>553.45013387224321</v>
      </c>
      <c r="AE63" s="22">
        <v>547.05287170817724</v>
      </c>
      <c r="AF63" s="22">
        <v>559.3339452688698</v>
      </c>
      <c r="AG63" s="22">
        <v>570.47918285385708</v>
      </c>
      <c r="AH63" s="22">
        <v>574.28635657131349</v>
      </c>
      <c r="AI63" s="22">
        <v>581.31326821458049</v>
      </c>
      <c r="AJ63" s="22">
        <v>573.61309139361697</v>
      </c>
      <c r="AK63" s="22">
        <v>575.4</v>
      </c>
      <c r="AL63" s="22">
        <v>587</v>
      </c>
    </row>
    <row r="64" spans="1:38">
      <c r="A64" s="10">
        <v>3</v>
      </c>
      <c r="B64" t="s">
        <v>347</v>
      </c>
      <c r="C64" s="10">
        <v>3</v>
      </c>
      <c r="D64" s="63">
        <v>464.93328418061225</v>
      </c>
      <c r="E64" s="44"/>
      <c r="F64" s="45"/>
      <c r="G64" s="47"/>
      <c r="H64" s="46"/>
      <c r="I64" s="47"/>
      <c r="J64" s="46"/>
      <c r="K64" s="47"/>
      <c r="M64" s="30">
        <f t="shared" si="21"/>
        <v>0.93561787596585211</v>
      </c>
      <c r="N64" s="30">
        <f t="shared" si="22"/>
        <v>0.93561787596585211</v>
      </c>
      <c r="O64" s="30">
        <f t="shared" si="23"/>
        <v>0.93561787596585211</v>
      </c>
      <c r="P64" s="30"/>
      <c r="Q64" s="30">
        <f t="shared" si="24"/>
        <v>0</v>
      </c>
      <c r="R64" s="31">
        <f t="shared" si="25"/>
        <v>0</v>
      </c>
      <c r="S64" s="32"/>
      <c r="T64" s="33">
        <f t="shared" si="26"/>
        <v>464.93328418061225</v>
      </c>
      <c r="U64" s="34">
        <f t="shared" si="27"/>
        <v>0</v>
      </c>
      <c r="V64" s="3"/>
      <c r="W64" s="61">
        <v>464.93328418061225</v>
      </c>
      <c r="X64" s="58">
        <v>464.93328418061225</v>
      </c>
      <c r="Y64" s="39">
        <v>464.93328418061225</v>
      </c>
      <c r="Z64" s="39">
        <v>477.58002853331783</v>
      </c>
      <c r="AA64" s="37">
        <v>481.08859110206186</v>
      </c>
      <c r="AB64" s="35">
        <v>481.08859110206186</v>
      </c>
      <c r="AC64" s="29">
        <v>477.3761765274761</v>
      </c>
      <c r="AD64" s="22">
        <v>482.08706111756419</v>
      </c>
      <c r="AE64" s="22">
        <v>482.08706111756419</v>
      </c>
      <c r="AF64" s="22">
        <v>497.65953035372621</v>
      </c>
      <c r="AG64" s="22">
        <v>491.59662601515777</v>
      </c>
      <c r="AH64" s="22">
        <v>494.92881929354246</v>
      </c>
      <c r="AI64" s="22">
        <v>487.75</v>
      </c>
      <c r="AJ64" s="22">
        <v>487.75</v>
      </c>
      <c r="AK64" s="22">
        <v>490.6</v>
      </c>
      <c r="AL64" s="22">
        <v>506</v>
      </c>
    </row>
    <row r="65" spans="1:38">
      <c r="A65" s="10">
        <v>3</v>
      </c>
      <c r="B65" t="s">
        <v>312</v>
      </c>
      <c r="C65" s="10">
        <v>3</v>
      </c>
      <c r="D65" s="63">
        <v>459.24297781652689</v>
      </c>
      <c r="E65" s="44"/>
      <c r="F65" s="45"/>
      <c r="G65" s="47"/>
      <c r="H65" s="46"/>
      <c r="I65" s="47"/>
      <c r="J65" s="46"/>
      <c r="K65" s="47"/>
      <c r="M65" s="30">
        <f t="shared" si="21"/>
        <v>0.93361636763276712</v>
      </c>
      <c r="N65" s="30">
        <f t="shared" si="22"/>
        <v>0.93361636763276712</v>
      </c>
      <c r="O65" s="30">
        <f t="shared" si="23"/>
        <v>0.93361636763276712</v>
      </c>
      <c r="P65" s="30"/>
      <c r="Q65" s="30">
        <f t="shared" si="24"/>
        <v>0</v>
      </c>
      <c r="R65" s="31">
        <f t="shared" si="25"/>
        <v>0</v>
      </c>
      <c r="S65" s="32"/>
      <c r="T65" s="33">
        <f t="shared" si="26"/>
        <v>459.24297781652689</v>
      </c>
      <c r="U65" s="34">
        <f t="shared" si="27"/>
        <v>0</v>
      </c>
      <c r="V65" s="3"/>
      <c r="W65" s="61">
        <v>459.24297781652689</v>
      </c>
      <c r="X65" s="58">
        <v>459.24297781652689</v>
      </c>
      <c r="Y65" s="39">
        <v>453.35876294186238</v>
      </c>
      <c r="Z65" s="39">
        <v>431.01344974962575</v>
      </c>
      <c r="AA65" s="37">
        <v>431.37273057091642</v>
      </c>
      <c r="AB65" s="35">
        <v>435.3698178679461</v>
      </c>
      <c r="AC65" s="29">
        <v>430.56030159907482</v>
      </c>
      <c r="AD65" s="22">
        <v>414.52543264415385</v>
      </c>
      <c r="AE65" s="22">
        <v>420.39536066523476</v>
      </c>
      <c r="AF65" s="22">
        <v>400.69433274124117</v>
      </c>
      <c r="AG65" s="22">
        <v>399.85750595983814</v>
      </c>
      <c r="AH65" s="22">
        <v>379.78087912999843</v>
      </c>
      <c r="AI65" s="22">
        <v>386.95180058448989</v>
      </c>
      <c r="AJ65" s="22">
        <v>381.22720636343951</v>
      </c>
      <c r="AK65" s="22">
        <v>384.2</v>
      </c>
      <c r="AL65" s="22">
        <v>383</v>
      </c>
    </row>
    <row r="66" spans="1:38">
      <c r="A66" s="10">
        <v>3</v>
      </c>
      <c r="B66" t="s">
        <v>313</v>
      </c>
      <c r="C66" s="10">
        <v>2</v>
      </c>
      <c r="D66" s="63">
        <v>432.37065929687083</v>
      </c>
      <c r="E66" s="44"/>
      <c r="F66" s="45"/>
      <c r="G66" s="47"/>
      <c r="H66" s="46"/>
      <c r="I66" s="47"/>
      <c r="J66" s="46"/>
      <c r="K66" s="47"/>
      <c r="M66" s="30">
        <f t="shared" si="21"/>
        <v>0.92336180661341105</v>
      </c>
      <c r="N66" s="30">
        <f t="shared" si="22"/>
        <v>0.92336180661341105</v>
      </c>
      <c r="O66" s="30">
        <f t="shared" si="23"/>
        <v>0.92336180661341105</v>
      </c>
      <c r="P66" s="30"/>
      <c r="Q66" s="30">
        <f t="shared" si="24"/>
        <v>0</v>
      </c>
      <c r="R66" s="31">
        <f t="shared" si="25"/>
        <v>0</v>
      </c>
      <c r="S66" s="32"/>
      <c r="T66" s="33">
        <f t="shared" si="26"/>
        <v>432.37065929687083</v>
      </c>
      <c r="U66" s="34">
        <f t="shared" si="27"/>
        <v>0</v>
      </c>
      <c r="V66" s="3"/>
      <c r="W66" s="61">
        <v>432.37065929687083</v>
      </c>
      <c r="X66" s="58">
        <v>432.37065929687083</v>
      </c>
      <c r="Y66" s="39">
        <v>432.37065929687083</v>
      </c>
      <c r="Z66" s="39">
        <v>432.37065929687083</v>
      </c>
      <c r="AA66" s="37">
        <v>432.37065929687083</v>
      </c>
      <c r="AB66" s="35">
        <v>432.37065929687083</v>
      </c>
      <c r="AC66" s="29">
        <v>442.51631215383583</v>
      </c>
      <c r="AD66" s="22">
        <v>442.51631215383583</v>
      </c>
      <c r="AE66" s="22">
        <v>449.37348549104763</v>
      </c>
      <c r="AF66" s="22">
        <v>453.00973864460752</v>
      </c>
      <c r="AG66" s="22">
        <v>459.5741113013292</v>
      </c>
      <c r="AH66" s="22">
        <v>457.90910616238114</v>
      </c>
      <c r="AI66" s="22">
        <v>440.37969901613161</v>
      </c>
      <c r="AJ66" s="22">
        <v>451.15983339771742</v>
      </c>
      <c r="AK66" s="22">
        <v>444.4</v>
      </c>
      <c r="AL66" s="22">
        <v>446</v>
      </c>
    </row>
    <row r="67" spans="1:38">
      <c r="A67" s="10">
        <v>3</v>
      </c>
      <c r="B67" t="s">
        <v>314</v>
      </c>
      <c r="C67" s="10">
        <v>4</v>
      </c>
      <c r="D67" s="63">
        <v>698.83496024470355</v>
      </c>
      <c r="E67" s="44"/>
      <c r="F67" s="45"/>
      <c r="G67" s="47"/>
      <c r="H67" s="46"/>
      <c r="I67" s="47"/>
      <c r="J67" s="46"/>
      <c r="K67" s="47"/>
      <c r="M67" s="30">
        <f t="shared" si="21"/>
        <v>0.98241240576444788</v>
      </c>
      <c r="N67" s="30">
        <f t="shared" si="22"/>
        <v>0.98241240576444788</v>
      </c>
      <c r="O67" s="30">
        <f t="shared" si="23"/>
        <v>0.98241240576444788</v>
      </c>
      <c r="P67" s="30"/>
      <c r="Q67" s="30">
        <f t="shared" si="24"/>
        <v>0</v>
      </c>
      <c r="R67" s="31">
        <f t="shared" si="25"/>
        <v>0</v>
      </c>
      <c r="S67" s="32"/>
      <c r="T67" s="33">
        <f t="shared" si="26"/>
        <v>698.83496024470355</v>
      </c>
      <c r="U67" s="34">
        <f t="shared" si="27"/>
        <v>0</v>
      </c>
      <c r="V67" s="3"/>
      <c r="W67" s="61">
        <v>698.83496024470355</v>
      </c>
      <c r="X67" s="58">
        <v>698.83496024470355</v>
      </c>
      <c r="Y67" s="39">
        <v>696.44023360305846</v>
      </c>
      <c r="Z67" s="39">
        <v>690.69520606030937</v>
      </c>
      <c r="AA67" s="37">
        <v>687.18664349156541</v>
      </c>
      <c r="AB67" s="35">
        <v>692.76424189361501</v>
      </c>
      <c r="AC67" s="29">
        <v>694.8088112777906</v>
      </c>
      <c r="AD67" s="22">
        <v>706.12015599027609</v>
      </c>
      <c r="AE67" s="22">
        <v>698.25286042071912</v>
      </c>
      <c r="AF67" s="22">
        <v>686.27678286789239</v>
      </c>
      <c r="AG67" s="22">
        <v>689.58904493639204</v>
      </c>
      <c r="AH67" s="22">
        <v>673.83782844512132</v>
      </c>
      <c r="AI67" s="22">
        <v>673.01907865446867</v>
      </c>
      <c r="AJ67" s="22">
        <v>664.75</v>
      </c>
      <c r="AK67" s="22">
        <v>652.6</v>
      </c>
      <c r="AL67" s="22">
        <v>646</v>
      </c>
    </row>
    <row r="68" spans="1:38">
      <c r="A68" s="10">
        <v>3</v>
      </c>
      <c r="B68" t="s">
        <v>315</v>
      </c>
      <c r="C68" s="10">
        <v>6</v>
      </c>
      <c r="D68" s="63">
        <v>753.87544657743126</v>
      </c>
      <c r="E68" s="44"/>
      <c r="F68" s="45"/>
      <c r="G68" s="47"/>
      <c r="H68" s="46"/>
      <c r="I68" s="47"/>
      <c r="J68" s="46"/>
      <c r="K68" s="47"/>
      <c r="M68" s="30">
        <f t="shared" ref="M68:M86" si="28">1/(1+10^((G68-$D68)/400))</f>
        <v>0.98712686408132988</v>
      </c>
      <c r="N68" s="30">
        <f t="shared" ref="N68:N86" si="29">1/(1+10^((I68-$D68)/400))</f>
        <v>0.98712686408132988</v>
      </c>
      <c r="O68" s="30">
        <f t="shared" ref="O68:O86" si="30">1/(1+10^((K68-$D68)/400))</f>
        <v>0.98712686408132988</v>
      </c>
      <c r="P68" s="30"/>
      <c r="Q68" s="30">
        <f t="shared" ref="Q68:Q86" si="31">IF(NOT(ISBLANK(G68)),M68,0)+IF(NOT(ISBLANK(I68)),N68,0)+IF(NOT(ISBLANK(K68)),O68,0)</f>
        <v>0</v>
      </c>
      <c r="R68" s="31">
        <f t="shared" ref="R68:R86" si="32">J68+H68+F68</f>
        <v>0</v>
      </c>
      <c r="S68" s="32"/>
      <c r="T68" s="33">
        <f t="shared" si="26"/>
        <v>753.87544657743126</v>
      </c>
      <c r="U68" s="34">
        <f t="shared" ref="U68:U86" si="33">T68-D68</f>
        <v>0</v>
      </c>
      <c r="V68" s="3"/>
      <c r="W68" s="61">
        <v>753.87544657743126</v>
      </c>
      <c r="X68" s="58">
        <v>753.87544657743126</v>
      </c>
      <c r="Y68" s="39">
        <v>753.87544657743126</v>
      </c>
      <c r="Z68" s="39">
        <v>753.87544657743126</v>
      </c>
      <c r="AA68" s="37">
        <v>753.87544657743126</v>
      </c>
      <c r="AB68" s="35">
        <v>745.49026455267688</v>
      </c>
      <c r="AC68" s="29">
        <v>740.76608196932057</v>
      </c>
      <c r="AD68" s="22">
        <v>731.22193642289778</v>
      </c>
      <c r="AE68" s="22">
        <v>724.89566529173476</v>
      </c>
      <c r="AF68" s="22">
        <v>715.50281113893152</v>
      </c>
      <c r="AG68" s="22">
        <v>722.70315530804851</v>
      </c>
      <c r="AH68" s="22">
        <v>734.42500123089985</v>
      </c>
      <c r="AI68" s="22">
        <v>734.42500123089985</v>
      </c>
      <c r="AJ68" s="22">
        <v>748.10391388338371</v>
      </c>
      <c r="AK68" s="22">
        <v>757.8</v>
      </c>
      <c r="AL68" s="22">
        <v>750</v>
      </c>
    </row>
    <row r="69" spans="1:38">
      <c r="A69" s="10">
        <v>3</v>
      </c>
      <c r="B69" t="s">
        <v>316</v>
      </c>
      <c r="C69" s="10">
        <v>4</v>
      </c>
      <c r="D69" s="63">
        <v>618.49389854262017</v>
      </c>
      <c r="E69" s="44"/>
      <c r="F69" s="45"/>
      <c r="G69" s="47"/>
      <c r="H69" s="46"/>
      <c r="I69" s="47"/>
      <c r="J69" s="46"/>
      <c r="K69" s="47"/>
      <c r="M69" s="30">
        <f t="shared" si="28"/>
        <v>0.9723566394879295</v>
      </c>
      <c r="N69" s="30">
        <f t="shared" si="29"/>
        <v>0.9723566394879295</v>
      </c>
      <c r="O69" s="30">
        <f t="shared" si="30"/>
        <v>0.9723566394879295</v>
      </c>
      <c r="P69" s="30"/>
      <c r="Q69" s="30">
        <f t="shared" si="31"/>
        <v>0</v>
      </c>
      <c r="R69" s="31">
        <f t="shared" si="32"/>
        <v>0</v>
      </c>
      <c r="S69" s="32"/>
      <c r="T69" s="33">
        <f t="shared" si="26"/>
        <v>618.49389854262017</v>
      </c>
      <c r="U69" s="34">
        <f t="shared" si="33"/>
        <v>0</v>
      </c>
      <c r="V69" s="3"/>
      <c r="W69" s="61">
        <v>618.49389854262017</v>
      </c>
      <c r="X69" s="58">
        <v>618.49389854262017</v>
      </c>
      <c r="Y69" s="39">
        <v>624.26102808909775</v>
      </c>
      <c r="Z69" s="39">
        <v>618.60035032059477</v>
      </c>
      <c r="AA69" s="37">
        <v>618.60035032059477</v>
      </c>
      <c r="AB69" s="35">
        <v>617.89168595156445</v>
      </c>
      <c r="AC69" s="29">
        <v>600.3345236228281</v>
      </c>
      <c r="AD69" s="22">
        <v>602.56701545125293</v>
      </c>
      <c r="AE69" s="22">
        <v>610.42547563953156</v>
      </c>
      <c r="AF69" s="22">
        <v>622.8194033316579</v>
      </c>
      <c r="AG69" s="22">
        <v>613.43558750463308</v>
      </c>
      <c r="AH69" s="22">
        <v>634.23013882725638</v>
      </c>
      <c r="AI69" s="22">
        <v>627.53005953250886</v>
      </c>
      <c r="AJ69" s="22">
        <v>613.85</v>
      </c>
      <c r="AK69" s="22">
        <v>616.4</v>
      </c>
      <c r="AL69" s="22">
        <v>600</v>
      </c>
    </row>
    <row r="70" spans="1:38">
      <c r="A70" s="10">
        <v>3</v>
      </c>
      <c r="B70" t="s">
        <v>369</v>
      </c>
      <c r="C70" s="10">
        <v>4</v>
      </c>
      <c r="D70" s="63">
        <v>378.3274199079296</v>
      </c>
      <c r="E70" s="44"/>
      <c r="F70" s="45"/>
      <c r="G70" s="47"/>
      <c r="H70" s="46"/>
      <c r="I70" s="47"/>
      <c r="J70" s="46"/>
      <c r="K70" s="47"/>
      <c r="M70" s="30">
        <f t="shared" si="28"/>
        <v>0.89824068551603165</v>
      </c>
      <c r="N70" s="30">
        <f t="shared" si="29"/>
        <v>0.89824068551603165</v>
      </c>
      <c r="O70" s="30">
        <f t="shared" si="30"/>
        <v>0.89824068551603165</v>
      </c>
      <c r="P70" s="30"/>
      <c r="Q70" s="30">
        <f t="shared" si="31"/>
        <v>0</v>
      </c>
      <c r="R70" s="31">
        <f t="shared" si="32"/>
        <v>0</v>
      </c>
      <c r="S70" s="32"/>
      <c r="T70" s="33">
        <f t="shared" si="26"/>
        <v>378.3274199079296</v>
      </c>
      <c r="U70" s="34">
        <f t="shared" si="33"/>
        <v>0</v>
      </c>
      <c r="V70" s="20"/>
      <c r="W70" s="61">
        <v>378.3274199079296</v>
      </c>
      <c r="X70" s="58">
        <v>378.3274199079296</v>
      </c>
      <c r="Y70" s="39">
        <v>370.18234483457593</v>
      </c>
      <c r="Z70" s="39">
        <v>345.30490449225965</v>
      </c>
      <c r="AA70" s="37">
        <v>340.93069804557086</v>
      </c>
      <c r="AB70" s="35">
        <v>316.51618708445801</v>
      </c>
      <c r="AC70" s="29">
        <v>298.85717484323322</v>
      </c>
      <c r="AD70" s="35">
        <v>279.61054633891388</v>
      </c>
      <c r="AE70" s="22">
        <v>267.75998570990754</v>
      </c>
      <c r="AF70" s="35">
        <v>267.04323724587857</v>
      </c>
      <c r="AG70" s="22">
        <v>265.35059659550575</v>
      </c>
      <c r="AH70" s="22">
        <v>277.47432963150061</v>
      </c>
      <c r="AI70" s="22">
        <v>288.58021586068566</v>
      </c>
      <c r="AJ70" s="22">
        <v>279.39569474579332</v>
      </c>
      <c r="AK70" s="22">
        <v>289.2</v>
      </c>
      <c r="AL70" s="22">
        <v>300</v>
      </c>
    </row>
    <row r="71" spans="1:38">
      <c r="A71" s="10">
        <v>3</v>
      </c>
      <c r="B71" s="21" t="s">
        <v>370</v>
      </c>
      <c r="C71" s="10">
        <v>4</v>
      </c>
      <c r="D71" s="63">
        <v>366.77871814136421</v>
      </c>
      <c r="E71" s="44"/>
      <c r="F71" s="45">
        <v>1</v>
      </c>
      <c r="G71" s="47">
        <f>D29</f>
        <v>253.49089109869547</v>
      </c>
      <c r="H71" s="46"/>
      <c r="I71" s="47"/>
      <c r="J71" s="46"/>
      <c r="K71" s="47"/>
      <c r="M71" s="30">
        <f t="shared" si="28"/>
        <v>0.65749190380325251</v>
      </c>
      <c r="N71" s="30">
        <f t="shared" si="29"/>
        <v>0.89200126359366749</v>
      </c>
      <c r="O71" s="30">
        <f t="shared" si="30"/>
        <v>0.89200126359366749</v>
      </c>
      <c r="P71" s="30"/>
      <c r="Q71" s="30">
        <f t="shared" si="31"/>
        <v>0.65749190380325251</v>
      </c>
      <c r="R71" s="31">
        <f t="shared" si="32"/>
        <v>1</v>
      </c>
      <c r="S71" s="32"/>
      <c r="T71" s="33">
        <f t="shared" si="26"/>
        <v>371.91633958431544</v>
      </c>
      <c r="U71" s="34">
        <f t="shared" si="33"/>
        <v>5.1376214429512288</v>
      </c>
      <c r="V71" s="3"/>
      <c r="W71" s="61">
        <v>366.77871814136421</v>
      </c>
      <c r="X71" s="58">
        <v>366.77871814136421</v>
      </c>
      <c r="Y71" s="39">
        <v>366.77871814136421</v>
      </c>
      <c r="Z71" s="39">
        <v>366.77871814136421</v>
      </c>
      <c r="AA71" s="37">
        <v>366.77871814136421</v>
      </c>
      <c r="AB71" s="35">
        <v>357.02176590583855</v>
      </c>
      <c r="AC71" s="29">
        <v>357.02176590583855</v>
      </c>
      <c r="AD71" s="22">
        <v>357.02176590583855</v>
      </c>
      <c r="AE71" s="22">
        <v>351.11624297737046</v>
      </c>
      <c r="AF71" s="22">
        <v>352.18237055509155</v>
      </c>
      <c r="AG71" s="22">
        <v>348.95326829778264</v>
      </c>
      <c r="AH71" s="22">
        <v>353.41855729133073</v>
      </c>
      <c r="AI71" s="22">
        <v>370.84590504146604</v>
      </c>
      <c r="AJ71" s="22">
        <v>364.32977110761738</v>
      </c>
      <c r="AK71" s="22">
        <v>353.6</v>
      </c>
      <c r="AL71" s="22">
        <v>350</v>
      </c>
    </row>
    <row r="72" spans="1:38">
      <c r="A72" s="10">
        <v>3</v>
      </c>
      <c r="B72" t="s">
        <v>317</v>
      </c>
      <c r="C72" s="10">
        <v>5</v>
      </c>
      <c r="D72" s="63">
        <v>439.68433057769033</v>
      </c>
      <c r="E72" s="44"/>
      <c r="F72" s="45"/>
      <c r="G72" s="47"/>
      <c r="H72" s="46"/>
      <c r="I72" s="47"/>
      <c r="J72" s="46"/>
      <c r="K72" s="47"/>
      <c r="M72" s="30">
        <f t="shared" si="28"/>
        <v>0.92628846905936069</v>
      </c>
      <c r="N72" s="30">
        <f t="shared" si="29"/>
        <v>0.92628846905936069</v>
      </c>
      <c r="O72" s="30">
        <f t="shared" si="30"/>
        <v>0.92628846905936069</v>
      </c>
      <c r="P72" s="30"/>
      <c r="Q72" s="30">
        <f t="shared" si="31"/>
        <v>0</v>
      </c>
      <c r="R72" s="31">
        <f t="shared" si="32"/>
        <v>0</v>
      </c>
      <c r="S72" s="32"/>
      <c r="T72" s="33">
        <f t="shared" si="26"/>
        <v>439.68433057769033</v>
      </c>
      <c r="U72" s="34">
        <f t="shared" si="33"/>
        <v>0</v>
      </c>
      <c r="V72" s="3"/>
      <c r="W72" s="61">
        <v>439.68433057769033</v>
      </c>
      <c r="X72" s="58">
        <v>446.66416549299771</v>
      </c>
      <c r="Y72" s="39">
        <v>446.66416549299771</v>
      </c>
      <c r="Z72" s="39">
        <v>449.66126606846728</v>
      </c>
      <c r="AA72" s="37">
        <v>449.66459756445704</v>
      </c>
      <c r="AB72" s="35">
        <v>457.62122519540566</v>
      </c>
      <c r="AC72" s="29">
        <v>450.87880876388527</v>
      </c>
      <c r="AD72" s="22">
        <v>432.25666728961016</v>
      </c>
      <c r="AE72" s="22">
        <v>423.1214671950919</v>
      </c>
      <c r="AF72" s="22">
        <v>415.09496814397596</v>
      </c>
      <c r="AG72" s="22">
        <v>406.16632811879214</v>
      </c>
      <c r="AH72" s="22">
        <v>414.97767535190724</v>
      </c>
      <c r="AI72" s="22">
        <v>397.65103401346312</v>
      </c>
      <c r="AJ72" s="22">
        <v>403.03589106159285</v>
      </c>
      <c r="AK72" s="22">
        <v>409.8</v>
      </c>
      <c r="AL72" s="22">
        <v>421</v>
      </c>
    </row>
    <row r="73" spans="1:38">
      <c r="A73" s="10">
        <v>3</v>
      </c>
      <c r="B73" t="s">
        <v>211</v>
      </c>
      <c r="C73" s="10">
        <v>3</v>
      </c>
      <c r="D73" s="63">
        <v>326.21426401696732</v>
      </c>
      <c r="E73" s="44"/>
      <c r="F73" s="45"/>
      <c r="G73" s="47"/>
      <c r="H73" s="46"/>
      <c r="I73" s="47"/>
      <c r="J73" s="46"/>
      <c r="K73" s="47"/>
      <c r="M73" s="30">
        <f t="shared" si="28"/>
        <v>0.86736285652352785</v>
      </c>
      <c r="N73" s="30">
        <f t="shared" si="29"/>
        <v>0.86736285652352785</v>
      </c>
      <c r="O73" s="30">
        <f t="shared" si="30"/>
        <v>0.86736285652352785</v>
      </c>
      <c r="P73" s="30"/>
      <c r="Q73" s="30">
        <f t="shared" si="31"/>
        <v>0</v>
      </c>
      <c r="R73" s="31">
        <f t="shared" si="32"/>
        <v>0</v>
      </c>
      <c r="S73" s="32"/>
      <c r="T73" s="33">
        <f t="shared" si="26"/>
        <v>326.21426401696732</v>
      </c>
      <c r="U73" s="34">
        <f t="shared" si="33"/>
        <v>0</v>
      </c>
      <c r="V73" s="3"/>
      <c r="W73" s="61">
        <v>326.21426401696732</v>
      </c>
      <c r="X73" s="58">
        <v>326.21426401696732</v>
      </c>
      <c r="Y73" s="39">
        <v>333.59671666791752</v>
      </c>
      <c r="Z73" s="39">
        <v>333.59671666791752</v>
      </c>
      <c r="AA73" s="37">
        <v>326.41641435277052</v>
      </c>
      <c r="AB73" s="35">
        <v>329.81199029432361</v>
      </c>
      <c r="AC73" s="29">
        <v>347.65413661931143</v>
      </c>
      <c r="AD73" s="22">
        <v>345.48731852752832</v>
      </c>
      <c r="AE73" s="22">
        <v>345.48731852752832</v>
      </c>
      <c r="AF73" s="22">
        <v>354.40468246104456</v>
      </c>
      <c r="AG73" s="22">
        <v>354.40468246104456</v>
      </c>
      <c r="AH73" s="22">
        <v>349.69403083565311</v>
      </c>
      <c r="AI73" s="22">
        <v>343.456070297145</v>
      </c>
      <c r="AJ73" s="22">
        <v>337.2</v>
      </c>
      <c r="AK73" s="22">
        <v>328</v>
      </c>
      <c r="AL73" s="22">
        <v>340</v>
      </c>
    </row>
    <row r="74" spans="1:38">
      <c r="A74" s="10">
        <v>3</v>
      </c>
      <c r="B74" t="s">
        <v>245</v>
      </c>
      <c r="C74" s="10">
        <v>3</v>
      </c>
      <c r="D74" s="63">
        <v>362.44838694203611</v>
      </c>
      <c r="E74" s="44"/>
      <c r="F74" s="45"/>
      <c r="G74" s="47"/>
      <c r="H74" s="46"/>
      <c r="I74" s="47"/>
      <c r="J74" s="46"/>
      <c r="K74" s="47"/>
      <c r="M74" s="30">
        <f t="shared" si="28"/>
        <v>0.88957631322608932</v>
      </c>
      <c r="N74" s="30">
        <f t="shared" si="29"/>
        <v>0.88957631322608932</v>
      </c>
      <c r="O74" s="30">
        <f t="shared" si="30"/>
        <v>0.88957631322608932</v>
      </c>
      <c r="P74" s="30"/>
      <c r="Q74" s="30">
        <f t="shared" si="31"/>
        <v>0</v>
      </c>
      <c r="R74" s="31">
        <f t="shared" si="32"/>
        <v>0</v>
      </c>
      <c r="S74" s="32"/>
      <c r="T74" s="33">
        <f t="shared" si="26"/>
        <v>362.44838694203611</v>
      </c>
      <c r="U74" s="34">
        <f t="shared" si="33"/>
        <v>0</v>
      </c>
      <c r="V74" s="3"/>
      <c r="W74" s="61">
        <v>362.44838694203611</v>
      </c>
      <c r="X74" s="58">
        <v>362.44838694203611</v>
      </c>
      <c r="Y74" s="39">
        <v>362.44838694203611</v>
      </c>
      <c r="Z74" s="39">
        <v>362.44838694203611</v>
      </c>
      <c r="AA74" s="37">
        <v>362.44838694203611</v>
      </c>
      <c r="AB74" s="35">
        <v>362.44838694203611</v>
      </c>
      <c r="AC74" s="29">
        <v>367.31476953279059</v>
      </c>
      <c r="AD74" s="22">
        <v>381.58445675867335</v>
      </c>
      <c r="AE74" s="22">
        <v>381.05606520424624</v>
      </c>
      <c r="AF74" s="22">
        <v>406.58664687535446</v>
      </c>
      <c r="AG74" s="22">
        <v>417.66654979815763</v>
      </c>
      <c r="AH74" s="22">
        <v>407.61566108123287</v>
      </c>
      <c r="AI74" s="22">
        <v>422.78024467875093</v>
      </c>
      <c r="AJ74" s="22">
        <v>421.95</v>
      </c>
      <c r="AK74" s="22">
        <v>421.8</v>
      </c>
      <c r="AL74" s="22">
        <v>423</v>
      </c>
    </row>
    <row r="75" spans="1:38">
      <c r="A75" s="10">
        <v>3</v>
      </c>
      <c r="B75" t="s">
        <v>246</v>
      </c>
      <c r="C75" s="10">
        <v>6</v>
      </c>
      <c r="D75" s="63">
        <v>652.15180417120337</v>
      </c>
      <c r="E75" s="44"/>
      <c r="F75" s="45"/>
      <c r="G75" s="47"/>
      <c r="H75" s="46"/>
      <c r="I75" s="47"/>
      <c r="J75" s="46"/>
      <c r="K75" s="47"/>
      <c r="M75" s="30">
        <f t="shared" si="28"/>
        <v>0.97711421462206172</v>
      </c>
      <c r="N75" s="30">
        <f t="shared" si="29"/>
        <v>0.97711421462206172</v>
      </c>
      <c r="O75" s="30">
        <f t="shared" si="30"/>
        <v>0.97711421462206172</v>
      </c>
      <c r="P75" s="30"/>
      <c r="Q75" s="30">
        <f t="shared" si="31"/>
        <v>0</v>
      </c>
      <c r="R75" s="31">
        <f t="shared" si="32"/>
        <v>0</v>
      </c>
      <c r="S75" s="32"/>
      <c r="T75" s="33">
        <f t="shared" si="26"/>
        <v>652.15180417120337</v>
      </c>
      <c r="U75" s="34">
        <f t="shared" si="33"/>
        <v>0</v>
      </c>
      <c r="V75" s="3"/>
      <c r="W75" s="61">
        <v>652.15180417120337</v>
      </c>
      <c r="X75" s="58">
        <v>652.15180417120337</v>
      </c>
      <c r="Y75" s="39">
        <v>652.15180417120337</v>
      </c>
      <c r="Z75" s="39">
        <v>652.15180417120337</v>
      </c>
      <c r="AA75" s="37">
        <v>652.15180417120337</v>
      </c>
      <c r="AB75" s="35">
        <v>650.81860788064978</v>
      </c>
      <c r="AC75" s="29">
        <v>650.81860788064978</v>
      </c>
      <c r="AD75" s="22">
        <v>665.00583908987505</v>
      </c>
      <c r="AE75" s="22">
        <v>660.14042784130038</v>
      </c>
      <c r="AF75" s="22">
        <v>660.14042784130038</v>
      </c>
      <c r="AG75" s="22">
        <v>648.01508595696248</v>
      </c>
      <c r="AH75" s="22">
        <v>642.1583682739564</v>
      </c>
      <c r="AI75" s="22">
        <v>641.04999999999995</v>
      </c>
      <c r="AJ75" s="22">
        <v>641.04999999999995</v>
      </c>
      <c r="AK75" s="22">
        <v>627.4</v>
      </c>
      <c r="AL75" s="22">
        <v>600</v>
      </c>
    </row>
    <row r="76" spans="1:38">
      <c r="A76" s="10">
        <v>3</v>
      </c>
      <c r="B76" t="s">
        <v>247</v>
      </c>
      <c r="C76" s="10">
        <v>3</v>
      </c>
      <c r="D76" s="63">
        <v>351.88489188217659</v>
      </c>
      <c r="E76" s="44"/>
      <c r="F76" s="45"/>
      <c r="G76" s="47"/>
      <c r="H76" s="46"/>
      <c r="I76" s="47"/>
      <c r="J76" s="46"/>
      <c r="K76" s="47"/>
      <c r="M76" s="30">
        <f t="shared" si="28"/>
        <v>0.88346008357142447</v>
      </c>
      <c r="N76" s="30">
        <f t="shared" si="29"/>
        <v>0.88346008357142447</v>
      </c>
      <c r="O76" s="30">
        <f t="shared" si="30"/>
        <v>0.88346008357142447</v>
      </c>
      <c r="P76" s="30"/>
      <c r="Q76" s="30">
        <f t="shared" si="31"/>
        <v>0</v>
      </c>
      <c r="R76" s="31">
        <f t="shared" si="32"/>
        <v>0</v>
      </c>
      <c r="S76" s="32"/>
      <c r="T76" s="33">
        <f t="shared" si="26"/>
        <v>351.88489188217659</v>
      </c>
      <c r="U76" s="34">
        <f t="shared" si="33"/>
        <v>0</v>
      </c>
      <c r="V76" s="3"/>
      <c r="W76" s="61">
        <v>351.88489188217659</v>
      </c>
      <c r="X76" s="58">
        <v>351.88489188217659</v>
      </c>
      <c r="Y76" s="39">
        <v>357.36384356601258</v>
      </c>
      <c r="Z76" s="39">
        <v>369.20984653083497</v>
      </c>
      <c r="AA76" s="37">
        <v>372.22496139117186</v>
      </c>
      <c r="AB76" s="35">
        <v>368.86556434249536</v>
      </c>
      <c r="AC76" s="29">
        <v>360.56189661516646</v>
      </c>
      <c r="AD76" s="22">
        <v>357.55600837092561</v>
      </c>
      <c r="AE76" s="22">
        <v>365.78419181168925</v>
      </c>
      <c r="AF76" s="22">
        <v>354.27827971454769</v>
      </c>
      <c r="AG76" s="22">
        <v>372.40761045775236</v>
      </c>
      <c r="AH76" s="22">
        <v>390.05427009204459</v>
      </c>
      <c r="AI76" s="22">
        <v>395.55324573807343</v>
      </c>
      <c r="AJ76" s="22">
        <v>388.2</v>
      </c>
      <c r="AK76" s="22">
        <v>391.2</v>
      </c>
      <c r="AL76" s="22">
        <v>412</v>
      </c>
    </row>
    <row r="77" spans="1:38">
      <c r="A77" s="10">
        <v>3</v>
      </c>
      <c r="B77" t="s">
        <v>219</v>
      </c>
      <c r="C77" s="10">
        <v>4</v>
      </c>
      <c r="D77" s="63">
        <v>417.45885049504176</v>
      </c>
      <c r="E77" s="44"/>
      <c r="F77" s="45">
        <v>1</v>
      </c>
      <c r="G77" s="47">
        <f>D53</f>
        <v>175</v>
      </c>
      <c r="H77" s="46"/>
      <c r="I77" s="47"/>
      <c r="J77" s="46"/>
      <c r="K77" s="47"/>
      <c r="M77" s="30">
        <f t="shared" si="28"/>
        <v>0.80150150587396796</v>
      </c>
      <c r="N77" s="30">
        <f t="shared" si="29"/>
        <v>0.91706234790841112</v>
      </c>
      <c r="O77" s="30">
        <f t="shared" si="30"/>
        <v>0.91706234790841112</v>
      </c>
      <c r="P77" s="30"/>
      <c r="Q77" s="30">
        <f t="shared" si="31"/>
        <v>0.80150150587396796</v>
      </c>
      <c r="R77" s="31">
        <f t="shared" si="32"/>
        <v>1</v>
      </c>
      <c r="S77" s="32"/>
      <c r="T77" s="33">
        <f t="shared" si="26"/>
        <v>420.43632790693226</v>
      </c>
      <c r="U77" s="34">
        <f t="shared" si="33"/>
        <v>2.9774774118905043</v>
      </c>
      <c r="V77" s="13"/>
      <c r="W77" s="61">
        <v>417.45885049504176</v>
      </c>
      <c r="X77" s="58">
        <v>417.45885049504176</v>
      </c>
      <c r="Y77" s="39">
        <v>415.26761553916458</v>
      </c>
      <c r="Z77" s="39">
        <v>415.26761553916458</v>
      </c>
      <c r="AA77" s="37">
        <v>407.50628670344383</v>
      </c>
      <c r="AB77" s="35">
        <v>407.50628670344383</v>
      </c>
      <c r="AC77" s="29">
        <v>402.55461846237193</v>
      </c>
      <c r="AD77" s="22">
        <v>387.85519905590263</v>
      </c>
      <c r="AE77" s="22">
        <v>371.83606415611774</v>
      </c>
      <c r="AF77" s="22">
        <v>367.00383815731465</v>
      </c>
      <c r="AG77" s="22">
        <v>365.31555089551381</v>
      </c>
      <c r="AH77" s="22">
        <v>341.83058006481656</v>
      </c>
      <c r="AI77" s="22">
        <v>356.51214141913334</v>
      </c>
      <c r="AJ77" s="22">
        <v>328.31941126643682</v>
      </c>
      <c r="AK77" s="22">
        <v>330.8</v>
      </c>
      <c r="AL77" s="22">
        <v>348</v>
      </c>
    </row>
    <row r="78" spans="1:38">
      <c r="A78" s="10">
        <v>3</v>
      </c>
      <c r="B78" t="s">
        <v>248</v>
      </c>
      <c r="C78" s="10">
        <v>5</v>
      </c>
      <c r="D78" s="63">
        <v>377.73999198006953</v>
      </c>
      <c r="E78" s="44"/>
      <c r="F78" s="45"/>
      <c r="G78" s="47"/>
      <c r="H78" s="46"/>
      <c r="I78" s="47"/>
      <c r="J78" s="46"/>
      <c r="K78" s="47"/>
      <c r="M78" s="30">
        <f t="shared" si="28"/>
        <v>0.89793118455165666</v>
      </c>
      <c r="N78" s="30">
        <f t="shared" si="29"/>
        <v>0.89793118455165666</v>
      </c>
      <c r="O78" s="30">
        <f t="shared" si="30"/>
        <v>0.89793118455165666</v>
      </c>
      <c r="P78" s="30"/>
      <c r="Q78" s="30">
        <f t="shared" si="31"/>
        <v>0</v>
      </c>
      <c r="R78" s="31">
        <f t="shared" si="32"/>
        <v>0</v>
      </c>
      <c r="S78" s="32"/>
      <c r="T78" s="33">
        <f t="shared" si="26"/>
        <v>377.73999198006953</v>
      </c>
      <c r="U78" s="34">
        <f t="shared" si="33"/>
        <v>0</v>
      </c>
      <c r="V78" s="3"/>
      <c r="W78" s="61">
        <v>377.73999198006953</v>
      </c>
      <c r="X78" s="58">
        <v>377.73999198006953</v>
      </c>
      <c r="Y78" s="39">
        <v>377.73999198006953</v>
      </c>
      <c r="Z78" s="39">
        <v>366.05337535557715</v>
      </c>
      <c r="AA78" s="37">
        <v>366.05337535557715</v>
      </c>
      <c r="AB78" s="35">
        <v>363.76100990588634</v>
      </c>
      <c r="AC78" s="29">
        <v>375.20813289532902</v>
      </c>
      <c r="AD78" s="22">
        <v>383.04843993196693</v>
      </c>
      <c r="AE78" s="22">
        <v>381.43489094478258</v>
      </c>
      <c r="AF78" s="22">
        <v>391.26998274198297</v>
      </c>
      <c r="AG78" s="22">
        <v>380.18588219548911</v>
      </c>
      <c r="AH78" s="22">
        <v>397.66239417722892</v>
      </c>
      <c r="AI78" s="22">
        <v>397.8301846309551</v>
      </c>
      <c r="AJ78" s="22">
        <v>392.6</v>
      </c>
      <c r="AK78" s="22">
        <v>392.6</v>
      </c>
      <c r="AL78" s="22">
        <v>391</v>
      </c>
    </row>
    <row r="79" spans="1:38">
      <c r="A79" s="10">
        <v>3</v>
      </c>
      <c r="B79" s="19" t="s">
        <v>361</v>
      </c>
      <c r="C79" s="10">
        <v>4</v>
      </c>
      <c r="D79" s="63">
        <v>349.33156078464776</v>
      </c>
      <c r="E79" s="44"/>
      <c r="F79" s="45"/>
      <c r="G79" s="47"/>
      <c r="H79" s="46"/>
      <c r="I79" s="47"/>
      <c r="J79" s="46"/>
      <c r="K79" s="47"/>
      <c r="M79" s="30">
        <f t="shared" si="28"/>
        <v>0.88193823556787387</v>
      </c>
      <c r="N79" s="30">
        <f t="shared" si="29"/>
        <v>0.88193823556787387</v>
      </c>
      <c r="O79" s="30">
        <f t="shared" si="30"/>
        <v>0.88193823556787387</v>
      </c>
      <c r="P79" s="30"/>
      <c r="Q79" s="30">
        <f t="shared" si="31"/>
        <v>0</v>
      </c>
      <c r="R79" s="31">
        <f t="shared" si="32"/>
        <v>0</v>
      </c>
      <c r="S79" s="32"/>
      <c r="T79" s="33">
        <f t="shared" si="26"/>
        <v>349.33156078464776</v>
      </c>
      <c r="U79" s="34">
        <f t="shared" si="33"/>
        <v>0</v>
      </c>
      <c r="V79" s="3"/>
      <c r="W79" s="61">
        <v>349.33156078464776</v>
      </c>
      <c r="X79" s="58">
        <v>349.33156078464776</v>
      </c>
      <c r="Y79" s="39">
        <v>356.5317427045473</v>
      </c>
      <c r="Z79" s="39">
        <v>356.07559751085103</v>
      </c>
      <c r="AA79" s="37">
        <v>365.71768385986508</v>
      </c>
      <c r="AB79" s="35">
        <v>370.15370616779387</v>
      </c>
      <c r="AC79" s="29">
        <v>370.15370616779387</v>
      </c>
      <c r="AD79" s="22">
        <v>374.38331929766952</v>
      </c>
      <c r="AE79" s="22">
        <v>383.47853986235771</v>
      </c>
      <c r="AF79" s="22">
        <v>393.25567724362725</v>
      </c>
      <c r="AG79" s="22">
        <v>403.14913476671472</v>
      </c>
      <c r="AH79" s="22">
        <v>380.03555278283579</v>
      </c>
      <c r="AI79" s="22">
        <v>390.59906152087336</v>
      </c>
      <c r="AJ79" s="22">
        <v>402.71704044596339</v>
      </c>
      <c r="AK79" s="22">
        <v>414</v>
      </c>
    </row>
    <row r="80" spans="1:38">
      <c r="A80" s="10">
        <v>3</v>
      </c>
      <c r="B80" t="s">
        <v>249</v>
      </c>
      <c r="C80" s="10">
        <v>3</v>
      </c>
      <c r="D80" s="63">
        <v>313.36934130300364</v>
      </c>
      <c r="E80" s="44"/>
      <c r="F80" s="45"/>
      <c r="G80" s="47"/>
      <c r="H80" s="46"/>
      <c r="I80" s="47"/>
      <c r="J80" s="46"/>
      <c r="K80" s="47"/>
      <c r="M80" s="30">
        <f t="shared" si="28"/>
        <v>0.85862288742298143</v>
      </c>
      <c r="N80" s="30">
        <f t="shared" si="29"/>
        <v>0.85862288742298143</v>
      </c>
      <c r="O80" s="30">
        <f t="shared" si="30"/>
        <v>0.85862288742298143</v>
      </c>
      <c r="P80" s="30"/>
      <c r="Q80" s="30">
        <f t="shared" si="31"/>
        <v>0</v>
      </c>
      <c r="R80" s="31">
        <f t="shared" si="32"/>
        <v>0</v>
      </c>
      <c r="S80" s="32"/>
      <c r="T80" s="33">
        <f t="shared" si="26"/>
        <v>313.36934130300364</v>
      </c>
      <c r="U80" s="34">
        <f t="shared" si="33"/>
        <v>0</v>
      </c>
      <c r="V80" s="3"/>
      <c r="W80" s="61">
        <v>313.36934130300364</v>
      </c>
      <c r="X80" s="58">
        <v>313.36934130300364</v>
      </c>
      <c r="Y80" s="39">
        <v>302.30507753258581</v>
      </c>
      <c r="Z80" s="39">
        <v>304.4172186996766</v>
      </c>
      <c r="AA80" s="37">
        <v>311.5975210148236</v>
      </c>
      <c r="AB80" s="35">
        <v>321.82285411677958</v>
      </c>
      <c r="AC80" s="29">
        <v>328.63560296400738</v>
      </c>
      <c r="AD80" s="22">
        <v>335.57855075341143</v>
      </c>
      <c r="AE80" s="22">
        <v>332.05478961843272</v>
      </c>
      <c r="AF80" s="22">
        <v>331.84027069508249</v>
      </c>
      <c r="AG80" s="22">
        <v>346.76306019856992</v>
      </c>
      <c r="AH80" s="22">
        <v>365.49884914295694</v>
      </c>
      <c r="AI80" s="22">
        <v>372.66210156418128</v>
      </c>
      <c r="AJ80" s="22">
        <v>371.69568265342753</v>
      </c>
      <c r="AK80" s="22">
        <v>379.2</v>
      </c>
      <c r="AL80" s="22">
        <v>397</v>
      </c>
    </row>
    <row r="81" spans="1:38">
      <c r="A81" s="10">
        <v>3</v>
      </c>
      <c r="B81" t="s">
        <v>251</v>
      </c>
      <c r="C81" s="10">
        <v>4</v>
      </c>
      <c r="D81" s="63">
        <v>469.54760993550013</v>
      </c>
      <c r="E81" s="44"/>
      <c r="F81" s="45"/>
      <c r="G81" s="47"/>
      <c r="H81" s="46"/>
      <c r="I81" s="47"/>
      <c r="J81" s="46"/>
      <c r="K81" s="47"/>
      <c r="M81" s="30">
        <f t="shared" si="28"/>
        <v>0.9371995105834523</v>
      </c>
      <c r="N81" s="30">
        <f t="shared" si="29"/>
        <v>0.9371995105834523</v>
      </c>
      <c r="O81" s="30">
        <f t="shared" si="30"/>
        <v>0.9371995105834523</v>
      </c>
      <c r="P81" s="30"/>
      <c r="Q81" s="30">
        <f t="shared" si="31"/>
        <v>0</v>
      </c>
      <c r="R81" s="31">
        <f t="shared" si="32"/>
        <v>0</v>
      </c>
      <c r="S81" s="32"/>
      <c r="T81" s="33">
        <f t="shared" si="26"/>
        <v>469.54760993550013</v>
      </c>
      <c r="U81" s="34">
        <f t="shared" si="33"/>
        <v>0</v>
      </c>
      <c r="V81" s="3"/>
      <c r="W81" s="61">
        <v>469.54760993550013</v>
      </c>
      <c r="X81" s="58">
        <v>469.54760993550013</v>
      </c>
      <c r="Y81" s="39">
        <v>469.54760993550013</v>
      </c>
      <c r="Z81" s="39">
        <v>455.91427763725818</v>
      </c>
      <c r="AA81" s="37">
        <v>455.15695957308793</v>
      </c>
      <c r="AB81" s="35">
        <v>464.91391180861359</v>
      </c>
      <c r="AC81" s="29">
        <v>451.73878443018225</v>
      </c>
      <c r="AD81" s="22">
        <v>458.01310408458357</v>
      </c>
      <c r="AE81" s="22">
        <v>462.87892552287741</v>
      </c>
      <c r="AF81" s="22">
        <v>473.023503501466</v>
      </c>
      <c r="AG81" s="22">
        <v>482.84640738643458</v>
      </c>
      <c r="AH81" s="22">
        <v>488.69974282394844</v>
      </c>
      <c r="AI81" s="22">
        <v>476.48327140834795</v>
      </c>
      <c r="AJ81" s="22">
        <v>467.79374127204608</v>
      </c>
      <c r="AK81" s="22">
        <v>459.4</v>
      </c>
      <c r="AL81" s="22">
        <v>451</v>
      </c>
    </row>
    <row r="82" spans="1:38">
      <c r="A82" s="10">
        <v>3</v>
      </c>
      <c r="B82" t="s">
        <v>256</v>
      </c>
      <c r="C82" s="10">
        <v>4</v>
      </c>
      <c r="D82" s="63">
        <v>445.47991462504103</v>
      </c>
      <c r="E82" s="44"/>
      <c r="F82" s="45"/>
      <c r="G82" s="47"/>
      <c r="H82" s="46"/>
      <c r="I82" s="47"/>
      <c r="J82" s="46"/>
      <c r="K82" s="47"/>
      <c r="M82" s="30">
        <f t="shared" si="28"/>
        <v>0.92853422166483501</v>
      </c>
      <c r="N82" s="30">
        <f t="shared" si="29"/>
        <v>0.92853422166483501</v>
      </c>
      <c r="O82" s="30">
        <f t="shared" si="30"/>
        <v>0.92853422166483501</v>
      </c>
      <c r="P82" s="30"/>
      <c r="Q82" s="30">
        <f t="shared" si="31"/>
        <v>0</v>
      </c>
      <c r="R82" s="31">
        <f t="shared" si="32"/>
        <v>0</v>
      </c>
      <c r="S82" s="32"/>
      <c r="T82" s="33">
        <f t="shared" si="26"/>
        <v>445.47991462504103</v>
      </c>
      <c r="U82" s="34">
        <f t="shared" si="33"/>
        <v>0</v>
      </c>
      <c r="V82" s="3"/>
      <c r="W82" s="61">
        <v>445.47991462504103</v>
      </c>
      <c r="X82" s="58">
        <v>445.47991462504103</v>
      </c>
      <c r="Y82" s="39">
        <v>449.51359834898068</v>
      </c>
      <c r="Z82" s="39">
        <v>449.51359834898068</v>
      </c>
      <c r="AA82" s="37">
        <v>449.51026685299092</v>
      </c>
      <c r="AB82" s="35">
        <v>436.44187146194213</v>
      </c>
      <c r="AC82" s="29">
        <v>429.36589538190486</v>
      </c>
      <c r="AD82" s="22">
        <v>435.22927811122429</v>
      </c>
      <c r="AE82" s="22">
        <v>427.6532765610491</v>
      </c>
      <c r="AF82" s="22">
        <v>428.45583370003288</v>
      </c>
      <c r="AG82" s="22">
        <v>429.29707845630674</v>
      </c>
      <c r="AH82" s="22">
        <v>435.24170998022925</v>
      </c>
      <c r="AI82" s="22">
        <v>435.24170998022925</v>
      </c>
      <c r="AJ82" s="22">
        <v>424.47987853699777</v>
      </c>
      <c r="AK82" s="22">
        <v>432.2</v>
      </c>
      <c r="AL82" s="22">
        <v>420</v>
      </c>
    </row>
    <row r="83" spans="1:38">
      <c r="A83" s="10">
        <v>3</v>
      </c>
      <c r="B83" t="s">
        <v>257</v>
      </c>
      <c r="C83" s="10">
        <v>5</v>
      </c>
      <c r="D83" s="63">
        <v>564.70873054076696</v>
      </c>
      <c r="E83" s="44"/>
      <c r="F83" s="45"/>
      <c r="G83" s="47"/>
      <c r="H83" s="46"/>
      <c r="I83" s="47"/>
      <c r="J83" s="46"/>
      <c r="K83" s="47"/>
      <c r="M83" s="30">
        <f t="shared" si="28"/>
        <v>0.96269914722816974</v>
      </c>
      <c r="N83" s="30">
        <f t="shared" si="29"/>
        <v>0.96269914722816974</v>
      </c>
      <c r="O83" s="30">
        <f t="shared" si="30"/>
        <v>0.96269914722816974</v>
      </c>
      <c r="P83" s="30"/>
      <c r="Q83" s="30">
        <f t="shared" si="31"/>
        <v>0</v>
      </c>
      <c r="R83" s="31">
        <f t="shared" si="32"/>
        <v>0</v>
      </c>
      <c r="S83" s="32"/>
      <c r="T83" s="33">
        <f t="shared" si="26"/>
        <v>564.70873054076696</v>
      </c>
      <c r="U83" s="34">
        <f t="shared" si="33"/>
        <v>0</v>
      </c>
      <c r="V83" s="3"/>
      <c r="W83" s="61">
        <v>564.70873054076696</v>
      </c>
      <c r="X83" s="58">
        <v>564.70873054076696</v>
      </c>
      <c r="Y83" s="39">
        <v>573.33360212880882</v>
      </c>
      <c r="Z83" s="39">
        <v>585.02021875330115</v>
      </c>
      <c r="AA83" s="37">
        <v>581.42585460296561</v>
      </c>
      <c r="AB83" s="35">
        <v>578.68364470853999</v>
      </c>
      <c r="AC83" s="29">
        <v>585.77664982955275</v>
      </c>
      <c r="AD83" s="22">
        <v>585.77664982955275</v>
      </c>
      <c r="AE83" s="22">
        <v>573.25137244685698</v>
      </c>
      <c r="AF83" s="22">
        <v>583.02178120460178</v>
      </c>
      <c r="AG83" s="22">
        <v>592.43043220561253</v>
      </c>
      <c r="AH83" s="22">
        <v>595.05076772175198</v>
      </c>
      <c r="AI83" s="22">
        <v>595.4669186293014</v>
      </c>
      <c r="AJ83" s="22">
        <v>603.72123816866451</v>
      </c>
      <c r="AK83" s="22">
        <v>598</v>
      </c>
      <c r="AL83" s="22">
        <v>593</v>
      </c>
    </row>
    <row r="84" spans="1:38">
      <c r="A84" s="10">
        <v>3</v>
      </c>
      <c r="B84" t="s">
        <v>273</v>
      </c>
      <c r="C84" s="10">
        <v>5</v>
      </c>
      <c r="D84" s="63">
        <v>477.77926313072311</v>
      </c>
      <c r="E84" s="44"/>
      <c r="F84" s="45"/>
      <c r="G84" s="47"/>
      <c r="H84" s="46"/>
      <c r="I84" s="47"/>
      <c r="J84" s="46"/>
      <c r="K84" s="47"/>
      <c r="M84" s="30">
        <f t="shared" si="28"/>
        <v>0.93993133626391279</v>
      </c>
      <c r="N84" s="30">
        <f t="shared" si="29"/>
        <v>0.93993133626391279</v>
      </c>
      <c r="O84" s="30">
        <f t="shared" si="30"/>
        <v>0.93993133626391279</v>
      </c>
      <c r="P84" s="30"/>
      <c r="Q84" s="30">
        <f t="shared" si="31"/>
        <v>0</v>
      </c>
      <c r="R84" s="31">
        <f t="shared" si="32"/>
        <v>0</v>
      </c>
      <c r="S84" s="32"/>
      <c r="T84" s="33">
        <f t="shared" si="26"/>
        <v>477.77926313072311</v>
      </c>
      <c r="U84" s="34">
        <f t="shared" si="33"/>
        <v>0</v>
      </c>
      <c r="V84" s="3"/>
      <c r="W84" s="61">
        <v>477.77926313072311</v>
      </c>
      <c r="X84" s="58">
        <v>470.79942821541573</v>
      </c>
      <c r="Y84" s="39">
        <v>481.86369198583355</v>
      </c>
      <c r="Z84" s="39">
        <v>473.06028337227843</v>
      </c>
      <c r="AA84" s="37">
        <v>473.06028337227843</v>
      </c>
      <c r="AB84" s="35">
        <v>467</v>
      </c>
      <c r="AC84" s="29">
        <v>466</v>
      </c>
      <c r="AD84" s="22">
        <v>470.31894329343226</v>
      </c>
      <c r="AE84" s="22">
        <v>470.31894329343226</v>
      </c>
      <c r="AF84" s="22">
        <v>468.19829440541963</v>
      </c>
      <c r="AG84" s="22">
        <v>476.73333810421127</v>
      </c>
      <c r="AH84" s="22">
        <v>468.74177148277425</v>
      </c>
      <c r="AI84" s="22">
        <v>474.28047782446629</v>
      </c>
      <c r="AJ84" s="22">
        <v>474.28047782446629</v>
      </c>
      <c r="AK84" s="22">
        <v>468</v>
      </c>
      <c r="AL84" s="22">
        <v>456</v>
      </c>
    </row>
    <row r="85" spans="1:38">
      <c r="A85" s="10">
        <v>3</v>
      </c>
      <c r="B85" t="s">
        <v>274</v>
      </c>
      <c r="C85" s="10">
        <v>5</v>
      </c>
      <c r="D85" s="63">
        <v>525.25607526871431</v>
      </c>
      <c r="E85" s="44"/>
      <c r="F85" s="45"/>
      <c r="G85" s="47"/>
      <c r="H85" s="46"/>
      <c r="I85" s="47"/>
      <c r="J85" s="46"/>
      <c r="K85" s="47"/>
      <c r="M85" s="30">
        <f t="shared" si="28"/>
        <v>0.95362973313932919</v>
      </c>
      <c r="N85" s="30">
        <f t="shared" si="29"/>
        <v>0.95362973313932919</v>
      </c>
      <c r="O85" s="30">
        <f t="shared" si="30"/>
        <v>0.95362973313932919</v>
      </c>
      <c r="P85" s="30"/>
      <c r="Q85" s="30">
        <f t="shared" si="31"/>
        <v>0</v>
      </c>
      <c r="R85" s="31">
        <f t="shared" si="32"/>
        <v>0</v>
      </c>
      <c r="S85" s="32"/>
      <c r="T85" s="33">
        <f t="shared" si="26"/>
        <v>525.25607526871431</v>
      </c>
      <c r="U85" s="34">
        <f t="shared" si="33"/>
        <v>0</v>
      </c>
      <c r="V85" s="3"/>
      <c r="W85" s="61">
        <v>525.25607526871431</v>
      </c>
      <c r="X85" s="58">
        <v>525.25607526871431</v>
      </c>
      <c r="Y85" s="39">
        <v>525.25607526871431</v>
      </c>
      <c r="Z85" s="39">
        <v>534.05948388226943</v>
      </c>
      <c r="AA85" s="37">
        <v>534.05948388226943</v>
      </c>
      <c r="AB85" s="35">
        <v>520.88720775522404</v>
      </c>
      <c r="AC85" s="29">
        <v>523.97262403480852</v>
      </c>
      <c r="AD85" s="22">
        <v>509.78031838101572</v>
      </c>
      <c r="AE85" s="22">
        <v>508.94271347666626</v>
      </c>
      <c r="AF85" s="22">
        <v>498.97065098509108</v>
      </c>
      <c r="AG85" s="22">
        <v>489.14757392254745</v>
      </c>
      <c r="AH85" s="22">
        <v>481.02538655551746</v>
      </c>
      <c r="AI85" s="22">
        <v>469.38204613139902</v>
      </c>
      <c r="AJ85" s="22">
        <v>476.65121540479271</v>
      </c>
      <c r="AK85" s="22">
        <v>474.4</v>
      </c>
      <c r="AL85" s="22">
        <v>466</v>
      </c>
    </row>
    <row r="86" spans="1:38">
      <c r="A86" s="10">
        <v>3</v>
      </c>
      <c r="B86" t="s">
        <v>275</v>
      </c>
      <c r="C86" s="10">
        <v>3</v>
      </c>
      <c r="D86" s="63">
        <v>385.7292759820433</v>
      </c>
      <c r="E86" s="44"/>
      <c r="F86" s="45"/>
      <c r="G86" s="47"/>
      <c r="H86" s="46"/>
      <c r="I86" s="47"/>
      <c r="J86" s="46"/>
      <c r="K86" s="47"/>
      <c r="M86" s="30">
        <f t="shared" si="28"/>
        <v>0.90206973651577749</v>
      </c>
      <c r="N86" s="30">
        <f t="shared" si="29"/>
        <v>0.90206973651577749</v>
      </c>
      <c r="O86" s="30">
        <f t="shared" si="30"/>
        <v>0.90206973651577749</v>
      </c>
      <c r="P86" s="30"/>
      <c r="Q86" s="30">
        <f t="shared" si="31"/>
        <v>0</v>
      </c>
      <c r="R86" s="31">
        <f t="shared" si="32"/>
        <v>0</v>
      </c>
      <c r="S86" s="32"/>
      <c r="T86" s="33">
        <f t="shared" si="26"/>
        <v>385.7292759820433</v>
      </c>
      <c r="U86" s="34">
        <f t="shared" si="33"/>
        <v>0</v>
      </c>
      <c r="V86" s="3"/>
      <c r="W86" s="61">
        <v>385.7292759820433</v>
      </c>
      <c r="X86" s="58">
        <v>377.62832623798619</v>
      </c>
      <c r="Y86" s="39">
        <v>370.42814431808665</v>
      </c>
      <c r="Z86" s="39">
        <v>377.23251939868885</v>
      </c>
      <c r="AA86" s="37">
        <v>380.82688354902433</v>
      </c>
      <c r="AB86" s="35">
        <v>389.11688674515869</v>
      </c>
      <c r="AC86" s="29">
        <v>383.19547988655023</v>
      </c>
      <c r="AD86" s="22">
        <v>388.79227896660518</v>
      </c>
      <c r="AE86" s="22">
        <v>388.79227896660518</v>
      </c>
      <c r="AF86" s="22">
        <v>397.76196853227856</v>
      </c>
      <c r="AG86" s="22">
        <v>386.02700805287799</v>
      </c>
      <c r="AH86" s="22">
        <v>394.66427941746883</v>
      </c>
      <c r="AI86" s="22">
        <v>394.66427941746883</v>
      </c>
      <c r="AJ86" s="22">
        <v>404.91531858493886</v>
      </c>
      <c r="AK86" s="22">
        <v>411.2</v>
      </c>
      <c r="AL86" s="22">
        <v>400</v>
      </c>
    </row>
    <row r="87" spans="1:38">
      <c r="D87" s="58"/>
      <c r="U87" s="3">
        <f>SUM(U4:U86)</f>
        <v>9.9475983006414026E-14</v>
      </c>
      <c r="V87" s="3"/>
      <c r="W87" s="49"/>
      <c r="Y87" s="39"/>
      <c r="Z87" s="20"/>
      <c r="AA87" s="20"/>
      <c r="AB87" s="20"/>
    </row>
    <row r="88" spans="1:38">
      <c r="D88" s="58"/>
    </row>
    <row r="89" spans="1:38">
      <c r="A89" s="10">
        <v>1</v>
      </c>
      <c r="B89" s="24" t="s">
        <v>290</v>
      </c>
      <c r="C89" s="23">
        <v>2</v>
      </c>
      <c r="D89" s="58">
        <v>159.97432600076053</v>
      </c>
      <c r="F89" s="45"/>
      <c r="G89" s="47"/>
      <c r="H89" s="46"/>
      <c r="I89" s="47"/>
      <c r="J89" s="46"/>
      <c r="K89" s="47"/>
      <c r="M89" s="30">
        <f>1/(1+10^((G89-$D89)/400))</f>
        <v>0.71522264996693852</v>
      </c>
      <c r="N89" s="30">
        <f>1/(1+10^((I89-$D89)/400))</f>
        <v>0.71522264996693852</v>
      </c>
      <c r="O89" s="30">
        <f>1/(1+10^((K89-$D89)/400))</f>
        <v>0.71522264996693852</v>
      </c>
      <c r="P89" s="30"/>
      <c r="Q89" s="30">
        <f>IF(NOT(ISBLANK(G89)),M89,0)+IF(NOT(ISBLANK(I89)),N89,0)+IF(NOT(ISBLANK(K89)),O89,0)</f>
        <v>0</v>
      </c>
      <c r="R89" s="31">
        <f>J89+H89+F89</f>
        <v>0</v>
      </c>
      <c r="S89" s="32"/>
      <c r="T89" s="33">
        <f>MAX($C$92,D89+$T$3*(R89-Q89))</f>
        <v>159.97432600076053</v>
      </c>
      <c r="U89" s="34">
        <f>T89-D89</f>
        <v>0</v>
      </c>
      <c r="X89" s="58">
        <v>159.97432600076053</v>
      </c>
      <c r="Y89">
        <v>159.97432600076053</v>
      </c>
      <c r="Z89" s="39">
        <v>152</v>
      </c>
      <c r="AA89" s="37">
        <v>152</v>
      </c>
      <c r="AB89" s="35"/>
      <c r="AC89" s="29"/>
    </row>
    <row r="90" spans="1:38">
      <c r="A90" s="10">
        <v>3</v>
      </c>
      <c r="B90" t="s">
        <v>250</v>
      </c>
      <c r="C90" s="10">
        <v>5</v>
      </c>
      <c r="D90" s="58">
        <v>409.84341157845296</v>
      </c>
      <c r="E90" s="44"/>
      <c r="F90" s="45"/>
      <c r="G90" s="47"/>
      <c r="H90" s="46"/>
      <c r="I90" s="47"/>
      <c r="J90" s="46"/>
      <c r="K90" s="47"/>
      <c r="M90" s="30">
        <f>1/(1+10^((G90-$D90)/400))</f>
        <v>0.91366653180583635</v>
      </c>
      <c r="N90" s="30">
        <f>1/(1+10^((I90-$D90)/400))</f>
        <v>0.91366653180583635</v>
      </c>
      <c r="O90" s="30">
        <f>1/(1+10^((K90-$D90)/400))</f>
        <v>0.91366653180583635</v>
      </c>
      <c r="P90" s="30"/>
      <c r="Q90" s="30">
        <f>IF(NOT(ISBLANK(G90)),M90,0)+IF(NOT(ISBLANK(I90)),N90,0)+IF(NOT(ISBLANK(K90)),O90,0)</f>
        <v>0</v>
      </c>
      <c r="R90" s="31">
        <f>J90+H90+F90</f>
        <v>0</v>
      </c>
      <c r="S90" s="32"/>
      <c r="T90" s="33">
        <f>MAX($C$92,D90+$T$3*(R90-Q90))</f>
        <v>409.84341157845296</v>
      </c>
      <c r="U90" s="34">
        <f>T90-D90</f>
        <v>0</v>
      </c>
      <c r="V90" s="3"/>
      <c r="W90" s="49"/>
      <c r="X90" s="58">
        <v>409.84341157845296</v>
      </c>
      <c r="Y90" s="39">
        <v>409.84341157845296</v>
      </c>
      <c r="Z90" s="39">
        <v>409.84341157845296</v>
      </c>
      <c r="AA90" s="37">
        <v>414.75868664230978</v>
      </c>
      <c r="AB90" s="35">
        <v>409.38397480499714</v>
      </c>
      <c r="AC90" s="29">
        <v>409.70212669118803</v>
      </c>
      <c r="AD90" s="22">
        <v>410.05000930036113</v>
      </c>
      <c r="AE90" s="22">
        <v>416.10922144895966</v>
      </c>
      <c r="AF90" s="22">
        <v>396.61223913260369</v>
      </c>
      <c r="AG90" s="22">
        <v>396.61223913260369</v>
      </c>
      <c r="AH90" s="22">
        <v>401.94600323519006</v>
      </c>
      <c r="AI90" s="22">
        <v>392.4</v>
      </c>
      <c r="AJ90" s="22">
        <v>392.4</v>
      </c>
      <c r="AK90" s="22">
        <v>392.4</v>
      </c>
      <c r="AL90" s="22">
        <v>400</v>
      </c>
    </row>
    <row r="92" spans="1:38">
      <c r="B92" s="59" t="s">
        <v>375</v>
      </c>
      <c r="C92" s="60">
        <v>0</v>
      </c>
    </row>
    <row r="95" spans="1:38" ht="21" customHeight="1"/>
    <row r="96" spans="1:38">
      <c r="C96" s="14" t="s">
        <v>254</v>
      </c>
      <c r="D96" s="53" t="s">
        <v>255</v>
      </c>
    </row>
    <row r="97" spans="1:38">
      <c r="A97" s="10">
        <v>3</v>
      </c>
      <c r="B97" t="s">
        <v>315</v>
      </c>
      <c r="C97" s="10">
        <v>6</v>
      </c>
      <c r="D97" s="61">
        <v>753.87544657743126</v>
      </c>
      <c r="I97" s="40"/>
      <c r="K97" s="40"/>
    </row>
    <row r="98" spans="1:38">
      <c r="A98" s="10">
        <v>3</v>
      </c>
      <c r="B98" t="s">
        <v>314</v>
      </c>
      <c r="C98" s="10">
        <v>4</v>
      </c>
      <c r="D98" s="61">
        <v>698.83496024470355</v>
      </c>
      <c r="E98" s="44"/>
      <c r="I98" s="40"/>
      <c r="K98" s="40"/>
    </row>
    <row r="99" spans="1:38">
      <c r="A99" s="10">
        <v>3</v>
      </c>
      <c r="B99" t="s">
        <v>246</v>
      </c>
      <c r="C99" s="10">
        <v>6</v>
      </c>
      <c r="D99" s="61">
        <v>652.15180417120337</v>
      </c>
      <c r="E99" s="44"/>
      <c r="I99" s="40"/>
      <c r="K99" s="40"/>
    </row>
    <row r="100" spans="1:38">
      <c r="A100" s="10">
        <v>3</v>
      </c>
      <c r="B100" t="s">
        <v>225</v>
      </c>
      <c r="C100" s="10">
        <v>4</v>
      </c>
      <c r="D100" s="61">
        <v>627.29085181274729</v>
      </c>
      <c r="I100"/>
      <c r="J100" s="10"/>
      <c r="K100" s="49"/>
    </row>
    <row r="101" spans="1:38">
      <c r="A101" s="10">
        <v>3</v>
      </c>
      <c r="B101" t="s">
        <v>316</v>
      </c>
      <c r="C101" s="10">
        <v>4</v>
      </c>
      <c r="D101" s="61">
        <v>618.49389854262017</v>
      </c>
      <c r="E101" s="44"/>
      <c r="I101" s="40"/>
      <c r="K101" s="40"/>
    </row>
    <row r="102" spans="1:38">
      <c r="A102" s="10">
        <v>3</v>
      </c>
      <c r="B102" t="s">
        <v>310</v>
      </c>
      <c r="C102" s="10">
        <v>5</v>
      </c>
      <c r="D102" s="61">
        <v>607.42041340139588</v>
      </c>
      <c r="E102" s="44"/>
      <c r="I102" s="40"/>
      <c r="K102" s="40"/>
    </row>
    <row r="103" spans="1:38">
      <c r="A103" s="10">
        <v>3</v>
      </c>
      <c r="B103" t="s">
        <v>257</v>
      </c>
      <c r="C103" s="10">
        <v>5</v>
      </c>
      <c r="D103" s="61">
        <v>564.70873054076696</v>
      </c>
      <c r="I103" s="40"/>
      <c r="K103" s="40"/>
    </row>
    <row r="104" spans="1:38">
      <c r="A104" s="10">
        <v>3</v>
      </c>
      <c r="B104" t="s">
        <v>311</v>
      </c>
      <c r="C104" s="10">
        <v>5</v>
      </c>
      <c r="D104" s="61">
        <v>529.45299342179283</v>
      </c>
      <c r="I104" s="40"/>
      <c r="K104" s="40"/>
    </row>
    <row r="105" spans="1:38">
      <c r="A105" s="10">
        <v>3</v>
      </c>
      <c r="B105" t="s">
        <v>274</v>
      </c>
      <c r="C105" s="10">
        <v>5</v>
      </c>
      <c r="D105" s="61">
        <v>525.25607526871431</v>
      </c>
      <c r="E105" s="44"/>
      <c r="I105" s="40"/>
      <c r="K105" s="40"/>
    </row>
    <row r="106" spans="1:38">
      <c r="A106" s="10">
        <v>3</v>
      </c>
      <c r="B106" t="s">
        <v>309</v>
      </c>
      <c r="C106" s="10">
        <v>6</v>
      </c>
      <c r="D106" s="61">
        <v>512.22502595582068</v>
      </c>
      <c r="E106" s="44"/>
      <c r="I106" s="40"/>
      <c r="K106" s="40"/>
    </row>
    <row r="107" spans="1:38">
      <c r="A107" s="10">
        <v>3</v>
      </c>
      <c r="B107" t="s">
        <v>273</v>
      </c>
      <c r="C107" s="10">
        <v>5</v>
      </c>
      <c r="D107" s="61">
        <v>477.77926313072311</v>
      </c>
      <c r="E107" s="44"/>
      <c r="I107" s="40"/>
      <c r="K107" s="40"/>
      <c r="L107" s="29"/>
      <c r="AE107" s="29"/>
      <c r="AG107" s="29"/>
      <c r="AH107" s="29"/>
      <c r="AI107" s="29"/>
      <c r="AJ107" s="29"/>
      <c r="AK107" s="29"/>
      <c r="AL107" s="29"/>
    </row>
    <row r="108" spans="1:38">
      <c r="A108" s="10">
        <v>3</v>
      </c>
      <c r="B108" t="s">
        <v>251</v>
      </c>
      <c r="C108" s="10">
        <v>4</v>
      </c>
      <c r="D108" s="61">
        <v>469.54760993550013</v>
      </c>
      <c r="E108" s="44"/>
      <c r="I108"/>
      <c r="J108" s="10"/>
      <c r="K108" s="49"/>
    </row>
    <row r="109" spans="1:38">
      <c r="A109" s="10">
        <v>3</v>
      </c>
      <c r="B109" t="s">
        <v>347</v>
      </c>
      <c r="C109" s="10">
        <v>3</v>
      </c>
      <c r="D109" s="61">
        <v>464.93328418061225</v>
      </c>
      <c r="I109" s="40"/>
      <c r="K109" s="40"/>
    </row>
    <row r="110" spans="1:38">
      <c r="A110" s="10">
        <v>3</v>
      </c>
      <c r="B110" t="s">
        <v>312</v>
      </c>
      <c r="C110" s="10">
        <v>3</v>
      </c>
      <c r="D110" s="61">
        <v>459.24297781652689</v>
      </c>
      <c r="E110" s="44"/>
      <c r="I110" s="40"/>
      <c r="K110" s="40"/>
    </row>
    <row r="111" spans="1:38">
      <c r="A111" s="10">
        <v>3</v>
      </c>
      <c r="B111" t="s">
        <v>256</v>
      </c>
      <c r="C111" s="10">
        <v>4</v>
      </c>
      <c r="D111" s="61">
        <v>445.47991462504103</v>
      </c>
      <c r="I111" s="40"/>
      <c r="K111" s="40"/>
    </row>
    <row r="112" spans="1:38">
      <c r="A112" s="10">
        <v>3</v>
      </c>
      <c r="B112" t="s">
        <v>317</v>
      </c>
      <c r="C112" s="10">
        <v>5</v>
      </c>
      <c r="D112" s="61">
        <v>439.68433057769033</v>
      </c>
      <c r="E112" s="44"/>
      <c r="I112" s="40"/>
      <c r="K112" s="40"/>
      <c r="L112" s="29"/>
      <c r="AE112" s="29"/>
      <c r="AG112" s="29"/>
      <c r="AH112" s="29"/>
      <c r="AI112" s="29"/>
      <c r="AJ112" s="29"/>
      <c r="AK112" s="29"/>
      <c r="AL112" s="29"/>
    </row>
    <row r="113" spans="1:38">
      <c r="A113" s="10">
        <v>3</v>
      </c>
      <c r="B113" t="s">
        <v>313</v>
      </c>
      <c r="C113" s="10">
        <v>2</v>
      </c>
      <c r="D113" s="61">
        <v>432.37065929687083</v>
      </c>
      <c r="E113" s="44"/>
      <c r="I113" s="40"/>
      <c r="K113" s="40"/>
    </row>
    <row r="114" spans="1:38">
      <c r="A114" s="10">
        <v>3</v>
      </c>
      <c r="B114" t="s">
        <v>219</v>
      </c>
      <c r="C114" s="10">
        <v>4</v>
      </c>
      <c r="D114" s="61">
        <v>417.45885049504176</v>
      </c>
      <c r="I114" s="40"/>
      <c r="K114" s="40"/>
    </row>
    <row r="115" spans="1:38">
      <c r="A115" s="10">
        <v>3</v>
      </c>
      <c r="B115" s="19" t="s">
        <v>368</v>
      </c>
      <c r="C115" s="10">
        <v>4</v>
      </c>
      <c r="D115" s="61">
        <v>397.42602824549192</v>
      </c>
      <c r="E115" s="44"/>
      <c r="I115"/>
      <c r="J115" s="10"/>
      <c r="K115" s="52"/>
    </row>
    <row r="116" spans="1:38">
      <c r="A116" s="10">
        <v>3</v>
      </c>
      <c r="B116" t="s">
        <v>308</v>
      </c>
      <c r="C116" s="10">
        <v>3</v>
      </c>
      <c r="D116" s="61">
        <v>391.9942252389252</v>
      </c>
      <c r="E116" s="44"/>
      <c r="I116" s="40"/>
      <c r="K116" s="40"/>
    </row>
    <row r="117" spans="1:38">
      <c r="A117" s="10">
        <v>3</v>
      </c>
      <c r="B117" t="s">
        <v>275</v>
      </c>
      <c r="C117" s="10">
        <v>3</v>
      </c>
      <c r="D117" s="61">
        <v>385.7292759820433</v>
      </c>
      <c r="I117" s="40"/>
      <c r="K117" s="40"/>
    </row>
    <row r="118" spans="1:38">
      <c r="A118" s="10">
        <v>3</v>
      </c>
      <c r="B118" t="s">
        <v>369</v>
      </c>
      <c r="C118" s="10">
        <v>4</v>
      </c>
      <c r="D118" s="61">
        <v>378.3274199079296</v>
      </c>
      <c r="E118" s="44"/>
      <c r="I118" s="40"/>
      <c r="K118" s="40"/>
      <c r="L118" s="29"/>
      <c r="AE118" s="29"/>
      <c r="AG118" s="29"/>
      <c r="AH118" s="29"/>
      <c r="AI118" s="29"/>
      <c r="AJ118" s="29"/>
      <c r="AK118" s="29"/>
      <c r="AL118" s="29"/>
    </row>
    <row r="119" spans="1:38">
      <c r="A119" s="10">
        <v>3</v>
      </c>
      <c r="B119" t="s">
        <v>248</v>
      </c>
      <c r="C119" s="10">
        <v>5</v>
      </c>
      <c r="D119" s="61">
        <v>377.73999198006953</v>
      </c>
    </row>
    <row r="120" spans="1:38">
      <c r="A120" s="10">
        <v>2</v>
      </c>
      <c r="B120" t="s">
        <v>281</v>
      </c>
      <c r="C120" s="10">
        <v>2</v>
      </c>
      <c r="D120" s="61">
        <v>370.01883907979703</v>
      </c>
      <c r="E120" s="44"/>
      <c r="I120" s="40"/>
      <c r="K120" s="40"/>
    </row>
    <row r="121" spans="1:38">
      <c r="A121" s="10">
        <v>3</v>
      </c>
      <c r="B121" s="21" t="s">
        <v>370</v>
      </c>
      <c r="C121" s="10">
        <v>4</v>
      </c>
      <c r="D121" s="61">
        <v>366.77871814136421</v>
      </c>
      <c r="E121" s="44"/>
      <c r="I121" s="40"/>
      <c r="K121" s="40"/>
    </row>
    <row r="122" spans="1:38">
      <c r="A122" s="10">
        <v>2</v>
      </c>
      <c r="B122" t="s">
        <v>229</v>
      </c>
      <c r="C122" s="10">
        <v>3</v>
      </c>
      <c r="D122" s="61">
        <v>362.9103428424462</v>
      </c>
      <c r="E122" s="44"/>
      <c r="I122" s="40"/>
      <c r="K122" s="40"/>
    </row>
    <row r="123" spans="1:38">
      <c r="A123" s="10">
        <v>3</v>
      </c>
      <c r="B123" t="s">
        <v>245</v>
      </c>
      <c r="C123" s="10">
        <v>3</v>
      </c>
      <c r="D123" s="61">
        <v>362.44838694203611</v>
      </c>
      <c r="E123" s="44"/>
      <c r="I123" s="40"/>
      <c r="K123" s="40"/>
    </row>
    <row r="124" spans="1:38">
      <c r="A124" s="10">
        <v>2</v>
      </c>
      <c r="B124" t="s">
        <v>213</v>
      </c>
      <c r="C124" s="10">
        <v>3</v>
      </c>
      <c r="D124" s="61">
        <v>358.28518767058767</v>
      </c>
      <c r="E124" s="44"/>
      <c r="I124" s="29"/>
      <c r="K124" s="29"/>
      <c r="L124" s="29"/>
      <c r="AE124" s="29"/>
      <c r="AG124" s="29"/>
      <c r="AH124" s="29"/>
      <c r="AI124" s="29"/>
      <c r="AJ124" s="29"/>
      <c r="AK124" s="29"/>
      <c r="AL124" s="29"/>
    </row>
    <row r="125" spans="1:38">
      <c r="A125" s="10">
        <v>3</v>
      </c>
      <c r="B125" t="s">
        <v>247</v>
      </c>
      <c r="C125" s="10">
        <v>3</v>
      </c>
      <c r="D125" s="61">
        <v>351.88489188217659</v>
      </c>
      <c r="E125" s="44"/>
    </row>
    <row r="126" spans="1:38">
      <c r="A126" s="10">
        <v>2</v>
      </c>
      <c r="B126" t="s">
        <v>367</v>
      </c>
      <c r="C126" s="10">
        <v>2</v>
      </c>
      <c r="D126" s="61">
        <v>350.61546336860533</v>
      </c>
      <c r="E126" s="44"/>
      <c r="I126"/>
      <c r="J126" s="10"/>
      <c r="K126" s="49"/>
    </row>
    <row r="127" spans="1:38">
      <c r="A127" s="10">
        <v>3</v>
      </c>
      <c r="B127" s="19" t="s">
        <v>361</v>
      </c>
      <c r="C127" s="10">
        <v>4</v>
      </c>
      <c r="D127" s="61">
        <v>349.33156078464776</v>
      </c>
      <c r="E127" s="44"/>
      <c r="I127" s="40"/>
      <c r="K127" s="40"/>
    </row>
    <row r="128" spans="1:38">
      <c r="A128" s="10">
        <v>2</v>
      </c>
      <c r="B128" t="s">
        <v>352</v>
      </c>
      <c r="C128" s="10">
        <v>4</v>
      </c>
      <c r="D128" s="61">
        <v>343.61322201938003</v>
      </c>
    </row>
    <row r="129" spans="1:38">
      <c r="A129" s="10">
        <v>2</v>
      </c>
      <c r="B129" t="s">
        <v>216</v>
      </c>
      <c r="C129" s="10">
        <v>3</v>
      </c>
      <c r="D129" s="61">
        <v>338.12466906610848</v>
      </c>
      <c r="E129" s="44"/>
    </row>
    <row r="130" spans="1:38">
      <c r="A130" s="10">
        <v>2</v>
      </c>
      <c r="B130" t="s">
        <v>217</v>
      </c>
      <c r="C130" s="10">
        <v>3</v>
      </c>
      <c r="D130" s="61">
        <v>328.07059488406634</v>
      </c>
      <c r="E130" s="44"/>
    </row>
    <row r="131" spans="1:38">
      <c r="A131" s="10">
        <v>3</v>
      </c>
      <c r="B131" t="s">
        <v>211</v>
      </c>
      <c r="C131" s="10">
        <v>3</v>
      </c>
      <c r="D131" s="61">
        <v>326.21426401696732</v>
      </c>
      <c r="I131" s="40"/>
      <c r="K131" s="40"/>
    </row>
    <row r="132" spans="1:38">
      <c r="A132" s="10">
        <v>2</v>
      </c>
      <c r="B132" t="s">
        <v>221</v>
      </c>
      <c r="C132" s="10">
        <v>4</v>
      </c>
      <c r="D132" s="61">
        <v>321.81769742051193</v>
      </c>
      <c r="E132" s="44"/>
      <c r="I132" s="40"/>
      <c r="K132" s="40"/>
    </row>
    <row r="133" spans="1:38">
      <c r="A133" s="10">
        <v>2</v>
      </c>
      <c r="B133" t="s">
        <v>218</v>
      </c>
      <c r="C133" s="10">
        <v>3</v>
      </c>
      <c r="D133" s="61">
        <v>321.34419219595924</v>
      </c>
      <c r="E133" s="44"/>
      <c r="I133"/>
      <c r="J133" s="10"/>
      <c r="K133" s="49"/>
    </row>
    <row r="134" spans="1:38">
      <c r="A134" s="10">
        <v>3</v>
      </c>
      <c r="B134" t="s">
        <v>249</v>
      </c>
      <c r="C134" s="10">
        <v>3</v>
      </c>
      <c r="D134" s="61">
        <v>313.36934130300364</v>
      </c>
      <c r="E134" s="44"/>
    </row>
    <row r="135" spans="1:38">
      <c r="A135" s="10">
        <v>2</v>
      </c>
      <c r="B135" t="s">
        <v>224</v>
      </c>
      <c r="C135" s="10">
        <v>1</v>
      </c>
      <c r="D135" s="61">
        <v>310.51078042806159</v>
      </c>
      <c r="E135" s="44"/>
    </row>
    <row r="136" spans="1:38">
      <c r="A136" s="10">
        <v>2</v>
      </c>
      <c r="B136" t="s">
        <v>294</v>
      </c>
      <c r="C136" s="10">
        <v>4</v>
      </c>
      <c r="D136" s="61">
        <v>296.96694683893355</v>
      </c>
      <c r="E136" s="44"/>
      <c r="I136" s="40"/>
      <c r="K136" s="40"/>
      <c r="L136" s="40"/>
      <c r="AE136" s="40"/>
      <c r="AG136" s="40"/>
      <c r="AH136" s="40"/>
      <c r="AI136" s="40"/>
      <c r="AJ136" s="40"/>
      <c r="AK136" s="40"/>
      <c r="AL136" s="40"/>
    </row>
    <row r="137" spans="1:38">
      <c r="A137" s="10">
        <v>2</v>
      </c>
      <c r="B137" t="s">
        <v>227</v>
      </c>
      <c r="C137" s="10">
        <v>5</v>
      </c>
      <c r="D137" s="61">
        <v>290.96287693880589</v>
      </c>
      <c r="I137" s="40"/>
      <c r="K137" s="40"/>
      <c r="L137" s="40"/>
      <c r="AE137" s="40"/>
      <c r="AG137" s="40"/>
      <c r="AH137" s="40"/>
      <c r="AI137" s="40"/>
      <c r="AJ137" s="40"/>
      <c r="AK137" s="40"/>
      <c r="AL137" s="40"/>
    </row>
    <row r="138" spans="1:38">
      <c r="A138" s="10">
        <v>2</v>
      </c>
      <c r="B138" t="s">
        <v>215</v>
      </c>
      <c r="C138" s="10">
        <v>4</v>
      </c>
      <c r="D138" s="61">
        <v>280.52512398417969</v>
      </c>
      <c r="E138" s="44"/>
    </row>
    <row r="139" spans="1:38">
      <c r="A139" s="10">
        <v>2</v>
      </c>
      <c r="B139" t="s">
        <v>346</v>
      </c>
      <c r="C139" s="10">
        <v>1</v>
      </c>
      <c r="D139" s="61">
        <v>278.58674746825972</v>
      </c>
      <c r="I139"/>
      <c r="J139" s="10"/>
      <c r="K139" s="49"/>
    </row>
    <row r="140" spans="1:38">
      <c r="A140" s="10">
        <v>2</v>
      </c>
      <c r="B140" t="s">
        <v>220</v>
      </c>
      <c r="C140" s="10">
        <v>2</v>
      </c>
      <c r="D140" s="61">
        <v>274.78853905798979</v>
      </c>
      <c r="E140" s="44"/>
    </row>
    <row r="141" spans="1:38">
      <c r="A141" s="10">
        <v>2</v>
      </c>
      <c r="B141" t="s">
        <v>226</v>
      </c>
      <c r="C141" s="10">
        <v>3</v>
      </c>
      <c r="D141" s="61">
        <v>269.32853654446222</v>
      </c>
      <c r="E141" s="44"/>
      <c r="I141"/>
      <c r="J141" s="10"/>
      <c r="K141" s="49"/>
    </row>
    <row r="142" spans="1:38">
      <c r="A142" s="10">
        <v>2</v>
      </c>
      <c r="B142" s="24" t="s">
        <v>353</v>
      </c>
      <c r="C142" s="23">
        <v>1</v>
      </c>
      <c r="D142" s="61">
        <v>254.2019358397358</v>
      </c>
      <c r="E142" s="44"/>
      <c r="I142" s="40"/>
      <c r="K142" s="40"/>
    </row>
    <row r="143" spans="1:38">
      <c r="A143" s="10">
        <v>2</v>
      </c>
      <c r="B143" t="s">
        <v>212</v>
      </c>
      <c r="C143" s="10">
        <v>4</v>
      </c>
      <c r="D143" s="61">
        <v>253.49089109869547</v>
      </c>
      <c r="E143" s="44"/>
      <c r="I143"/>
      <c r="J143" s="10"/>
      <c r="K143" s="49"/>
    </row>
    <row r="144" spans="1:38">
      <c r="A144" s="10">
        <v>2</v>
      </c>
      <c r="B144" t="s">
        <v>228</v>
      </c>
      <c r="C144" s="10">
        <v>3</v>
      </c>
      <c r="D144" s="61">
        <v>233.54998840552312</v>
      </c>
      <c r="E144" s="44"/>
    </row>
    <row r="145" spans="1:38">
      <c r="A145" s="10">
        <v>2</v>
      </c>
      <c r="B145" t="s">
        <v>284</v>
      </c>
      <c r="C145" s="10">
        <v>2</v>
      </c>
      <c r="D145" s="61">
        <v>232.5026381296143</v>
      </c>
      <c r="I145"/>
      <c r="J145" s="10"/>
      <c r="K145" s="49"/>
    </row>
    <row r="146" spans="1:38">
      <c r="A146" s="10">
        <v>2</v>
      </c>
      <c r="B146" t="s">
        <v>342</v>
      </c>
      <c r="C146" s="10">
        <v>2</v>
      </c>
      <c r="D146" s="61">
        <v>215.78474727893004</v>
      </c>
      <c r="E146" s="44"/>
      <c r="I146" s="40"/>
      <c r="K146" s="40"/>
    </row>
    <row r="147" spans="1:38">
      <c r="A147" s="10">
        <v>2</v>
      </c>
      <c r="B147" t="s">
        <v>230</v>
      </c>
      <c r="C147" s="10">
        <v>2</v>
      </c>
      <c r="D147" s="61">
        <v>207.29660243948689</v>
      </c>
      <c r="E147" s="44"/>
      <c r="I147" s="40"/>
      <c r="K147" s="40"/>
    </row>
    <row r="148" spans="1:38">
      <c r="A148" s="10">
        <v>2</v>
      </c>
      <c r="B148" t="s">
        <v>345</v>
      </c>
      <c r="C148" s="10">
        <v>1</v>
      </c>
      <c r="D148" s="61">
        <v>203.25752985559291</v>
      </c>
      <c r="E148" s="44"/>
      <c r="I148" s="40"/>
      <c r="K148" s="40"/>
    </row>
    <row r="149" spans="1:38">
      <c r="A149" s="10">
        <v>2</v>
      </c>
      <c r="B149" t="s">
        <v>365</v>
      </c>
      <c r="C149" s="10">
        <v>1</v>
      </c>
      <c r="D149" s="61">
        <v>197.32653158299374</v>
      </c>
      <c r="E149" s="44"/>
      <c r="I149" s="40"/>
      <c r="K149" s="40"/>
    </row>
    <row r="150" spans="1:38">
      <c r="A150" s="10">
        <v>2</v>
      </c>
      <c r="B150" t="s">
        <v>222</v>
      </c>
      <c r="C150" s="10">
        <v>3</v>
      </c>
      <c r="D150" s="61">
        <v>197.02965397978721</v>
      </c>
      <c r="E150" s="44"/>
      <c r="I150" s="40"/>
      <c r="K150" s="40"/>
    </row>
    <row r="151" spans="1:38">
      <c r="A151" s="10">
        <v>2</v>
      </c>
      <c r="B151" t="s">
        <v>282</v>
      </c>
      <c r="C151" s="10">
        <v>4</v>
      </c>
      <c r="D151" s="61">
        <v>190.80168142178638</v>
      </c>
      <c r="I151" s="40"/>
      <c r="K151" s="40"/>
    </row>
    <row r="152" spans="1:38">
      <c r="A152" s="10">
        <v>2</v>
      </c>
      <c r="B152" t="s">
        <v>214</v>
      </c>
      <c r="C152" s="10">
        <v>2</v>
      </c>
      <c r="D152" s="61">
        <v>186.2941526873349</v>
      </c>
      <c r="E152" s="44"/>
      <c r="I152" s="40"/>
      <c r="K152" s="40"/>
    </row>
    <row r="153" spans="1:38">
      <c r="A153" s="10">
        <v>2</v>
      </c>
      <c r="B153" s="24" t="s">
        <v>291</v>
      </c>
      <c r="C153" s="23">
        <v>2</v>
      </c>
      <c r="D153" s="61">
        <v>185.70171624401658</v>
      </c>
      <c r="I153"/>
      <c r="J153" s="10"/>
      <c r="K153" s="49"/>
    </row>
    <row r="154" spans="1:38">
      <c r="A154" s="10">
        <v>2</v>
      </c>
      <c r="B154" t="s">
        <v>298</v>
      </c>
      <c r="C154" s="10">
        <v>4</v>
      </c>
      <c r="D154" s="61">
        <v>184.67477563492261</v>
      </c>
      <c r="E154" s="44"/>
      <c r="I154" s="29"/>
      <c r="K154" s="29"/>
      <c r="L154" s="29"/>
      <c r="AE154" s="29"/>
      <c r="AG154" s="29"/>
      <c r="AH154" s="29"/>
      <c r="AI154" s="29"/>
      <c r="AJ154" s="29"/>
      <c r="AK154" s="29"/>
      <c r="AL154" s="29"/>
    </row>
    <row r="155" spans="1:38">
      <c r="A155" s="10">
        <v>2</v>
      </c>
      <c r="B155" t="s">
        <v>366</v>
      </c>
      <c r="C155" s="10">
        <v>2</v>
      </c>
      <c r="D155" s="61">
        <v>183.39430834332975</v>
      </c>
      <c r="E155" s="44"/>
      <c r="I155"/>
      <c r="J155" s="10"/>
      <c r="K155" s="49"/>
      <c r="L155" s="29"/>
      <c r="AE155" s="29"/>
      <c r="AG155" s="29"/>
      <c r="AH155" s="29"/>
      <c r="AI155" s="29"/>
      <c r="AJ155" s="29"/>
      <c r="AK155" s="29"/>
      <c r="AL155" s="29"/>
    </row>
    <row r="156" spans="1:38">
      <c r="A156" s="10">
        <v>2</v>
      </c>
      <c r="B156" t="s">
        <v>306</v>
      </c>
      <c r="C156" s="10">
        <v>2</v>
      </c>
      <c r="D156" s="61">
        <v>180.48870445086237</v>
      </c>
      <c r="I156" s="40"/>
      <c r="K156" s="40"/>
      <c r="L156" s="29"/>
      <c r="AE156" s="29"/>
      <c r="AG156" s="29"/>
      <c r="AH156" s="29"/>
      <c r="AI156" s="29"/>
      <c r="AJ156" s="29"/>
      <c r="AK156" s="29"/>
      <c r="AL156" s="29"/>
    </row>
    <row r="157" spans="1:38">
      <c r="A157" s="10">
        <v>2</v>
      </c>
      <c r="B157" s="24" t="s">
        <v>357</v>
      </c>
      <c r="C157" s="23">
        <v>1</v>
      </c>
      <c r="D157" s="61">
        <v>179.22355208725256</v>
      </c>
      <c r="E157" s="44"/>
      <c r="I157" s="40"/>
      <c r="K157" s="40"/>
      <c r="L157" s="29"/>
      <c r="AE157" s="29"/>
      <c r="AG157" s="29"/>
      <c r="AH157" s="29"/>
      <c r="AI157" s="29"/>
      <c r="AJ157" s="29"/>
      <c r="AK157" s="29"/>
      <c r="AL157" s="29"/>
    </row>
    <row r="158" spans="1:38">
      <c r="A158" s="10">
        <v>1</v>
      </c>
      <c r="B158" s="41" t="s">
        <v>272</v>
      </c>
      <c r="C158" s="10">
        <v>2</v>
      </c>
      <c r="D158" s="61">
        <v>175</v>
      </c>
      <c r="E158" s="44"/>
    </row>
    <row r="159" spans="1:38">
      <c r="A159" s="10">
        <v>1</v>
      </c>
      <c r="B159" s="41" t="s">
        <v>263</v>
      </c>
      <c r="C159" s="10">
        <v>1</v>
      </c>
      <c r="D159" s="61">
        <v>174.52150698469993</v>
      </c>
      <c r="E159" s="44"/>
      <c r="I159" s="40"/>
      <c r="K159" s="40"/>
    </row>
    <row r="160" spans="1:38">
      <c r="A160" s="10">
        <v>2</v>
      </c>
      <c r="B160" s="24" t="s">
        <v>360</v>
      </c>
      <c r="C160" s="23">
        <v>1</v>
      </c>
      <c r="D160" s="61">
        <v>172.93820824005081</v>
      </c>
      <c r="E160" s="44"/>
      <c r="I160"/>
      <c r="J160" s="10"/>
      <c r="K160" s="49"/>
    </row>
    <row r="161" spans="1:38">
      <c r="A161" s="10">
        <v>2</v>
      </c>
      <c r="B161" s="24" t="s">
        <v>355</v>
      </c>
      <c r="C161" s="23">
        <v>1</v>
      </c>
      <c r="D161" s="61">
        <v>170.03929979438834</v>
      </c>
      <c r="E161" s="44"/>
      <c r="I161" s="35"/>
      <c r="K161" s="35"/>
      <c r="L161" s="35"/>
      <c r="AE161" s="35"/>
      <c r="AG161" s="35"/>
      <c r="AH161" s="35"/>
      <c r="AI161" s="35"/>
      <c r="AJ161" s="35"/>
      <c r="AK161" s="35"/>
      <c r="AL161" s="35"/>
    </row>
    <row r="162" spans="1:38">
      <c r="A162" s="10">
        <v>2</v>
      </c>
      <c r="B162" s="24" t="s">
        <v>356</v>
      </c>
      <c r="C162" s="23">
        <v>1</v>
      </c>
      <c r="D162" s="61">
        <v>167.99431520228396</v>
      </c>
      <c r="E162" s="44"/>
      <c r="I162" s="40"/>
      <c r="K162" s="40"/>
    </row>
    <row r="163" spans="1:38">
      <c r="A163" s="10">
        <v>2</v>
      </c>
      <c r="B163" t="s">
        <v>223</v>
      </c>
      <c r="C163" s="10">
        <v>2</v>
      </c>
      <c r="D163" s="61">
        <v>166.3275755130451</v>
      </c>
      <c r="E163" s="44"/>
    </row>
    <row r="164" spans="1:38">
      <c r="A164" s="10">
        <v>2</v>
      </c>
      <c r="B164" s="24" t="s">
        <v>358</v>
      </c>
      <c r="C164" s="23">
        <v>1</v>
      </c>
      <c r="D164" s="61">
        <v>162.06195641614738</v>
      </c>
      <c r="E164" s="44"/>
    </row>
    <row r="165" spans="1:38">
      <c r="A165" s="10">
        <v>1</v>
      </c>
      <c r="B165" s="41" t="s">
        <v>264</v>
      </c>
      <c r="C165" s="10">
        <v>2</v>
      </c>
      <c r="D165" s="61">
        <v>160.24908926286457</v>
      </c>
      <c r="E165" s="44"/>
      <c r="I165" s="40"/>
      <c r="K165" s="40"/>
    </row>
    <row r="166" spans="1:38">
      <c r="A166" s="10">
        <v>1</v>
      </c>
      <c r="B166" s="41" t="s">
        <v>268</v>
      </c>
      <c r="C166" s="10">
        <v>1</v>
      </c>
      <c r="D166" s="61">
        <v>160.13669258078028</v>
      </c>
      <c r="E166" s="44"/>
    </row>
    <row r="167" spans="1:38">
      <c r="A167" s="10">
        <v>1</v>
      </c>
      <c r="B167" s="41" t="s">
        <v>262</v>
      </c>
      <c r="C167" s="10">
        <v>1</v>
      </c>
      <c r="D167" s="61">
        <v>160</v>
      </c>
      <c r="E167" s="44"/>
    </row>
    <row r="168" spans="1:38">
      <c r="A168" s="10">
        <v>1</v>
      </c>
      <c r="B168" s="41" t="s">
        <v>266</v>
      </c>
      <c r="C168" s="10">
        <v>1</v>
      </c>
      <c r="D168" s="61">
        <v>160</v>
      </c>
      <c r="I168" s="40"/>
      <c r="K168" s="40"/>
    </row>
    <row r="169" spans="1:38">
      <c r="A169" s="10">
        <v>2</v>
      </c>
      <c r="B169" s="24" t="s">
        <v>359</v>
      </c>
      <c r="C169" s="23">
        <v>1</v>
      </c>
      <c r="D169" s="61">
        <v>155.45802134552494</v>
      </c>
      <c r="E169" s="44"/>
    </row>
    <row r="170" spans="1:38">
      <c r="A170" s="10">
        <v>1</v>
      </c>
      <c r="B170" s="41" t="s">
        <v>260</v>
      </c>
      <c r="C170" s="10">
        <v>1</v>
      </c>
      <c r="D170" s="61">
        <v>153.2544912616689</v>
      </c>
      <c r="E170" s="44"/>
      <c r="I170"/>
      <c r="J170" s="10"/>
      <c r="K170" s="49"/>
      <c r="L170" s="40"/>
      <c r="AE170" s="40"/>
      <c r="AG170" s="40"/>
      <c r="AH170" s="40"/>
      <c r="AI170" s="40"/>
      <c r="AJ170" s="40"/>
      <c r="AK170" s="40"/>
      <c r="AL170" s="40"/>
    </row>
    <row r="171" spans="1:38">
      <c r="A171" s="10">
        <v>1</v>
      </c>
      <c r="B171" s="41" t="s">
        <v>259</v>
      </c>
      <c r="C171" s="10">
        <v>1</v>
      </c>
      <c r="D171" s="61">
        <v>152.82359999576718</v>
      </c>
      <c r="E171" s="44"/>
      <c r="I171" s="40"/>
      <c r="K171" s="40"/>
      <c r="L171" s="40"/>
      <c r="AE171" s="40"/>
      <c r="AG171" s="40"/>
      <c r="AH171" s="40"/>
      <c r="AI171" s="40"/>
      <c r="AJ171" s="40"/>
      <c r="AK171" s="40"/>
      <c r="AL171" s="40"/>
    </row>
    <row r="172" spans="1:38">
      <c r="A172" s="10">
        <v>1</v>
      </c>
      <c r="B172" s="41" t="s">
        <v>372</v>
      </c>
      <c r="C172" s="10" t="s">
        <v>373</v>
      </c>
      <c r="D172" s="61">
        <v>152.65489301953289</v>
      </c>
      <c r="I172"/>
      <c r="J172" s="10"/>
      <c r="K172" s="49"/>
      <c r="L172" s="40"/>
      <c r="AE172" s="40"/>
      <c r="AG172" s="40"/>
      <c r="AH172" s="40"/>
      <c r="AI172" s="40"/>
      <c r="AJ172" s="40"/>
      <c r="AK172" s="40"/>
      <c r="AL172" s="40"/>
    </row>
    <row r="173" spans="1:38">
      <c r="A173" s="10">
        <v>1</v>
      </c>
      <c r="B173" s="41" t="s">
        <v>267</v>
      </c>
      <c r="C173" s="10">
        <v>1</v>
      </c>
      <c r="D173" s="61">
        <v>151.9556170284728</v>
      </c>
      <c r="E173" s="44"/>
      <c r="I173" s="40"/>
      <c r="K173" s="40"/>
      <c r="L173" s="40"/>
      <c r="AE173" s="40"/>
      <c r="AG173" s="40"/>
      <c r="AH173" s="40"/>
      <c r="AI173" s="40"/>
      <c r="AJ173" s="40"/>
      <c r="AK173" s="40"/>
      <c r="AL173" s="40"/>
    </row>
    <row r="174" spans="1:38">
      <c r="A174" s="10">
        <v>2</v>
      </c>
      <c r="B174" s="24" t="s">
        <v>354</v>
      </c>
      <c r="C174" s="23">
        <v>1</v>
      </c>
      <c r="D174" s="61">
        <v>149.58076118741295</v>
      </c>
      <c r="E174" s="44"/>
      <c r="I174"/>
      <c r="J174" s="10"/>
      <c r="K174" s="49"/>
      <c r="L174" s="40"/>
      <c r="AE174" s="40"/>
      <c r="AG174" s="40"/>
      <c r="AH174" s="40"/>
      <c r="AI174" s="40"/>
      <c r="AJ174" s="40"/>
      <c r="AK174" s="40"/>
      <c r="AL174" s="40"/>
    </row>
    <row r="175" spans="1:38">
      <c r="A175" s="10">
        <v>2</v>
      </c>
      <c r="B175" s="24" t="s">
        <v>293</v>
      </c>
      <c r="C175" s="23" t="s">
        <v>289</v>
      </c>
      <c r="D175" s="61">
        <v>145.56001158119381</v>
      </c>
      <c r="E175" s="44"/>
      <c r="I175" s="40"/>
      <c r="K175" s="40"/>
      <c r="L175" s="40"/>
      <c r="AE175" s="40"/>
      <c r="AG175" s="40"/>
      <c r="AH175" s="40"/>
      <c r="AI175" s="40"/>
      <c r="AJ175" s="40"/>
      <c r="AK175" s="40"/>
      <c r="AL175" s="40"/>
    </row>
    <row r="176" spans="1:38">
      <c r="A176" s="10">
        <v>2</v>
      </c>
      <c r="B176" s="24" t="s">
        <v>351</v>
      </c>
      <c r="C176" s="23">
        <v>1</v>
      </c>
      <c r="D176" s="61">
        <v>143.82409888886841</v>
      </c>
      <c r="E176" s="44"/>
      <c r="I176" s="40"/>
      <c r="K176" s="40"/>
      <c r="L176" s="40"/>
      <c r="AE176" s="40"/>
      <c r="AG176" s="40"/>
      <c r="AH176" s="40"/>
      <c r="AI176" s="40"/>
      <c r="AJ176" s="40"/>
      <c r="AK176" s="40"/>
      <c r="AL176" s="40"/>
    </row>
    <row r="177" spans="1:38">
      <c r="A177" s="10">
        <v>1</v>
      </c>
      <c r="B177" s="41" t="s">
        <v>265</v>
      </c>
      <c r="C177" s="10">
        <v>1</v>
      </c>
      <c r="D177" s="61">
        <v>138.161392482107</v>
      </c>
      <c r="E177" s="44"/>
      <c r="I177" s="40"/>
      <c r="K177" s="40"/>
      <c r="L177" s="40"/>
      <c r="AE177" s="40"/>
      <c r="AG177" s="40"/>
      <c r="AH177" s="40"/>
      <c r="AI177" s="40"/>
      <c r="AJ177" s="40"/>
      <c r="AK177" s="40"/>
      <c r="AL177" s="40"/>
    </row>
    <row r="178" spans="1:38">
      <c r="A178" s="10">
        <v>1</v>
      </c>
      <c r="B178" s="41" t="s">
        <v>261</v>
      </c>
      <c r="C178" s="10">
        <v>1</v>
      </c>
      <c r="D178" s="61">
        <v>126.36607841647483</v>
      </c>
      <c r="I178"/>
      <c r="J178" s="10"/>
      <c r="K178" s="49"/>
      <c r="L178" s="40"/>
      <c r="AE178" s="40"/>
      <c r="AG178" s="40"/>
      <c r="AH178" s="40"/>
      <c r="AI178" s="40"/>
      <c r="AJ178" s="40"/>
      <c r="AK178" s="40"/>
      <c r="AL178" s="40"/>
    </row>
    <row r="179" spans="1:38">
      <c r="B179" s="4"/>
      <c r="C179" s="9"/>
      <c r="D179" s="61"/>
      <c r="E179" s="44"/>
    </row>
    <row r="180" spans="1:38">
      <c r="C180" s="25"/>
    </row>
    <row r="181" spans="1:38">
      <c r="C181" s="25"/>
    </row>
    <row r="182" spans="1:38">
      <c r="B182" s="59" t="s">
        <v>402</v>
      </c>
      <c r="C182" s="25"/>
      <c r="D182" s="54"/>
    </row>
    <row r="183" spans="1:38">
      <c r="B183" t="s">
        <v>377</v>
      </c>
      <c r="C183" s="25">
        <v>14.921070778623886</v>
      </c>
    </row>
    <row r="184" spans="1:38">
      <c r="B184" t="s">
        <v>397</v>
      </c>
      <c r="C184" s="25">
        <v>11.834899961737392</v>
      </c>
    </row>
    <row r="185" spans="1:38">
      <c r="B185" t="s">
        <v>275</v>
      </c>
      <c r="C185" s="25">
        <v>8.1009497440571181</v>
      </c>
    </row>
    <row r="186" spans="1:38">
      <c r="B186" t="s">
        <v>393</v>
      </c>
      <c r="C186" s="25">
        <v>7.5600115811938053</v>
      </c>
      <c r="D186" s="54"/>
    </row>
    <row r="187" spans="1:38">
      <c r="B187" t="s">
        <v>357</v>
      </c>
      <c r="C187" s="25">
        <v>7.4078021911604424</v>
      </c>
    </row>
    <row r="188" spans="1:38">
      <c r="B188" t="s">
        <v>391</v>
      </c>
      <c r="C188" s="25">
        <v>7.3451069804671079</v>
      </c>
    </row>
    <row r="189" spans="1:38">
      <c r="B189" t="s">
        <v>214</v>
      </c>
      <c r="C189" s="25">
        <v>7.2509107371354276</v>
      </c>
      <c r="D189" s="54"/>
    </row>
    <row r="190" spans="1:38">
      <c r="B190" t="s">
        <v>273</v>
      </c>
      <c r="C190" s="25">
        <v>6.9798349153073787</v>
      </c>
    </row>
    <row r="191" spans="1:38">
      <c r="B191" t="s">
        <v>365</v>
      </c>
      <c r="C191" s="25">
        <v>6.509679744089226</v>
      </c>
    </row>
    <row r="192" spans="1:38">
      <c r="B192" t="s">
        <v>218</v>
      </c>
      <c r="C192" s="25">
        <v>3.6780665128098917</v>
      </c>
    </row>
    <row r="193" spans="2:4">
      <c r="B193" t="s">
        <v>222</v>
      </c>
      <c r="C193" s="25">
        <v>2.5531549296749745</v>
      </c>
      <c r="D193" s="54"/>
    </row>
    <row r="194" spans="2:4">
      <c r="B194" t="s">
        <v>386</v>
      </c>
      <c r="C194" s="25">
        <v>1.5681345475673538</v>
      </c>
    </row>
    <row r="195" spans="2:4">
      <c r="B195" t="s">
        <v>376</v>
      </c>
      <c r="C195" s="25">
        <v>0</v>
      </c>
    </row>
    <row r="196" spans="2:4">
      <c r="B196" t="s">
        <v>281</v>
      </c>
      <c r="C196" s="25">
        <v>0</v>
      </c>
    </row>
    <row r="197" spans="2:4">
      <c r="B197" t="s">
        <v>378</v>
      </c>
      <c r="C197" s="25">
        <v>0</v>
      </c>
    </row>
    <row r="198" spans="2:4">
      <c r="B198" t="s">
        <v>379</v>
      </c>
      <c r="C198" s="25">
        <v>0</v>
      </c>
    </row>
    <row r="199" spans="2:4">
      <c r="B199" t="s">
        <v>282</v>
      </c>
      <c r="C199" s="25">
        <v>0</v>
      </c>
    </row>
    <row r="200" spans="2:4">
      <c r="B200" t="s">
        <v>284</v>
      </c>
      <c r="C200" s="25">
        <v>0</v>
      </c>
    </row>
    <row r="201" spans="2:4">
      <c r="B201" t="s">
        <v>381</v>
      </c>
      <c r="C201" s="25">
        <v>0</v>
      </c>
    </row>
    <row r="202" spans="2:4">
      <c r="B202" t="s">
        <v>358</v>
      </c>
      <c r="C202" s="25">
        <v>0</v>
      </c>
      <c r="D202" s="54"/>
    </row>
    <row r="203" spans="2:4">
      <c r="B203" t="s">
        <v>367</v>
      </c>
      <c r="C203" s="25">
        <v>0</v>
      </c>
    </row>
    <row r="204" spans="2:4">
      <c r="B204" t="s">
        <v>382</v>
      </c>
      <c r="C204" s="25">
        <v>0</v>
      </c>
      <c r="D204" s="54"/>
    </row>
    <row r="205" spans="2:4">
      <c r="B205" t="s">
        <v>383</v>
      </c>
      <c r="C205" s="25">
        <v>0</v>
      </c>
    </row>
    <row r="206" spans="2:4">
      <c r="B206" t="s">
        <v>226</v>
      </c>
      <c r="C206" s="25">
        <v>0</v>
      </c>
    </row>
    <row r="207" spans="2:4">
      <c r="B207" t="s">
        <v>227</v>
      </c>
      <c r="C207" s="25">
        <v>0</v>
      </c>
      <c r="D207" s="54"/>
    </row>
    <row r="208" spans="2:4">
      <c r="B208" t="s">
        <v>360</v>
      </c>
      <c r="C208" s="25">
        <v>0</v>
      </c>
    </row>
    <row r="209" spans="2:4">
      <c r="B209" t="s">
        <v>384</v>
      </c>
      <c r="C209" s="25">
        <v>0</v>
      </c>
    </row>
    <row r="210" spans="2:4">
      <c r="B210" t="s">
        <v>385</v>
      </c>
      <c r="C210" s="25">
        <v>0</v>
      </c>
    </row>
    <row r="211" spans="2:4">
      <c r="B211" t="s">
        <v>387</v>
      </c>
      <c r="C211" s="25">
        <v>0</v>
      </c>
    </row>
    <row r="212" spans="2:4">
      <c r="B212" t="s">
        <v>228</v>
      </c>
      <c r="C212" s="25">
        <v>0</v>
      </c>
    </row>
    <row r="213" spans="2:4">
      <c r="B213" t="s">
        <v>229</v>
      </c>
      <c r="C213" s="25">
        <v>0</v>
      </c>
    </row>
    <row r="214" spans="2:4">
      <c r="B214" t="s">
        <v>388</v>
      </c>
      <c r="C214" s="25">
        <v>0</v>
      </c>
    </row>
    <row r="215" spans="2:4">
      <c r="B215" t="s">
        <v>213</v>
      </c>
      <c r="C215" s="25">
        <v>0</v>
      </c>
    </row>
    <row r="216" spans="2:4">
      <c r="B216" t="s">
        <v>215</v>
      </c>
      <c r="C216" s="25">
        <v>0</v>
      </c>
    </row>
    <row r="217" spans="2:4">
      <c r="B217" t="s">
        <v>216</v>
      </c>
      <c r="C217" s="25">
        <v>0</v>
      </c>
    </row>
    <row r="218" spans="2:4">
      <c r="B218" t="s">
        <v>389</v>
      </c>
      <c r="C218" s="25">
        <v>0</v>
      </c>
    </row>
    <row r="219" spans="2:4">
      <c r="B219" t="s">
        <v>390</v>
      </c>
      <c r="C219" s="25">
        <v>0</v>
      </c>
    </row>
    <row r="220" spans="2:4">
      <c r="B220" t="s">
        <v>217</v>
      </c>
      <c r="C220" s="25">
        <v>0</v>
      </c>
    </row>
    <row r="221" spans="2:4">
      <c r="B221" t="s">
        <v>220</v>
      </c>
      <c r="C221" s="25">
        <v>0</v>
      </c>
    </row>
    <row r="222" spans="2:4">
      <c r="B222" t="s">
        <v>395</v>
      </c>
      <c r="C222" s="25">
        <v>0</v>
      </c>
      <c r="D222" s="54"/>
    </row>
    <row r="223" spans="2:4">
      <c r="B223" t="s">
        <v>223</v>
      </c>
      <c r="C223" s="25">
        <v>0</v>
      </c>
    </row>
    <row r="224" spans="2:4">
      <c r="B224" t="s">
        <v>396</v>
      </c>
      <c r="C224" s="25">
        <v>0</v>
      </c>
    </row>
    <row r="225" spans="2:4">
      <c r="B225" t="s">
        <v>230</v>
      </c>
      <c r="C225" s="25">
        <v>0</v>
      </c>
    </row>
    <row r="226" spans="2:4">
      <c r="B226" t="s">
        <v>398</v>
      </c>
      <c r="C226" s="25">
        <v>0</v>
      </c>
    </row>
    <row r="227" spans="2:4">
      <c r="B227" t="s">
        <v>359</v>
      </c>
      <c r="C227" s="25">
        <v>0</v>
      </c>
      <c r="D227" s="54"/>
    </row>
    <row r="228" spans="2:4">
      <c r="B228" t="s">
        <v>224</v>
      </c>
      <c r="C228" s="25">
        <v>0</v>
      </c>
    </row>
    <row r="229" spans="2:4">
      <c r="B229" t="s">
        <v>225</v>
      </c>
      <c r="C229" s="25">
        <v>0</v>
      </c>
      <c r="D229" s="54"/>
    </row>
    <row r="230" spans="2:4">
      <c r="B230" t="s">
        <v>308</v>
      </c>
      <c r="C230" s="25">
        <v>0</v>
      </c>
    </row>
    <row r="231" spans="2:4">
      <c r="B231" t="s">
        <v>309</v>
      </c>
      <c r="C231" s="25">
        <v>0</v>
      </c>
    </row>
    <row r="232" spans="2:4">
      <c r="B232" t="s">
        <v>310</v>
      </c>
      <c r="C232" s="25">
        <v>0</v>
      </c>
      <c r="D232" s="54"/>
    </row>
    <row r="233" spans="2:4">
      <c r="B233" t="s">
        <v>311</v>
      </c>
      <c r="C233" s="25">
        <v>0</v>
      </c>
      <c r="D233" s="54"/>
    </row>
    <row r="234" spans="2:4">
      <c r="B234" t="s">
        <v>400</v>
      </c>
      <c r="C234" s="25">
        <v>0</v>
      </c>
    </row>
    <row r="235" spans="2:4">
      <c r="B235" t="s">
        <v>312</v>
      </c>
      <c r="C235" s="25">
        <v>0</v>
      </c>
    </row>
    <row r="236" spans="2:4">
      <c r="B236" t="s">
        <v>313</v>
      </c>
      <c r="C236" s="25">
        <v>0</v>
      </c>
    </row>
    <row r="237" spans="2:4">
      <c r="B237" t="s">
        <v>314</v>
      </c>
      <c r="C237" s="25">
        <v>0</v>
      </c>
    </row>
    <row r="238" spans="2:4">
      <c r="B238" t="s">
        <v>315</v>
      </c>
      <c r="C238" s="25">
        <v>0</v>
      </c>
    </row>
    <row r="239" spans="2:4">
      <c r="B239" t="s">
        <v>316</v>
      </c>
      <c r="C239" s="25">
        <v>0</v>
      </c>
    </row>
    <row r="240" spans="2:4">
      <c r="B240" t="s">
        <v>369</v>
      </c>
      <c r="C240" s="25">
        <v>0</v>
      </c>
      <c r="D240" s="54"/>
    </row>
    <row r="241" spans="2:4">
      <c r="B241" t="s">
        <v>370</v>
      </c>
      <c r="C241" s="25">
        <v>0</v>
      </c>
    </row>
    <row r="242" spans="2:4">
      <c r="B242" t="s">
        <v>211</v>
      </c>
      <c r="C242" s="25">
        <v>0</v>
      </c>
    </row>
    <row r="243" spans="2:4">
      <c r="B243" t="s">
        <v>245</v>
      </c>
      <c r="C243" s="25">
        <v>0</v>
      </c>
      <c r="D243" s="54"/>
    </row>
    <row r="244" spans="2:4">
      <c r="B244" t="s">
        <v>246</v>
      </c>
      <c r="C244" s="25">
        <v>0</v>
      </c>
    </row>
    <row r="245" spans="2:4">
      <c r="B245" t="s">
        <v>247</v>
      </c>
      <c r="C245" s="25">
        <v>0</v>
      </c>
    </row>
    <row r="246" spans="2:4">
      <c r="B246" t="s">
        <v>219</v>
      </c>
      <c r="C246" s="25">
        <v>0</v>
      </c>
    </row>
    <row r="247" spans="2:4">
      <c r="B247" t="s">
        <v>248</v>
      </c>
      <c r="C247" s="25">
        <v>0</v>
      </c>
    </row>
    <row r="248" spans="2:4">
      <c r="B248" t="s">
        <v>401</v>
      </c>
      <c r="C248" s="25">
        <v>0</v>
      </c>
    </row>
    <row r="249" spans="2:4">
      <c r="B249" t="s">
        <v>249</v>
      </c>
      <c r="C249" s="25">
        <v>0</v>
      </c>
    </row>
    <row r="250" spans="2:4">
      <c r="B250" t="s">
        <v>251</v>
      </c>
      <c r="C250" s="25">
        <v>0</v>
      </c>
    </row>
    <row r="251" spans="2:4">
      <c r="B251" t="s">
        <v>256</v>
      </c>
      <c r="C251" s="25">
        <v>0</v>
      </c>
      <c r="D251" s="54"/>
    </row>
    <row r="252" spans="2:4">
      <c r="B252" t="s">
        <v>257</v>
      </c>
      <c r="C252" s="25">
        <v>0</v>
      </c>
    </row>
    <row r="253" spans="2:4">
      <c r="B253" t="s">
        <v>274</v>
      </c>
      <c r="C253" s="25">
        <v>0</v>
      </c>
    </row>
    <row r="254" spans="2:4">
      <c r="B254" t="s">
        <v>221</v>
      </c>
      <c r="C254" s="25">
        <v>-2.2391144315814131</v>
      </c>
      <c r="D254" s="54"/>
    </row>
    <row r="255" spans="2:4">
      <c r="B255" t="s">
        <v>212</v>
      </c>
      <c r="C255" s="25">
        <v>-4.8288676034749471</v>
      </c>
    </row>
    <row r="256" spans="2:4">
      <c r="B256" t="s">
        <v>394</v>
      </c>
      <c r="C256" s="25">
        <v>-6.509679744089226</v>
      </c>
      <c r="D256" s="54"/>
    </row>
    <row r="257" spans="2:4">
      <c r="B257" t="s">
        <v>354</v>
      </c>
      <c r="C257" s="25">
        <v>-6.9269347769146634</v>
      </c>
      <c r="D257" s="54"/>
    </row>
    <row r="258" spans="2:4">
      <c r="B258" t="s">
        <v>317</v>
      </c>
      <c r="C258" s="25">
        <v>-6.9798349153073787</v>
      </c>
    </row>
    <row r="259" spans="2:4">
      <c r="B259" t="s">
        <v>392</v>
      </c>
      <c r="C259" s="25">
        <v>-7.2509107371354276</v>
      </c>
    </row>
    <row r="260" spans="2:4">
      <c r="B260" t="s">
        <v>371</v>
      </c>
      <c r="C260" s="25">
        <v>-7.3451069804671079</v>
      </c>
    </row>
    <row r="261" spans="2:4">
      <c r="B261" t="s">
        <v>399</v>
      </c>
      <c r="C261" s="25">
        <v>-7.4078021911604424</v>
      </c>
    </row>
    <row r="262" spans="2:4">
      <c r="B262" t="s">
        <v>368</v>
      </c>
      <c r="C262" s="25">
        <v>-8.1009497440571181</v>
      </c>
    </row>
    <row r="263" spans="2:4">
      <c r="B263" t="s">
        <v>366</v>
      </c>
      <c r="C263" s="25">
        <v>-13.706419403789283</v>
      </c>
    </row>
    <row r="264" spans="2:4">
      <c r="B264" t="s">
        <v>380</v>
      </c>
      <c r="C264" s="25">
        <v>-14.414002095846968</v>
      </c>
    </row>
    <row r="265" spans="2:4">
      <c r="B265" s="59"/>
      <c r="C265" s="25"/>
    </row>
    <row r="266" spans="2:4">
      <c r="B266" s="48"/>
      <c r="C266" s="42"/>
      <c r="D266" s="55"/>
    </row>
  </sheetData>
  <sortState ref="A97:XFD179">
    <sortCondition descending="1" ref="D97:D179"/>
  </sortState>
  <phoneticPr fontId="1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83"/>
  <sheetViews>
    <sheetView topLeftCell="A38" workbookViewId="0">
      <selection activeCell="F99" sqref="F99"/>
    </sheetView>
  </sheetViews>
  <sheetFormatPr baseColWidth="10" defaultRowHeight="13"/>
  <cols>
    <col min="1" max="1" width="17.5703125" bestFit="1" customWidth="1"/>
  </cols>
  <sheetData>
    <row r="1" spans="1:28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s="57">
        <v>39126</v>
      </c>
      <c r="M1" s="57">
        <v>39119</v>
      </c>
      <c r="N1" s="36">
        <v>39112</v>
      </c>
      <c r="O1" s="36">
        <v>39091</v>
      </c>
      <c r="P1" s="36">
        <v>39084</v>
      </c>
      <c r="Q1" s="36">
        <v>39428</v>
      </c>
      <c r="R1" s="62">
        <v>39421</v>
      </c>
      <c r="S1" s="62">
        <v>39414</v>
      </c>
      <c r="T1" s="62">
        <v>39400</v>
      </c>
      <c r="U1" s="62">
        <v>39393</v>
      </c>
      <c r="V1" s="62">
        <v>39386</v>
      </c>
      <c r="W1" s="28">
        <v>39379</v>
      </c>
      <c r="X1" s="28">
        <v>39007</v>
      </c>
      <c r="Y1" s="28">
        <v>39000</v>
      </c>
      <c r="Z1" s="28">
        <v>38993</v>
      </c>
      <c r="AA1" s="28">
        <v>38986</v>
      </c>
    </row>
    <row r="2" spans="1:28">
      <c r="A2" t="s">
        <v>345</v>
      </c>
      <c r="B2" s="10">
        <v>1</v>
      </c>
      <c r="C2" s="61">
        <v>203.25752985559291</v>
      </c>
      <c r="D2" t="s">
        <v>376</v>
      </c>
      <c r="E2">
        <v>1</v>
      </c>
      <c r="F2">
        <v>1</v>
      </c>
      <c r="H2" t="s">
        <v>137</v>
      </c>
      <c r="I2" t="s">
        <v>138</v>
      </c>
      <c r="J2" t="s">
        <v>139</v>
      </c>
      <c r="K2" t="s">
        <v>140</v>
      </c>
      <c r="L2" s="63">
        <v>203.25752985559291</v>
      </c>
      <c r="M2" s="63">
        <v>203.25752985559291</v>
      </c>
      <c r="N2" s="63">
        <v>208.58199359692048</v>
      </c>
      <c r="O2" s="63">
        <v>214.86548614464641</v>
      </c>
      <c r="P2" s="63">
        <v>214.86548614464641</v>
      </c>
      <c r="Q2" s="63">
        <v>214.86548614464641</v>
      </c>
      <c r="R2" s="63">
        <v>208.19016289861457</v>
      </c>
      <c r="S2" s="63">
        <v>219.31699092918041</v>
      </c>
      <c r="T2" s="63">
        <v>209.74101710214273</v>
      </c>
      <c r="U2" s="63"/>
      <c r="V2" s="63"/>
      <c r="W2" s="63"/>
      <c r="X2" s="63"/>
      <c r="Y2" s="63"/>
      <c r="Z2" s="63"/>
      <c r="AA2" s="63"/>
      <c r="AB2" s="63"/>
    </row>
    <row r="3" spans="1:28">
      <c r="A3" s="24" t="s">
        <v>291</v>
      </c>
      <c r="B3" s="23">
        <v>2</v>
      </c>
      <c r="C3" s="61">
        <v>170.78064546539269</v>
      </c>
      <c r="D3" t="s">
        <v>377</v>
      </c>
      <c r="E3">
        <v>2</v>
      </c>
      <c r="F3">
        <v>3</v>
      </c>
      <c r="G3">
        <v>148</v>
      </c>
      <c r="H3" t="s">
        <v>195</v>
      </c>
      <c r="I3" t="s">
        <v>196</v>
      </c>
      <c r="J3" t="s">
        <v>197</v>
      </c>
      <c r="K3" t="s">
        <v>198</v>
      </c>
      <c r="L3" s="63">
        <v>185.70171624401658</v>
      </c>
      <c r="M3" s="63">
        <v>170.78064546539269</v>
      </c>
      <c r="N3" s="63">
        <v>163.63108444160031</v>
      </c>
      <c r="O3" s="63">
        <v>163.63108444160031</v>
      </c>
      <c r="P3" s="63">
        <v>163.63108444160031</v>
      </c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 spans="1:28">
      <c r="A4" t="s">
        <v>225</v>
      </c>
      <c r="B4" s="10">
        <v>4</v>
      </c>
      <c r="C4" s="61">
        <v>627.29085181274729</v>
      </c>
      <c r="D4" t="s">
        <v>225</v>
      </c>
      <c r="E4">
        <v>4</v>
      </c>
      <c r="F4">
        <v>5</v>
      </c>
      <c r="G4">
        <v>579</v>
      </c>
      <c r="H4" t="s">
        <v>82</v>
      </c>
      <c r="I4" t="s">
        <v>83</v>
      </c>
      <c r="J4" t="s">
        <v>84</v>
      </c>
      <c r="K4" t="s">
        <v>85</v>
      </c>
      <c r="L4" s="63">
        <v>627.29085181274729</v>
      </c>
      <c r="M4" s="63">
        <v>627.29085181274729</v>
      </c>
      <c r="N4" s="63">
        <v>623.25716808880759</v>
      </c>
      <c r="O4" s="63">
        <v>614.97208226752934</v>
      </c>
      <c r="P4" s="63">
        <v>611.95696740719245</v>
      </c>
      <c r="Q4" s="63">
        <v>605.40763171923129</v>
      </c>
      <c r="R4" s="63">
        <v>605.77020003376197</v>
      </c>
      <c r="S4" s="63">
        <v>593.69207656282254</v>
      </c>
      <c r="T4" s="63">
        <v>600.48460215319881</v>
      </c>
      <c r="U4" s="63">
        <v>590.70637303088495</v>
      </c>
      <c r="V4" s="63">
        <v>584.13460398799225</v>
      </c>
      <c r="W4" s="63">
        <v>569.75570911644525</v>
      </c>
      <c r="X4" s="63">
        <v>564.25226865995774</v>
      </c>
      <c r="Y4" s="63">
        <v>579.34878459520723</v>
      </c>
      <c r="Z4" s="63">
        <v>581.6</v>
      </c>
      <c r="AA4" s="63">
        <v>579</v>
      </c>
      <c r="AB4" s="63"/>
    </row>
    <row r="5" spans="1:28">
      <c r="A5" t="s">
        <v>308</v>
      </c>
      <c r="B5" s="10">
        <v>3</v>
      </c>
      <c r="C5" s="61">
        <v>391.9942252389252</v>
      </c>
      <c r="D5" t="s">
        <v>308</v>
      </c>
      <c r="E5">
        <v>3</v>
      </c>
      <c r="F5">
        <v>4</v>
      </c>
      <c r="G5">
        <v>377</v>
      </c>
      <c r="H5" t="s">
        <v>47</v>
      </c>
      <c r="I5" t="s">
        <v>48</v>
      </c>
      <c r="J5" t="s">
        <v>49</v>
      </c>
      <c r="K5" t="s">
        <v>50</v>
      </c>
      <c r="L5" s="63">
        <v>391.9942252389252</v>
      </c>
      <c r="M5" s="63">
        <v>391.9942252389252</v>
      </c>
      <c r="N5" s="63">
        <v>400.13930031227886</v>
      </c>
      <c r="O5" s="63">
        <v>400.13930031227886</v>
      </c>
      <c r="P5" s="63">
        <v>400.13930031227886</v>
      </c>
      <c r="Q5" s="63">
        <v>399.46767163515415</v>
      </c>
      <c r="R5" s="63">
        <v>400.57293983866032</v>
      </c>
      <c r="S5" s="63">
        <v>392.91302400832348</v>
      </c>
      <c r="T5" s="63">
        <v>392.91302400832348</v>
      </c>
      <c r="U5" s="63">
        <v>392.91044645001534</v>
      </c>
      <c r="V5" s="63">
        <v>392.91044645001534</v>
      </c>
      <c r="W5" s="63">
        <v>386.75025332694128</v>
      </c>
      <c r="X5" s="63">
        <v>398.78169174195563</v>
      </c>
      <c r="Y5" s="63">
        <v>384.03985733522353</v>
      </c>
      <c r="Z5" s="63">
        <v>378.2</v>
      </c>
      <c r="AA5" s="63">
        <v>377</v>
      </c>
      <c r="AB5" s="63"/>
    </row>
    <row r="6" spans="1:28">
      <c r="A6" t="s">
        <v>281</v>
      </c>
      <c r="B6" s="10">
        <v>2</v>
      </c>
      <c r="C6" s="61">
        <v>370.01883907979703</v>
      </c>
      <c r="D6" t="s">
        <v>281</v>
      </c>
      <c r="E6">
        <v>2</v>
      </c>
      <c r="F6">
        <v>4</v>
      </c>
      <c r="G6">
        <v>350</v>
      </c>
      <c r="H6" t="s">
        <v>111</v>
      </c>
      <c r="I6" t="s">
        <v>150</v>
      </c>
      <c r="J6" t="s">
        <v>151</v>
      </c>
      <c r="K6" t="s">
        <v>152</v>
      </c>
      <c r="L6" s="63">
        <v>370.01883907979703</v>
      </c>
      <c r="M6" s="63">
        <v>370.01883907979703</v>
      </c>
      <c r="N6" s="63">
        <v>365.73226220252127</v>
      </c>
      <c r="O6" s="63">
        <v>361.78369958367546</v>
      </c>
      <c r="P6" s="63">
        <v>364.67811731163175</v>
      </c>
      <c r="Q6" s="63">
        <v>369.69956019212839</v>
      </c>
      <c r="R6" s="63">
        <v>382.14081475008396</v>
      </c>
      <c r="S6" s="63">
        <v>382.14081475008396</v>
      </c>
      <c r="T6" s="63">
        <v>370.3474602410642</v>
      </c>
      <c r="U6" s="63">
        <v>354.91769701152725</v>
      </c>
      <c r="V6" s="63">
        <v>351.56138598261458</v>
      </c>
      <c r="W6" s="63">
        <v>349.07496564939146</v>
      </c>
      <c r="X6" s="63">
        <v>342.94743806737949</v>
      </c>
      <c r="Y6" s="63">
        <v>347.2</v>
      </c>
      <c r="Z6" s="63">
        <v>355.2</v>
      </c>
      <c r="AA6" s="63">
        <v>350</v>
      </c>
      <c r="AB6" s="63"/>
    </row>
    <row r="7" spans="1:28">
      <c r="A7" s="41" t="s">
        <v>259</v>
      </c>
      <c r="B7" s="10">
        <v>1</v>
      </c>
      <c r="C7" s="61">
        <v>152.82359999576718</v>
      </c>
      <c r="D7" t="s">
        <v>378</v>
      </c>
      <c r="E7">
        <v>1</v>
      </c>
      <c r="F7">
        <v>2</v>
      </c>
      <c r="H7" t="s">
        <v>102</v>
      </c>
      <c r="I7" t="s">
        <v>103</v>
      </c>
      <c r="J7" t="s">
        <v>104</v>
      </c>
      <c r="K7" t="s">
        <v>105</v>
      </c>
      <c r="L7" s="63">
        <v>152.82359999576718</v>
      </c>
      <c r="M7" s="63">
        <v>152.82359999576718</v>
      </c>
      <c r="N7" s="63">
        <v>152.5</v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 spans="1:28">
      <c r="A8" s="41" t="s">
        <v>260</v>
      </c>
      <c r="B8" s="10">
        <v>1</v>
      </c>
      <c r="C8" s="61">
        <v>153.2544912616689</v>
      </c>
      <c r="D8" t="s">
        <v>379</v>
      </c>
      <c r="E8">
        <v>1</v>
      </c>
      <c r="F8">
        <v>3</v>
      </c>
      <c r="H8" t="s">
        <v>133</v>
      </c>
      <c r="I8" t="s">
        <v>134</v>
      </c>
      <c r="J8" t="s">
        <v>135</v>
      </c>
      <c r="K8" t="s">
        <v>136</v>
      </c>
      <c r="L8" s="63">
        <v>153.2544912616689</v>
      </c>
      <c r="M8" s="63">
        <v>153.2544912616689</v>
      </c>
      <c r="N8" s="63">
        <v>145</v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 spans="1:28">
      <c r="A9" s="41" t="s">
        <v>261</v>
      </c>
      <c r="B9" s="10">
        <v>1</v>
      </c>
      <c r="C9" s="61">
        <v>140.7800805123218</v>
      </c>
      <c r="D9" t="s">
        <v>380</v>
      </c>
      <c r="E9">
        <v>1</v>
      </c>
      <c r="F9">
        <v>1</v>
      </c>
      <c r="H9" t="s">
        <v>130</v>
      </c>
      <c r="I9" t="s">
        <v>131</v>
      </c>
      <c r="J9" t="s">
        <v>132</v>
      </c>
      <c r="K9" t="s">
        <v>329</v>
      </c>
      <c r="L9" s="63">
        <v>126.36607841647483</v>
      </c>
      <c r="M9" s="63">
        <v>140.7800805123218</v>
      </c>
      <c r="N9" s="63">
        <v>147.38525856458699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 spans="1:28">
      <c r="A10" t="s">
        <v>282</v>
      </c>
      <c r="B10" s="10">
        <v>4</v>
      </c>
      <c r="C10" s="61">
        <v>190.80168142178638</v>
      </c>
      <c r="D10" t="s">
        <v>282</v>
      </c>
      <c r="E10">
        <v>4</v>
      </c>
      <c r="F10">
        <v>2</v>
      </c>
      <c r="G10">
        <v>235</v>
      </c>
      <c r="H10" t="s">
        <v>86</v>
      </c>
      <c r="I10" t="s">
        <v>87</v>
      </c>
      <c r="J10" t="s">
        <v>88</v>
      </c>
      <c r="K10" t="s">
        <v>89</v>
      </c>
      <c r="L10" s="63">
        <v>190.80168142178638</v>
      </c>
      <c r="M10" s="63">
        <v>190.80168142178638</v>
      </c>
      <c r="N10" s="63">
        <v>190.80168142178638</v>
      </c>
      <c r="O10" s="63">
        <v>190.80168142178638</v>
      </c>
      <c r="P10" s="63">
        <v>190.80168142178638</v>
      </c>
      <c r="Q10" s="63">
        <v>190.80168142178638</v>
      </c>
      <c r="R10" s="63">
        <v>190.80168142178638</v>
      </c>
      <c r="S10" s="63">
        <v>190.80168142178638</v>
      </c>
      <c r="T10" s="63">
        <v>203.67545815317098</v>
      </c>
      <c r="U10" s="63">
        <v>199.83020652937287</v>
      </c>
      <c r="V10" s="63">
        <v>225.85280583484519</v>
      </c>
      <c r="W10" s="63">
        <v>225.85280583484519</v>
      </c>
      <c r="X10" s="63">
        <v>225.85280583484519</v>
      </c>
      <c r="Y10" s="63">
        <v>238.2</v>
      </c>
      <c r="Z10" s="63">
        <v>238.2</v>
      </c>
      <c r="AA10" s="63">
        <v>235</v>
      </c>
      <c r="AB10" s="63"/>
    </row>
    <row r="11" spans="1:28">
      <c r="A11" t="s">
        <v>284</v>
      </c>
      <c r="B11" s="10">
        <v>2</v>
      </c>
      <c r="C11" s="61">
        <v>232.5026381296143</v>
      </c>
      <c r="D11" t="s">
        <v>284</v>
      </c>
      <c r="E11">
        <v>2</v>
      </c>
      <c r="F11">
        <v>3</v>
      </c>
      <c r="G11">
        <v>273</v>
      </c>
      <c r="H11" t="s">
        <v>179</v>
      </c>
      <c r="I11" t="s">
        <v>180</v>
      </c>
      <c r="J11" t="s">
        <v>181</v>
      </c>
      <c r="K11" t="s">
        <v>182</v>
      </c>
      <c r="L11" s="63">
        <v>232.5026381296143</v>
      </c>
      <c r="M11" s="63">
        <v>232.5026381296143</v>
      </c>
      <c r="N11" s="63">
        <v>232.5026381296143</v>
      </c>
      <c r="O11" s="63">
        <v>226.1662864824022</v>
      </c>
      <c r="P11" s="63">
        <v>223.2718687544459</v>
      </c>
      <c r="Q11" s="63">
        <v>214.75407698633663</v>
      </c>
      <c r="R11" s="63">
        <v>224.62272725720825</v>
      </c>
      <c r="S11" s="63">
        <v>233.1410948313567</v>
      </c>
      <c r="T11" s="63">
        <v>250.42588221759922</v>
      </c>
      <c r="U11" s="63">
        <v>260.2310817350139</v>
      </c>
      <c r="V11" s="63">
        <v>260.2310817350139</v>
      </c>
      <c r="W11" s="63">
        <v>268.94141369107797</v>
      </c>
      <c r="X11" s="63">
        <v>268.96931268029459</v>
      </c>
      <c r="Y11" s="63">
        <v>281.60000000000002</v>
      </c>
      <c r="Z11" s="63">
        <v>282.8</v>
      </c>
      <c r="AA11" s="63">
        <v>273</v>
      </c>
      <c r="AB11" s="63"/>
    </row>
    <row r="12" spans="1:28">
      <c r="A12" t="s">
        <v>365</v>
      </c>
      <c r="B12" s="10">
        <v>1</v>
      </c>
      <c r="C12" s="61">
        <v>190.81685183890451</v>
      </c>
      <c r="D12" t="s">
        <v>365</v>
      </c>
      <c r="E12">
        <v>1</v>
      </c>
      <c r="F12">
        <v>5</v>
      </c>
      <c r="H12" t="s">
        <v>126</v>
      </c>
      <c r="I12" t="s">
        <v>127</v>
      </c>
      <c r="J12" t="s">
        <v>128</v>
      </c>
      <c r="K12" t="s">
        <v>129</v>
      </c>
      <c r="L12" s="63">
        <v>197.32653158299374</v>
      </c>
      <c r="M12" s="63">
        <v>190.81685183890451</v>
      </c>
      <c r="N12" s="63">
        <v>190.81685183890451</v>
      </c>
      <c r="O12" s="63">
        <v>183.83046866679055</v>
      </c>
      <c r="P12" s="63">
        <v>183.83046866679055</v>
      </c>
      <c r="Q12" s="63">
        <v>183.83046866679055</v>
      </c>
      <c r="R12" s="63">
        <v>180</v>
      </c>
      <c r="S12" s="63">
        <v>187.95247263021605</v>
      </c>
      <c r="T12" s="63">
        <v>195.5412040659333</v>
      </c>
      <c r="U12" s="63">
        <v>184.93566554032861</v>
      </c>
      <c r="V12" s="63">
        <v>199.77667238438701</v>
      </c>
      <c r="W12" s="63">
        <v>199.77667238438698</v>
      </c>
      <c r="X12" s="63">
        <v>206.02656446178145</v>
      </c>
      <c r="Y12" s="63">
        <v>202.4</v>
      </c>
      <c r="Z12" s="63">
        <v>200</v>
      </c>
      <c r="AA12" s="63">
        <v>200</v>
      </c>
      <c r="AB12" s="63"/>
    </row>
    <row r="13" spans="1:28">
      <c r="A13" t="s">
        <v>309</v>
      </c>
      <c r="B13" s="10">
        <v>6</v>
      </c>
      <c r="C13" s="61">
        <v>512.22502595582068</v>
      </c>
      <c r="D13" t="s">
        <v>309</v>
      </c>
      <c r="E13">
        <v>6</v>
      </c>
      <c r="F13">
        <v>6</v>
      </c>
      <c r="G13">
        <v>505</v>
      </c>
      <c r="H13" t="s">
        <v>233</v>
      </c>
      <c r="I13" t="s">
        <v>234</v>
      </c>
      <c r="J13" t="s">
        <v>235</v>
      </c>
      <c r="K13" t="s">
        <v>236</v>
      </c>
      <c r="L13" s="63">
        <v>512.22502595582068</v>
      </c>
      <c r="M13" s="63">
        <v>512.22502595582068</v>
      </c>
      <c r="N13" s="63">
        <v>512.22502595582068</v>
      </c>
      <c r="O13" s="63">
        <v>512.22502595582068</v>
      </c>
      <c r="P13" s="63">
        <v>512.22502595582068</v>
      </c>
      <c r="Q13" s="63">
        <v>511.81563020663964</v>
      </c>
      <c r="R13" s="63">
        <v>500.41248712688775</v>
      </c>
      <c r="S13" s="63">
        <v>486.21135913463729</v>
      </c>
      <c r="T13" s="63">
        <v>499.2294555754404</v>
      </c>
      <c r="U13" s="63">
        <v>490.29889886691166</v>
      </c>
      <c r="V13" s="63">
        <v>488.38743432610198</v>
      </c>
      <c r="W13" s="63">
        <v>481.02888731276278</v>
      </c>
      <c r="X13" s="63">
        <v>473.85279087763007</v>
      </c>
      <c r="Y13" s="63">
        <v>492.98923927229669</v>
      </c>
      <c r="Z13" s="63">
        <v>501.4</v>
      </c>
      <c r="AA13" s="63">
        <v>505</v>
      </c>
      <c r="AB13" s="63"/>
    </row>
    <row r="14" spans="1:28">
      <c r="A14" t="s">
        <v>342</v>
      </c>
      <c r="B14" s="10">
        <v>2</v>
      </c>
      <c r="C14" s="61">
        <v>215.78474727893004</v>
      </c>
      <c r="D14" t="s">
        <v>381</v>
      </c>
      <c r="E14">
        <v>2</v>
      </c>
      <c r="F14">
        <v>2</v>
      </c>
      <c r="H14" t="s">
        <v>55</v>
      </c>
      <c r="I14" t="s">
        <v>56</v>
      </c>
      <c r="J14" t="s">
        <v>57</v>
      </c>
      <c r="K14" t="s">
        <v>58</v>
      </c>
      <c r="L14" s="63">
        <v>215.78474727893004</v>
      </c>
      <c r="M14" s="63">
        <v>215.78474727893004</v>
      </c>
      <c r="N14" s="63">
        <v>219.61250243999922</v>
      </c>
      <c r="O14" s="63">
        <v>223.10937040602261</v>
      </c>
      <c r="P14" s="63">
        <v>207.00462340262931</v>
      </c>
      <c r="Q14" s="63">
        <v>199.95499441738579</v>
      </c>
      <c r="R14" s="63">
        <v>191.80050317253057</v>
      </c>
      <c r="S14" s="63">
        <v>181.85386107715286</v>
      </c>
      <c r="T14" s="63">
        <v>191.61249619894548</v>
      </c>
      <c r="U14" s="63">
        <v>194.61790195885666</v>
      </c>
      <c r="V14" s="63">
        <v>191.19904452381181</v>
      </c>
      <c r="W14" s="63">
        <v>200</v>
      </c>
      <c r="X14" s="63"/>
      <c r="Y14" s="63"/>
      <c r="Z14" s="63"/>
      <c r="AA14" s="63"/>
      <c r="AB14" s="63"/>
    </row>
    <row r="15" spans="1:28">
      <c r="A15" t="s">
        <v>366</v>
      </c>
      <c r="B15" s="10">
        <v>2</v>
      </c>
      <c r="C15" s="61">
        <v>197.10072774711904</v>
      </c>
      <c r="D15" t="s">
        <v>366</v>
      </c>
      <c r="E15">
        <v>2</v>
      </c>
      <c r="F15">
        <v>3</v>
      </c>
      <c r="G15">
        <v>324</v>
      </c>
      <c r="H15" t="s">
        <v>333</v>
      </c>
      <c r="I15" t="s">
        <v>334</v>
      </c>
      <c r="J15" t="s">
        <v>335</v>
      </c>
      <c r="K15" t="s">
        <v>336</v>
      </c>
      <c r="L15" s="63">
        <v>183.39430834332975</v>
      </c>
      <c r="M15" s="63">
        <v>197.10072774711904</v>
      </c>
      <c r="N15" s="63">
        <v>206.60520596255145</v>
      </c>
      <c r="O15" s="63">
        <v>219.14902281373074</v>
      </c>
      <c r="P15" s="63">
        <v>230.86303502361804</v>
      </c>
      <c r="Q15" s="63">
        <v>239.72671759308469</v>
      </c>
      <c r="R15" s="63">
        <v>246.21044636226995</v>
      </c>
      <c r="S15" s="63">
        <v>254.27624059086278</v>
      </c>
      <c r="T15" s="63">
        <v>245.92827015348496</v>
      </c>
      <c r="U15" s="63">
        <v>277.65141995551534</v>
      </c>
      <c r="V15" s="63">
        <v>287.07866539281002</v>
      </c>
      <c r="W15" s="63">
        <v>297.1402664334106</v>
      </c>
      <c r="X15" s="63">
        <v>308.52800185094515</v>
      </c>
      <c r="Y15" s="63">
        <v>332.82537261350478</v>
      </c>
      <c r="Z15" s="63">
        <v>324</v>
      </c>
      <c r="AA15" s="63">
        <v>324</v>
      </c>
      <c r="AB15" s="63"/>
    </row>
    <row r="16" spans="1:28">
      <c r="A16" s="24" t="s">
        <v>358</v>
      </c>
      <c r="B16" s="23">
        <v>1</v>
      </c>
      <c r="C16" s="61">
        <v>162.06195641614738</v>
      </c>
      <c r="D16" t="s">
        <v>358</v>
      </c>
      <c r="E16">
        <v>1</v>
      </c>
      <c r="F16">
        <v>3</v>
      </c>
      <c r="H16" t="s">
        <v>199</v>
      </c>
      <c r="I16" t="s">
        <v>200</v>
      </c>
      <c r="J16" t="s">
        <v>201</v>
      </c>
      <c r="K16" t="s">
        <v>202</v>
      </c>
      <c r="L16" s="63">
        <v>162.06195641614738</v>
      </c>
      <c r="M16" s="63">
        <v>162.06195641614738</v>
      </c>
      <c r="N16" s="63">
        <v>162.06195641614738</v>
      </c>
      <c r="O16" s="63">
        <v>154.44198730118623</v>
      </c>
      <c r="P16" s="63">
        <v>154.44198730118623</v>
      </c>
      <c r="Q16" s="63">
        <v>162.07307174278654</v>
      </c>
      <c r="R16" s="63">
        <v>169.56853333897709</v>
      </c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 spans="1:28">
      <c r="A17" t="s">
        <v>367</v>
      </c>
      <c r="B17" s="10">
        <v>2</v>
      </c>
      <c r="C17" s="61">
        <v>350.61546336860533</v>
      </c>
      <c r="D17" t="s">
        <v>367</v>
      </c>
      <c r="E17">
        <v>2</v>
      </c>
      <c r="F17">
        <v>3</v>
      </c>
      <c r="G17">
        <v>305</v>
      </c>
      <c r="H17" t="s">
        <v>25</v>
      </c>
      <c r="I17" t="s">
        <v>26</v>
      </c>
      <c r="J17" t="s">
        <v>27</v>
      </c>
      <c r="K17" t="s">
        <v>28</v>
      </c>
      <c r="L17" s="63">
        <v>350.61546336860533</v>
      </c>
      <c r="M17" s="63">
        <v>350.61546336860533</v>
      </c>
      <c r="N17" s="63">
        <v>350.61546336860533</v>
      </c>
      <c r="O17" s="63">
        <v>350.61546336860533</v>
      </c>
      <c r="P17" s="63">
        <v>350.51784299891318</v>
      </c>
      <c r="Q17" s="63">
        <v>344.43895674276922</v>
      </c>
      <c r="R17" s="63">
        <v>340.15366090821283</v>
      </c>
      <c r="S17" s="63">
        <v>340.15366090821283</v>
      </c>
      <c r="T17" s="63">
        <v>340.15366090821283</v>
      </c>
      <c r="U17" s="63">
        <v>343.74625957414605</v>
      </c>
      <c r="V17" s="63">
        <v>322.31141367371498</v>
      </c>
      <c r="W17" s="63">
        <v>313.5877531252417</v>
      </c>
      <c r="X17" s="63">
        <v>303.54590103715958</v>
      </c>
      <c r="Y17" s="63">
        <v>313.11781922233706</v>
      </c>
      <c r="Z17" s="63">
        <v>312</v>
      </c>
      <c r="AA17" s="63">
        <v>305</v>
      </c>
      <c r="AB17" s="63"/>
    </row>
    <row r="18" spans="1:28">
      <c r="A18" s="24" t="s">
        <v>351</v>
      </c>
      <c r="B18" s="23">
        <v>1</v>
      </c>
      <c r="C18" s="61">
        <v>143.82409888886841</v>
      </c>
      <c r="D18" t="s">
        <v>382</v>
      </c>
      <c r="E18">
        <v>1</v>
      </c>
      <c r="F18">
        <v>1</v>
      </c>
      <c r="H18" t="s">
        <v>94</v>
      </c>
      <c r="I18" t="s">
        <v>95</v>
      </c>
      <c r="J18" t="s">
        <v>96</v>
      </c>
      <c r="K18" t="s">
        <v>97</v>
      </c>
      <c r="L18" s="63">
        <v>143.82409888886841</v>
      </c>
      <c r="M18" s="63">
        <v>143.82409888886841</v>
      </c>
      <c r="N18" s="63">
        <v>147.62015403326629</v>
      </c>
      <c r="O18" s="63">
        <v>162.2050784657107</v>
      </c>
      <c r="P18" s="63">
        <v>166.96466380915828</v>
      </c>
      <c r="Q18" s="63">
        <v>170.5823926280701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 spans="1:28">
      <c r="A19" t="s">
        <v>346</v>
      </c>
      <c r="B19" s="10">
        <v>1</v>
      </c>
      <c r="C19" s="61">
        <v>278.58674746825972</v>
      </c>
      <c r="D19" t="s">
        <v>207</v>
      </c>
      <c r="E19">
        <v>1</v>
      </c>
      <c r="F19">
        <v>3</v>
      </c>
      <c r="H19" t="s">
        <v>208</v>
      </c>
      <c r="I19" t="s">
        <v>209</v>
      </c>
      <c r="J19" t="s">
        <v>210</v>
      </c>
      <c r="K19" t="s">
        <v>19</v>
      </c>
      <c r="L19" s="63">
        <v>278.58674746825972</v>
      </c>
      <c r="M19" s="63">
        <v>278.58674746825972</v>
      </c>
      <c r="N19" s="63">
        <v>284.46294512895179</v>
      </c>
      <c r="O19" s="63">
        <v>271.72204672828718</v>
      </c>
      <c r="P19" s="63">
        <v>271.72204672828718</v>
      </c>
      <c r="Q19" s="63">
        <v>277.80093298443114</v>
      </c>
      <c r="R19" s="63">
        <v>267.09301786962129</v>
      </c>
      <c r="S19" s="63">
        <v>255.9452295129627</v>
      </c>
      <c r="T19" s="63">
        <v>264.85162225700634</v>
      </c>
      <c r="U19" s="63">
        <v>252.57426910914202</v>
      </c>
      <c r="V19" s="63">
        <v>251.2363732028715</v>
      </c>
      <c r="W19" s="63">
        <v>249.80151516095239</v>
      </c>
      <c r="X19" s="63"/>
      <c r="Y19" s="63"/>
      <c r="Z19" s="63"/>
      <c r="AA19" s="63"/>
      <c r="AB19" s="63"/>
    </row>
    <row r="20" spans="1:28">
      <c r="A20" t="s">
        <v>310</v>
      </c>
      <c r="B20" s="10">
        <v>5</v>
      </c>
      <c r="C20" s="61">
        <v>607.42041340139588</v>
      </c>
      <c r="D20" t="s">
        <v>310</v>
      </c>
      <c r="E20">
        <v>5</v>
      </c>
      <c r="G20">
        <v>526</v>
      </c>
      <c r="I20" t="s">
        <v>65</v>
      </c>
      <c r="J20" t="s">
        <v>66</v>
      </c>
      <c r="K20" t="s">
        <v>67</v>
      </c>
      <c r="L20" s="63">
        <v>607.42041340139588</v>
      </c>
      <c r="M20" s="63">
        <v>607.42041340139588</v>
      </c>
      <c r="N20" s="63">
        <v>594.67609439479668</v>
      </c>
      <c r="O20" s="63">
        <v>594.67609439479668</v>
      </c>
      <c r="P20" s="63">
        <v>583.26000411781285</v>
      </c>
      <c r="Q20" s="63">
        <v>588.30654775705727</v>
      </c>
      <c r="R20" s="63">
        <v>584.44242629553582</v>
      </c>
      <c r="S20" s="63">
        <v>571.50641764790907</v>
      </c>
      <c r="T20" s="63">
        <v>564.98042813589836</v>
      </c>
      <c r="U20" s="63">
        <v>538.18577847004792</v>
      </c>
      <c r="V20" s="63">
        <v>527.97725019049017</v>
      </c>
      <c r="W20" s="63">
        <v>515.7345838647509</v>
      </c>
      <c r="X20" s="63">
        <v>527.39981211957434</v>
      </c>
      <c r="Y20" s="63">
        <v>508.27876183133549</v>
      </c>
      <c r="Z20" s="63">
        <v>514</v>
      </c>
      <c r="AA20" s="63">
        <v>526</v>
      </c>
      <c r="AB20" s="63"/>
    </row>
    <row r="21" spans="1:28">
      <c r="A21" s="19" t="s">
        <v>368</v>
      </c>
      <c r="B21" s="10">
        <v>4</v>
      </c>
      <c r="C21" s="61">
        <v>405.52697798954904</v>
      </c>
      <c r="D21" t="s">
        <v>368</v>
      </c>
      <c r="E21">
        <v>4</v>
      </c>
      <c r="F21">
        <v>3</v>
      </c>
      <c r="G21">
        <v>339</v>
      </c>
      <c r="H21" t="s">
        <v>238</v>
      </c>
      <c r="I21" t="s">
        <v>239</v>
      </c>
      <c r="J21" t="s">
        <v>240</v>
      </c>
      <c r="K21" t="s">
        <v>241</v>
      </c>
      <c r="L21" s="63">
        <v>397.42602824549192</v>
      </c>
      <c r="M21" s="63">
        <v>405.52697798954904</v>
      </c>
      <c r="N21" s="63">
        <v>407.92170463119407</v>
      </c>
      <c r="O21" s="63">
        <v>415.07567023988958</v>
      </c>
      <c r="P21" s="63">
        <v>414.71638941859891</v>
      </c>
      <c r="Q21" s="63">
        <v>421.79430790522264</v>
      </c>
      <c r="R21" s="63">
        <v>429.87932948012758</v>
      </c>
      <c r="S21" s="63">
        <v>437.92757280157963</v>
      </c>
      <c r="T21" s="63">
        <v>431.54256959808009</v>
      </c>
      <c r="U21" s="63">
        <v>422.21497700056347</v>
      </c>
      <c r="V21" s="63">
        <v>404.40561360468104</v>
      </c>
      <c r="W21" s="63">
        <v>387.97357065748866</v>
      </c>
      <c r="X21" s="63">
        <v>370.73241173622915</v>
      </c>
      <c r="Y21" s="63">
        <v>349.68786567743047</v>
      </c>
      <c r="Z21" s="63">
        <v>350.8</v>
      </c>
      <c r="AA21" s="63">
        <v>339</v>
      </c>
      <c r="AB21" s="63"/>
    </row>
    <row r="22" spans="1:28">
      <c r="A22" t="s">
        <v>311</v>
      </c>
      <c r="B22" s="10">
        <v>5</v>
      </c>
      <c r="C22" s="61">
        <v>529.45299342179283</v>
      </c>
      <c r="D22" t="s">
        <v>311</v>
      </c>
      <c r="E22">
        <v>5</v>
      </c>
      <c r="F22">
        <v>6</v>
      </c>
      <c r="G22">
        <v>587</v>
      </c>
      <c r="H22" t="s">
        <v>70</v>
      </c>
      <c r="I22" t="s">
        <v>71</v>
      </c>
      <c r="J22" t="s">
        <v>72</v>
      </c>
      <c r="K22" t="s">
        <v>73</v>
      </c>
      <c r="L22" s="63">
        <v>529.45299342179283</v>
      </c>
      <c r="M22" s="63">
        <v>529.45299342179283</v>
      </c>
      <c r="N22" s="63">
        <v>520.82812183375097</v>
      </c>
      <c r="O22" s="63">
        <v>541.98913202800713</v>
      </c>
      <c r="P22" s="63">
        <v>539.60517895629039</v>
      </c>
      <c r="Q22" s="63">
        <v>538.92229246406839</v>
      </c>
      <c r="R22" s="63">
        <v>553.17007453619806</v>
      </c>
      <c r="S22" s="63">
        <v>553.45013387224321</v>
      </c>
      <c r="T22" s="63">
        <v>547.05287170817724</v>
      </c>
      <c r="U22" s="63">
        <v>559.3339452688698</v>
      </c>
      <c r="V22" s="63">
        <v>570.47918285385708</v>
      </c>
      <c r="W22" s="63">
        <v>574.28635657131349</v>
      </c>
      <c r="X22" s="63">
        <v>581.31326821458049</v>
      </c>
      <c r="Y22" s="63">
        <v>573.61309139361697</v>
      </c>
      <c r="Z22" s="63">
        <v>575.4</v>
      </c>
      <c r="AA22" s="63">
        <v>587</v>
      </c>
      <c r="AB22" s="63"/>
    </row>
    <row r="23" spans="1:28">
      <c r="A23" t="s">
        <v>347</v>
      </c>
      <c r="B23" s="10">
        <v>3</v>
      </c>
      <c r="C23" s="61">
        <v>464.93328418061225</v>
      </c>
      <c r="D23" t="s">
        <v>400</v>
      </c>
      <c r="E23">
        <v>3</v>
      </c>
      <c r="F23">
        <v>5</v>
      </c>
      <c r="G23">
        <v>506</v>
      </c>
      <c r="H23" t="s">
        <v>20</v>
      </c>
      <c r="I23" t="s">
        <v>21</v>
      </c>
      <c r="J23" t="s">
        <v>22</v>
      </c>
      <c r="K23" t="s">
        <v>23</v>
      </c>
      <c r="L23" s="63">
        <v>464.93328418061225</v>
      </c>
      <c r="M23" s="63">
        <v>464.93328418061225</v>
      </c>
      <c r="N23" s="63">
        <v>464.93328418061225</v>
      </c>
      <c r="O23" s="63">
        <v>477.58002853331783</v>
      </c>
      <c r="P23" s="63">
        <v>481.08859110206186</v>
      </c>
      <c r="Q23" s="63">
        <v>481.08859110206186</v>
      </c>
      <c r="R23" s="63">
        <v>477.3761765274761</v>
      </c>
      <c r="S23" s="63">
        <v>482.08706111756419</v>
      </c>
      <c r="T23" s="63">
        <v>482.08706111756419</v>
      </c>
      <c r="U23" s="63">
        <v>497.65953035372621</v>
      </c>
      <c r="V23" s="63">
        <v>491.59662601515777</v>
      </c>
      <c r="W23" s="63">
        <v>494.92881929354246</v>
      </c>
      <c r="X23" s="63">
        <v>487.75</v>
      </c>
      <c r="Y23" s="63">
        <v>487.75</v>
      </c>
      <c r="Z23" s="63">
        <v>490.6</v>
      </c>
      <c r="AA23" s="63">
        <v>506</v>
      </c>
      <c r="AB23" s="63"/>
    </row>
    <row r="24" spans="1:28">
      <c r="A24" t="s">
        <v>226</v>
      </c>
      <c r="B24" s="10">
        <v>3</v>
      </c>
      <c r="C24" s="61">
        <v>269.32853654446222</v>
      </c>
      <c r="D24" t="s">
        <v>226</v>
      </c>
      <c r="E24">
        <v>3</v>
      </c>
      <c r="F24">
        <v>1</v>
      </c>
      <c r="H24" t="s">
        <v>137</v>
      </c>
      <c r="I24" t="s">
        <v>138</v>
      </c>
      <c r="J24" t="s">
        <v>139</v>
      </c>
      <c r="K24" t="s">
        <v>140</v>
      </c>
      <c r="L24" s="63">
        <v>269.32853654446222</v>
      </c>
      <c r="M24" s="63">
        <v>269.32853654446222</v>
      </c>
      <c r="N24" s="63">
        <v>269.32853654446222</v>
      </c>
      <c r="O24" s="63">
        <v>278.79810314044607</v>
      </c>
      <c r="P24" s="63">
        <v>278.79810314044607</v>
      </c>
      <c r="Q24" s="63">
        <v>286.00975067885406</v>
      </c>
      <c r="R24" s="63">
        <v>296.07287567963101</v>
      </c>
      <c r="S24" s="63">
        <v>296.07287567963101</v>
      </c>
      <c r="T24" s="63">
        <v>296.07287567963101</v>
      </c>
      <c r="U24" s="63">
        <v>304.28720733928418</v>
      </c>
      <c r="V24" s="63">
        <v>298.40200479284238</v>
      </c>
      <c r="W24" s="63">
        <v>300</v>
      </c>
      <c r="X24" s="63"/>
      <c r="Y24" s="63"/>
      <c r="Z24" s="63"/>
      <c r="AA24" s="63"/>
      <c r="AB24" s="63"/>
    </row>
    <row r="25" spans="1:28">
      <c r="A25" t="s">
        <v>312</v>
      </c>
      <c r="B25" s="10">
        <v>3</v>
      </c>
      <c r="C25" s="61">
        <v>459.24297781652689</v>
      </c>
      <c r="D25" t="s">
        <v>312</v>
      </c>
      <c r="E25">
        <v>3</v>
      </c>
      <c r="F25">
        <v>5</v>
      </c>
      <c r="G25">
        <v>383</v>
      </c>
      <c r="H25" t="s">
        <v>179</v>
      </c>
      <c r="I25" t="s">
        <v>180</v>
      </c>
      <c r="J25" t="s">
        <v>181</v>
      </c>
      <c r="K25" t="s">
        <v>182</v>
      </c>
      <c r="L25" s="63">
        <v>459.24297781652689</v>
      </c>
      <c r="M25" s="63">
        <v>459.24297781652689</v>
      </c>
      <c r="N25" s="63">
        <v>453.35876294186238</v>
      </c>
      <c r="O25" s="63">
        <v>431.01344974962575</v>
      </c>
      <c r="P25" s="63">
        <v>431.37273057091642</v>
      </c>
      <c r="Q25" s="63">
        <v>435.3698178679461</v>
      </c>
      <c r="R25" s="63">
        <v>430.56030159907482</v>
      </c>
      <c r="S25" s="63">
        <v>414.52543264415385</v>
      </c>
      <c r="T25" s="63">
        <v>420.39536066523476</v>
      </c>
      <c r="U25" s="63">
        <v>400.69433274124117</v>
      </c>
      <c r="V25" s="63">
        <v>399.85750595983814</v>
      </c>
      <c r="W25" s="63">
        <v>379.78087912999843</v>
      </c>
      <c r="X25" s="63">
        <v>386.95180058448989</v>
      </c>
      <c r="Y25" s="63">
        <v>381.22720636343951</v>
      </c>
      <c r="Z25" s="63">
        <v>384.2</v>
      </c>
      <c r="AA25" s="63">
        <v>383</v>
      </c>
      <c r="AB25" s="63"/>
    </row>
    <row r="26" spans="1:28">
      <c r="A26" t="s">
        <v>227</v>
      </c>
      <c r="B26" s="10">
        <v>5</v>
      </c>
      <c r="C26" s="61">
        <v>290.96287693880589</v>
      </c>
      <c r="D26" t="s">
        <v>227</v>
      </c>
      <c r="E26">
        <v>5</v>
      </c>
      <c r="F26">
        <v>3</v>
      </c>
      <c r="H26" t="s">
        <v>3</v>
      </c>
      <c r="I26" t="s">
        <v>4</v>
      </c>
      <c r="J26" t="s">
        <v>5</v>
      </c>
      <c r="K26" t="s">
        <v>6</v>
      </c>
      <c r="L26" s="63">
        <v>290.96287693880589</v>
      </c>
      <c r="M26" s="63">
        <v>290.96287693880589</v>
      </c>
      <c r="N26" s="63">
        <v>290.96287693880589</v>
      </c>
      <c r="O26" s="63">
        <v>290.96287693880589</v>
      </c>
      <c r="P26" s="63">
        <v>290.96287693880589</v>
      </c>
      <c r="Q26" s="63">
        <v>290.96287693880589</v>
      </c>
      <c r="R26" s="63">
        <v>288.41882304221031</v>
      </c>
      <c r="S26" s="63">
        <v>280.10374357375264</v>
      </c>
      <c r="T26" s="63">
        <v>290.78733019850171</v>
      </c>
      <c r="U26" s="63">
        <v>301.34350652663545</v>
      </c>
      <c r="V26" s="63">
        <v>326.69100736149051</v>
      </c>
      <c r="W26" s="63">
        <v>350</v>
      </c>
      <c r="X26" s="63"/>
      <c r="Y26" s="63"/>
      <c r="Z26" s="63"/>
      <c r="AA26" s="63"/>
      <c r="AB26" s="63"/>
    </row>
    <row r="27" spans="1:28">
      <c r="A27" t="s">
        <v>313</v>
      </c>
      <c r="B27" s="10">
        <v>2</v>
      </c>
      <c r="C27" s="61">
        <v>432.37065929687083</v>
      </c>
      <c r="D27" t="s">
        <v>313</v>
      </c>
      <c r="E27">
        <v>2</v>
      </c>
      <c r="G27">
        <v>446</v>
      </c>
      <c r="H27" t="s">
        <v>153</v>
      </c>
      <c r="I27" t="s">
        <v>154</v>
      </c>
      <c r="J27" t="s">
        <v>155</v>
      </c>
      <c r="K27" t="s">
        <v>156</v>
      </c>
      <c r="L27" s="63">
        <v>432.37065929687083</v>
      </c>
      <c r="M27" s="63">
        <v>432.37065929687083</v>
      </c>
      <c r="N27" s="63">
        <v>432.37065929687083</v>
      </c>
      <c r="O27" s="63">
        <v>432.37065929687083</v>
      </c>
      <c r="P27" s="63">
        <v>432.37065929687083</v>
      </c>
      <c r="Q27" s="63">
        <v>432.37065929687083</v>
      </c>
      <c r="R27" s="63">
        <v>442.51631215383583</v>
      </c>
      <c r="S27" s="63">
        <v>442.51631215383583</v>
      </c>
      <c r="T27" s="63">
        <v>449.37348549104763</v>
      </c>
      <c r="U27" s="63">
        <v>453.00973864460752</v>
      </c>
      <c r="V27" s="63">
        <v>459.5741113013292</v>
      </c>
      <c r="W27" s="63">
        <v>457.90910616238114</v>
      </c>
      <c r="X27" s="63">
        <v>440.37969901613161</v>
      </c>
      <c r="Y27" s="63">
        <v>451.15983339771742</v>
      </c>
      <c r="Z27" s="63">
        <v>444.4</v>
      </c>
      <c r="AA27" s="63">
        <v>446</v>
      </c>
      <c r="AB27" s="63"/>
    </row>
    <row r="28" spans="1:28">
      <c r="A28" t="s">
        <v>314</v>
      </c>
      <c r="B28" s="10">
        <v>4</v>
      </c>
      <c r="C28" s="61">
        <v>698.83496024470355</v>
      </c>
      <c r="D28" t="s">
        <v>314</v>
      </c>
      <c r="E28">
        <v>4</v>
      </c>
      <c r="F28">
        <v>6</v>
      </c>
      <c r="G28">
        <v>646</v>
      </c>
      <c r="H28" t="s">
        <v>111</v>
      </c>
      <c r="I28" t="s">
        <v>150</v>
      </c>
      <c r="J28" t="s">
        <v>151</v>
      </c>
      <c r="K28" t="s">
        <v>152</v>
      </c>
      <c r="L28" s="63">
        <v>698.83496024470355</v>
      </c>
      <c r="M28" s="63">
        <v>698.83496024470355</v>
      </c>
      <c r="N28" s="63">
        <v>696.44023360305846</v>
      </c>
      <c r="O28" s="63">
        <v>690.69520606030937</v>
      </c>
      <c r="P28" s="63">
        <v>687.18664349156541</v>
      </c>
      <c r="Q28" s="63">
        <v>692.76424189361501</v>
      </c>
      <c r="R28" s="63">
        <v>694.8088112777906</v>
      </c>
      <c r="S28" s="63">
        <v>706.12015599027609</v>
      </c>
      <c r="T28" s="63">
        <v>698.25286042071912</v>
      </c>
      <c r="U28" s="63">
        <v>686.27678286789239</v>
      </c>
      <c r="V28" s="63">
        <v>689.58904493639204</v>
      </c>
      <c r="W28" s="63">
        <v>673.83782844512132</v>
      </c>
      <c r="X28" s="63">
        <v>673.01907865446867</v>
      </c>
      <c r="Y28" s="63">
        <v>664.75</v>
      </c>
      <c r="Z28" s="63">
        <v>652.6</v>
      </c>
      <c r="AA28" s="63">
        <v>646</v>
      </c>
      <c r="AB28" s="63"/>
    </row>
    <row r="29" spans="1:28">
      <c r="A29" t="s">
        <v>315</v>
      </c>
      <c r="B29" s="10">
        <v>6</v>
      </c>
      <c r="C29" s="61">
        <v>753.87544657743126</v>
      </c>
      <c r="D29" t="s">
        <v>315</v>
      </c>
      <c r="E29">
        <v>6</v>
      </c>
      <c r="F29">
        <v>6</v>
      </c>
      <c r="G29">
        <v>750</v>
      </c>
      <c r="H29" t="s">
        <v>191</v>
      </c>
      <c r="I29" t="s">
        <v>192</v>
      </c>
      <c r="J29" t="s">
        <v>193</v>
      </c>
      <c r="K29" t="s">
        <v>194</v>
      </c>
      <c r="L29" s="63">
        <v>753.87544657743126</v>
      </c>
      <c r="M29" s="63">
        <v>753.87544657743126</v>
      </c>
      <c r="N29" s="63">
        <v>753.87544657743126</v>
      </c>
      <c r="O29" s="63">
        <v>753.87544657743126</v>
      </c>
      <c r="P29" s="63">
        <v>753.87544657743126</v>
      </c>
      <c r="Q29" s="63">
        <v>745.49026455267688</v>
      </c>
      <c r="R29" s="63">
        <v>740.76608196932057</v>
      </c>
      <c r="S29" s="63">
        <v>731.22193642289778</v>
      </c>
      <c r="T29" s="63">
        <v>724.89566529173476</v>
      </c>
      <c r="U29" s="63">
        <v>715.50281113893152</v>
      </c>
      <c r="V29" s="63">
        <v>722.70315530804851</v>
      </c>
      <c r="W29" s="63">
        <v>734.42500123089985</v>
      </c>
      <c r="X29" s="63">
        <v>734.42500123089985</v>
      </c>
      <c r="Y29" s="63">
        <v>748.10391388338371</v>
      </c>
      <c r="Z29" s="63">
        <v>757.8</v>
      </c>
      <c r="AA29" s="63">
        <v>750</v>
      </c>
      <c r="AB29" s="63"/>
    </row>
    <row r="30" spans="1:28">
      <c r="A30" t="s">
        <v>316</v>
      </c>
      <c r="B30" s="10">
        <v>4</v>
      </c>
      <c r="C30" s="61">
        <v>618.49389854262017</v>
      </c>
      <c r="D30" t="s">
        <v>316</v>
      </c>
      <c r="E30">
        <v>4</v>
      </c>
      <c r="F30">
        <v>6</v>
      </c>
      <c r="G30">
        <v>600</v>
      </c>
      <c r="H30" t="s">
        <v>170</v>
      </c>
      <c r="I30" t="s">
        <v>171</v>
      </c>
      <c r="J30" t="s">
        <v>172</v>
      </c>
      <c r="K30" t="s">
        <v>173</v>
      </c>
      <c r="L30" s="63">
        <v>618.49389854262017</v>
      </c>
      <c r="M30" s="63">
        <v>618.49389854262017</v>
      </c>
      <c r="N30" s="63">
        <v>624.26102808909775</v>
      </c>
      <c r="O30" s="63">
        <v>618.60035032059477</v>
      </c>
      <c r="P30" s="63">
        <v>618.60035032059477</v>
      </c>
      <c r="Q30" s="63">
        <v>617.89168595156445</v>
      </c>
      <c r="R30" s="63">
        <v>600.3345236228281</v>
      </c>
      <c r="S30" s="63">
        <v>602.56701545125293</v>
      </c>
      <c r="T30" s="63">
        <v>610.42547563953156</v>
      </c>
      <c r="U30" s="63">
        <v>622.8194033316579</v>
      </c>
      <c r="V30" s="63">
        <v>613.43558750463308</v>
      </c>
      <c r="W30" s="63">
        <v>634.23013882725638</v>
      </c>
      <c r="X30" s="63">
        <v>627.53005953250886</v>
      </c>
      <c r="Y30" s="63">
        <v>613.85</v>
      </c>
      <c r="Z30" s="63">
        <v>616.4</v>
      </c>
      <c r="AA30" s="63">
        <v>600</v>
      </c>
      <c r="AB30" s="63"/>
    </row>
    <row r="31" spans="1:28">
      <c r="A31" t="s">
        <v>369</v>
      </c>
      <c r="B31" s="10">
        <v>4</v>
      </c>
      <c r="C31" s="61">
        <v>378.3274199079296</v>
      </c>
      <c r="D31" t="s">
        <v>369</v>
      </c>
      <c r="E31">
        <v>4</v>
      </c>
      <c r="F31">
        <v>4</v>
      </c>
      <c r="H31" t="s">
        <v>33</v>
      </c>
      <c r="I31" t="s">
        <v>34</v>
      </c>
      <c r="J31" t="s">
        <v>35</v>
      </c>
      <c r="K31" t="s">
        <v>36</v>
      </c>
      <c r="L31" s="63">
        <v>378.3274199079296</v>
      </c>
      <c r="M31" s="63">
        <v>378.3274199079296</v>
      </c>
      <c r="N31" s="63">
        <v>370.18234483457593</v>
      </c>
      <c r="O31" s="63">
        <v>345.30490449225965</v>
      </c>
      <c r="P31" s="63">
        <v>340.93069804557086</v>
      </c>
      <c r="Q31" s="63">
        <v>316.51618708445801</v>
      </c>
      <c r="R31" s="63">
        <v>298.85717484323322</v>
      </c>
      <c r="S31" s="63">
        <v>279.61054633891388</v>
      </c>
      <c r="T31" s="63">
        <v>267.75998570990754</v>
      </c>
      <c r="U31" s="63">
        <v>267.04323724587857</v>
      </c>
      <c r="V31" s="63">
        <v>265.35059659550575</v>
      </c>
      <c r="W31" s="63">
        <v>277.47432963150061</v>
      </c>
      <c r="X31" s="63">
        <v>288.58021586068566</v>
      </c>
      <c r="Y31" s="63">
        <v>279.39569474579332</v>
      </c>
      <c r="Z31" s="63">
        <v>289.2</v>
      </c>
      <c r="AA31" s="63">
        <v>300</v>
      </c>
      <c r="AB31" s="63"/>
    </row>
    <row r="32" spans="1:28">
      <c r="A32" s="24" t="s">
        <v>360</v>
      </c>
      <c r="B32" s="23">
        <v>1</v>
      </c>
      <c r="C32" s="61">
        <v>172.93820824005081</v>
      </c>
      <c r="D32" t="s">
        <v>360</v>
      </c>
      <c r="E32">
        <v>1</v>
      </c>
      <c r="F32">
        <v>1</v>
      </c>
      <c r="H32" t="s">
        <v>299</v>
      </c>
      <c r="I32" t="s">
        <v>300</v>
      </c>
      <c r="J32" t="s">
        <v>301</v>
      </c>
      <c r="K32" t="s">
        <v>302</v>
      </c>
      <c r="L32" s="63">
        <v>172.93820824005081</v>
      </c>
      <c r="M32" s="63">
        <v>172.93820824005081</v>
      </c>
      <c r="N32" s="63">
        <v>164.53848678306318</v>
      </c>
      <c r="O32" s="63">
        <v>163.88209445436962</v>
      </c>
      <c r="P32" s="63">
        <v>163.88209445436962</v>
      </c>
      <c r="Q32" s="63">
        <v>155.87623686201999</v>
      </c>
      <c r="R32" s="63">
        <v>169.83213166724377</v>
      </c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 spans="1:28">
      <c r="A33" s="21" t="s">
        <v>370</v>
      </c>
      <c r="B33" s="10">
        <v>4</v>
      </c>
      <c r="C33" s="61">
        <v>366.77871814136421</v>
      </c>
      <c r="D33" t="s">
        <v>370</v>
      </c>
      <c r="E33">
        <v>4</v>
      </c>
      <c r="G33">
        <v>350</v>
      </c>
      <c r="H33" t="s">
        <v>153</v>
      </c>
      <c r="I33" t="s">
        <v>154</v>
      </c>
      <c r="J33" t="s">
        <v>155</v>
      </c>
      <c r="K33" t="s">
        <v>156</v>
      </c>
      <c r="L33" s="63">
        <v>366.77871814136421</v>
      </c>
      <c r="M33" s="63">
        <v>366.77871814136421</v>
      </c>
      <c r="N33" s="63">
        <v>366.77871814136421</v>
      </c>
      <c r="O33" s="63">
        <v>366.77871814136421</v>
      </c>
      <c r="P33" s="63">
        <v>366.77871814136421</v>
      </c>
      <c r="Q33" s="63">
        <v>357.02176590583855</v>
      </c>
      <c r="R33" s="63">
        <v>357.02176590583855</v>
      </c>
      <c r="S33" s="63">
        <v>357.02176590583855</v>
      </c>
      <c r="T33" s="63">
        <v>351.11624297737046</v>
      </c>
      <c r="U33" s="63">
        <v>352.18237055509155</v>
      </c>
      <c r="V33" s="63">
        <v>348.95326829778264</v>
      </c>
      <c r="W33" s="63">
        <v>353.41855729133073</v>
      </c>
      <c r="X33" s="63">
        <v>370.84590504146604</v>
      </c>
      <c r="Y33" s="63">
        <v>364.32977110761738</v>
      </c>
      <c r="Z33" s="63">
        <v>353.6</v>
      </c>
      <c r="AA33" s="63">
        <v>350</v>
      </c>
      <c r="AB33" s="63"/>
    </row>
    <row r="34" spans="1:28">
      <c r="A34" s="24" t="s">
        <v>355</v>
      </c>
      <c r="B34" s="23">
        <v>1</v>
      </c>
      <c r="C34" s="61">
        <v>170.03929979438834</v>
      </c>
      <c r="D34" t="s">
        <v>384</v>
      </c>
      <c r="E34">
        <v>1</v>
      </c>
      <c r="F34">
        <v>2</v>
      </c>
      <c r="H34" t="s">
        <v>114</v>
      </c>
      <c r="I34" t="s">
        <v>115</v>
      </c>
      <c r="J34" t="s">
        <v>116</v>
      </c>
      <c r="K34" t="s">
        <v>117</v>
      </c>
      <c r="L34" s="63">
        <v>170.03929979438834</v>
      </c>
      <c r="M34" s="63">
        <v>170.03929979438834</v>
      </c>
      <c r="N34" s="63">
        <v>178.439021251376</v>
      </c>
      <c r="O34" s="63">
        <v>179.09541358006953</v>
      </c>
      <c r="P34" s="63">
        <v>179.09541358006953</v>
      </c>
      <c r="Q34" s="63">
        <v>179.34559282564155</v>
      </c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 spans="1:28">
      <c r="A35" s="24" t="s">
        <v>356</v>
      </c>
      <c r="B35" s="23">
        <v>1</v>
      </c>
      <c r="C35" s="61">
        <v>167.99431520228396</v>
      </c>
      <c r="D35" t="s">
        <v>385</v>
      </c>
      <c r="E35">
        <v>1</v>
      </c>
      <c r="F35">
        <v>3</v>
      </c>
      <c r="H35" t="s">
        <v>15</v>
      </c>
      <c r="I35" t="s">
        <v>16</v>
      </c>
      <c r="J35" t="s">
        <v>17</v>
      </c>
      <c r="K35" t="s">
        <v>18</v>
      </c>
      <c r="L35" s="63">
        <v>167.99431520228396</v>
      </c>
      <c r="M35" s="63">
        <v>167.99431520228396</v>
      </c>
      <c r="N35" s="63">
        <v>167.99431520228396</v>
      </c>
      <c r="O35" s="63">
        <v>167.99431520228396</v>
      </c>
      <c r="P35" s="63">
        <v>167.99431520228396</v>
      </c>
      <c r="Q35" s="63">
        <v>179.06654043873206</v>
      </c>
      <c r="R35" s="63">
        <v>180.95391055601101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 spans="1:28">
      <c r="A36" t="s">
        <v>317</v>
      </c>
      <c r="B36" s="10">
        <v>5</v>
      </c>
      <c r="C36" s="61">
        <v>446.66416549299771</v>
      </c>
      <c r="D36" t="s">
        <v>317</v>
      </c>
      <c r="E36">
        <v>5</v>
      </c>
      <c r="F36">
        <v>3</v>
      </c>
      <c r="G36">
        <v>421</v>
      </c>
      <c r="H36" t="s">
        <v>238</v>
      </c>
      <c r="I36" t="s">
        <v>239</v>
      </c>
      <c r="J36" t="s">
        <v>242</v>
      </c>
      <c r="K36" t="s">
        <v>241</v>
      </c>
      <c r="L36" s="63">
        <v>439.68433057769033</v>
      </c>
      <c r="M36" s="63">
        <v>446.66416549299771</v>
      </c>
      <c r="N36" s="63">
        <v>446.66416549299771</v>
      </c>
      <c r="O36" s="63">
        <v>449.66126606846728</v>
      </c>
      <c r="P36" s="63">
        <v>449.66459756445704</v>
      </c>
      <c r="Q36" s="63">
        <v>457.62122519540566</v>
      </c>
      <c r="R36" s="63">
        <v>450.87880876388527</v>
      </c>
      <c r="S36" s="63">
        <v>432.25666728961016</v>
      </c>
      <c r="T36" s="63">
        <v>423.1214671950919</v>
      </c>
      <c r="U36" s="63">
        <v>415.09496814397596</v>
      </c>
      <c r="V36" s="63">
        <v>406.16632811879214</v>
      </c>
      <c r="W36" s="63">
        <v>414.97767535190724</v>
      </c>
      <c r="X36" s="63">
        <v>397.65103401346312</v>
      </c>
      <c r="Y36" s="63">
        <v>403.03589106159285</v>
      </c>
      <c r="Z36" s="63">
        <v>409.8</v>
      </c>
      <c r="AA36" s="63">
        <v>421</v>
      </c>
      <c r="AB36" s="63"/>
    </row>
    <row r="37" spans="1:28">
      <c r="A37" t="s">
        <v>298</v>
      </c>
      <c r="B37" s="10">
        <v>4</v>
      </c>
      <c r="C37" s="61">
        <v>183.10664108735526</v>
      </c>
      <c r="D37" t="s">
        <v>386</v>
      </c>
      <c r="E37">
        <v>4</v>
      </c>
      <c r="F37">
        <v>1</v>
      </c>
      <c r="H37" t="s">
        <v>94</v>
      </c>
      <c r="I37" t="s">
        <v>95</v>
      </c>
      <c r="J37" t="s">
        <v>96</v>
      </c>
      <c r="K37" t="s">
        <v>97</v>
      </c>
      <c r="L37" s="63">
        <v>184.67477563492261</v>
      </c>
      <c r="M37" s="63">
        <v>183.10664108735526</v>
      </c>
      <c r="N37" s="63">
        <v>187.62873744461251</v>
      </c>
      <c r="O37" s="63">
        <v>193.30627534757491</v>
      </c>
      <c r="P37" s="63">
        <v>202.06684321031804</v>
      </c>
      <c r="Q37" s="63">
        <v>202.06684321031804</v>
      </c>
      <c r="R37" s="63">
        <v>222.19695938762533</v>
      </c>
      <c r="S37" s="63">
        <v>238.35860590545718</v>
      </c>
      <c r="T37" s="63">
        <v>254.98125998912477</v>
      </c>
      <c r="U37" s="63">
        <v>258.00666332389028</v>
      </c>
      <c r="V37" s="63">
        <v>267.29617983621489</v>
      </c>
      <c r="W37" s="63">
        <v>300</v>
      </c>
      <c r="X37" s="63"/>
      <c r="Y37" s="63"/>
      <c r="Z37" s="63"/>
      <c r="AA37" s="63"/>
      <c r="AB37" s="63"/>
    </row>
    <row r="38" spans="1:28">
      <c r="A38" s="41" t="s">
        <v>262</v>
      </c>
      <c r="B38" s="10">
        <v>1</v>
      </c>
      <c r="C38" s="61">
        <v>160</v>
      </c>
      <c r="D38" t="s">
        <v>387</v>
      </c>
      <c r="E38">
        <v>1</v>
      </c>
      <c r="F38">
        <v>1</v>
      </c>
      <c r="H38" t="s">
        <v>174</v>
      </c>
      <c r="I38" t="s">
        <v>175</v>
      </c>
      <c r="J38" t="s">
        <v>176</v>
      </c>
      <c r="K38" t="s">
        <v>177</v>
      </c>
      <c r="L38" s="63">
        <v>160</v>
      </c>
      <c r="M38" s="63">
        <v>160</v>
      </c>
      <c r="N38" s="63">
        <v>160</v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 spans="1:28">
      <c r="A39" t="s">
        <v>228</v>
      </c>
      <c r="B39" s="10">
        <v>3</v>
      </c>
      <c r="C39" s="61">
        <v>233.54998840552312</v>
      </c>
      <c r="D39" t="s">
        <v>228</v>
      </c>
      <c r="E39">
        <v>3</v>
      </c>
      <c r="F39">
        <v>1</v>
      </c>
      <c r="H39" t="s">
        <v>178</v>
      </c>
      <c r="I39" t="s">
        <v>175</v>
      </c>
      <c r="J39" t="s">
        <v>176</v>
      </c>
      <c r="K39" t="s">
        <v>177</v>
      </c>
      <c r="L39" s="63">
        <v>233.54998840552312</v>
      </c>
      <c r="M39" s="63">
        <v>233.54998840552312</v>
      </c>
      <c r="N39" s="63">
        <v>233.54998840552312</v>
      </c>
      <c r="O39" s="63">
        <v>233.54998840552312</v>
      </c>
      <c r="P39" s="63">
        <v>240.94355857910455</v>
      </c>
      <c r="Q39" s="63">
        <v>262.19569329705945</v>
      </c>
      <c r="R39" s="63">
        <v>268.88739444287035</v>
      </c>
      <c r="S39" s="63">
        <v>278.85442218228513</v>
      </c>
      <c r="T39" s="63">
        <v>278.85442218228513</v>
      </c>
      <c r="U39" s="63">
        <v>298.57073765183236</v>
      </c>
      <c r="V39" s="63">
        <v>298.57073765183236</v>
      </c>
      <c r="W39" s="63">
        <v>300</v>
      </c>
      <c r="X39" s="63"/>
      <c r="Y39" s="63"/>
      <c r="Z39" s="63"/>
      <c r="AA39" s="63"/>
      <c r="AB39" s="63"/>
    </row>
    <row r="40" spans="1:28">
      <c r="A40" t="s">
        <v>211</v>
      </c>
      <c r="B40" s="10">
        <v>3</v>
      </c>
      <c r="C40" s="61">
        <v>326.21426401696732</v>
      </c>
      <c r="D40" t="s">
        <v>211</v>
      </c>
      <c r="E40">
        <v>3</v>
      </c>
      <c r="F40">
        <v>5</v>
      </c>
      <c r="G40">
        <v>340</v>
      </c>
      <c r="H40" t="s">
        <v>70</v>
      </c>
      <c r="I40" t="s">
        <v>71</v>
      </c>
      <c r="J40" t="s">
        <v>72</v>
      </c>
      <c r="K40" t="s">
        <v>73</v>
      </c>
      <c r="L40" s="63">
        <v>326.21426401696732</v>
      </c>
      <c r="M40" s="63">
        <v>326.21426401696732</v>
      </c>
      <c r="N40" s="63">
        <v>333.59671666791752</v>
      </c>
      <c r="O40" s="63">
        <v>333.59671666791752</v>
      </c>
      <c r="P40" s="63">
        <v>326.41641435277052</v>
      </c>
      <c r="Q40" s="63">
        <v>329.81199029432361</v>
      </c>
      <c r="R40" s="63">
        <v>347.65413661931143</v>
      </c>
      <c r="S40" s="63">
        <v>345.48731852752832</v>
      </c>
      <c r="T40" s="63">
        <v>345.48731852752832</v>
      </c>
      <c r="U40" s="63">
        <v>354.40468246104456</v>
      </c>
      <c r="V40" s="63">
        <v>354.40468246104456</v>
      </c>
      <c r="W40" s="63">
        <v>349.69403083565311</v>
      </c>
      <c r="X40" s="63">
        <v>343.456070297145</v>
      </c>
      <c r="Y40" s="63">
        <v>337.2</v>
      </c>
      <c r="Z40" s="63">
        <v>328</v>
      </c>
      <c r="AA40" s="63">
        <v>340</v>
      </c>
      <c r="AB40" s="63"/>
    </row>
    <row r="41" spans="1:28">
      <c r="A41" t="s">
        <v>229</v>
      </c>
      <c r="B41" s="10">
        <v>3</v>
      </c>
      <c r="C41" s="61">
        <v>362.9103428424462</v>
      </c>
      <c r="D41" t="s">
        <v>229</v>
      </c>
      <c r="E41">
        <v>3</v>
      </c>
      <c r="F41">
        <v>3</v>
      </c>
      <c r="H41" t="s">
        <v>160</v>
      </c>
      <c r="I41" t="s">
        <v>161</v>
      </c>
      <c r="J41" t="s">
        <v>41</v>
      </c>
      <c r="K41" t="s">
        <v>42</v>
      </c>
      <c r="L41" s="63">
        <v>362.9103428424462</v>
      </c>
      <c r="M41" s="63">
        <v>362.9103428424462</v>
      </c>
      <c r="N41" s="63">
        <v>360.89473395848813</v>
      </c>
      <c r="O41" s="63">
        <v>357.48641401490158</v>
      </c>
      <c r="P41" s="63">
        <v>357.48641401490158</v>
      </c>
      <c r="Q41" s="63">
        <v>353.46381776369702</v>
      </c>
      <c r="R41" s="63">
        <v>335</v>
      </c>
      <c r="S41" s="63">
        <v>335</v>
      </c>
      <c r="T41" s="63">
        <v>325.3663051269898</v>
      </c>
      <c r="U41" s="63">
        <v>307.53140598903678</v>
      </c>
      <c r="V41" s="63">
        <v>306.98790744132253</v>
      </c>
      <c r="W41" s="63">
        <v>300</v>
      </c>
      <c r="X41" s="63"/>
      <c r="Y41" s="63"/>
      <c r="Z41" s="63"/>
      <c r="AA41" s="63"/>
      <c r="AB41" s="63"/>
    </row>
    <row r="42" spans="1:28">
      <c r="A42" s="24" t="s">
        <v>353</v>
      </c>
      <c r="B42" s="23">
        <v>1</v>
      </c>
      <c r="C42" s="61">
        <v>254.2019358397358</v>
      </c>
      <c r="D42" t="s">
        <v>388</v>
      </c>
      <c r="E42">
        <v>1</v>
      </c>
      <c r="F42">
        <v>4</v>
      </c>
      <c r="L42" s="63">
        <v>254.2019358397358</v>
      </c>
      <c r="M42" s="63">
        <v>254.2019358397358</v>
      </c>
      <c r="N42" s="63">
        <v>254.2019358397358</v>
      </c>
      <c r="O42" s="63">
        <v>248.57357757643675</v>
      </c>
      <c r="P42" s="63">
        <v>248.57357757643675</v>
      </c>
      <c r="Q42" s="63">
        <v>248.57357757643675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 spans="1:28">
      <c r="A43" t="s">
        <v>212</v>
      </c>
      <c r="B43" s="10">
        <v>4</v>
      </c>
      <c r="C43" s="61">
        <v>258.31975870217042</v>
      </c>
      <c r="D43" t="s">
        <v>212</v>
      </c>
      <c r="E43">
        <v>4</v>
      </c>
      <c r="F43">
        <v>4</v>
      </c>
      <c r="G43">
        <v>257</v>
      </c>
      <c r="H43" t="s">
        <v>7</v>
      </c>
      <c r="I43" t="s">
        <v>8</v>
      </c>
      <c r="J43" t="s">
        <v>9</v>
      </c>
      <c r="K43" t="s">
        <v>10</v>
      </c>
      <c r="L43" s="63">
        <v>253.49089109869547</v>
      </c>
      <c r="M43" s="63">
        <v>258.31975870217042</v>
      </c>
      <c r="N43" s="63">
        <v>255.88188398015384</v>
      </c>
      <c r="O43" s="63">
        <v>249.02522879607486</v>
      </c>
      <c r="P43" s="63">
        <v>245.87422410793138</v>
      </c>
      <c r="Q43" s="63">
        <v>245.87422410793138</v>
      </c>
      <c r="R43" s="63">
        <v>242.41903885231076</v>
      </c>
      <c r="S43" s="63">
        <v>242.35303077906582</v>
      </c>
      <c r="T43" s="63">
        <v>256.51497521715675</v>
      </c>
      <c r="U43" s="63">
        <v>244.75393518452492</v>
      </c>
      <c r="V43" s="63">
        <v>256.49515931955347</v>
      </c>
      <c r="W43" s="63">
        <v>243.9472072415162</v>
      </c>
      <c r="X43" s="63">
        <v>242.19272503882118</v>
      </c>
      <c r="Y43" s="63">
        <v>251.4</v>
      </c>
      <c r="Z43" s="63">
        <v>245.8</v>
      </c>
      <c r="AA43" s="63">
        <v>257</v>
      </c>
      <c r="AB43" s="63"/>
    </row>
    <row r="44" spans="1:28">
      <c r="A44" t="s">
        <v>213</v>
      </c>
      <c r="B44" s="10">
        <v>3</v>
      </c>
      <c r="C44" s="61">
        <v>358.28518767058767</v>
      </c>
      <c r="D44" t="s">
        <v>213</v>
      </c>
      <c r="E44">
        <v>3</v>
      </c>
      <c r="F44">
        <v>5</v>
      </c>
      <c r="G44">
        <v>326</v>
      </c>
      <c r="H44" t="s">
        <v>82</v>
      </c>
      <c r="I44" t="s">
        <v>83</v>
      </c>
      <c r="J44" t="s">
        <v>84</v>
      </c>
      <c r="K44" t="s">
        <v>85</v>
      </c>
      <c r="L44" s="63">
        <v>358.28518767058767</v>
      </c>
      <c r="M44" s="63">
        <v>358.28518767058767</v>
      </c>
      <c r="N44" s="63">
        <v>358.28518767058767</v>
      </c>
      <c r="O44" s="63">
        <v>358.28518767058767</v>
      </c>
      <c r="P44" s="63">
        <v>351.60911278282703</v>
      </c>
      <c r="Q44" s="63">
        <v>355.88021864103712</v>
      </c>
      <c r="R44" s="63">
        <v>359.96829988310691</v>
      </c>
      <c r="S44" s="63">
        <v>359.96829988310691</v>
      </c>
      <c r="T44" s="63">
        <v>353.78493885039603</v>
      </c>
      <c r="U44" s="63">
        <v>355.27837750378274</v>
      </c>
      <c r="V44" s="63">
        <v>346.40778555584814</v>
      </c>
      <c r="W44" s="63">
        <v>338.17856376782441</v>
      </c>
      <c r="X44" s="63">
        <v>338.17856376782441</v>
      </c>
      <c r="Y44" s="63">
        <v>338.17856376782441</v>
      </c>
      <c r="Z44" s="63">
        <v>331.8</v>
      </c>
      <c r="AA44" s="63">
        <v>326</v>
      </c>
      <c r="AB44" s="63"/>
    </row>
    <row r="45" spans="1:28">
      <c r="A45" t="s">
        <v>214</v>
      </c>
      <c r="B45" s="10">
        <v>2</v>
      </c>
      <c r="C45" s="61">
        <v>179.04324195019947</v>
      </c>
      <c r="D45" t="s">
        <v>214</v>
      </c>
      <c r="E45">
        <v>2</v>
      </c>
      <c r="F45">
        <v>3</v>
      </c>
      <c r="G45">
        <v>170</v>
      </c>
      <c r="H45" t="s">
        <v>166</v>
      </c>
      <c r="I45" t="s">
        <v>167</v>
      </c>
      <c r="J45" t="s">
        <v>168</v>
      </c>
      <c r="K45" t="s">
        <v>169</v>
      </c>
      <c r="L45" s="63">
        <v>186.2941526873349</v>
      </c>
      <c r="M45" s="63">
        <v>179.04324195019947</v>
      </c>
      <c r="N45" s="63">
        <v>179.04324195019947</v>
      </c>
      <c r="O45" s="63">
        <v>182.99180456904531</v>
      </c>
      <c r="P45" s="63">
        <v>183.4387401225614</v>
      </c>
      <c r="Q45" s="63">
        <v>191.19441846933901</v>
      </c>
      <c r="R45" s="63">
        <v>191.54271165834697</v>
      </c>
      <c r="S45" s="63">
        <v>198.46440686728397</v>
      </c>
      <c r="T45" s="63">
        <v>206.74737566786581</v>
      </c>
      <c r="U45" s="63">
        <v>206.39836379092384</v>
      </c>
      <c r="V45" s="63">
        <v>205.8472990893446</v>
      </c>
      <c r="W45" s="63">
        <v>185.69668672732055</v>
      </c>
      <c r="X45" s="63">
        <v>192.12093246468515</v>
      </c>
      <c r="Y45" s="63">
        <v>168.16829041833824</v>
      </c>
      <c r="Z45" s="63">
        <v>160</v>
      </c>
      <c r="AA45" s="63">
        <v>170</v>
      </c>
      <c r="AB45" s="63"/>
    </row>
    <row r="46" spans="1:28">
      <c r="A46" s="24" t="s">
        <v>357</v>
      </c>
      <c r="B46" s="23">
        <v>1</v>
      </c>
      <c r="C46" s="61">
        <v>171.81574989609211</v>
      </c>
      <c r="D46" t="s">
        <v>357</v>
      </c>
      <c r="E46">
        <v>1</v>
      </c>
      <c r="F46">
        <v>1</v>
      </c>
      <c r="H46" t="s">
        <v>74</v>
      </c>
      <c r="I46" t="s">
        <v>75</v>
      </c>
      <c r="J46" t="s">
        <v>76</v>
      </c>
      <c r="K46" t="s">
        <v>77</v>
      </c>
      <c r="L46" s="63">
        <v>179.22355208725256</v>
      </c>
      <c r="M46" s="63">
        <v>171.81574989609211</v>
      </c>
      <c r="N46" s="63">
        <v>180.07024115776102</v>
      </c>
      <c r="O46" s="63">
        <v>171.82166837252871</v>
      </c>
      <c r="P46" s="63">
        <v>171.82166837252871</v>
      </c>
      <c r="Q46" s="63">
        <v>171.82166837252871</v>
      </c>
      <c r="R46" s="63">
        <v>169.77877376262151</v>
      </c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 spans="1:28">
      <c r="A47" t="s">
        <v>215</v>
      </c>
      <c r="B47" s="10">
        <v>4</v>
      </c>
      <c r="C47" s="61">
        <v>280.52512398417969</v>
      </c>
      <c r="D47" t="s">
        <v>215</v>
      </c>
      <c r="E47">
        <v>4</v>
      </c>
      <c r="F47">
        <v>4</v>
      </c>
      <c r="H47" t="s">
        <v>111</v>
      </c>
      <c r="I47" t="s">
        <v>0</v>
      </c>
      <c r="J47" t="s">
        <v>1</v>
      </c>
      <c r="K47" t="s">
        <v>2</v>
      </c>
      <c r="L47" s="63">
        <v>280.52512398417969</v>
      </c>
      <c r="M47" s="63">
        <v>280.52512398417969</v>
      </c>
      <c r="N47" s="63">
        <v>280.52512398417969</v>
      </c>
      <c r="O47" s="63">
        <v>280.52512398417969</v>
      </c>
      <c r="P47" s="63">
        <v>280.52512398417969</v>
      </c>
      <c r="Q47" s="63">
        <v>280.52512398417969</v>
      </c>
      <c r="R47" s="63">
        <v>280.52512398417969</v>
      </c>
      <c r="S47" s="63">
        <v>287.71630096698681</v>
      </c>
      <c r="T47" s="63">
        <v>287.71630096698681</v>
      </c>
      <c r="U47" s="63">
        <v>287.71630096698681</v>
      </c>
      <c r="V47" s="63">
        <v>287.71630096698681</v>
      </c>
      <c r="W47" s="63">
        <v>287.71630096698686</v>
      </c>
      <c r="X47" s="63">
        <v>287.71630096698686</v>
      </c>
      <c r="Y47" s="63">
        <v>287.71630096698686</v>
      </c>
      <c r="Z47" s="63">
        <v>300</v>
      </c>
      <c r="AA47" s="63">
        <v>300</v>
      </c>
      <c r="AB47" s="63"/>
    </row>
    <row r="48" spans="1:28">
      <c r="A48" s="41" t="s">
        <v>372</v>
      </c>
      <c r="B48" s="10" t="s">
        <v>373</v>
      </c>
      <c r="C48" s="61">
        <v>160</v>
      </c>
      <c r="D48" t="s">
        <v>216</v>
      </c>
      <c r="E48">
        <v>3</v>
      </c>
      <c r="F48">
        <v>5</v>
      </c>
      <c r="G48">
        <v>280</v>
      </c>
      <c r="H48" t="s">
        <v>199</v>
      </c>
      <c r="I48" t="s">
        <v>200</v>
      </c>
      <c r="J48" t="s">
        <v>201</v>
      </c>
      <c r="K48" t="s">
        <v>202</v>
      </c>
      <c r="L48" s="63">
        <v>152.65489301953289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 spans="1:28">
      <c r="A49" t="s">
        <v>216</v>
      </c>
      <c r="B49" s="10">
        <v>3</v>
      </c>
      <c r="C49" s="61">
        <v>338.12466906610848</v>
      </c>
      <c r="D49" t="s">
        <v>245</v>
      </c>
      <c r="E49">
        <v>3</v>
      </c>
      <c r="F49">
        <v>4</v>
      </c>
      <c r="G49">
        <v>423</v>
      </c>
      <c r="H49" t="s">
        <v>29</v>
      </c>
      <c r="I49" t="s">
        <v>30</v>
      </c>
      <c r="J49" t="s">
        <v>31</v>
      </c>
      <c r="K49" t="s">
        <v>32</v>
      </c>
      <c r="L49" s="63">
        <v>338.12466906610848</v>
      </c>
      <c r="M49" s="63">
        <v>338.12466906610848</v>
      </c>
      <c r="N49" s="63">
        <v>333.6025727088512</v>
      </c>
      <c r="O49" s="63">
        <v>333.82243714317468</v>
      </c>
      <c r="P49" s="63">
        <v>333.82243714317468</v>
      </c>
      <c r="Q49" s="63">
        <v>341.55010959320992</v>
      </c>
      <c r="R49" s="63">
        <v>337.22399383562276</v>
      </c>
      <c r="S49" s="63">
        <v>337.22399383562276</v>
      </c>
      <c r="T49" s="63">
        <v>322.38419936923304</v>
      </c>
      <c r="U49" s="63">
        <v>314.73372934032915</v>
      </c>
      <c r="V49" s="63">
        <v>304.65915974049278</v>
      </c>
      <c r="W49" s="63">
        <v>294.58978941626742</v>
      </c>
      <c r="X49" s="63">
        <v>304.60726797582572</v>
      </c>
      <c r="Y49" s="63">
        <v>294.35859975799855</v>
      </c>
      <c r="Z49" s="63">
        <v>287</v>
      </c>
      <c r="AA49" s="63">
        <v>280</v>
      </c>
      <c r="AB49" s="63"/>
    </row>
    <row r="50" spans="1:28">
      <c r="A50" t="s">
        <v>352</v>
      </c>
      <c r="B50" s="10">
        <v>4</v>
      </c>
      <c r="C50" s="61">
        <v>343.61322201938003</v>
      </c>
      <c r="D50" t="s">
        <v>303</v>
      </c>
      <c r="E50">
        <v>4</v>
      </c>
      <c r="H50" t="s">
        <v>304</v>
      </c>
      <c r="I50" t="s">
        <v>305</v>
      </c>
      <c r="J50" t="s">
        <v>112</v>
      </c>
      <c r="K50" t="s">
        <v>113</v>
      </c>
      <c r="L50" s="63">
        <v>343.61322201938003</v>
      </c>
      <c r="M50" s="63">
        <v>343.61322201938003</v>
      </c>
      <c r="N50" s="63">
        <v>335.63553400116342</v>
      </c>
      <c r="O50" s="63">
        <v>343.08767183659126</v>
      </c>
      <c r="P50" s="63">
        <v>352.13419983039103</v>
      </c>
      <c r="Q50" s="63">
        <v>331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 spans="1:28">
      <c r="A51" t="s">
        <v>245</v>
      </c>
      <c r="B51" s="10">
        <v>3</v>
      </c>
      <c r="C51" s="61">
        <v>362.44838694203611</v>
      </c>
      <c r="D51" t="s">
        <v>246</v>
      </c>
      <c r="E51">
        <v>6</v>
      </c>
      <c r="F51">
        <v>5</v>
      </c>
      <c r="G51">
        <v>600</v>
      </c>
      <c r="H51" t="s">
        <v>82</v>
      </c>
      <c r="I51" t="s">
        <v>83</v>
      </c>
      <c r="J51" t="s">
        <v>84</v>
      </c>
      <c r="K51" t="s">
        <v>85</v>
      </c>
      <c r="L51" s="63">
        <v>362.44838694203611</v>
      </c>
      <c r="M51" s="63">
        <v>362.44838694203611</v>
      </c>
      <c r="N51" s="63">
        <v>362.44838694203611</v>
      </c>
      <c r="O51" s="63">
        <v>362.44838694203611</v>
      </c>
      <c r="P51" s="63">
        <v>362.44838694203611</v>
      </c>
      <c r="Q51" s="63">
        <v>362.44838694203611</v>
      </c>
      <c r="R51" s="63">
        <v>367.31476953279059</v>
      </c>
      <c r="S51" s="63">
        <v>381.58445675867335</v>
      </c>
      <c r="T51" s="63">
        <v>381.05606520424624</v>
      </c>
      <c r="U51" s="63">
        <v>406.58664687535446</v>
      </c>
      <c r="V51" s="63">
        <v>417.66654979815763</v>
      </c>
      <c r="W51" s="63">
        <v>407.61566108123287</v>
      </c>
      <c r="X51" s="63">
        <v>422.78024467875093</v>
      </c>
      <c r="Y51" s="63">
        <v>421.95</v>
      </c>
      <c r="Z51" s="63">
        <v>421.8</v>
      </c>
      <c r="AA51" s="63">
        <v>423</v>
      </c>
      <c r="AB51" s="63"/>
    </row>
    <row r="52" spans="1:28">
      <c r="A52" t="s">
        <v>246</v>
      </c>
      <c r="B52" s="10">
        <v>6</v>
      </c>
      <c r="C52" s="61">
        <v>652.15180417120337</v>
      </c>
      <c r="D52" t="s">
        <v>390</v>
      </c>
      <c r="E52">
        <v>2</v>
      </c>
      <c r="F52">
        <v>3</v>
      </c>
      <c r="G52">
        <v>188</v>
      </c>
      <c r="H52" t="s">
        <v>203</v>
      </c>
      <c r="I52" t="s">
        <v>204</v>
      </c>
      <c r="J52" t="s">
        <v>205</v>
      </c>
      <c r="K52" t="s">
        <v>206</v>
      </c>
      <c r="L52" s="63">
        <v>652.15180417120337</v>
      </c>
      <c r="M52" s="63">
        <v>652.15180417120337</v>
      </c>
      <c r="N52" s="63">
        <v>652.15180417120337</v>
      </c>
      <c r="O52" s="63">
        <v>652.15180417120337</v>
      </c>
      <c r="P52" s="63">
        <v>652.15180417120337</v>
      </c>
      <c r="Q52" s="63">
        <v>650.81860788064978</v>
      </c>
      <c r="R52" s="63">
        <v>650.81860788064978</v>
      </c>
      <c r="S52" s="63">
        <v>665.00583908987505</v>
      </c>
      <c r="T52" s="63">
        <v>660.14042784130038</v>
      </c>
      <c r="U52" s="63">
        <v>660.14042784130038</v>
      </c>
      <c r="V52" s="63">
        <v>648.01508595696248</v>
      </c>
      <c r="W52" s="63">
        <v>642.1583682739564</v>
      </c>
      <c r="X52" s="63">
        <v>641.04999999999995</v>
      </c>
      <c r="Y52" s="63">
        <v>641.04999999999995</v>
      </c>
      <c r="Z52" s="63">
        <v>627.4</v>
      </c>
      <c r="AA52" s="63">
        <v>600</v>
      </c>
      <c r="AB52" s="63"/>
    </row>
    <row r="53" spans="1:28">
      <c r="A53" t="s">
        <v>306</v>
      </c>
      <c r="B53" s="10">
        <v>2</v>
      </c>
      <c r="C53" s="61">
        <v>180.48870445086237</v>
      </c>
      <c r="D53" t="s">
        <v>217</v>
      </c>
      <c r="E53">
        <v>3</v>
      </c>
      <c r="F53">
        <v>5</v>
      </c>
      <c r="G53">
        <v>247</v>
      </c>
      <c r="H53" t="s">
        <v>157</v>
      </c>
      <c r="I53" t="s">
        <v>154</v>
      </c>
      <c r="J53" t="s">
        <v>158</v>
      </c>
      <c r="K53" t="s">
        <v>159</v>
      </c>
      <c r="L53" s="63">
        <v>180.48870445086237</v>
      </c>
      <c r="M53" s="63">
        <v>180.48870445086237</v>
      </c>
      <c r="N53" s="63">
        <v>180.48870445086237</v>
      </c>
      <c r="O53" s="63">
        <v>180.48870445086237</v>
      </c>
      <c r="P53" s="63">
        <v>180.48870445086237</v>
      </c>
      <c r="Q53" s="63">
        <v>184.56372216021018</v>
      </c>
      <c r="R53" s="63">
        <v>184.56372216021018</v>
      </c>
      <c r="S53" s="63">
        <v>173.9916327073272</v>
      </c>
      <c r="T53" s="63">
        <v>181.35987032919149</v>
      </c>
      <c r="U53" s="63">
        <v>197.01633756716768</v>
      </c>
      <c r="V53" s="63">
        <v>197.01633756716768</v>
      </c>
      <c r="W53" s="63">
        <v>194.41280446033122</v>
      </c>
      <c r="X53" s="63">
        <v>200.52749317825823</v>
      </c>
      <c r="Y53" s="63">
        <v>187.88295955403663</v>
      </c>
      <c r="Z53" s="63">
        <v>200</v>
      </c>
      <c r="AA53" s="63"/>
      <c r="AB53" s="63"/>
    </row>
    <row r="54" spans="1:28">
      <c r="A54" t="s">
        <v>217</v>
      </c>
      <c r="B54" s="10">
        <v>3</v>
      </c>
      <c r="C54" s="61">
        <v>328.07059488406634</v>
      </c>
      <c r="D54" t="s">
        <v>218</v>
      </c>
      <c r="E54">
        <v>3</v>
      </c>
      <c r="G54">
        <v>273</v>
      </c>
      <c r="H54" t="s">
        <v>233</v>
      </c>
      <c r="I54" t="s">
        <v>234</v>
      </c>
      <c r="J54" t="s">
        <v>237</v>
      </c>
      <c r="K54" t="s">
        <v>236</v>
      </c>
      <c r="L54" s="63">
        <v>328.07059488406634</v>
      </c>
      <c r="M54" s="63">
        <v>328.07059488406634</v>
      </c>
      <c r="N54" s="63">
        <v>323.85421861872624</v>
      </c>
      <c r="O54" s="63">
        <v>323.63435418440275</v>
      </c>
      <c r="P54" s="63">
        <v>310.02232072866394</v>
      </c>
      <c r="Q54" s="63">
        <v>313.23702481933861</v>
      </c>
      <c r="R54" s="63">
        <v>308.38889825367403</v>
      </c>
      <c r="S54" s="63">
        <v>299.0534760069043</v>
      </c>
      <c r="T54" s="63">
        <v>308.93658227879206</v>
      </c>
      <c r="U54" s="63">
        <v>298.93470287652508</v>
      </c>
      <c r="V54" s="63">
        <v>280.59683964780692</v>
      </c>
      <c r="W54" s="63">
        <v>271.41280780899189</v>
      </c>
      <c r="X54" s="63">
        <v>260.01209255867747</v>
      </c>
      <c r="Y54" s="63">
        <v>260.01209255867747</v>
      </c>
      <c r="Z54" s="63">
        <v>247</v>
      </c>
      <c r="AA54" s="63">
        <v>247</v>
      </c>
      <c r="AB54" s="63"/>
    </row>
    <row r="55" spans="1:28">
      <c r="A55" t="s">
        <v>218</v>
      </c>
      <c r="B55" s="10">
        <v>3</v>
      </c>
      <c r="C55" s="61">
        <v>317.66612568314935</v>
      </c>
      <c r="D55" t="s">
        <v>247</v>
      </c>
      <c r="E55">
        <v>3</v>
      </c>
      <c r="F55">
        <v>3</v>
      </c>
      <c r="G55">
        <v>412</v>
      </c>
      <c r="H55" t="s">
        <v>304</v>
      </c>
      <c r="I55" t="s">
        <v>305</v>
      </c>
      <c r="J55" t="s">
        <v>112</v>
      </c>
      <c r="K55" t="s">
        <v>113</v>
      </c>
      <c r="L55" s="63">
        <v>321.34419219595924</v>
      </c>
      <c r="M55" s="63">
        <v>317.66612568314935</v>
      </c>
      <c r="N55" s="63">
        <v>312.34166194182177</v>
      </c>
      <c r="O55" s="63">
        <v>306.61025202133936</v>
      </c>
      <c r="P55" s="63">
        <v>313.28632690910001</v>
      </c>
      <c r="Q55" s="63">
        <v>299.37419243246791</v>
      </c>
      <c r="R55" s="63">
        <v>312.98395277046313</v>
      </c>
      <c r="S55" s="63">
        <v>312.98395277046313</v>
      </c>
      <c r="T55" s="63">
        <v>304.45419031986222</v>
      </c>
      <c r="U55" s="63">
        <v>302.96767644559986</v>
      </c>
      <c r="V55" s="63">
        <v>284.77916622405507</v>
      </c>
      <c r="W55" s="63">
        <v>287.40461841329255</v>
      </c>
      <c r="X55" s="63">
        <v>300.45473462616428</v>
      </c>
      <c r="Y55" s="63">
        <v>303.40430525420669</v>
      </c>
      <c r="Z55" s="63">
        <v>295.8</v>
      </c>
      <c r="AA55" s="63">
        <v>273</v>
      </c>
      <c r="AB55" s="63"/>
    </row>
    <row r="56" spans="1:28">
      <c r="A56" t="s">
        <v>247</v>
      </c>
      <c r="B56" s="10">
        <v>3</v>
      </c>
      <c r="C56" s="61">
        <v>351.88489188217659</v>
      </c>
      <c r="D56" t="s">
        <v>391</v>
      </c>
      <c r="E56">
        <v>1</v>
      </c>
      <c r="F56">
        <v>1</v>
      </c>
      <c r="H56" t="s">
        <v>74</v>
      </c>
      <c r="I56" t="s">
        <v>75</v>
      </c>
      <c r="J56" t="s">
        <v>76</v>
      </c>
      <c r="K56" t="s">
        <v>77</v>
      </c>
      <c r="L56" s="63">
        <v>351.88489188217659</v>
      </c>
      <c r="M56" s="63">
        <v>351.88489188217659</v>
      </c>
      <c r="N56" s="63">
        <v>357.36384356601258</v>
      </c>
      <c r="O56" s="63">
        <v>369.20984653083497</v>
      </c>
      <c r="P56" s="63">
        <v>372.22496139117186</v>
      </c>
      <c r="Q56" s="63">
        <v>368.86556434249536</v>
      </c>
      <c r="R56" s="63">
        <v>360.56189661516646</v>
      </c>
      <c r="S56" s="63">
        <v>357.55600837092561</v>
      </c>
      <c r="T56" s="63">
        <v>365.78419181168925</v>
      </c>
      <c r="U56" s="63">
        <v>354.27827971454769</v>
      </c>
      <c r="V56" s="63">
        <v>372.40761045775236</v>
      </c>
      <c r="W56" s="63">
        <v>390.05427009204459</v>
      </c>
      <c r="X56" s="63">
        <v>395.55324573807343</v>
      </c>
      <c r="Y56" s="63">
        <v>388.2</v>
      </c>
      <c r="Z56" s="63">
        <v>391.2</v>
      </c>
      <c r="AA56" s="63">
        <v>412</v>
      </c>
      <c r="AB56" s="63"/>
    </row>
    <row r="57" spans="1:28">
      <c r="A57" s="41" t="s">
        <v>263</v>
      </c>
      <c r="B57" s="10">
        <v>1</v>
      </c>
      <c r="C57" s="61">
        <v>167.17640000423282</v>
      </c>
      <c r="D57" t="s">
        <v>219</v>
      </c>
      <c r="E57">
        <v>4</v>
      </c>
      <c r="F57">
        <v>5</v>
      </c>
      <c r="G57">
        <v>348</v>
      </c>
      <c r="H57" t="s">
        <v>183</v>
      </c>
      <c r="I57" t="s">
        <v>184</v>
      </c>
      <c r="J57" t="s">
        <v>185</v>
      </c>
      <c r="K57" t="s">
        <v>186</v>
      </c>
      <c r="L57" s="63">
        <v>174.52150698469993</v>
      </c>
      <c r="M57" s="63">
        <v>167.17640000423282</v>
      </c>
      <c r="N57" s="63">
        <v>167.5</v>
      </c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28">
      <c r="A58" t="s">
        <v>219</v>
      </c>
      <c r="B58" s="10">
        <v>4</v>
      </c>
      <c r="C58" s="61">
        <v>417.45885049504176</v>
      </c>
      <c r="D58" t="s">
        <v>220</v>
      </c>
      <c r="E58">
        <v>2</v>
      </c>
      <c r="F58">
        <v>4</v>
      </c>
      <c r="G58">
        <v>274</v>
      </c>
      <c r="H58" t="s">
        <v>90</v>
      </c>
      <c r="I58" t="s">
        <v>91</v>
      </c>
      <c r="J58" t="s">
        <v>92</v>
      </c>
      <c r="K58" t="s">
        <v>93</v>
      </c>
      <c r="L58" s="63">
        <v>417.45885049504176</v>
      </c>
      <c r="M58" s="63">
        <v>417.45885049504176</v>
      </c>
      <c r="N58" s="63">
        <v>415.26761553916458</v>
      </c>
      <c r="O58" s="63">
        <v>415.26761553916458</v>
      </c>
      <c r="P58" s="63">
        <v>407.50628670344383</v>
      </c>
      <c r="Q58" s="63">
        <v>407.50628670344383</v>
      </c>
      <c r="R58" s="63">
        <v>402.55461846237193</v>
      </c>
      <c r="S58" s="63">
        <v>387.85519905590263</v>
      </c>
      <c r="T58" s="63">
        <v>371.83606415611774</v>
      </c>
      <c r="U58" s="63">
        <v>367.00383815731465</v>
      </c>
      <c r="V58" s="63">
        <v>365.31555089551381</v>
      </c>
      <c r="W58" s="63">
        <v>341.83058006481656</v>
      </c>
      <c r="X58" s="63">
        <v>356.51214141913334</v>
      </c>
      <c r="Y58" s="63">
        <v>328.31941126643682</v>
      </c>
      <c r="Z58" s="63">
        <v>330.8</v>
      </c>
      <c r="AA58" s="63">
        <v>348</v>
      </c>
      <c r="AB58" s="63"/>
    </row>
    <row r="59" spans="1:28">
      <c r="A59" t="s">
        <v>220</v>
      </c>
      <c r="B59" s="10">
        <v>2</v>
      </c>
      <c r="C59" s="61">
        <v>274.78853905798979</v>
      </c>
      <c r="D59" t="s">
        <v>392</v>
      </c>
      <c r="E59">
        <v>2</v>
      </c>
      <c r="F59">
        <v>2</v>
      </c>
      <c r="G59">
        <v>123</v>
      </c>
      <c r="H59" t="s">
        <v>11</v>
      </c>
      <c r="I59" t="s">
        <v>12</v>
      </c>
      <c r="J59" t="s">
        <v>13</v>
      </c>
      <c r="K59" t="s">
        <v>14</v>
      </c>
      <c r="L59" s="63">
        <v>274.78853905798979</v>
      </c>
      <c r="M59" s="63">
        <v>274.78853905798979</v>
      </c>
      <c r="N59" s="63">
        <v>274.78853905798979</v>
      </c>
      <c r="O59" s="63">
        <v>274.78853905798979</v>
      </c>
      <c r="P59" s="63">
        <v>268.08906651313907</v>
      </c>
      <c r="Q59" s="63">
        <v>272.68689984036303</v>
      </c>
      <c r="R59" s="63">
        <v>273.90316668814182</v>
      </c>
      <c r="S59" s="63">
        <v>295.86703644826383</v>
      </c>
      <c r="T59" s="63">
        <v>270.56572919088859</v>
      </c>
      <c r="U59" s="63">
        <v>274.51143895985336</v>
      </c>
      <c r="V59" s="63">
        <v>276.81173058452009</v>
      </c>
      <c r="W59" s="63">
        <v>275.78047316432213</v>
      </c>
      <c r="X59" s="63">
        <v>267.89924669034332</v>
      </c>
      <c r="Y59" s="63">
        <v>267.60000000000002</v>
      </c>
      <c r="Z59" s="63">
        <v>274</v>
      </c>
      <c r="AA59" s="63">
        <v>274</v>
      </c>
      <c r="AB59" s="63"/>
    </row>
    <row r="60" spans="1:28">
      <c r="A60" s="41" t="s">
        <v>264</v>
      </c>
      <c r="B60" s="10">
        <v>2</v>
      </c>
      <c r="C60" s="61">
        <v>167.5</v>
      </c>
      <c r="D60" t="s">
        <v>393</v>
      </c>
      <c r="E60" t="s">
        <v>337</v>
      </c>
      <c r="F60">
        <v>3</v>
      </c>
      <c r="H60" t="s">
        <v>338</v>
      </c>
      <c r="I60" t="s">
        <v>339</v>
      </c>
      <c r="J60" t="s">
        <v>340</v>
      </c>
      <c r="K60" t="s">
        <v>341</v>
      </c>
      <c r="L60" s="63">
        <v>160.24908926286457</v>
      </c>
      <c r="M60" s="63">
        <v>167.5</v>
      </c>
      <c r="N60" s="63">
        <v>160</v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28">
      <c r="A61" s="24" t="s">
        <v>293</v>
      </c>
      <c r="B61" s="23" t="s">
        <v>289</v>
      </c>
      <c r="C61" s="61">
        <v>138</v>
      </c>
      <c r="D61" t="s">
        <v>145</v>
      </c>
      <c r="E61">
        <v>2</v>
      </c>
      <c r="F61">
        <v>4</v>
      </c>
      <c r="G61">
        <v>170</v>
      </c>
      <c r="H61" t="s">
        <v>146</v>
      </c>
      <c r="I61" t="s">
        <v>147</v>
      </c>
      <c r="J61" t="s">
        <v>148</v>
      </c>
      <c r="K61" t="s">
        <v>149</v>
      </c>
      <c r="L61" s="63">
        <v>145.56001158119381</v>
      </c>
      <c r="M61" s="63">
        <v>138</v>
      </c>
      <c r="N61" s="63">
        <v>138</v>
      </c>
      <c r="O61" s="63">
        <v>138</v>
      </c>
      <c r="P61" s="63">
        <v>140.8290439983007</v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28">
      <c r="A62" t="s">
        <v>248</v>
      </c>
      <c r="B62" s="10">
        <v>5</v>
      </c>
      <c r="C62" s="61">
        <v>377.73999198006953</v>
      </c>
      <c r="D62" t="s">
        <v>248</v>
      </c>
      <c r="E62">
        <v>5</v>
      </c>
      <c r="F62">
        <v>5</v>
      </c>
      <c r="G62">
        <v>391</v>
      </c>
      <c r="H62" t="s">
        <v>122</v>
      </c>
      <c r="I62" t="s">
        <v>123</v>
      </c>
      <c r="J62" t="s">
        <v>124</v>
      </c>
      <c r="K62" t="s">
        <v>125</v>
      </c>
      <c r="L62" s="63">
        <v>377.73999198006953</v>
      </c>
      <c r="M62" s="63">
        <v>377.73999198006953</v>
      </c>
      <c r="N62" s="63">
        <v>377.73999198006953</v>
      </c>
      <c r="O62" s="63">
        <v>366.05337535557715</v>
      </c>
      <c r="P62" s="63">
        <v>366.05337535557715</v>
      </c>
      <c r="Q62" s="63">
        <v>363.76100990588634</v>
      </c>
      <c r="R62" s="63">
        <v>375.20813289532902</v>
      </c>
      <c r="S62" s="63">
        <v>383.04843993196693</v>
      </c>
      <c r="T62" s="63">
        <v>381.43489094478258</v>
      </c>
      <c r="U62" s="63">
        <v>391.26998274198297</v>
      </c>
      <c r="V62" s="63">
        <v>380.18588219548911</v>
      </c>
      <c r="W62" s="63">
        <v>397.66239417722892</v>
      </c>
      <c r="X62" s="63">
        <v>397.8301846309551</v>
      </c>
      <c r="Y62" s="63">
        <v>392.6</v>
      </c>
      <c r="Z62" s="63">
        <v>392.6</v>
      </c>
      <c r="AA62" s="63">
        <v>391</v>
      </c>
      <c r="AB62" s="63"/>
    </row>
    <row r="63" spans="1:28">
      <c r="A63" t="s">
        <v>221</v>
      </c>
      <c r="B63" s="10">
        <v>4</v>
      </c>
      <c r="C63" s="61">
        <v>324.05681185209335</v>
      </c>
      <c r="D63" t="s">
        <v>221</v>
      </c>
      <c r="E63">
        <v>4</v>
      </c>
      <c r="F63">
        <v>3</v>
      </c>
      <c r="G63">
        <v>185</v>
      </c>
      <c r="H63" t="s">
        <v>238</v>
      </c>
      <c r="I63" t="s">
        <v>239</v>
      </c>
      <c r="J63" t="s">
        <v>240</v>
      </c>
      <c r="K63" t="s">
        <v>241</v>
      </c>
      <c r="L63" s="63">
        <v>321.81769742051193</v>
      </c>
      <c r="M63" s="63">
        <v>324.05681185209335</v>
      </c>
      <c r="N63" s="63">
        <v>315.77967625402727</v>
      </c>
      <c r="O63" s="63">
        <v>322.52756533410644</v>
      </c>
      <c r="P63" s="63">
        <v>317.72829549973147</v>
      </c>
      <c r="Q63" s="63">
        <v>325.10096686846578</v>
      </c>
      <c r="R63" s="63">
        <v>323.3756276537581</v>
      </c>
      <c r="S63" s="63">
        <v>308.84262072533858</v>
      </c>
      <c r="T63" s="63">
        <v>299.51841041189169</v>
      </c>
      <c r="U63" s="63">
        <v>280.70860221439642</v>
      </c>
      <c r="V63" s="63">
        <v>255.99800482150408</v>
      </c>
      <c r="W63" s="63">
        <v>229.31226488528512</v>
      </c>
      <c r="X63" s="63">
        <v>203.84856069922029</v>
      </c>
      <c r="Y63" s="63">
        <v>210.02443815885655</v>
      </c>
      <c r="Z63" s="63">
        <v>185</v>
      </c>
      <c r="AA63" s="63">
        <v>185</v>
      </c>
      <c r="AB63" s="63"/>
    </row>
    <row r="64" spans="1:28">
      <c r="A64" s="41" t="s">
        <v>265</v>
      </c>
      <c r="B64" s="10">
        <v>1</v>
      </c>
      <c r="C64" s="61">
        <v>144.67107222619623</v>
      </c>
      <c r="D64" t="s">
        <v>394</v>
      </c>
      <c r="E64">
        <v>1</v>
      </c>
      <c r="F64">
        <v>1</v>
      </c>
      <c r="H64" t="s">
        <v>43</v>
      </c>
      <c r="I64" t="s">
        <v>44</v>
      </c>
      <c r="J64" t="s">
        <v>45</v>
      </c>
      <c r="K64" t="s">
        <v>46</v>
      </c>
      <c r="L64" s="63">
        <v>138.161392482107</v>
      </c>
      <c r="M64" s="63">
        <v>144.67107222619623</v>
      </c>
      <c r="N64" s="63">
        <v>160</v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28">
      <c r="A65" s="24" t="s">
        <v>354</v>
      </c>
      <c r="B65" s="23">
        <v>1</v>
      </c>
      <c r="C65" s="61">
        <v>156.50769596432761</v>
      </c>
      <c r="D65" t="s">
        <v>354</v>
      </c>
      <c r="E65">
        <v>1</v>
      </c>
      <c r="F65">
        <v>1</v>
      </c>
      <c r="H65" t="s">
        <v>118</v>
      </c>
      <c r="I65" t="s">
        <v>119</v>
      </c>
      <c r="J65" t="s">
        <v>120</v>
      </c>
      <c r="K65" t="s">
        <v>121</v>
      </c>
      <c r="L65" s="63">
        <v>149.58076118741295</v>
      </c>
      <c r="M65" s="63">
        <v>156.50769596432761</v>
      </c>
      <c r="N65" s="63">
        <v>160.72407222966771</v>
      </c>
      <c r="O65" s="63">
        <v>174.00239685451407</v>
      </c>
      <c r="P65" s="63">
        <v>174.00239685451407</v>
      </c>
      <c r="Q65" s="63">
        <v>174.00239685451407</v>
      </c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 spans="1:28">
      <c r="A66" t="s">
        <v>222</v>
      </c>
      <c r="B66" s="10">
        <v>3</v>
      </c>
      <c r="C66" s="61">
        <v>194.47649905011224</v>
      </c>
      <c r="D66" t="s">
        <v>222</v>
      </c>
      <c r="E66">
        <v>3</v>
      </c>
      <c r="F66">
        <v>4</v>
      </c>
      <c r="G66">
        <v>218</v>
      </c>
      <c r="H66" t="s">
        <v>162</v>
      </c>
      <c r="I66" t="s">
        <v>163</v>
      </c>
      <c r="J66" t="s">
        <v>164</v>
      </c>
      <c r="K66" t="s">
        <v>165</v>
      </c>
      <c r="L66" s="63">
        <v>197.02965397978721</v>
      </c>
      <c r="M66" s="63">
        <v>194.47649905011224</v>
      </c>
      <c r="N66" s="63">
        <v>194.47649905011224</v>
      </c>
      <c r="O66" s="63">
        <v>191.13692991361958</v>
      </c>
      <c r="P66" s="63">
        <v>183.64130257515933</v>
      </c>
      <c r="Q66" s="63">
        <v>183.64130257515933</v>
      </c>
      <c r="R66" s="63">
        <v>182.53378523727528</v>
      </c>
      <c r="S66" s="63">
        <v>172.31255899989679</v>
      </c>
      <c r="T66" s="63">
        <v>179.55248804028054</v>
      </c>
      <c r="U66" s="63">
        <v>187.92433841060361</v>
      </c>
      <c r="V66" s="63">
        <v>187.92433841060361</v>
      </c>
      <c r="W66" s="63">
        <v>193.73085947871701</v>
      </c>
      <c r="X66" s="63">
        <v>190.68437511827472</v>
      </c>
      <c r="Y66" s="63">
        <v>208.2</v>
      </c>
      <c r="Z66" s="63">
        <v>218</v>
      </c>
      <c r="AA66" s="63">
        <v>218</v>
      </c>
      <c r="AB66" s="63"/>
    </row>
    <row r="67" spans="1:28">
      <c r="A67" s="41" t="s">
        <v>266</v>
      </c>
      <c r="B67" s="10">
        <v>1</v>
      </c>
      <c r="C67" s="61">
        <v>160</v>
      </c>
      <c r="D67" t="s">
        <v>395</v>
      </c>
      <c r="E67">
        <v>1</v>
      </c>
      <c r="F67">
        <v>1</v>
      </c>
      <c r="H67" t="s">
        <v>122</v>
      </c>
      <c r="I67" t="s">
        <v>123</v>
      </c>
      <c r="J67" t="s">
        <v>124</v>
      </c>
      <c r="K67" t="s">
        <v>125</v>
      </c>
      <c r="L67" s="63">
        <v>160</v>
      </c>
      <c r="M67" s="63">
        <v>160</v>
      </c>
      <c r="N67" s="63">
        <v>160</v>
      </c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 spans="1:28">
      <c r="A68" s="19" t="s">
        <v>361</v>
      </c>
      <c r="B68" s="10">
        <v>4</v>
      </c>
      <c r="C68" s="61">
        <v>349.33156078464776</v>
      </c>
      <c r="D68" t="s">
        <v>330</v>
      </c>
      <c r="E68">
        <v>4</v>
      </c>
      <c r="F68">
        <v>5</v>
      </c>
      <c r="G68">
        <v>403</v>
      </c>
      <c r="H68" t="s">
        <v>331</v>
      </c>
      <c r="I68" t="s">
        <v>131</v>
      </c>
      <c r="J68" t="s">
        <v>132</v>
      </c>
      <c r="K68" t="s">
        <v>332</v>
      </c>
      <c r="L68" s="63">
        <v>349.33156078464776</v>
      </c>
      <c r="M68" s="63">
        <v>349.33156078464776</v>
      </c>
      <c r="N68" s="63">
        <v>356.5317427045473</v>
      </c>
      <c r="O68" s="63">
        <v>356.07559751085103</v>
      </c>
      <c r="P68" s="63">
        <v>365.71768385986508</v>
      </c>
      <c r="Q68" s="63">
        <v>370.15370616779387</v>
      </c>
      <c r="R68" s="63">
        <v>370.15370616779387</v>
      </c>
      <c r="S68" s="63">
        <v>374.38331929766952</v>
      </c>
      <c r="T68" s="63">
        <v>383.47853986235771</v>
      </c>
      <c r="U68" s="63">
        <v>393.25567724362725</v>
      </c>
      <c r="V68" s="63">
        <v>403.14913476671472</v>
      </c>
      <c r="W68" s="63">
        <v>380.03555278283579</v>
      </c>
      <c r="X68" s="63">
        <v>390.59906152087336</v>
      </c>
      <c r="Y68" s="63">
        <v>402.71704044596339</v>
      </c>
      <c r="Z68" s="63">
        <v>414</v>
      </c>
      <c r="AA68" s="63"/>
      <c r="AB68" s="63"/>
    </row>
    <row r="69" spans="1:28">
      <c r="A69" t="s">
        <v>223</v>
      </c>
      <c r="B69" s="10">
        <v>2</v>
      </c>
      <c r="C69" s="61">
        <v>166.3275755130451</v>
      </c>
      <c r="D69" t="s">
        <v>223</v>
      </c>
      <c r="E69">
        <v>2</v>
      </c>
      <c r="F69">
        <v>4</v>
      </c>
      <c r="H69" t="s">
        <v>141</v>
      </c>
      <c r="I69" t="s">
        <v>142</v>
      </c>
      <c r="J69" t="s">
        <v>143</v>
      </c>
      <c r="K69" t="s">
        <v>144</v>
      </c>
      <c r="L69" s="63">
        <v>166.3275755130451</v>
      </c>
      <c r="M69" s="63">
        <v>166.3275755130451</v>
      </c>
      <c r="N69" s="63">
        <v>170.50920838686383</v>
      </c>
      <c r="O69" s="63">
        <v>170.50920838686383</v>
      </c>
      <c r="P69" s="63">
        <v>186.74585904024275</v>
      </c>
      <c r="Q69" s="63">
        <v>175.84416679164804</v>
      </c>
      <c r="R69" s="63">
        <v>175.39650498964042</v>
      </c>
      <c r="S69" s="63">
        <v>164.96400422014918</v>
      </c>
      <c r="T69" s="63">
        <v>174.3671975455236</v>
      </c>
      <c r="U69" s="63">
        <v>190.66527420390329</v>
      </c>
      <c r="V69" s="63">
        <v>184.89336275526688</v>
      </c>
      <c r="W69" s="63">
        <v>191.63077101549675</v>
      </c>
      <c r="X69" s="63">
        <v>189.12717375880138</v>
      </c>
      <c r="Y69" s="63">
        <v>185.64140024200148</v>
      </c>
      <c r="Z69" s="63">
        <v>193</v>
      </c>
      <c r="AA69" s="63">
        <v>200</v>
      </c>
      <c r="AB69" s="63"/>
    </row>
    <row r="70" spans="1:28">
      <c r="A70" s="41" t="s">
        <v>267</v>
      </c>
      <c r="B70" s="10">
        <v>1</v>
      </c>
      <c r="C70" s="61">
        <v>151.9556170284728</v>
      </c>
      <c r="D70" t="s">
        <v>396</v>
      </c>
      <c r="E70">
        <v>1</v>
      </c>
      <c r="F70">
        <v>1</v>
      </c>
      <c r="H70" t="s">
        <v>243</v>
      </c>
      <c r="I70" t="s">
        <v>244</v>
      </c>
      <c r="J70" t="s">
        <v>68</v>
      </c>
      <c r="K70" t="s">
        <v>69</v>
      </c>
      <c r="L70" s="63">
        <v>151.9556170284728</v>
      </c>
      <c r="M70" s="63">
        <v>151.9556170284728</v>
      </c>
      <c r="N70" s="63">
        <v>160</v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spans="1:28">
      <c r="A71" t="s">
        <v>294</v>
      </c>
      <c r="B71" s="10">
        <v>4</v>
      </c>
      <c r="C71" s="61">
        <v>285.13204687719616</v>
      </c>
      <c r="D71" t="s">
        <v>106</v>
      </c>
      <c r="E71">
        <v>4</v>
      </c>
      <c r="F71">
        <v>2</v>
      </c>
      <c r="H71" t="s">
        <v>107</v>
      </c>
      <c r="I71" t="s">
        <v>108</v>
      </c>
      <c r="J71" t="s">
        <v>109</v>
      </c>
      <c r="K71" t="s">
        <v>110</v>
      </c>
      <c r="L71" s="63">
        <v>296.96694683893355</v>
      </c>
      <c r="M71" s="63">
        <v>285.13204687719616</v>
      </c>
      <c r="N71" s="63">
        <v>285.13204687719616</v>
      </c>
      <c r="O71" s="63">
        <v>279.45450897423376</v>
      </c>
      <c r="P71" s="63">
        <v>279.44955361151216</v>
      </c>
      <c r="Q71" s="63">
        <v>271.9332855651889</v>
      </c>
      <c r="R71" s="63">
        <v>250.55217140422346</v>
      </c>
      <c r="S71" s="63">
        <v>249.3439524067042</v>
      </c>
      <c r="T71" s="63">
        <v>238.08671415105107</v>
      </c>
      <c r="U71" s="63">
        <v>215.15405351390686</v>
      </c>
      <c r="V71" s="63">
        <v>226.90806774985182</v>
      </c>
      <c r="W71" s="63">
        <v>243.34836843746447</v>
      </c>
      <c r="X71" s="63"/>
      <c r="Y71" s="63"/>
      <c r="Z71" s="63"/>
      <c r="AA71" s="63"/>
      <c r="AB71" s="63"/>
    </row>
    <row r="72" spans="1:28">
      <c r="A72" t="s">
        <v>249</v>
      </c>
      <c r="B72" s="10">
        <v>3</v>
      </c>
      <c r="C72" s="61">
        <v>313.36934130300364</v>
      </c>
      <c r="D72" t="s">
        <v>249</v>
      </c>
      <c r="E72">
        <v>3</v>
      </c>
      <c r="G72">
        <v>397</v>
      </c>
      <c r="H72" t="s">
        <v>78</v>
      </c>
      <c r="I72" t="s">
        <v>79</v>
      </c>
      <c r="J72" t="s">
        <v>80</v>
      </c>
      <c r="K72" t="s">
        <v>81</v>
      </c>
      <c r="L72" s="63">
        <v>313.36934130300364</v>
      </c>
      <c r="M72" s="63">
        <v>313.36934130300364</v>
      </c>
      <c r="N72" s="63">
        <v>302.30507753258581</v>
      </c>
      <c r="O72" s="63">
        <v>304.4172186996766</v>
      </c>
      <c r="P72" s="63">
        <v>311.5975210148236</v>
      </c>
      <c r="Q72" s="63">
        <v>321.82285411677958</v>
      </c>
      <c r="R72" s="63">
        <v>328.63560296400738</v>
      </c>
      <c r="S72" s="63">
        <v>335.57855075341143</v>
      </c>
      <c r="T72" s="63">
        <v>332.05478961843272</v>
      </c>
      <c r="U72" s="63">
        <v>331.84027069508249</v>
      </c>
      <c r="V72" s="63">
        <v>346.76306019856992</v>
      </c>
      <c r="W72" s="63">
        <v>365.49884914295694</v>
      </c>
      <c r="X72" s="63">
        <v>372.66210156418128</v>
      </c>
      <c r="Y72" s="63">
        <v>371.69568265342753</v>
      </c>
      <c r="Z72" s="63">
        <v>379.2</v>
      </c>
      <c r="AA72" s="63">
        <v>397</v>
      </c>
      <c r="AB72" s="63"/>
    </row>
    <row r="73" spans="1:28">
      <c r="A73" t="s">
        <v>230</v>
      </c>
      <c r="B73" s="10">
        <v>2</v>
      </c>
      <c r="C73" s="61">
        <v>207.29660243948689</v>
      </c>
      <c r="D73" t="s">
        <v>230</v>
      </c>
      <c r="E73">
        <v>2</v>
      </c>
      <c r="F73">
        <v>3</v>
      </c>
      <c r="H73" t="s">
        <v>338</v>
      </c>
      <c r="I73" t="s">
        <v>339</v>
      </c>
      <c r="J73" t="s">
        <v>340</v>
      </c>
      <c r="K73" t="s">
        <v>341</v>
      </c>
      <c r="L73" s="63">
        <v>207.29660243948689</v>
      </c>
      <c r="M73" s="63">
        <v>207.29660243948689</v>
      </c>
      <c r="N73" s="63">
        <v>207.29660243948689</v>
      </c>
      <c r="O73" s="63">
        <v>207.29660243948689</v>
      </c>
      <c r="P73" s="63">
        <v>207.29660243948689</v>
      </c>
      <c r="Q73" s="63">
        <v>207.29660243948689</v>
      </c>
      <c r="R73" s="63">
        <v>212.48085733379975</v>
      </c>
      <c r="S73" s="63">
        <v>220.79305078067233</v>
      </c>
      <c r="T73" s="63">
        <v>220.79305078067233</v>
      </c>
      <c r="U73" s="63">
        <v>239.82618300208171</v>
      </c>
      <c r="V73" s="63">
        <v>249.31768399516221</v>
      </c>
      <c r="W73" s="63">
        <v>250</v>
      </c>
      <c r="X73" s="63"/>
      <c r="Y73" s="63"/>
      <c r="Z73" s="63"/>
      <c r="AA73" s="63"/>
      <c r="AB73" s="63"/>
    </row>
    <row r="74" spans="1:28">
      <c r="A74" t="s">
        <v>251</v>
      </c>
      <c r="B74" s="10">
        <v>4</v>
      </c>
      <c r="C74" s="61">
        <v>469.54760993550013</v>
      </c>
      <c r="D74" t="s">
        <v>251</v>
      </c>
      <c r="E74">
        <v>4</v>
      </c>
      <c r="G74">
        <v>451</v>
      </c>
      <c r="H74" t="s">
        <v>98</v>
      </c>
      <c r="I74" t="s">
        <v>99</v>
      </c>
      <c r="J74" t="s">
        <v>100</v>
      </c>
      <c r="K74" t="s">
        <v>101</v>
      </c>
      <c r="L74" s="63">
        <v>469.54760993550013</v>
      </c>
      <c r="M74" s="63">
        <v>469.54760993550013</v>
      </c>
      <c r="N74" s="63">
        <v>469.54760993550013</v>
      </c>
      <c r="O74" s="63">
        <v>455.91427763725818</v>
      </c>
      <c r="P74" s="63">
        <v>455.15695957308793</v>
      </c>
      <c r="Q74" s="63">
        <v>464.91391180861359</v>
      </c>
      <c r="R74" s="63">
        <v>451.73878443018225</v>
      </c>
      <c r="S74" s="63">
        <v>458.01310408458357</v>
      </c>
      <c r="T74" s="63">
        <v>462.87892552287741</v>
      </c>
      <c r="U74" s="63">
        <v>473.023503501466</v>
      </c>
      <c r="V74" s="63">
        <v>482.84640738643458</v>
      </c>
      <c r="W74" s="63">
        <v>488.69974282394844</v>
      </c>
      <c r="X74" s="63">
        <v>476.48327140834795</v>
      </c>
      <c r="Y74" s="63">
        <v>467.79374127204608</v>
      </c>
      <c r="Z74" s="63">
        <v>459.4</v>
      </c>
      <c r="AA74" s="63">
        <v>451</v>
      </c>
      <c r="AB74" s="63"/>
    </row>
    <row r="75" spans="1:28">
      <c r="A75" s="41" t="s">
        <v>272</v>
      </c>
      <c r="B75" s="10">
        <v>2</v>
      </c>
      <c r="C75" s="61">
        <v>175</v>
      </c>
      <c r="D75" t="s">
        <v>398</v>
      </c>
      <c r="E75">
        <v>2</v>
      </c>
      <c r="F75">
        <v>2</v>
      </c>
      <c r="G75">
        <v>154</v>
      </c>
      <c r="H75" t="s">
        <v>37</v>
      </c>
      <c r="I75" t="s">
        <v>38</v>
      </c>
      <c r="J75" t="s">
        <v>39</v>
      </c>
      <c r="K75" t="s">
        <v>40</v>
      </c>
      <c r="L75" s="63">
        <v>175</v>
      </c>
      <c r="M75" s="63">
        <v>175</v>
      </c>
      <c r="N75" s="63">
        <v>175</v>
      </c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 spans="1:28">
      <c r="A76" t="s">
        <v>256</v>
      </c>
      <c r="B76" s="10">
        <v>4</v>
      </c>
      <c r="C76" s="61">
        <v>445.47991462504103</v>
      </c>
      <c r="D76" t="s">
        <v>256</v>
      </c>
      <c r="E76">
        <v>4</v>
      </c>
      <c r="F76">
        <v>5</v>
      </c>
      <c r="G76">
        <v>420</v>
      </c>
      <c r="H76" t="s">
        <v>51</v>
      </c>
      <c r="I76" t="s">
        <v>52</v>
      </c>
      <c r="J76" t="s">
        <v>53</v>
      </c>
      <c r="K76" t="s">
        <v>54</v>
      </c>
      <c r="L76" s="63">
        <v>445.47991462504103</v>
      </c>
      <c r="M76" s="63">
        <v>445.47991462504103</v>
      </c>
      <c r="N76" s="63">
        <v>449.51359834898068</v>
      </c>
      <c r="O76" s="63">
        <v>449.51359834898068</v>
      </c>
      <c r="P76" s="63">
        <v>449.51026685299092</v>
      </c>
      <c r="Q76" s="63">
        <v>436.44187146194213</v>
      </c>
      <c r="R76" s="63">
        <v>429.36589538190486</v>
      </c>
      <c r="S76" s="63">
        <v>435.22927811122429</v>
      </c>
      <c r="T76" s="63">
        <v>427.6532765610491</v>
      </c>
      <c r="U76" s="63">
        <v>428.45583370003288</v>
      </c>
      <c r="V76" s="63">
        <v>429.29707845630674</v>
      </c>
      <c r="W76" s="63">
        <v>435.24170998022925</v>
      </c>
      <c r="X76" s="63">
        <v>435.24170998022925</v>
      </c>
      <c r="Y76" s="63">
        <v>424.47987853699777</v>
      </c>
      <c r="Z76" s="63">
        <v>432.2</v>
      </c>
      <c r="AA76" s="63">
        <v>420</v>
      </c>
      <c r="AB76" s="63"/>
    </row>
    <row r="77" spans="1:28">
      <c r="A77" t="s">
        <v>257</v>
      </c>
      <c r="B77" s="10">
        <v>5</v>
      </c>
      <c r="C77" s="61">
        <v>564.70873054076696</v>
      </c>
      <c r="D77" t="s">
        <v>257</v>
      </c>
      <c r="E77">
        <v>5</v>
      </c>
      <c r="F77">
        <v>6</v>
      </c>
      <c r="G77">
        <v>593</v>
      </c>
      <c r="H77" t="s">
        <v>25</v>
      </c>
      <c r="I77" t="s">
        <v>26</v>
      </c>
      <c r="J77" t="s">
        <v>27</v>
      </c>
      <c r="K77" t="s">
        <v>28</v>
      </c>
      <c r="L77" s="63">
        <v>564.70873054076696</v>
      </c>
      <c r="M77" s="63">
        <v>564.70873054076696</v>
      </c>
      <c r="N77" s="63">
        <v>573.33360212880882</v>
      </c>
      <c r="O77" s="63">
        <v>585.02021875330115</v>
      </c>
      <c r="P77" s="63">
        <v>581.42585460296561</v>
      </c>
      <c r="Q77" s="63">
        <v>578.68364470853999</v>
      </c>
      <c r="R77" s="63">
        <v>585.77664982955275</v>
      </c>
      <c r="S77" s="63">
        <v>585.77664982955275</v>
      </c>
      <c r="T77" s="63">
        <v>573.25137244685698</v>
      </c>
      <c r="U77" s="63">
        <v>583.02178120460178</v>
      </c>
      <c r="V77" s="63">
        <v>592.43043220561253</v>
      </c>
      <c r="W77" s="63">
        <v>595.05076772175198</v>
      </c>
      <c r="X77" s="63">
        <v>595.4669186293014</v>
      </c>
      <c r="Y77" s="63">
        <v>603.72123816866451</v>
      </c>
      <c r="Z77" s="63">
        <v>598</v>
      </c>
      <c r="AA77" s="63">
        <v>593</v>
      </c>
      <c r="AB77" s="63"/>
    </row>
    <row r="78" spans="1:28">
      <c r="A78" t="s">
        <v>273</v>
      </c>
      <c r="B78" s="10">
        <v>5</v>
      </c>
      <c r="C78" s="61">
        <v>470.79942821541573</v>
      </c>
      <c r="D78" t="s">
        <v>273</v>
      </c>
      <c r="E78">
        <v>5</v>
      </c>
      <c r="F78">
        <v>5</v>
      </c>
      <c r="G78">
        <v>456</v>
      </c>
      <c r="H78" t="s">
        <v>59</v>
      </c>
      <c r="I78" t="s">
        <v>60</v>
      </c>
      <c r="J78" t="s">
        <v>61</v>
      </c>
      <c r="K78" t="s">
        <v>62</v>
      </c>
      <c r="L78" s="63">
        <v>477.77926313072311</v>
      </c>
      <c r="M78" s="63">
        <v>470.79942821541573</v>
      </c>
      <c r="N78" s="63">
        <v>481.86369198583355</v>
      </c>
      <c r="O78" s="63">
        <v>473.06028337227843</v>
      </c>
      <c r="P78" s="63">
        <v>473.06028337227843</v>
      </c>
      <c r="Q78" s="63">
        <v>467</v>
      </c>
      <c r="R78" s="63">
        <v>466</v>
      </c>
      <c r="S78" s="63">
        <v>470.31894329343226</v>
      </c>
      <c r="T78" s="63">
        <v>470.31894329343226</v>
      </c>
      <c r="U78" s="63">
        <v>468.19829440541963</v>
      </c>
      <c r="V78" s="63">
        <v>476.73333810421127</v>
      </c>
      <c r="W78" s="63">
        <v>468.74177148277425</v>
      </c>
      <c r="X78" s="63">
        <v>474.28047782446629</v>
      </c>
      <c r="Y78" s="63">
        <v>474.28047782446629</v>
      </c>
      <c r="Z78" s="63">
        <v>468</v>
      </c>
      <c r="AA78" s="63">
        <v>456</v>
      </c>
      <c r="AB78" s="63"/>
    </row>
    <row r="79" spans="1:28">
      <c r="A79" s="41" t="s">
        <v>268</v>
      </c>
      <c r="B79" s="10">
        <v>1</v>
      </c>
      <c r="C79" s="61">
        <v>167.54449477194072</v>
      </c>
      <c r="D79" t="s">
        <v>24</v>
      </c>
      <c r="E79">
        <v>1</v>
      </c>
      <c r="F79">
        <v>2</v>
      </c>
      <c r="H79" t="s">
        <v>20</v>
      </c>
      <c r="I79" t="s">
        <v>21</v>
      </c>
      <c r="J79" t="s">
        <v>22</v>
      </c>
      <c r="K79" t="s">
        <v>23</v>
      </c>
      <c r="L79" s="63">
        <v>160.13669258078028</v>
      </c>
      <c r="M79" s="63">
        <v>167.54449477194072</v>
      </c>
      <c r="N79" s="63">
        <v>152.38003088503885</v>
      </c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8">
      <c r="A80" s="24" t="s">
        <v>359</v>
      </c>
      <c r="B80" s="23">
        <v>1</v>
      </c>
      <c r="C80" s="61">
        <v>155.45802134552494</v>
      </c>
      <c r="D80" t="s">
        <v>359</v>
      </c>
      <c r="E80">
        <v>1</v>
      </c>
      <c r="F80">
        <v>1</v>
      </c>
      <c r="H80" t="s">
        <v>183</v>
      </c>
      <c r="I80" t="s">
        <v>184</v>
      </c>
      <c r="J80" t="s">
        <v>185</v>
      </c>
      <c r="K80" t="s">
        <v>186</v>
      </c>
      <c r="L80" s="63">
        <v>155.45802134552494</v>
      </c>
      <c r="M80" s="63">
        <v>155.45802134552494</v>
      </c>
      <c r="N80" s="63">
        <v>155.45802134552494</v>
      </c>
      <c r="O80" s="63">
        <v>155.45802134552494</v>
      </c>
      <c r="P80" s="63">
        <v>162.50671313046911</v>
      </c>
      <c r="Q80" s="63">
        <v>162.50671313046911</v>
      </c>
      <c r="R80" s="63">
        <v>159.82708252544518</v>
      </c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>
      <c r="A81" t="s">
        <v>274</v>
      </c>
      <c r="B81" s="10">
        <v>5</v>
      </c>
      <c r="C81" s="61">
        <v>525.25607526871431</v>
      </c>
      <c r="D81" t="s">
        <v>274</v>
      </c>
      <c r="E81">
        <v>5</v>
      </c>
      <c r="F81">
        <v>5</v>
      </c>
      <c r="G81">
        <v>466</v>
      </c>
      <c r="H81" t="s">
        <v>59</v>
      </c>
      <c r="I81" t="s">
        <v>60</v>
      </c>
      <c r="J81" t="s">
        <v>61</v>
      </c>
      <c r="K81" t="s">
        <v>62</v>
      </c>
      <c r="L81" s="63">
        <v>525.25607526871431</v>
      </c>
      <c r="M81" s="63">
        <v>525.25607526871431</v>
      </c>
      <c r="N81" s="63">
        <v>525.25607526871431</v>
      </c>
      <c r="O81" s="63">
        <v>534.05948388226943</v>
      </c>
      <c r="P81" s="63">
        <v>534.05948388226943</v>
      </c>
      <c r="Q81" s="63">
        <v>520.88720775522404</v>
      </c>
      <c r="R81" s="63">
        <v>523.97262403480852</v>
      </c>
      <c r="S81" s="63">
        <v>509.78031838101572</v>
      </c>
      <c r="T81" s="63">
        <v>508.94271347666626</v>
      </c>
      <c r="U81" s="63">
        <v>498.97065098509108</v>
      </c>
      <c r="V81" s="63">
        <v>489.14757392254745</v>
      </c>
      <c r="W81" s="63">
        <v>481.02538655551746</v>
      </c>
      <c r="X81" s="63">
        <v>469.38204613139902</v>
      </c>
      <c r="Y81" s="63">
        <v>476.65121540479271</v>
      </c>
      <c r="Z81" s="63">
        <v>474.4</v>
      </c>
      <c r="AA81" s="63">
        <v>466</v>
      </c>
      <c r="AB81" s="63"/>
    </row>
    <row r="82" spans="1:28">
      <c r="A82" t="s">
        <v>275</v>
      </c>
      <c r="B82" s="10">
        <v>3</v>
      </c>
      <c r="C82" s="61">
        <v>377.62832623798619</v>
      </c>
      <c r="D82" t="s">
        <v>275</v>
      </c>
      <c r="E82">
        <v>3</v>
      </c>
      <c r="G82">
        <v>400</v>
      </c>
      <c r="I82" t="s">
        <v>63</v>
      </c>
      <c r="J82" t="s">
        <v>64</v>
      </c>
      <c r="L82" s="63">
        <v>385.7292759820433</v>
      </c>
      <c r="M82" s="63">
        <v>377.62832623798619</v>
      </c>
      <c r="N82" s="63">
        <v>370.42814431808665</v>
      </c>
      <c r="O82" s="63">
        <v>377.23251939868885</v>
      </c>
      <c r="P82" s="63">
        <v>380.82688354902433</v>
      </c>
      <c r="Q82" s="64">
        <v>389.11688674515869</v>
      </c>
      <c r="R82" s="64">
        <v>383.19547988655023</v>
      </c>
      <c r="S82" s="64">
        <v>388.79227896660518</v>
      </c>
      <c r="T82" s="64">
        <v>388.79227896660518</v>
      </c>
      <c r="U82" s="64">
        <v>397.76196853227856</v>
      </c>
      <c r="V82" s="64">
        <v>386.02700805287799</v>
      </c>
      <c r="W82" s="64">
        <v>394.66427941746883</v>
      </c>
      <c r="X82" s="64">
        <v>394.66427941746883</v>
      </c>
      <c r="Y82" s="64">
        <v>404.91531858493886</v>
      </c>
      <c r="Z82" s="64">
        <v>411.2</v>
      </c>
      <c r="AA82" s="64">
        <v>400</v>
      </c>
      <c r="AB82" s="63"/>
    </row>
    <row r="83" spans="1:28">
      <c r="A83" t="s">
        <v>224</v>
      </c>
      <c r="B83" s="10">
        <v>1</v>
      </c>
      <c r="C83" s="61">
        <v>310.51078042806159</v>
      </c>
      <c r="D83" t="s">
        <v>224</v>
      </c>
      <c r="E83">
        <v>1</v>
      </c>
      <c r="F83">
        <v>4</v>
      </c>
      <c r="G83">
        <v>268</v>
      </c>
      <c r="H83" t="s">
        <v>187</v>
      </c>
      <c r="I83" t="s">
        <v>188</v>
      </c>
      <c r="J83" t="s">
        <v>189</v>
      </c>
      <c r="K83" t="s">
        <v>190</v>
      </c>
      <c r="L83" s="63">
        <v>310.51078042806159</v>
      </c>
      <c r="M83" s="63">
        <v>310.51078042806159</v>
      </c>
      <c r="N83" s="63">
        <v>310.51078042806159</v>
      </c>
      <c r="O83" s="63">
        <v>304.82361876096127</v>
      </c>
      <c r="P83" s="63">
        <v>300.06403341751371</v>
      </c>
      <c r="Q83" s="63">
        <v>300.06403341751371</v>
      </c>
      <c r="R83" s="63">
        <v>293.58030464832842</v>
      </c>
      <c r="S83" s="63">
        <v>285.06781753169531</v>
      </c>
      <c r="T83" s="63">
        <v>277.0857501533593</v>
      </c>
      <c r="U83" s="63">
        <v>267.29570661044636</v>
      </c>
      <c r="V83" s="63">
        <v>267.29570661044636</v>
      </c>
      <c r="W83" s="63">
        <v>275.4019988954297</v>
      </c>
      <c r="X83" s="63">
        <v>277.90650471599702</v>
      </c>
      <c r="Y83" s="63">
        <v>278.2</v>
      </c>
      <c r="Z83" s="63">
        <v>278.2</v>
      </c>
      <c r="AA83" s="63">
        <v>268</v>
      </c>
      <c r="AB83" s="63"/>
    </row>
  </sheetData>
  <sortState ref="A86:XFD168">
    <sortCondition ref="B86:B168"/>
  </sortState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</vt:lpstr>
      <vt:lpstr>Sheet1</vt:lpstr>
    </vt:vector>
  </TitlesOfParts>
  <Company>Healthwise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2010-09-29T03:19:19Z</dcterms:created>
  <dcterms:modified xsi:type="dcterms:W3CDTF">2011-02-23T03:13:35Z</dcterms:modified>
</cp:coreProperties>
</file>