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Trophic-Extremes\data\"/>
    </mc:Choice>
  </mc:AlternateContent>
  <xr:revisionPtr revIDLastSave="0" documentId="13_ncr:1_{5E9FC224-9B7C-486A-A7F3-11B813666F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pp_mammals" sheetId="1" r:id="rId1"/>
    <sheet name="References" sheetId="5" r:id="rId2"/>
  </sheets>
  <definedNames>
    <definedName name="_xlnm._FilterDatabase" localSheetId="0" hidden="1">supp_mammals!$A$1:$Y$548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1" l="1"/>
  <c r="N444" i="1"/>
  <c r="N443" i="1"/>
  <c r="N483" i="1"/>
  <c r="N457" i="1"/>
  <c r="N453" i="1"/>
  <c r="N452" i="1"/>
  <c r="N448" i="1"/>
  <c r="N435" i="1"/>
  <c r="N501" i="1"/>
  <c r="N500" i="1"/>
  <c r="N499" i="1"/>
  <c r="N497" i="1"/>
  <c r="N496" i="1"/>
  <c r="N495" i="1"/>
  <c r="N494" i="1"/>
  <c r="N493" i="1"/>
  <c r="N491" i="1"/>
  <c r="N488" i="1"/>
  <c r="N487" i="1"/>
  <c r="N485" i="1"/>
  <c r="N484" i="1"/>
  <c r="N482" i="1"/>
  <c r="N481" i="1"/>
  <c r="N477" i="1"/>
  <c r="N474" i="1"/>
  <c r="N471" i="1"/>
  <c r="N467" i="1"/>
  <c r="N464" i="1"/>
  <c r="N460" i="1"/>
  <c r="N8" i="1"/>
  <c r="N23" i="1"/>
  <c r="N166" i="1"/>
  <c r="N201" i="1"/>
  <c r="N263" i="1"/>
  <c r="N384" i="1"/>
  <c r="N318" i="1"/>
  <c r="N285" i="1"/>
  <c r="N283" i="1"/>
  <c r="N405" i="1"/>
  <c r="N273" i="1" l="1"/>
  <c r="N272" i="1"/>
  <c r="N433" i="1"/>
  <c r="N432" i="1"/>
  <c r="N409" i="1"/>
  <c r="N408" i="1"/>
  <c r="N407" i="1"/>
  <c r="N406" i="1"/>
  <c r="N404" i="1"/>
  <c r="N403" i="1"/>
  <c r="N399" i="1"/>
  <c r="N385" i="1"/>
  <c r="N383" i="1"/>
  <c r="N382" i="1"/>
  <c r="N377" i="1"/>
  <c r="N376" i="1"/>
  <c r="N360" i="1"/>
  <c r="N359" i="1"/>
  <c r="N354" i="1"/>
  <c r="N353" i="1"/>
  <c r="N352" i="1"/>
  <c r="N327" i="1"/>
  <c r="N326" i="1"/>
  <c r="N325" i="1"/>
  <c r="N324" i="1"/>
  <c r="N323" i="1"/>
  <c r="N322" i="1"/>
  <c r="N321" i="1"/>
  <c r="N320" i="1"/>
  <c r="N319" i="1"/>
  <c r="N317" i="1"/>
  <c r="N316" i="1"/>
  <c r="N314" i="1"/>
  <c r="N313" i="1"/>
  <c r="N309" i="1"/>
  <c r="N308" i="1"/>
  <c r="N307" i="1"/>
  <c r="N303" i="1"/>
  <c r="N302" i="1"/>
  <c r="N284" i="1"/>
  <c r="N276" i="1"/>
  <c r="N275" i="1"/>
  <c r="N274" i="1"/>
  <c r="N271" i="1"/>
  <c r="N270" i="1"/>
  <c r="N269" i="1"/>
  <c r="N262" i="1"/>
  <c r="N245" i="1"/>
  <c r="N244" i="1"/>
  <c r="N242" i="1"/>
  <c r="N235" i="1"/>
  <c r="N236" i="1"/>
  <c r="N237" i="1"/>
  <c r="N234" i="1"/>
  <c r="N213" i="1"/>
  <c r="N214" i="1"/>
  <c r="N215" i="1"/>
  <c r="N216" i="1"/>
  <c r="N217" i="1"/>
  <c r="N218" i="1"/>
  <c r="N219" i="1"/>
  <c r="N220" i="1"/>
  <c r="N212" i="1"/>
  <c r="N209" i="1"/>
  <c r="N208" i="1"/>
  <c r="N207" i="1"/>
  <c r="N203" i="1"/>
  <c r="N204" i="1"/>
  <c r="N205" i="1"/>
  <c r="N202" i="1"/>
  <c r="N200" i="1"/>
  <c r="N190" i="1"/>
  <c r="N180" i="1"/>
  <c r="N148" i="1"/>
  <c r="N168" i="1"/>
  <c r="N161" i="1"/>
  <c r="N162" i="1"/>
  <c r="N163" i="1"/>
  <c r="N164" i="1"/>
  <c r="N165" i="1"/>
  <c r="N167" i="1"/>
  <c r="N160" i="1"/>
  <c r="N156" i="1"/>
  <c r="N149" i="1"/>
  <c r="N147" i="1"/>
  <c r="N146" i="1"/>
  <c r="N145" i="1"/>
  <c r="N144" i="1"/>
  <c r="N142" i="1"/>
  <c r="N140" i="1"/>
  <c r="N131" i="1"/>
  <c r="N130" i="1"/>
  <c r="N119" i="1"/>
  <c r="N110" i="1"/>
  <c r="N108" i="1"/>
  <c r="N86" i="1"/>
  <c r="N87" i="1"/>
  <c r="N88" i="1"/>
  <c r="N89" i="1"/>
  <c r="N84" i="1"/>
  <c r="N85" i="1"/>
  <c r="N82" i="1"/>
  <c r="N83" i="1"/>
  <c r="N81" i="1"/>
  <c r="N25" i="1"/>
  <c r="N26" i="1"/>
  <c r="N27" i="1"/>
  <c r="N24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9" i="1"/>
  <c r="N3" i="1"/>
  <c r="N4" i="1"/>
  <c r="N5" i="1"/>
  <c r="N6" i="1"/>
  <c r="N7" i="1"/>
  <c r="N2" i="1"/>
  <c r="N299" i="1"/>
  <c r="N298" i="1"/>
</calcChain>
</file>

<file path=xl/sharedStrings.xml><?xml version="1.0" encoding="utf-8"?>
<sst xmlns="http://schemas.openxmlformats.org/spreadsheetml/2006/main" count="6105" uniqueCount="1101">
  <si>
    <t>taxon_no</t>
  </si>
  <si>
    <t>taxon_name</t>
  </si>
  <si>
    <t>n_occs</t>
  </si>
  <si>
    <t>firstapp_max_ma</t>
  </si>
  <si>
    <t>firstapp_min_ma</t>
  </si>
  <si>
    <t>lastapp_max_ma</t>
  </si>
  <si>
    <t>lastapp_min_ma</t>
  </si>
  <si>
    <t>early_interval</t>
  </si>
  <si>
    <t>late_interval</t>
  </si>
  <si>
    <t>life_habit</t>
  </si>
  <si>
    <t>life_habit_basis</t>
  </si>
  <si>
    <t>diet</t>
  </si>
  <si>
    <t>diet_basis</t>
  </si>
  <si>
    <t>Cryoharamiya tarda</t>
  </si>
  <si>
    <t>Berriasian</t>
  </si>
  <si>
    <t>Barremian</t>
  </si>
  <si>
    <t>Mammalia</t>
  </si>
  <si>
    <t>insectivore</t>
  </si>
  <si>
    <t>Mammaliaformes</t>
  </si>
  <si>
    <t>Catopsbaatar catopsaloides</t>
  </si>
  <si>
    <t>Campanian</t>
  </si>
  <si>
    <t>Maastrichtian</t>
  </si>
  <si>
    <t>ground dwelling</t>
  </si>
  <si>
    <t>Djadochtatherioidea</t>
  </si>
  <si>
    <t>omnivore</t>
  </si>
  <si>
    <t>Djadochtatherium matthewi</t>
  </si>
  <si>
    <t>Guibaatar castellanus</t>
  </si>
  <si>
    <t>Kryptobaatar dashzevegi</t>
  </si>
  <si>
    <t>Mangasbaatar udanii</t>
  </si>
  <si>
    <t>Tombaatar sabuli</t>
  </si>
  <si>
    <t>Kamptobaatar kuczynskii</t>
  </si>
  <si>
    <t>Nessovbaatar multicostatus</t>
  </si>
  <si>
    <t>Sloanbaatar mirabilis</t>
  </si>
  <si>
    <t>Bulganbaatar nemegtbaataroides</t>
  </si>
  <si>
    <t>Chulsanbaatar vulgaris</t>
  </si>
  <si>
    <t>Nemegtbaatar gobiensis</t>
  </si>
  <si>
    <t>Nemegtbaatar</t>
  </si>
  <si>
    <t>herbivore</t>
  </si>
  <si>
    <t>Cimolodon akersteni</t>
  </si>
  <si>
    <t>Albian</t>
  </si>
  <si>
    <t>Turonian</t>
  </si>
  <si>
    <t>Cimolodontidae</t>
  </si>
  <si>
    <t>Cimolodon electus</t>
  </si>
  <si>
    <t>Santonian</t>
  </si>
  <si>
    <t>Cimolodon nitidus</t>
  </si>
  <si>
    <t>Cimolodon parvus</t>
  </si>
  <si>
    <t>Cimolodon peregrinus</t>
  </si>
  <si>
    <t>Cimolodon similis</t>
  </si>
  <si>
    <t>Cenomanian</t>
  </si>
  <si>
    <t>Late Cretaceous</t>
  </si>
  <si>
    <t>Cimolodon wardi</t>
  </si>
  <si>
    <t>Filikomys minor</t>
  </si>
  <si>
    <t>Neoplagiaulacidae</t>
  </si>
  <si>
    <t>Filikomys primaevus</t>
  </si>
  <si>
    <t>Mesodma formosa</t>
  </si>
  <si>
    <t>Danian</t>
  </si>
  <si>
    <t>Mesodma hensleighi</t>
  </si>
  <si>
    <t>Mesodma senecta</t>
  </si>
  <si>
    <t>Mesodma thompsoni</t>
  </si>
  <si>
    <t>Neoplagiaulax burgessi</t>
  </si>
  <si>
    <t>Nidimys occultus</t>
  </si>
  <si>
    <t>Parectypodus foxi</t>
  </si>
  <si>
    <t>Parikimys carpenteri</t>
  </si>
  <si>
    <t>Kimbetohia campi</t>
  </si>
  <si>
    <t>arboreal</t>
  </si>
  <si>
    <t>Ptilodontidae</t>
  </si>
  <si>
    <t>Bubodens magnus</t>
  </si>
  <si>
    <t>Taeniolabididae</t>
  </si>
  <si>
    <t>Valenopsalis joyneri</t>
  </si>
  <si>
    <t>Allacodon lentus</t>
  </si>
  <si>
    <t>Multituberculata</t>
  </si>
  <si>
    <t>Allacodon pumilus</t>
  </si>
  <si>
    <t>Buginbaatar transaltaiensis</t>
  </si>
  <si>
    <t>Cimolomys clarki</t>
  </si>
  <si>
    <t>Cimolomys gracilis</t>
  </si>
  <si>
    <t>Cimolomys milliensis</t>
  </si>
  <si>
    <t>Cimolomys trochuus</t>
  </si>
  <si>
    <t>Essonodon browni</t>
  </si>
  <si>
    <t>Meniscoessus collomensis</t>
  </si>
  <si>
    <t>Meniscoessus conquistus</t>
  </si>
  <si>
    <t>Meniscoessus ferox</t>
  </si>
  <si>
    <t>Meniscoessus intermedius</t>
  </si>
  <si>
    <t>Meniscoessus major</t>
  </si>
  <si>
    <t>Meniscoessus robustus</t>
  </si>
  <si>
    <t>Meniscoessus seminoensis</t>
  </si>
  <si>
    <t>Paressonodon nelsoni</t>
  </si>
  <si>
    <t>Corriebaatar marywaltersae</t>
  </si>
  <si>
    <t>Aptian</t>
  </si>
  <si>
    <t>Clemensodon megaloba</t>
  </si>
  <si>
    <t>Eucosmodontidae</t>
  </si>
  <si>
    <t>Barbatodon oardaensis</t>
  </si>
  <si>
    <t>Barbatodon transylvanicus</t>
  </si>
  <si>
    <t>Kogaionon ungureanui</t>
  </si>
  <si>
    <t>Litovoi tholocephalos</t>
  </si>
  <si>
    <t>Argentodites coloniensis</t>
  </si>
  <si>
    <t>Bryceomys fumosus</t>
  </si>
  <si>
    <t>Coniacian</t>
  </si>
  <si>
    <t>Bryceomys hadrosus</t>
  </si>
  <si>
    <t>Bryceomys intermedius</t>
  </si>
  <si>
    <t>Cedaromys bestia</t>
  </si>
  <si>
    <t>Cedaromys minimus</t>
  </si>
  <si>
    <t>Cedaromys parvus</t>
  </si>
  <si>
    <t>Cimexomys antiquus</t>
  </si>
  <si>
    <t>Cimexomys gregoryi</t>
  </si>
  <si>
    <t>Cimexomys judithae</t>
  </si>
  <si>
    <t>Cimexomys minor</t>
  </si>
  <si>
    <t>Dakotamys malcolmi</t>
  </si>
  <si>
    <t>Paracimexomys crossi</t>
  </si>
  <si>
    <t>Paracimexomys magister</t>
  </si>
  <si>
    <t>Paracimexomys magnus</t>
  </si>
  <si>
    <t>Paracimexomys perplexus</t>
  </si>
  <si>
    <t>Paracimexomys priscus</t>
  </si>
  <si>
    <t>Paracimexomys propriscus</t>
  </si>
  <si>
    <t>Paracimexomys robisoni</t>
  </si>
  <si>
    <t>Uzbekbaatar kizylkumensis</t>
  </si>
  <si>
    <t>Uzbekbaatar wardi</t>
  </si>
  <si>
    <t>Viridomys orbatus</t>
  </si>
  <si>
    <t>Yubaatar zhongyuanensis</t>
  </si>
  <si>
    <t>Passumys angelli</t>
  </si>
  <si>
    <t>Valanginian</t>
  </si>
  <si>
    <t>Albionbaatar denisae</t>
  </si>
  <si>
    <t>Kielanobaatar badaohaoensis</t>
  </si>
  <si>
    <t>Cantalera abadi</t>
  </si>
  <si>
    <t>Hauterivian</t>
  </si>
  <si>
    <t>Gerhardodon purbeckensis</t>
  </si>
  <si>
    <t>Lavocatia alfambrensis</t>
  </si>
  <si>
    <t>Camptomus amplus</t>
  </si>
  <si>
    <t>Bolodon crassidens</t>
  </si>
  <si>
    <t>Bolodon elongatus</t>
  </si>
  <si>
    <t>Bolodon falconeri</t>
  </si>
  <si>
    <t>Bolodon hydei</t>
  </si>
  <si>
    <t>Bolodon minor</t>
  </si>
  <si>
    <t>Bolodon osborni</t>
  </si>
  <si>
    <t>Plagiaulax becklesii</t>
  </si>
  <si>
    <t>Argillomys marylandensis</t>
  </si>
  <si>
    <t>Iberica hahni</t>
  </si>
  <si>
    <t>Janumys erebos</t>
  </si>
  <si>
    <t>Ctenacodon minor</t>
  </si>
  <si>
    <t>Arginbaatar dimitrievae</t>
  </si>
  <si>
    <t>Eobaatar clemensi</t>
  </si>
  <si>
    <t>Eobaatar hispanicus</t>
  </si>
  <si>
    <t>Eobaatar magnus</t>
  </si>
  <si>
    <t>Eobaatar minor</t>
  </si>
  <si>
    <t>Eobaatar pajaronensis</t>
  </si>
  <si>
    <t>Hakusanobaatar matsuoi</t>
  </si>
  <si>
    <t>Heishanobaatar triangulus</t>
  </si>
  <si>
    <t>Liaobaatar changi</t>
  </si>
  <si>
    <t>Loxaulax valdensis</t>
  </si>
  <si>
    <t>Monobaatar mimicus</t>
  </si>
  <si>
    <t>Parendotherium herreroi</t>
  </si>
  <si>
    <t>Sinobaatar fuxinensis</t>
  </si>
  <si>
    <t>Sinobaatar lingyuanensis</t>
  </si>
  <si>
    <t>Sinobaatar xiei</t>
  </si>
  <si>
    <t>Tedoribaatar reini</t>
  </si>
  <si>
    <t>Avashishta bacharamensis</t>
  </si>
  <si>
    <t>Galveodon nannothus</t>
  </si>
  <si>
    <t>Sunnyodon notleyi</t>
  </si>
  <si>
    <t>Ameribaatar zofiae</t>
  </si>
  <si>
    <t>Baidabatyr clivosus</t>
  </si>
  <si>
    <t>Cifelliodon wahkarmoosuch</t>
  </si>
  <si>
    <t>Denisodon moroccensis</t>
  </si>
  <si>
    <t>Hahnodon taqueti</t>
  </si>
  <si>
    <t>Adalatherium hui</t>
  </si>
  <si>
    <t>Bharattherium bonapartei</t>
  </si>
  <si>
    <t>Dakshina jederi</t>
  </si>
  <si>
    <t>Galulatherium jenkinsi</t>
  </si>
  <si>
    <t>Gondwanatherium patagonicum</t>
  </si>
  <si>
    <t>Lavanify miolaka</t>
  </si>
  <si>
    <t>Vintana sertichi</t>
  </si>
  <si>
    <t>Ferugliotherium windhauseni</t>
  </si>
  <si>
    <t>Magallanodon baikashkenke</t>
  </si>
  <si>
    <t>Trapalcotherium matuastensis</t>
  </si>
  <si>
    <t>Kollikodon ritchiei</t>
  </si>
  <si>
    <t>Steropodon galmani</t>
  </si>
  <si>
    <t>Ornithorhynchidae</t>
  </si>
  <si>
    <t>insectivore, herbivore</t>
  </si>
  <si>
    <t>Teinolophos trusleri</t>
  </si>
  <si>
    <t>Kryoryctes cadburyi</t>
  </si>
  <si>
    <t>Ausktribosphenos nyktos</t>
  </si>
  <si>
    <t>Bishops whitmorei</t>
  </si>
  <si>
    <t>Eoungulatum kudukensis</t>
  </si>
  <si>
    <t>Eutheria</t>
  </si>
  <si>
    <t>scansorial</t>
  </si>
  <si>
    <t>Theria</t>
  </si>
  <si>
    <t>Asioryctes nemegtensis</t>
  </si>
  <si>
    <t>Asioryctes</t>
  </si>
  <si>
    <t>Bulaklestes kezbe</t>
  </si>
  <si>
    <t>Daulestes inobservabilis</t>
  </si>
  <si>
    <t>Daulestes kulbeckensis</t>
  </si>
  <si>
    <t>Kennalestes gobiensis</t>
  </si>
  <si>
    <t>Kennalestes</t>
  </si>
  <si>
    <t>Sasayamamylos kawaii</t>
  </si>
  <si>
    <t>Uchkudukodon nessovi</t>
  </si>
  <si>
    <t>Ukhaatherium nessovi</t>
  </si>
  <si>
    <t>Delphodon comptus</t>
  </si>
  <si>
    <t>Palaeoryctidae</t>
  </si>
  <si>
    <t>Ambilestes cerberoides</t>
  </si>
  <si>
    <t>Cimolestidae</t>
  </si>
  <si>
    <t>Batodon tenuis</t>
  </si>
  <si>
    <t>Cimolestes incisus</t>
  </si>
  <si>
    <t>Paleocene</t>
  </si>
  <si>
    <t>Cimolestes stirtoni</t>
  </si>
  <si>
    <t>Cimolestes</t>
  </si>
  <si>
    <t>carnivore, insectivore</t>
  </si>
  <si>
    <t>Maelestes gobiensis</t>
  </si>
  <si>
    <t>Scollardius propalaeoryctes</t>
  </si>
  <si>
    <t>Telacodon laevis</t>
  </si>
  <si>
    <t>Cretasorex arkhangelskyi</t>
  </si>
  <si>
    <t>Soricidae</t>
  </si>
  <si>
    <t>Paleoungulatum hooleyi</t>
  </si>
  <si>
    <t>Periptychidae</t>
  </si>
  <si>
    <t>Kharmerungulatum vanvaleni</t>
  </si>
  <si>
    <t>Altacreodus magnus</t>
  </si>
  <si>
    <t>carnivore</t>
  </si>
  <si>
    <t>Schowalteria clemensi</t>
  </si>
  <si>
    <t>Stylinodontidae</t>
  </si>
  <si>
    <t>Gypsonictops clemensi</t>
  </si>
  <si>
    <t>Gypsonictops</t>
  </si>
  <si>
    <t>omnivore, frugivore</t>
  </si>
  <si>
    <t>Gypsonictops hypoconus</t>
  </si>
  <si>
    <t>Gypsonictops illuminatus</t>
  </si>
  <si>
    <t>Gypsonictops lewisi</t>
  </si>
  <si>
    <t>Bobolestes zenge</t>
  </si>
  <si>
    <t>Alymlestes kielanae</t>
  </si>
  <si>
    <t>Zalambdalestidae</t>
  </si>
  <si>
    <t>Barunlestes butleri</t>
  </si>
  <si>
    <t>Kulbeckia kulbecke</t>
  </si>
  <si>
    <t>Zalambdalestes grangeri</t>
  </si>
  <si>
    <t>Zalambdalestes lechei</t>
  </si>
  <si>
    <t>Zhangolestes jilinensis</t>
  </si>
  <si>
    <t>Zofialestes longidens</t>
  </si>
  <si>
    <t>Murtoilestes abramovi</t>
  </si>
  <si>
    <t>Deccanolestes hislopi</t>
  </si>
  <si>
    <t>Deccanolestes</t>
  </si>
  <si>
    <t>Deccanolestes narmadensis</t>
  </si>
  <si>
    <t>Deccanolestes robustus</t>
  </si>
  <si>
    <t>Baioconodon nordicus</t>
  </si>
  <si>
    <t>Arctocyonidae</t>
  </si>
  <si>
    <t>Protungulatum coombsi</t>
  </si>
  <si>
    <t>Protungulatum</t>
  </si>
  <si>
    <t>Protungulatum gorgun</t>
  </si>
  <si>
    <t>Holoclemensia texana</t>
  </si>
  <si>
    <t>Holoclemensia</t>
  </si>
  <si>
    <t>Labes garimondi</t>
  </si>
  <si>
    <t>Labes quintanillensis</t>
  </si>
  <si>
    <t>Lainodon orueetxebarriai</t>
  </si>
  <si>
    <t>Lainodon ragei</t>
  </si>
  <si>
    <t>Alostera saskatchewanensis</t>
  </si>
  <si>
    <t>Aspanlestes aptap</t>
  </si>
  <si>
    <t>Ortalestes tostak</t>
  </si>
  <si>
    <t>Avitotherium utahensis</t>
  </si>
  <si>
    <t>Azilestes ragei</t>
  </si>
  <si>
    <t>Borisodon kara</t>
  </si>
  <si>
    <t>Eozhelestes mangit</t>
  </si>
  <si>
    <t>Gallolestes agujaensis</t>
  </si>
  <si>
    <t>Gallolestes pachymandibularis</t>
  </si>
  <si>
    <t>Mistralestes arcensis</t>
  </si>
  <si>
    <t>Oxlestes grandis</t>
  </si>
  <si>
    <t>Parazhelestes mynbulakensis</t>
  </si>
  <si>
    <t>Parazhelestes robustus</t>
  </si>
  <si>
    <t>Sheikhdzheilia rezvyii</t>
  </si>
  <si>
    <t>Sorlestes mifunensis</t>
  </si>
  <si>
    <t>Valentinella vitrollense</t>
  </si>
  <si>
    <t>Zhalmouzia bazhanovi</t>
  </si>
  <si>
    <t>Zhelestes temirkazyk</t>
  </si>
  <si>
    <t>Acristatherium yanensis</t>
  </si>
  <si>
    <t>Ambolestes zhoui</t>
  </si>
  <si>
    <t>Durlstodon ensomi</t>
  </si>
  <si>
    <t>Durlstotherium newmani</t>
  </si>
  <si>
    <t>Endotherium niinomii</t>
  </si>
  <si>
    <t>Eomaia scansoria</t>
  </si>
  <si>
    <t>Eomaia</t>
  </si>
  <si>
    <t>Hovurlestes noyon</t>
  </si>
  <si>
    <t>Montanalestes keeblerorum</t>
  </si>
  <si>
    <t>Paranyctoides maleficus</t>
  </si>
  <si>
    <t>Paranyctoides quadrans</t>
  </si>
  <si>
    <t>Paranyctoides sternbergi</t>
  </si>
  <si>
    <t>Prokennalestes minor</t>
  </si>
  <si>
    <t>Prokennalestes trofimovi</t>
  </si>
  <si>
    <t>Sahnitherium rangapurensis</t>
  </si>
  <si>
    <t>Sazlestes tis</t>
  </si>
  <si>
    <t>Sinodelphys szalayi</t>
  </si>
  <si>
    <t>Sinodelphys</t>
  </si>
  <si>
    <t>Nortedelphys jasoni</t>
  </si>
  <si>
    <t>Herpetotheriidae</t>
  </si>
  <si>
    <t>Marsupialia</t>
  </si>
  <si>
    <t>Nortedelphys magnus</t>
  </si>
  <si>
    <t>Nortedelphys minimus</t>
  </si>
  <si>
    <t>Maastrichtidelphys meurismeti</t>
  </si>
  <si>
    <t>Peradectidae</t>
  </si>
  <si>
    <t>Adinodon pattersoni</t>
  </si>
  <si>
    <t>Ectocentrocristus foxi</t>
  </si>
  <si>
    <t>Metatheria</t>
  </si>
  <si>
    <t>Hatcheritherium alpha</t>
  </si>
  <si>
    <t>Aquiladelphis analetris</t>
  </si>
  <si>
    <t>Aquiladelphis incus</t>
  </si>
  <si>
    <t>Aquiladelphis laurae</t>
  </si>
  <si>
    <t>Aquiladelphis minor</t>
  </si>
  <si>
    <t>Scalaridelphys aquilana</t>
  </si>
  <si>
    <t>Scalaridelphys martini</t>
  </si>
  <si>
    <t>Glasbius intricatus</t>
  </si>
  <si>
    <t>Glasbius</t>
  </si>
  <si>
    <t>herbivore, frugivore</t>
  </si>
  <si>
    <t>Glasbius piceanus</t>
  </si>
  <si>
    <t>Glasbius twitchelli</t>
  </si>
  <si>
    <t>Iqualadelphis lactea</t>
  </si>
  <si>
    <t>Leptalestes cooki</t>
  </si>
  <si>
    <t>Leptalestes krejcii</t>
  </si>
  <si>
    <t>Leptalestes prokrejcii</t>
  </si>
  <si>
    <t>Leptalestes toevsi</t>
  </si>
  <si>
    <t>Pediomys elegans</t>
  </si>
  <si>
    <t>Pediomys</t>
  </si>
  <si>
    <t>Protolambda clemensi</t>
  </si>
  <si>
    <t>Protolambda florencae</t>
  </si>
  <si>
    <t>Protolambda hatcheri</t>
  </si>
  <si>
    <t>Protolambda mcgilli</t>
  </si>
  <si>
    <t>Unnuakomys hutchisoni</t>
  </si>
  <si>
    <t>Apistodon exiguus</t>
  </si>
  <si>
    <t>Albertatherium primus</t>
  </si>
  <si>
    <t>Albertatherium secundus</t>
  </si>
  <si>
    <t>Alphadon attaragos</t>
  </si>
  <si>
    <t>Alphadon</t>
  </si>
  <si>
    <t>Alphadon eatoni</t>
  </si>
  <si>
    <t>Alphadon halleyi</t>
  </si>
  <si>
    <t>Alphadon marshi</t>
  </si>
  <si>
    <t>Alphadon perexiguus</t>
  </si>
  <si>
    <t>Alphadon sahnii</t>
  </si>
  <si>
    <t>Alphadon wilsoni</t>
  </si>
  <si>
    <t>Eoalphadon clemensi</t>
  </si>
  <si>
    <t>Eoalphadon lillegraveni</t>
  </si>
  <si>
    <t>Eoalphadon woodburnei</t>
  </si>
  <si>
    <t>Turgidodon lillegraveni</t>
  </si>
  <si>
    <t>Turgidodon</t>
  </si>
  <si>
    <t>Turgidodon madseni</t>
  </si>
  <si>
    <t>Turgidodon petiminis</t>
  </si>
  <si>
    <t>Turgidodon praesagus</t>
  </si>
  <si>
    <t>Turgidodon rhaister</t>
  </si>
  <si>
    <t>Turgidodon russelli</t>
  </si>
  <si>
    <t>Varalphadon creber</t>
  </si>
  <si>
    <t>Varalphadon crebreforme</t>
  </si>
  <si>
    <t>Varalphadon janetae</t>
  </si>
  <si>
    <t>Varalphadon wahweapensis</t>
  </si>
  <si>
    <t>Didelphodon coyi</t>
  </si>
  <si>
    <t>Stagodontidae</t>
  </si>
  <si>
    <t>aquatic</t>
  </si>
  <si>
    <t>Didelphodon</t>
  </si>
  <si>
    <t>durophage</t>
  </si>
  <si>
    <t>Didelphodon vorax</t>
  </si>
  <si>
    <t>Ectoconodon montanensis</t>
  </si>
  <si>
    <t>Eodelphis browni</t>
  </si>
  <si>
    <t>carnivore, durophage</t>
  </si>
  <si>
    <t>Eodelphis cutleri</t>
  </si>
  <si>
    <t>Fumodelphodon pulveris</t>
  </si>
  <si>
    <t>Hoodootherium praeceps</t>
  </si>
  <si>
    <t>Pariadens kirklandi</t>
  </si>
  <si>
    <t>Pariadens mckennai</t>
  </si>
  <si>
    <t>Adelodelphys muizoni</t>
  </si>
  <si>
    <t>Aenigmadelphys archeri</t>
  </si>
  <si>
    <t>Anchistodelphys archibaldi</t>
  </si>
  <si>
    <t>Anchistodelphys delicatus</t>
  </si>
  <si>
    <t>Arcantiodelphys marchandi</t>
  </si>
  <si>
    <t>Asiatherium reshetovi</t>
  </si>
  <si>
    <t>Bistius bondi</t>
  </si>
  <si>
    <t>Dakotadens morrowi</t>
  </si>
  <si>
    <t>Dakotadens pertritus</t>
  </si>
  <si>
    <t>Iugomortiferum thoringtoni</t>
  </si>
  <si>
    <t>Kokopellia juddi</t>
  </si>
  <si>
    <t>Protalphadon foxi</t>
  </si>
  <si>
    <t>Protalphadon lulli</t>
  </si>
  <si>
    <t>Sinbadelphys schmidti</t>
  </si>
  <si>
    <t>Atokatheridium boreni</t>
  </si>
  <si>
    <t>Deltatheridiidae</t>
  </si>
  <si>
    <t>Deltatheridium nessovi</t>
  </si>
  <si>
    <t>Deltatheridium</t>
  </si>
  <si>
    <t>Deltatheridium pretrituberculare</t>
  </si>
  <si>
    <t>Hydotherium dobsoni</t>
  </si>
  <si>
    <t>Lotheridium mengi</t>
  </si>
  <si>
    <t>Nanocuris improvida</t>
  </si>
  <si>
    <t>Oklatheridium minax</t>
  </si>
  <si>
    <t>Oklatheridium szalayi</t>
  </si>
  <si>
    <t>Oklatheridium wiblei</t>
  </si>
  <si>
    <t>Sulestes karakshi</t>
  </si>
  <si>
    <t>Tsagandelta dashzevegi</t>
  </si>
  <si>
    <t>Deltatheroides cretacicus</t>
  </si>
  <si>
    <t>Deltatheroides</t>
  </si>
  <si>
    <t>Pappotherium pattersoni</t>
  </si>
  <si>
    <t>Pappotherium</t>
  </si>
  <si>
    <t>Tribactonodon bonfieldi</t>
  </si>
  <si>
    <t>Kermackia texana</t>
  </si>
  <si>
    <t>Falepetrus barwini</t>
  </si>
  <si>
    <t>Picopsis pattersoni</t>
  </si>
  <si>
    <t>Aegialodon dawsoni</t>
  </si>
  <si>
    <t>Aegialodon</t>
  </si>
  <si>
    <t>Argaliatherium robustum</t>
  </si>
  <si>
    <t>Brasilestes stardusti</t>
  </si>
  <si>
    <t>Carinalestes murensis</t>
  </si>
  <si>
    <t>Culicolestes kielanae</t>
  </si>
  <si>
    <t>Hypomylos micros</t>
  </si>
  <si>
    <t>Tithonian</t>
  </si>
  <si>
    <t>Hypomylos phelizoni</t>
  </si>
  <si>
    <t>Kielantherium gobiensis</t>
  </si>
  <si>
    <t>Paleomolops langstoni</t>
  </si>
  <si>
    <t>Potamotelses aquilensis</t>
  </si>
  <si>
    <t>Potamotelses</t>
  </si>
  <si>
    <t>Tribotherium africanum</t>
  </si>
  <si>
    <t>Zygiocuspis goldingi</t>
  </si>
  <si>
    <t>Afriquiamus nessovi</t>
  </si>
  <si>
    <t>Kouriogenys minor</t>
  </si>
  <si>
    <t>Peramuroides tenuiscus</t>
  </si>
  <si>
    <t>Mozomus shikamai</t>
  </si>
  <si>
    <t>Arguimus khosbajari</t>
  </si>
  <si>
    <t>Chunnelodon alopekodes</t>
  </si>
  <si>
    <t>Magnimus ensomi</t>
  </si>
  <si>
    <t>Minimus richardfoxi</t>
  </si>
  <si>
    <t>Peramus dubius</t>
  </si>
  <si>
    <t>Peramus minor</t>
  </si>
  <si>
    <t>Peramus tenuirostris</t>
  </si>
  <si>
    <t>Alamitherium bishopi</t>
  </si>
  <si>
    <t>Casamiquelia rionegrina</t>
  </si>
  <si>
    <t>Rougietherium tricuspes</t>
  </si>
  <si>
    <t>Donodon prescriptoris</t>
  </si>
  <si>
    <t>Crusafontia amoae</t>
  </si>
  <si>
    <t>Crusafontia cuencana</t>
  </si>
  <si>
    <t>Paraungulatum rectangularis</t>
  </si>
  <si>
    <t>Coloniatherium cilinskii</t>
  </si>
  <si>
    <t>Mesungulatum houssayi</t>
  </si>
  <si>
    <t>Mesungulatum lamarquensis</t>
  </si>
  <si>
    <t>Quirogatherium major</t>
  </si>
  <si>
    <t>Orretherium tzen</t>
  </si>
  <si>
    <t>Reigitherium bunodonta</t>
  </si>
  <si>
    <t>Austrotriconodon mckennai</t>
  </si>
  <si>
    <t>Austrotriconodon sepulvedai</t>
  </si>
  <si>
    <t>Cronopio dentiacutus</t>
  </si>
  <si>
    <t>Leonardus cuspidatus</t>
  </si>
  <si>
    <t>Amblotherium nanum</t>
  </si>
  <si>
    <t>Amblotherium pusillum</t>
  </si>
  <si>
    <t>Amblotherium soricinum</t>
  </si>
  <si>
    <t>Groebertherium novasi</t>
  </si>
  <si>
    <t>Groebertherium stipanicici</t>
  </si>
  <si>
    <t>Lakotalestes luoi</t>
  </si>
  <si>
    <t>Laolestes hodsoni</t>
  </si>
  <si>
    <t>Peraspalax talpoides</t>
  </si>
  <si>
    <t>Phascolestes mustelula</t>
  </si>
  <si>
    <t>Dorsetodon haysomi</t>
  </si>
  <si>
    <t>Barberenia allenensis</t>
  </si>
  <si>
    <t>Barberenia araujoae</t>
  </si>
  <si>
    <t>Brandonia intermedia</t>
  </si>
  <si>
    <t>Vincelestes neuquenianus</t>
  </si>
  <si>
    <t>Vincelestes</t>
  </si>
  <si>
    <t>Heishanlestes changi</t>
  </si>
  <si>
    <t>Lactodens sheni</t>
  </si>
  <si>
    <t>Shalbaatar bakht</t>
  </si>
  <si>
    <t>Spalacolestes cretulablatta</t>
  </si>
  <si>
    <t>Spalacolestes inconcinnus</t>
  </si>
  <si>
    <t>Spalacotheridium mckennai</t>
  </si>
  <si>
    <t>Spalacotheridium noblei</t>
  </si>
  <si>
    <t>Spalacotheroides bridwelli</t>
  </si>
  <si>
    <t>Symmetrodontoides canadensis</t>
  </si>
  <si>
    <t>Symmetrodontoides foxi</t>
  </si>
  <si>
    <t>Symmetrodontoides oligodontos</t>
  </si>
  <si>
    <t>Yaverlestes gassoni</t>
  </si>
  <si>
    <t>Akidolestes cifelli</t>
  </si>
  <si>
    <t>Akidolestes</t>
  </si>
  <si>
    <t>Infernolestes rougieri</t>
  </si>
  <si>
    <t>Spalacotherium evansae</t>
  </si>
  <si>
    <t>Spalacotherium henkeli</t>
  </si>
  <si>
    <t>Spalacotherium hookeri</t>
  </si>
  <si>
    <t>Spalacotherium taylori</t>
  </si>
  <si>
    <t>Spalacotherium tricuspidens</t>
  </si>
  <si>
    <t>Symmetrolestes parvus</t>
  </si>
  <si>
    <t>Anebodon luoi</t>
  </si>
  <si>
    <t>Kiyatherium cardiodens</t>
  </si>
  <si>
    <t>Maotherium asiaticus</t>
  </si>
  <si>
    <t>Maotherium sinensis</t>
  </si>
  <si>
    <t>Zhangheotherium quinquecuspidens</t>
  </si>
  <si>
    <t>Zhangheotherium</t>
  </si>
  <si>
    <t>Tinodon micron</t>
  </si>
  <si>
    <t>Kemchugia magna</t>
  </si>
  <si>
    <t>Amphilestidae</t>
  </si>
  <si>
    <t>Gobiconodon borissiaki</t>
  </si>
  <si>
    <t>Gobiconodon haizhouensis</t>
  </si>
  <si>
    <t>Gobiconodon hoburensis</t>
  </si>
  <si>
    <t>Gobiconodon hopsoni</t>
  </si>
  <si>
    <t>Gobiconodon luoianus</t>
  </si>
  <si>
    <t>Gobiconodon ostromi</t>
  </si>
  <si>
    <t>Gobiconodon tomidai</t>
  </si>
  <si>
    <t>Gobiconodon zofiae</t>
  </si>
  <si>
    <t>Hangjinia chowi</t>
  </si>
  <si>
    <t>Early Cretaceous</t>
  </si>
  <si>
    <t>Meemannodon lujiatunensis</t>
  </si>
  <si>
    <t>Repenomamus giganticus</t>
  </si>
  <si>
    <t>Repenomamus robustus</t>
  </si>
  <si>
    <t>Spinolestes xenarthrosus</t>
  </si>
  <si>
    <t>Yanoconodon allini</t>
  </si>
  <si>
    <t>Yanoconodon</t>
  </si>
  <si>
    <t>Ichthyoconodon jaworowskorum</t>
  </si>
  <si>
    <t>Alticonodon lindoei</t>
  </si>
  <si>
    <t>Arundelconodon hottoni</t>
  </si>
  <si>
    <t>Astroconodon delicatus</t>
  </si>
  <si>
    <t>Astroconodon</t>
  </si>
  <si>
    <t>amphibious</t>
  </si>
  <si>
    <t>piscivore</t>
  </si>
  <si>
    <t>Astroconodon denisoni</t>
  </si>
  <si>
    <t>Corviconodon montanensis</t>
  </si>
  <si>
    <t>Corviconodon utahensis</t>
  </si>
  <si>
    <t>Jugulator amplissimus</t>
  </si>
  <si>
    <t>Meiconodon lii</t>
  </si>
  <si>
    <t>Meiconodon setoguchii</t>
  </si>
  <si>
    <t>Triconodon mordax</t>
  </si>
  <si>
    <t>Trioracodon ferox</t>
  </si>
  <si>
    <t>Trioracodon major</t>
  </si>
  <si>
    <t>Trioracodon oweni</t>
  </si>
  <si>
    <t>Chaoyangodens lii</t>
  </si>
  <si>
    <t>Dyskritodon amazighi</t>
  </si>
  <si>
    <t>Hakusanodon archaeus</t>
  </si>
  <si>
    <t>Jeholodens jenkinsi</t>
  </si>
  <si>
    <t>Juchilestes liaoningensis</t>
  </si>
  <si>
    <t>Liaoconodon hui</t>
  </si>
  <si>
    <t>Sangarotherium aquilonium</t>
  </si>
  <si>
    <t>Catocapes angolanus</t>
  </si>
  <si>
    <t>Koreasaltipes jinjuensis</t>
  </si>
  <si>
    <t>Acinacodus tagaricus</t>
  </si>
  <si>
    <t>Bondesius ferox</t>
  </si>
  <si>
    <t>Thereuodon dahmani</t>
  </si>
  <si>
    <t>Thereuodon taraktes</t>
  </si>
  <si>
    <t>Atlasodon monbaroni</t>
  </si>
  <si>
    <t>Gobiotheriodon infinitus</t>
  </si>
  <si>
    <t>Microderson laaroussii</t>
  </si>
  <si>
    <t>Schadipes crypticus</t>
  </si>
  <si>
    <t>Sederipes goddardensis</t>
  </si>
  <si>
    <t>Order</t>
  </si>
  <si>
    <t>Family</t>
  </si>
  <si>
    <t>Cimolesta</t>
  </si>
  <si>
    <t>Creodonta</t>
  </si>
  <si>
    <t>Eutriconodonta</t>
  </si>
  <si>
    <t>Triconodontidae</t>
  </si>
  <si>
    <t>Allodontidae</t>
  </si>
  <si>
    <t>Arginbaataridae</t>
  </si>
  <si>
    <t>Eobaataridae</t>
  </si>
  <si>
    <t>Plagiaulacidae</t>
  </si>
  <si>
    <t>Paulchoffatiidae</t>
  </si>
  <si>
    <t>Kogaionidae</t>
  </si>
  <si>
    <t>Cimolomyidae</t>
  </si>
  <si>
    <t>Spalacotheriidae</t>
  </si>
  <si>
    <t>Pediomyidae</t>
  </si>
  <si>
    <t>Zhelestidae</t>
  </si>
  <si>
    <t>Alphadontidae</t>
  </si>
  <si>
    <t>Glasbiidae</t>
  </si>
  <si>
    <t>Sloanbaataridae</t>
  </si>
  <si>
    <t>Djadochtatheriidae</t>
  </si>
  <si>
    <t>Gypsonictopidae</t>
  </si>
  <si>
    <t/>
  </si>
  <si>
    <t>Aquiladelphidae</t>
  </si>
  <si>
    <t>Deltatheroida</t>
  </si>
  <si>
    <t>Picopsidae</t>
  </si>
  <si>
    <t>Gobiconodontidae</t>
  </si>
  <si>
    <t>Holoclemensiidae</t>
  </si>
  <si>
    <t>Kermackiidae</t>
  </si>
  <si>
    <t>Pappotheriidae</t>
  </si>
  <si>
    <t>Pinheirodontidae</t>
  </si>
  <si>
    <t>Thereuodontidae</t>
  </si>
  <si>
    <t>Sudamericidae</t>
  </si>
  <si>
    <t>Dryolestidae</t>
  </si>
  <si>
    <t>Hahnodontidae</t>
  </si>
  <si>
    <t>Jeholodentidae</t>
  </si>
  <si>
    <t>Zhangheotheriidae</t>
  </si>
  <si>
    <t>Meridiolestida</t>
  </si>
  <si>
    <t>Mesungulatidae</t>
  </si>
  <si>
    <t>Monotremata</t>
  </si>
  <si>
    <t>Bobolestidae</t>
  </si>
  <si>
    <t>Adapisoriculidae</t>
  </si>
  <si>
    <t>Vincelestidae</t>
  </si>
  <si>
    <t>Corriebaataridae</t>
  </si>
  <si>
    <t>Mozomuridae</t>
  </si>
  <si>
    <t>Kollikodontidae</t>
  </si>
  <si>
    <t>Dryolestida</t>
  </si>
  <si>
    <t>Bondesiidae</t>
  </si>
  <si>
    <t>Casamiquelidae</t>
  </si>
  <si>
    <t>Albionbaataridae</t>
  </si>
  <si>
    <t>Tinodontidae</t>
  </si>
  <si>
    <t>Paurodontidae</t>
  </si>
  <si>
    <t>Donodontidae</t>
  </si>
  <si>
    <t>Peramura</t>
  </si>
  <si>
    <t>Peramuridae</t>
  </si>
  <si>
    <t>Haramyidae</t>
  </si>
  <si>
    <t>Amphidontidae</t>
  </si>
  <si>
    <t>Ameghinichnidae</t>
  </si>
  <si>
    <t>Adalatheriidae</t>
  </si>
  <si>
    <t>ln_mass_g</t>
  </si>
  <si>
    <t>mass_source</t>
  </si>
  <si>
    <t>ln_mass_g_estimate</t>
  </si>
  <si>
    <t>ln(m) = 2.924 + 1.56 * ln(m1_area)</t>
  </si>
  <si>
    <t>ln(m) = 1.81 + 1.827 * ln(m1_area)</t>
  </si>
  <si>
    <t>ln(m) = 1.726 + 1.628 * ln(m1_area)</t>
  </si>
  <si>
    <t>mass_eq</t>
  </si>
  <si>
    <t>eq_source</t>
  </si>
  <si>
    <t>ln(m) = 3.757 + 1.516 * ln(m1_area)</t>
  </si>
  <si>
    <t>ln(m) = 1.681 + 2.97 * ln(m1_length)</t>
  </si>
  <si>
    <t>ln(m) = 0.87 + 0.79 * (1.81 + 1.827 * (m1_area))</t>
  </si>
  <si>
    <t>Mammals, m1_area</t>
  </si>
  <si>
    <t>eq_type</t>
  </si>
  <si>
    <t>Marsupials, m1_area</t>
  </si>
  <si>
    <t>Insectivores, m1_area</t>
  </si>
  <si>
    <t>Carnivores, m1_length</t>
  </si>
  <si>
    <t>Ungulates, m1_area</t>
  </si>
  <si>
    <t>Multituberculates, m1_area</t>
  </si>
  <si>
    <t>Lillegraven, J.A. and McKenna, M.C., 1986. Fossil mammals from the" Mesaverde" Formation (late Cretaceous, Judithian) of the Bighorn and Wind River basins, Wyoming: with definitions of late Cretaceous North American land-mammal" ages". American Museum novitates; no. 2840.</t>
  </si>
  <si>
    <t>Sahni, A., 1972. The vertebrate fauna of the Judith River Formation, Montana. Bulletin of the AMNH; v. 147, article 6.</t>
  </si>
  <si>
    <t>Lillegraven, J.A., 1969. Latest Cretaceous mammals of upper part of Edmonton Formation of Alberta, Canada, and review of marsupial-placental dichotomy in mammalian evolution.</t>
  </si>
  <si>
    <r>
      <t>Ensom, P.C. and Sigogneau-Russell, D., 1998. New dryolestoid mammals from the baal Cretaceous Purbeck Limestone Group of southern England.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41</t>
    </r>
    <r>
      <rPr>
        <sz val="11"/>
        <color rgb="FF222222"/>
        <rFont val="Calibri"/>
        <family val="2"/>
        <scheme val="minor"/>
      </rPr>
      <t>(1), pp.35-56.</t>
    </r>
  </si>
  <si>
    <r>
      <t>Davis, B.M., 2012. Micro‐computed tomography reveals a diversity of Peramuran mammals from the Purbeck Group (Berriasian) of England.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</t>
    </r>
    <r>
      <rPr>
        <sz val="11"/>
        <color rgb="FF222222"/>
        <rFont val="Calibri"/>
        <family val="2"/>
        <scheme val="minor"/>
      </rPr>
      <t>(4), pp.789-817.</t>
    </r>
  </si>
  <si>
    <r>
      <t>Archibald, J.D. and Averianov, A.O., 2006. Late Cretaceous asioryctitherian eutherian mammals from Uzbekistan and phylogenetic analysis of Asioryctitheria.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(2).</t>
    </r>
  </si>
  <si>
    <r>
      <t>Vullo, R., Gheerbrant, E., de Muizon, C. and Neraudeau, D., 2009. The oldest modern therian mammal from Europe and its bearing on stem marsupial paleobiogeography.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106</t>
    </r>
    <r>
      <rPr>
        <sz val="11"/>
        <color rgb="FF222222"/>
        <rFont val="Calibri"/>
        <family val="2"/>
        <scheme val="minor"/>
      </rPr>
      <t>(47), pp.19910-19915.</t>
    </r>
  </si>
  <si>
    <r>
      <t>Hu, Y., Meng, J., Li, C. and Wang, Y., 2010. New basal eutherian mammal from the Early Cretaceous Jehol biota, Liaoning, China. </t>
    </r>
    <r>
      <rPr>
        <i/>
        <sz val="11"/>
        <color rgb="FF222222"/>
        <rFont val="Calibri"/>
        <family val="2"/>
        <scheme val="minor"/>
      </rPr>
      <t>Proceedings of the Royal Society B: Biological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277</t>
    </r>
    <r>
      <rPr>
        <sz val="11"/>
        <color rgb="FF222222"/>
        <rFont val="Calibri"/>
        <family val="2"/>
        <scheme val="minor"/>
      </rPr>
      <t>(1679), pp.229-236.</t>
    </r>
  </si>
  <si>
    <r>
      <t>Lopatin, A. and Averianov, A., 2006. Revision of a pretribosphenic mammal Arguimus from the Early Cretaceous of Mongolia.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(2).</t>
    </r>
  </si>
  <si>
    <r>
      <t>CIFELLI, R.L., 2004. Marsupial mammals from the Albian–Cenomanian (Early–Late Cretaceous) boundary, Utah.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2004</t>
    </r>
    <r>
      <rPr>
        <sz val="11"/>
        <color rgb="FF222222"/>
        <rFont val="Calibri"/>
        <family val="2"/>
        <scheme val="minor"/>
      </rPr>
      <t>(285), pp.62-79.</t>
    </r>
  </si>
  <si>
    <r>
      <t>Rich, T.H., Trusler, P., Kool, L., Pickering, D., Evans, A., Siu, K., Maksimenko, A., Kundrat, M., Gostling, N.J., Morton, S. and Vickers-Rich, P., 2020. A Third, Remarkably Small, Tribosphenic Mammal from the Mesozoic of Australia. In </t>
    </r>
    <r>
      <rPr>
        <i/>
        <sz val="11"/>
        <color rgb="FF222222"/>
        <rFont val="Calibri"/>
        <family val="2"/>
        <scheme val="minor"/>
      </rPr>
      <t>Biological Consequences of Plate Tectonics</t>
    </r>
    <r>
      <rPr>
        <sz val="11"/>
        <color rgb="FF222222"/>
        <rFont val="Calibri"/>
        <family val="2"/>
        <scheme val="minor"/>
      </rPr>
      <t> (pp. 67-75). Springer, Cham.</t>
    </r>
  </si>
  <si>
    <r>
      <t>Lopatin, A.V. and Averianov, A.O., 2017. The stem placental mammal Prokennalestes from the Early Cretaceous of Mongolia. </t>
    </r>
    <r>
      <rPr>
        <i/>
        <sz val="11"/>
        <color rgb="FF222222"/>
        <rFont val="Calibri"/>
        <family val="2"/>
        <scheme val="minor"/>
      </rPr>
      <t>Paleontological Journal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(12), pp.1293-1374.</t>
    </r>
  </si>
  <si>
    <r>
      <t>Cifelli, R.L. and Davis, B.M., 2015. Tribosphenic mammals from the Lower Cretaceous Cloverly Formation of Montana and Wyoming.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35</t>
    </r>
    <r>
      <rPr>
        <sz val="11"/>
        <color rgb="FF222222"/>
        <rFont val="Calibri"/>
        <family val="2"/>
        <scheme val="minor"/>
      </rPr>
      <t>(3), p.e920848.</t>
    </r>
  </si>
  <si>
    <r>
      <t>Averianov, A.O. and Archibald, J.D., 2013. New material and reinterpretation of the Late Cretaceous eutherian mammal Paranyctoides from Uzbekistan.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58</t>
    </r>
    <r>
      <rPr>
        <sz val="11"/>
        <color rgb="FF222222"/>
        <rFont val="Calibri"/>
        <family val="2"/>
        <scheme val="minor"/>
      </rPr>
      <t>(1), pp.17-23.</t>
    </r>
  </si>
  <si>
    <r>
      <t>Rich, T.H., Vickers-Rich, P., Constantine, A., Flannery, T.F., Kool, L. and Van Klaveren, N., 1997. A tribosphenic mammal from the Mesozoic of Australia.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278</t>
    </r>
    <r>
      <rPr>
        <sz val="11"/>
        <color rgb="FF222222"/>
        <rFont val="Calibri"/>
        <family val="2"/>
        <scheme val="minor"/>
      </rPr>
      <t>(5342), pp.1438-1442.</t>
    </r>
  </si>
  <si>
    <r>
      <t>Kielan-Jaworowska, Z.O.F.I.A., 1969. Preliminary data on the Upper Cretaceous eutherian mammals from Bayn Dzak, Gobi desert.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19</t>
    </r>
    <r>
      <rPr>
        <sz val="11"/>
        <color rgb="FF222222"/>
        <rFont val="Calibri"/>
        <family val="2"/>
        <scheme val="minor"/>
      </rPr>
      <t>, pp.171-191.</t>
    </r>
  </si>
  <si>
    <r>
      <t>Kusuhashi, N., Tsutsumi, Y., Saegusa, H., Horie, K., Ikeda, T., Yokoyama, K. and Shiraishi, K., 2013. A new early Cretaceous eutherian mammal from the Sasayama Group, Hyogo, Japan. </t>
    </r>
    <r>
      <rPr>
        <i/>
        <sz val="11"/>
        <color rgb="FF222222"/>
        <rFont val="Calibri"/>
        <family val="2"/>
        <scheme val="minor"/>
      </rPr>
      <t>Proceedings of the Royal Society B: Biological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280</t>
    </r>
    <r>
      <rPr>
        <sz val="11"/>
        <color rgb="FF222222"/>
        <rFont val="Calibri"/>
        <family val="2"/>
        <scheme val="minor"/>
      </rPr>
      <t>(1759), p.20130142.</t>
    </r>
  </si>
  <si>
    <r>
      <t>Eaton, J.G., 2006. Late Cretaceous mammals from Cedar Canyon, southwestern Utah. </t>
    </r>
    <r>
      <rPr>
        <i/>
        <sz val="11"/>
        <color rgb="FF222222"/>
        <rFont val="Calibri"/>
        <family val="2"/>
        <scheme val="minor"/>
      </rPr>
      <t>New Mexico Museum of Natural History and Science Bulletin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35</t>
    </r>
    <r>
      <rPr>
        <sz val="11"/>
        <color rgb="FF222222"/>
        <rFont val="Calibri"/>
        <family val="2"/>
        <scheme val="minor"/>
      </rPr>
      <t>, pp.373-402.</t>
    </r>
  </si>
  <si>
    <r>
      <t>Lopatin, A.V. and Averianov, A.O., 2018. A new stem placental mammal from the Early Cretaceous of Mongolia. In </t>
    </r>
    <r>
      <rPr>
        <i/>
        <sz val="11"/>
        <color rgb="FF222222"/>
        <rFont val="Calibri"/>
        <family val="2"/>
        <scheme val="minor"/>
      </rPr>
      <t>Doklady Biological Sciences</t>
    </r>
    <r>
      <rPr>
        <sz val="11"/>
        <color rgb="FF222222"/>
        <rFont val="Calibri"/>
        <family val="2"/>
        <scheme val="minor"/>
      </rPr>
      <t> (Vol. 478, No. 1, pp. 8-11). Springer Nature BV.</t>
    </r>
  </si>
  <si>
    <r>
      <t>Wang, Y.Q., Kusuhashi, N., Jin, X., LI, C.K., SETOGUCHI, T., GAO, C.L. and LIU, J.Y., 2018. Reappraisal of Endotherium niinomii Shikama, 1947, a eutherian mammal from the Lower Cretaceous Fuxin Formation, Fuxin-Jinzhou Basin, Liaoning, China. </t>
    </r>
    <r>
      <rPr>
        <i/>
        <sz val="11"/>
        <color rgb="FF222222"/>
        <rFont val="Calibri"/>
        <family val="2"/>
        <scheme val="minor"/>
      </rPr>
      <t>Vert PalAsiat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56</t>
    </r>
    <r>
      <rPr>
        <sz val="11"/>
        <color rgb="FF222222"/>
        <rFont val="Calibri"/>
        <family val="2"/>
        <scheme val="minor"/>
      </rPr>
      <t>(3), pp.180-192.</t>
    </r>
  </si>
  <si>
    <r>
      <t>Rougier, G.W., Chornogubsky, L., Casadio, S., Arango, N.P. and Giallombardo, A., 2009. Mammals from the Allen Formation, Late Cretaceous, Argentina.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(1), pp.223-238.</t>
    </r>
  </si>
  <si>
    <r>
      <t>Cifelli, R.L., Cohen, J.E. and Davis, B.M., 2016. New tribosphenic mammals from the Mussentuchit Local Fauna (Cedar Mountain Formation, Cenomanian), Utah, USA.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pp.67-81.</t>
    </r>
  </si>
  <si>
    <r>
      <t>Archibald, J.D. and Averianov, A., 2012. Phylogenetic analysis, taxonomic revision, and dental ontogeny of the Cretaceous Zhelestidae (Mammalia: Eutheria).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164</t>
    </r>
    <r>
      <rPr>
        <sz val="11"/>
        <color rgb="FF222222"/>
        <rFont val="Calibri"/>
        <family val="2"/>
        <scheme val="minor"/>
      </rPr>
      <t>(2), pp.361-426.</t>
    </r>
  </si>
  <si>
    <r>
      <t>Goin, F.J., Martinelli, A.G., Soto-Acuña, S., Vieytes, E.C., Manríquez, L.M., Fernández, R.A., Pino, J.P., Trevisan, C., Kaluza, J., Reguero, M.A. and Leppe, M., 2020. First Mesozoic mammal from Chile: The southernmost record of a Late Cretaceous gondwanatherian. </t>
    </r>
    <r>
      <rPr>
        <i/>
        <sz val="11"/>
        <color rgb="FF222222"/>
        <rFont val="Calibri"/>
        <family val="2"/>
        <scheme val="minor"/>
      </rPr>
      <t>Bol. Mus. Nac. Hist. Nat. Chile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69</t>
    </r>
    <r>
      <rPr>
        <sz val="11"/>
        <color rgb="FF222222"/>
        <rFont val="Calibri"/>
        <family val="2"/>
        <scheme val="minor"/>
      </rPr>
      <t>, pp.5-31.</t>
    </r>
  </si>
  <si>
    <r>
      <t>Prasad, G.V., Jaeger, J.J., Sahni, A., Gheerbrant, E. and Khajuria, C.K., 1994. Eutherian mammals from the upper Cretaceous (Maastrichtian) intertrappean beds of Naskal, Andhra Pradesh, India.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14</t>
    </r>
    <r>
      <rPr>
        <sz val="11"/>
        <color rgb="FF222222"/>
        <rFont val="Calibri"/>
        <family val="2"/>
        <scheme val="minor"/>
      </rPr>
      <t>(2), pp.260-277.</t>
    </r>
  </si>
  <si>
    <r>
      <t>Prasad, G.V., Verma, O., Gheerbrant, E., Goswami, A., Khosla, A., Parmar, V. and Sahni, A., 2010. First mammal evidence from the Late Cretaceous of India for biotic dispersal between India and Africa at the KT transition. </t>
    </r>
    <r>
      <rPr>
        <i/>
        <sz val="11"/>
        <color rgb="FF222222"/>
        <rFont val="Calibri"/>
        <family val="2"/>
        <scheme val="minor"/>
      </rPr>
      <t>Comptes Rendus Palevol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</t>
    </r>
    <r>
      <rPr>
        <sz val="11"/>
        <color rgb="FF222222"/>
        <rFont val="Calibri"/>
        <family val="2"/>
        <scheme val="minor"/>
      </rPr>
      <t>(1-2), pp.63-71.</t>
    </r>
  </si>
  <si>
    <r>
      <t>Cifelli, R.L., 1994. Therian mammals of the terlingua local fauna (Judithian), Aguja formation, big bend of the Río Grande, Texas. </t>
    </r>
    <r>
      <rPr>
        <i/>
        <sz val="11"/>
        <color rgb="FF222222"/>
        <rFont val="Calibri"/>
        <family val="2"/>
        <scheme val="minor"/>
      </rPr>
      <t>Rocky Mountain Geology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(2), pp.117-136.</t>
    </r>
  </si>
  <si>
    <r>
      <t>Archibald, J.D., 1982. </t>
    </r>
    <r>
      <rPr>
        <i/>
        <sz val="11"/>
        <color rgb="FF222222"/>
        <rFont val="Calibri"/>
        <family val="2"/>
        <scheme val="minor"/>
      </rPr>
      <t>A study of Mammalia and geology across the Cretaceous-Tertiary boundary in Garfield County, Montana</t>
    </r>
    <r>
      <rPr>
        <sz val="11"/>
        <color rgb="FF222222"/>
        <rFont val="Calibri"/>
        <family val="2"/>
        <scheme val="minor"/>
      </rPr>
      <t> (Vol. 122). Univ of California Press.</t>
    </r>
  </si>
  <si>
    <r>
      <t>Hunter, J.P., Heinrich, R.E. and Weishampel, D.B., 2010. Mammals from the St. Mary River Formation (Upper Cretaceous), Montana.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(3), pp.885-898.</t>
    </r>
  </si>
  <si>
    <r>
      <t>Lopatin, A.V., Maschenko, E.N. and Averianov, A.O., 2010, August. A new genus of triconodont mammals from the Early Cretaceous of Western Siberia. In </t>
    </r>
    <r>
      <rPr>
        <i/>
        <sz val="11"/>
        <color rgb="FF222222"/>
        <rFont val="Calibri"/>
        <family val="2"/>
        <scheme val="minor"/>
      </rPr>
      <t>Doklady Biological Sciences</t>
    </r>
    <r>
      <rPr>
        <sz val="11"/>
        <color rgb="FF222222"/>
        <rFont val="Calibri"/>
        <family val="2"/>
        <scheme val="minor"/>
      </rPr>
      <t> (Vol. 433, No. 1, p. 282). Springer Nature BV.</t>
    </r>
  </si>
  <si>
    <r>
      <t>Cohen, J.E., Davis, B.M. and Cifelli, R.L., 2020. Geologically oldest Pediomyoidea (Mammalia, Marsupialiformes) from the Late Cretaceous of North America, with implications for taxonomy and diet of earliest Late Cretaceous mammals.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(5), p.e1835935.</t>
    </r>
  </si>
  <si>
    <r>
      <t>Averianov, A. and Archibald, J.D., 2005. Mammals from the mid-Cretaceous Khodzhakul Formation, Kyzylkum Desert, Uzbekistan.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(4), pp.593-608.</t>
    </r>
  </si>
  <si>
    <r>
      <t>Williamson, T.E. and Weil, A., 2008. Metatherian mammals from the Naashoibito Member, Kirtland Formation, San Juan Basin, New Mexico and their biochronologic and paleobiogeographic significance.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(3), pp.803-815.</t>
    </r>
  </si>
  <si>
    <r>
      <t>Davis, B.M. and Cifelli, R.L., 2011. Reappraisal of the tribosphenidan mammals from the Trinity Group (Aptian—Albian) of Texas and Oklahoma.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56</t>
    </r>
    <r>
      <rPr>
        <sz val="11"/>
        <color rgb="FF222222"/>
        <rFont val="Calibri"/>
        <family val="2"/>
        <scheme val="minor"/>
      </rPr>
      <t>(3), pp.441-462.</t>
    </r>
  </si>
  <si>
    <r>
      <t>Chuankui, L., Setoguchi, T., Yuanqing, W., Yaoming, H. and Zhenglu, C., 2005. The first record of “eupantotherian”(Theria, Mammalia) from the late Early Cretaceous of western Liaoning, China. </t>
    </r>
    <r>
      <rPr>
        <i/>
        <sz val="11"/>
        <color rgb="FF222222"/>
        <rFont val="Calibri"/>
        <family val="2"/>
        <scheme val="minor"/>
      </rPr>
      <t>[Ku chi Chui Tung wu yu ku jen Lei]: Vertebrata Palasiatica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(4), pp.245-255.</t>
    </r>
  </si>
  <si>
    <r>
      <t>Eberle, J.J., Clemens, W.A., McCarthy, P.J., Fiorillo, A.R., Erickson, G.M. and Druckenmiller, P.S., 2019. Northernmost record of the Metatheria: a new Late Cretaceous pediomyid from the North Slope of Alaska. </t>
    </r>
    <r>
      <rPr>
        <i/>
        <sz val="11"/>
        <color rgb="FF222222"/>
        <rFont val="Calibri"/>
        <family val="2"/>
        <scheme val="minor"/>
      </rPr>
      <t>Journal of Systematic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</t>
    </r>
    <r>
      <rPr>
        <sz val="11"/>
        <color rgb="FF222222"/>
        <rFont val="Calibri"/>
        <family val="2"/>
        <scheme val="minor"/>
      </rPr>
      <t>(21), pp.1805-1824.</t>
    </r>
  </si>
  <si>
    <r>
      <t>Kelly, T.S., 2014. Preliminary report on the mammals from Lane's Little Jaw Site Quarry: a latest Cretaceous (earliest Puercan?) local fauna, Hell Creek Formation, southeastern Montana. </t>
    </r>
    <r>
      <rPr>
        <i/>
        <sz val="11"/>
        <color rgb="FF222222"/>
        <rFont val="Calibri"/>
        <family val="2"/>
        <scheme val="minor"/>
      </rPr>
      <t>Paludicola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</t>
    </r>
    <r>
      <rPr>
        <sz val="11"/>
        <color rgb="FF222222"/>
        <rFont val="Calibri"/>
        <family val="2"/>
        <scheme val="minor"/>
      </rPr>
      <t>(1), pp.50-91.</t>
    </r>
  </si>
  <si>
    <r>
      <t>Tsubamoto, T., Rougier, G.W., Isaji, S., Manabe, M. and Forasiepi, A.M., 2004. New Early Cretaceous spalacotheriid symmetrodont mammal from Japan.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49</t>
    </r>
    <r>
      <rPr>
        <sz val="11"/>
        <color rgb="FF222222"/>
        <rFont val="Calibri"/>
        <family val="2"/>
        <scheme val="minor"/>
      </rPr>
      <t>(3).</t>
    </r>
  </si>
  <si>
    <r>
      <t>Ensom, P. and Sigogneau-Russell, D., 2000. New symmetrodonts (Mammalia, Theria) from the Purbeck Limestone Group, Lower Cretaceous, southern England.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(6), pp.767-779.</t>
    </r>
  </si>
  <si>
    <r>
      <t>Sweetman, S.C., 2008. A spalacolestine spalacotheriid (Mammalia, Trechnotheria) from the Early Cretaceous (Barremian) of southern England and its bearing on spalacotheriid evolution.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(6), pp.1367-1385.</t>
    </r>
  </si>
  <si>
    <r>
      <t>Cifelli, R.L. and Madsen, S.K., 1999. Spalacotheriid symmetrodonts (Mammalia) from the medial Cretaceous (upper Albian or lower Cenomanian) Mussentuchit local fauna, Cedar Mountain Formation, Utah, USA. </t>
    </r>
    <r>
      <rPr>
        <i/>
        <sz val="11"/>
        <color rgb="FF222222"/>
        <rFont val="Calibri"/>
        <family val="2"/>
        <scheme val="minor"/>
      </rPr>
      <t>Geodiversitas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(2), pp.167-214.</t>
    </r>
  </si>
  <si>
    <r>
      <t>Cifelli, R.L., Davis, B.M. and Sames, B., 2012. Earliest Cretaceous mammals from the western United States.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59</t>
    </r>
    <r>
      <rPr>
        <sz val="11"/>
        <color rgb="FF222222"/>
        <rFont val="Calibri"/>
        <family val="2"/>
        <scheme val="minor"/>
      </rPr>
      <t>(1), pp.31-52.</t>
    </r>
  </si>
  <si>
    <r>
      <t>Han, G. and Meng, J., 2016. A new spalacolestine mammal from the Early Cretaceous Jehol Biota and implications for the morphology, phylogeny, and palaeobiology of Laurasian ‘symmetrodontans’.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178</t>
    </r>
    <r>
      <rPr>
        <sz val="11"/>
        <color rgb="FF222222"/>
        <rFont val="Calibri"/>
        <family val="2"/>
        <scheme val="minor"/>
      </rPr>
      <t>(2), pp.343-380.</t>
    </r>
  </si>
  <si>
    <r>
      <t>Cifelli, R.L. and Madsen, S.K., 1986. An Upper Cretaceous symmetrodont (Mammalia) from southern Utah.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</t>
    </r>
    <r>
      <rPr>
        <sz val="11"/>
        <color rgb="FF222222"/>
        <rFont val="Calibri"/>
        <family val="2"/>
        <scheme val="minor"/>
      </rPr>
      <t>(3), pp.258-263.</t>
    </r>
  </si>
  <si>
    <r>
      <t>Hu, Y.M., FOX, R.C., WANG, Y.Q. and LI, C.K., 2005. A new spalacotheriid symmetrodont from the Early Cretaceous of northeastern China. </t>
    </r>
    <r>
      <rPr>
        <i/>
        <sz val="11"/>
        <color rgb="FF222222"/>
        <rFont val="Calibri"/>
        <family val="2"/>
        <scheme val="minor"/>
      </rPr>
      <t>American Museum Novitates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2005</t>
    </r>
    <r>
      <rPr>
        <sz val="11"/>
        <color rgb="FF222222"/>
        <rFont val="Calibri"/>
        <family val="2"/>
        <scheme val="minor"/>
      </rPr>
      <t>(3475), pp.1-20.</t>
    </r>
  </si>
  <si>
    <r>
      <t>Prasad, G.V., Verma, O.M.K.A.R., Sahni, A.S.H.O.K., Krause, D.W., Khosla, A.S.H.U. and Parmar, V.A.R.U.N., 2007. A new Late Cretaceous gondwanatherian mammal from central India. </t>
    </r>
    <r>
      <rPr>
        <i/>
        <sz val="11"/>
        <color rgb="FF222222"/>
        <rFont val="Calibri"/>
        <family val="2"/>
        <scheme val="minor"/>
      </rPr>
      <t>Proceedings-indian national science academy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73</t>
    </r>
    <r>
      <rPr>
        <sz val="11"/>
        <color rgb="FF222222"/>
        <rFont val="Calibri"/>
        <family val="2"/>
        <scheme val="minor"/>
      </rPr>
      <t>(1), p.17.</t>
    </r>
  </si>
  <si>
    <r>
      <t>Archibald, J.D. and Averianov, A.O., 2003. The Late Cretaceous placental mammal Kulbeckia.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23</t>
    </r>
    <r>
      <rPr>
        <sz val="11"/>
        <color rgb="FF222222"/>
        <rFont val="Calibri"/>
        <family val="2"/>
        <scheme val="minor"/>
      </rPr>
      <t>(2), pp.404-419.</t>
    </r>
  </si>
  <si>
    <r>
      <t>Zan, S., Wood, C.B., Rougier, G.W., Jin, L., Chen, J. and Schaff, C.R., 2006. A new" middle" Cretaceous zalambdalestid mammal, from a new locality in Jilin Province, northeastern China. </t>
    </r>
    <r>
      <rPr>
        <i/>
        <sz val="11"/>
        <color rgb="FF222222"/>
        <rFont val="Calibri"/>
        <family val="2"/>
        <scheme val="minor"/>
      </rPr>
      <t>JOURNAL-PALEONTOLOGICAL SOCIETY OF KOREA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22</t>
    </r>
    <r>
      <rPr>
        <sz val="11"/>
        <color rgb="FF222222"/>
        <rFont val="Calibri"/>
        <family val="2"/>
        <scheme val="minor"/>
      </rPr>
      <t>(1), p.153.</t>
    </r>
  </si>
  <si>
    <r>
      <t>Averianov, A. and Nessov, L., 1995. A new Cretaceous mammal from the Campanian of Kazakhstan. </t>
    </r>
    <r>
      <rPr>
        <i/>
        <sz val="11"/>
        <color rgb="FF222222"/>
        <rFont val="Calibri"/>
        <family val="2"/>
        <scheme val="minor"/>
      </rPr>
      <t>NEUES JAHRBUCH FUR GEOLOGIE UND PALAONTOLOGIE MONATSHEFTE</t>
    </r>
    <r>
      <rPr>
        <sz val="11"/>
        <color rgb="FF222222"/>
        <rFont val="Calibri"/>
        <family val="2"/>
        <scheme val="minor"/>
      </rPr>
      <t>, pp.65-65.</t>
    </r>
  </si>
  <si>
    <r>
      <t>Fostowicz-Frelik, Ł.U.C.J.A., 2016. A new zalambdalestid (Eutheria) from the Late Cretaceous of Mongolia and its implications for the origin of Glires. </t>
    </r>
    <r>
      <rPr>
        <i/>
        <sz val="11"/>
        <color rgb="FF222222"/>
        <rFont val="Calibri"/>
        <family val="2"/>
        <scheme val="minor"/>
      </rPr>
      <t>Paleont Pol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pp.127-136.</t>
    </r>
  </si>
  <si>
    <r>
      <t>Plogschties, T. and Martin, T., 2019. New information on the maxilla, dentary, and dentition of Maotherium sinense, with comments on the zhangheotheriid dental formulae. </t>
    </r>
    <r>
      <rPr>
        <i/>
        <sz val="11"/>
        <color rgb="FF222222"/>
        <rFont val="Calibri"/>
        <family val="2"/>
        <scheme val="minor"/>
      </rPr>
      <t>PalZ</t>
    </r>
    <r>
      <rPr>
        <sz val="11"/>
        <color rgb="FF222222"/>
        <rFont val="Calibri"/>
        <family val="2"/>
        <scheme val="minor"/>
      </rPr>
      <t>, pp.1-11.</t>
    </r>
  </si>
  <si>
    <r>
      <t>Hu, Y., Wang, Y., Luo, Z. and Li, C., 1997. A new symmetrodont mammal from China and its implications for mammalian evolution.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390</t>
    </r>
    <r>
      <rPr>
        <sz val="11"/>
        <color rgb="FF222222"/>
        <rFont val="Calibri"/>
        <family val="2"/>
        <scheme val="minor"/>
      </rPr>
      <t>(6656), pp.137-142.</t>
    </r>
  </si>
  <si>
    <r>
      <t>Ji, Q., Luo, Z.X., Zhang, X., Yuan, C.X. and Xu, L., 2009. Evolutionary development of the middle ear in Mesozoic therian mammals.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326</t>
    </r>
    <r>
      <rPr>
        <sz val="11"/>
        <color rgb="FF222222"/>
        <rFont val="Calibri"/>
        <family val="2"/>
        <scheme val="minor"/>
      </rPr>
      <t>(5950), pp.278-281.</t>
    </r>
  </si>
  <si>
    <r>
      <t>Tabuce, R., Tortosa, T., Vianey-Liaud, M., Garcia, G., Lebrun, R., Godefroit, P., Dutour, Y., Berton, S., Valentin, X. and Cheylan, G., 2013. New eutherian mammals from the Late Cretaceous of Aix-en-Provence Basin, south-eastern France.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169</t>
    </r>
    <r>
      <rPr>
        <sz val="11"/>
        <color rgb="FF222222"/>
        <rFont val="Calibri"/>
        <family val="2"/>
        <scheme val="minor"/>
      </rPr>
      <t>(3), pp.653-672.</t>
    </r>
  </si>
  <si>
    <r>
      <t>Gheerbrant, E. and Astibia, H., 1994. Un nouveau mammifère du Maastrichtien de Laño (Pays Basque espagnol). </t>
    </r>
    <r>
      <rPr>
        <i/>
        <sz val="11"/>
        <color rgb="FF222222"/>
        <rFont val="Calibri"/>
        <family val="2"/>
        <scheme val="minor"/>
      </rPr>
      <t>Comptes rendus de l'Académie des sciences. Série 2. Sciences de la terre et des planètes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318</t>
    </r>
    <r>
      <rPr>
        <sz val="11"/>
        <color rgb="FF222222"/>
        <rFont val="Calibri"/>
        <family val="2"/>
        <scheme val="minor"/>
      </rPr>
      <t>(8), pp.1125-1131.</t>
    </r>
  </si>
  <si>
    <r>
      <t>Wood, C.B. and Clemens, W.A., 2001. A new specimen and a functional reassociation of the molar dentition of Batodon tenuis (Placentalia, incertae sedis), latest Cretaceous (Lancian), North America. </t>
    </r>
    <r>
      <rPr>
        <i/>
        <sz val="11"/>
        <color rgb="FF222222"/>
        <rFont val="Calibri"/>
        <family val="2"/>
        <scheme val="minor"/>
      </rPr>
      <t>Bulletin of the Museum of Comparative Zoology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156</t>
    </r>
    <r>
      <rPr>
        <sz val="11"/>
        <color rgb="FF222222"/>
        <rFont val="Calibri"/>
        <family val="2"/>
        <scheme val="minor"/>
      </rPr>
      <t>(1), pp.99-118.</t>
    </r>
  </si>
  <si>
    <r>
      <t>Wible, J.R., Rougier, G.W., Novacek, M.J. and Asher, R.J., 2009. The eutherian mammal Maelestes gobiensis from the Late Cretaceous of Mongolia and the phylogeny of Cretaceous Eutheria.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2009</t>
    </r>
    <r>
      <rPr>
        <sz val="11"/>
        <color rgb="FF222222"/>
        <rFont val="Calibri"/>
        <family val="2"/>
        <scheme val="minor"/>
      </rPr>
      <t>(327), pp.1-123.</t>
    </r>
  </si>
  <si>
    <r>
      <t>Averianov, A.O., Archibald, J.D. and Ekdale, E.G., 2010. New material of the Late Cretaceous deltatheroidan mammal Sulestes from Uzbekistan and phylogenetic reassessment of the metatherian-eutherian dichotomy. </t>
    </r>
    <r>
      <rPr>
        <i/>
        <sz val="11"/>
        <color rgb="FF222222"/>
        <rFont val="Calibri"/>
        <family val="2"/>
        <scheme val="minor"/>
      </rPr>
      <t>Journal of Systematic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(3), pp.301-330.</t>
    </r>
  </si>
  <si>
    <r>
      <t>Bi, S., Jin, X., Li, S. and Du, T., 2015. A new Cretaceous metatherian mammal from Henan, China. </t>
    </r>
    <r>
      <rPr>
        <i/>
        <sz val="11"/>
        <color rgb="FF222222"/>
        <rFont val="Calibri"/>
        <family val="2"/>
        <scheme val="minor"/>
      </rPr>
      <t>PeerJ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</t>
    </r>
    <r>
      <rPr>
        <sz val="11"/>
        <color rgb="FF222222"/>
        <rFont val="Calibri"/>
        <family val="2"/>
        <scheme val="minor"/>
      </rPr>
      <t>, p.e896.</t>
    </r>
  </si>
  <si>
    <r>
      <t>Rougier, G.W., Isaji, S. and Manabe, M., 2007. An Early Cretaceous mammal from the Kuwajima Formation (Tetori Group), Japan, and a reassessment of triconodont phylogeny. </t>
    </r>
    <r>
      <rPr>
        <i/>
        <sz val="11"/>
        <color rgb="FF222222"/>
        <rFont val="Calibri"/>
        <family val="2"/>
        <scheme val="minor"/>
      </rPr>
      <t>Annals of Carnegie Museum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76</t>
    </r>
    <r>
      <rPr>
        <sz val="11"/>
        <color rgb="FF222222"/>
        <rFont val="Calibri"/>
        <family val="2"/>
        <scheme val="minor"/>
      </rPr>
      <t>(2), pp.73-115.</t>
    </r>
  </si>
  <si>
    <r>
      <t>Meng, J., Wang, Y. and Li, C., 2011. Transitional mammalian middle ear from a new Cretaceous Jehol eutriconodont.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472</t>
    </r>
    <r>
      <rPr>
        <sz val="11"/>
        <color rgb="FF222222"/>
        <rFont val="Calibri"/>
        <family val="2"/>
        <scheme val="minor"/>
      </rPr>
      <t>(7342), pp.181-185.</t>
    </r>
  </si>
  <si>
    <r>
      <t>Lopatin, A. and Averianov, A., 2015. Gobiconodon (Mammalia) from the Early Cretaceous of Mongolia and revision of Gobiconodontidae.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22</t>
    </r>
    <r>
      <rPr>
        <sz val="11"/>
        <color rgb="FF222222"/>
        <rFont val="Calibri"/>
        <family val="2"/>
        <scheme val="minor"/>
      </rPr>
      <t>(1), pp.17-43.</t>
    </r>
  </si>
  <si>
    <r>
      <t>Kusuhashi, N., Wang, Y.Q., Li, C.K. and Jin, X., 2016. Two new species of Gobiconodon (Mammalia, Eutriconodonta, Gobiconodontidae) from the Lower Cretaceous Shahai and Fuxin formations, northeastern China. </t>
    </r>
    <r>
      <rPr>
        <i/>
        <sz val="11"/>
        <color rgb="FF222222"/>
        <rFont val="Calibri"/>
        <family val="2"/>
        <scheme val="minor"/>
      </rPr>
      <t>Historical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(1-2), pp.14-26.</t>
    </r>
  </si>
  <si>
    <r>
      <t>Li, C., Wang, Y., Hu, Y. and Meng, J., 2003. A new species of Gobiconodon (Triconodonta, Mammalia) and its implication for the age of Jehol Biota. </t>
    </r>
    <r>
      <rPr>
        <i/>
        <sz val="11"/>
        <color rgb="FF222222"/>
        <rFont val="Calibri"/>
        <family val="2"/>
        <scheme val="minor"/>
      </rPr>
      <t>Chinese Science Bulletin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</t>
    </r>
    <r>
      <rPr>
        <sz val="11"/>
        <color rgb="FF222222"/>
        <rFont val="Calibri"/>
        <family val="2"/>
        <scheme val="minor"/>
      </rPr>
      <t>(11), pp.1129-1134.</t>
    </r>
  </si>
  <si>
    <r>
      <t>Maschenko, E.N. and Lopatin, A.V., 1998. First record of an Early Cretaceous triconodont mammal in Siberia. </t>
    </r>
    <r>
      <rPr>
        <i/>
        <sz val="11"/>
        <color rgb="FF222222"/>
        <rFont val="Calibri"/>
        <family val="2"/>
        <scheme val="minor"/>
      </rPr>
      <t>Bulletin de l’Institut royal des sciences naturelles de Belgique, Sciences de la Terre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68</t>
    </r>
    <r>
      <rPr>
        <sz val="11"/>
        <color rgb="FF222222"/>
        <rFont val="Calibri"/>
        <family val="2"/>
        <scheme val="minor"/>
      </rPr>
      <t>, pp.233-236.</t>
    </r>
  </si>
  <si>
    <r>
      <t>YUAN, C., XU, L., ZHANG, X., XI, Y., WU, Y. and JI, Q., 2009. A new species of Gobiconodon (Mammalia) from western Liaoning, China and its implication for the dental formula of Gobiconodon. </t>
    </r>
    <r>
      <rPr>
        <i/>
        <sz val="11"/>
        <color rgb="FF222222"/>
        <rFont val="Calibri"/>
        <family val="2"/>
        <scheme val="minor"/>
      </rPr>
      <t>Acta Geologica Sinica‐English Edition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83</t>
    </r>
    <r>
      <rPr>
        <sz val="11"/>
        <color rgb="FF222222"/>
        <rFont val="Calibri"/>
        <family val="2"/>
        <scheme val="minor"/>
      </rPr>
      <t>(2), pp.207-211.</t>
    </r>
  </si>
  <si>
    <r>
      <t>Jenkins Jr, F.A. and Schaff, C.R., 1988. The Early Cretaceous mammal Gobiconodon (Mammalia, Triconodonta) from the Cloverly Formation in Montana.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(1), pp.1-24.</t>
    </r>
  </si>
  <si>
    <r>
      <t>Meng, J., Hu, Y.M., Wang, Y.Q. and Li, C.K., 2005. A new Triconodont (mammalia) from the early Cretaceous Yixian formation of Liaoning, China. </t>
    </r>
    <r>
      <rPr>
        <i/>
        <sz val="11"/>
        <color rgb="FF222222"/>
        <rFont val="Calibri"/>
        <family val="2"/>
        <scheme val="minor"/>
      </rPr>
      <t>Vertebrata PalAsiatica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, pp.1-10.</t>
    </r>
  </si>
  <si>
    <r>
      <t>Hu, Y., Meng, J., Wang, Y. and Li, C., 2005. Large Mesozoic mammals fed on young dinosaurs.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433</t>
    </r>
    <r>
      <rPr>
        <sz val="11"/>
        <color rgb="FF222222"/>
        <rFont val="Calibri"/>
        <family val="2"/>
        <scheme val="minor"/>
      </rPr>
      <t>(7022), pp.149-152.</t>
    </r>
  </si>
  <si>
    <r>
      <t>Jäger, K.R., Cifelli, R.L. and Martin, T., 2021. Tooth eruption in the Early Cretaceous British mammal Triconodon and description of a new species. </t>
    </r>
    <r>
      <rPr>
        <i/>
        <sz val="11"/>
        <color rgb="FF222222"/>
        <rFont val="Calibri"/>
        <family val="2"/>
        <scheme val="minor"/>
      </rPr>
      <t>Papers in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</t>
    </r>
    <r>
      <rPr>
        <sz val="11"/>
        <color rgb="FF222222"/>
        <rFont val="Calibri"/>
        <family val="2"/>
        <scheme val="minor"/>
      </rPr>
      <t>(2), pp.1065-1080.</t>
    </r>
  </si>
  <si>
    <r>
      <t>Cifelli, R.L., Lipka, T.R., Schaff, C.R. and Rowe, T.B., 1999. First Early Cretaceous mammal from the eastern seaboard of the United States.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19</t>
    </r>
    <r>
      <rPr>
        <sz val="11"/>
        <color rgb="FF222222"/>
        <rFont val="Calibri"/>
        <family val="2"/>
        <scheme val="minor"/>
      </rPr>
      <t>(2), pp.199-203.</t>
    </r>
  </si>
  <si>
    <r>
      <t>Case, J.A., Goin, F.J. and Woodburne, M.O., 2005. “South American” marsupials from the Late Cretaceous of North America and the origin of marsupial cohorts.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12</t>
    </r>
    <r>
      <rPr>
        <sz val="11"/>
        <color rgb="FF222222"/>
        <rFont val="Calibri"/>
        <family val="2"/>
        <scheme val="minor"/>
      </rPr>
      <t>(3), pp.461-494.</t>
    </r>
  </si>
  <si>
    <r>
      <t>Martinelli, A.G., Soto-Acuña, S., Goin, F.J., Kaluza, J., Bostelmann, J.E., Fonseca, P.H., Reguero, M.A., Leppe, M. and Vargas, A.O., 2021. New cladotherian mammal from southern Chile and the evolution of mesungulatid meridiolestidans at the dusk of the Mesozoic era. </t>
    </r>
    <r>
      <rPr>
        <i/>
        <sz val="11"/>
        <color rgb="FF222222"/>
        <rFont val="Calibri"/>
        <family val="2"/>
        <scheme val="minor"/>
      </rPr>
      <t>Scientific reports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</t>
    </r>
    <r>
      <rPr>
        <sz val="11"/>
        <color rgb="FF222222"/>
        <rFont val="Calibri"/>
        <family val="2"/>
        <scheme val="minor"/>
      </rPr>
      <t>(1), pp.1-18.</t>
    </r>
  </si>
  <si>
    <r>
      <t>Flannery, T.F., Archer, M., Rich, T.H. and Jones, R., 1995. A new family of monotremes feom the Creataceous of Australia.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377</t>
    </r>
    <r>
      <rPr>
        <sz val="11"/>
        <color rgb="FF222222"/>
        <rFont val="Calibri"/>
        <family val="2"/>
        <scheme val="minor"/>
      </rPr>
      <t>(6548), pp.418-420.</t>
    </r>
  </si>
  <si>
    <r>
      <t>Archer, M., Flannery, T.F., Ritchie, A. and Molnar, R.E., 1985. First Mesozoic mammal from Australia—an early Cretaceous monotreme.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318</t>
    </r>
    <r>
      <rPr>
        <sz val="11"/>
        <color rgb="FF222222"/>
        <rFont val="Calibri"/>
        <family val="2"/>
        <scheme val="minor"/>
      </rPr>
      <t>(6044), pp.363-366.</t>
    </r>
  </si>
  <si>
    <r>
      <t>Eaton, J.G. and Cifelli, R.L., 2001. Multituberculate mammals from near the Early-Late Cretaceous boundary, Cedar Mountain Formation, Utah.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46</t>
    </r>
    <r>
      <rPr>
        <sz val="11"/>
        <color rgb="FF222222"/>
        <rFont val="Calibri"/>
        <family val="2"/>
        <scheme val="minor"/>
      </rPr>
      <t>(4).</t>
    </r>
  </si>
  <si>
    <r>
      <t>Eaton, J.G., 2009. Cenomanian (Late Cretaceous) mammals from Cedar Canyon, southwestern Utah, and a revision of Cenomanian Alphadon-like marsupials. </t>
    </r>
    <r>
      <rPr>
        <i/>
        <sz val="11"/>
        <color rgb="FF222222"/>
        <rFont val="Calibri"/>
        <family val="2"/>
        <scheme val="minor"/>
      </rPr>
      <t>Papers on Geology Vertebrate Paleontology and Biostratigraphy in Honor of Michael O Woodburne. Museum of Northern Arizona, Flagstaff</t>
    </r>
    <r>
      <rPr>
        <sz val="11"/>
        <color rgb="FF222222"/>
        <rFont val="Calibri"/>
        <family val="2"/>
        <scheme val="minor"/>
      </rPr>
      <t>, pp.97-110.</t>
    </r>
  </si>
  <si>
    <r>
      <t>Kielan-Jaworowska, Z., 1974. </t>
    </r>
    <r>
      <rPr>
        <i/>
        <sz val="11"/>
        <color rgb="FF222222"/>
        <rFont val="Calibri"/>
        <family val="2"/>
        <scheme val="minor"/>
      </rPr>
      <t>Multituberculate Succession in the Late Cretaceuos of the Gobi Desert Mongolia</t>
    </r>
    <r>
      <rPr>
        <sz val="11"/>
        <color rgb="FF222222"/>
        <rFont val="Calibri"/>
        <family val="2"/>
        <scheme val="minor"/>
      </rPr>
      <t>. Krakow.</t>
    </r>
  </si>
  <si>
    <r>
      <t>Averianov, A.O. and Archibald, J.D., 2003. Mammals from the Upper Cretaceous Aitym Formation, Kyzylkum Desert, Uzbekistan.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24</t>
    </r>
    <r>
      <rPr>
        <sz val="11"/>
        <color rgb="FF222222"/>
        <rFont val="Calibri"/>
        <family val="2"/>
        <scheme val="minor"/>
      </rPr>
      <t>(2), pp.171-191.</t>
    </r>
  </si>
  <si>
    <r>
      <t>Fox, R.C., 1971. Early Campanian multituberculates (Mammalia: Allotheria) from the upper Milk River Formation, Alberta. </t>
    </r>
    <r>
      <rPr>
        <i/>
        <sz val="11"/>
        <color rgb="FF222222"/>
        <rFont val="Calibri"/>
        <family val="2"/>
        <scheme val="minor"/>
      </rPr>
      <t>Canadian Journal of Earth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(8), pp.916-938.</t>
    </r>
  </si>
  <si>
    <r>
      <t>Xu, L., Zhang, X., Pu, H., Jia, S., Zhang, J., Lü, J. and Meng, J., 2015. Largest known Mesozoic multituberculate from Eurasia and implications for multituberculate evolution and biology. </t>
    </r>
    <r>
      <rPr>
        <i/>
        <sz val="11"/>
        <color rgb="FF222222"/>
        <rFont val="Calibri"/>
        <family val="2"/>
        <scheme val="minor"/>
      </rPr>
      <t>Scientific reports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</t>
    </r>
    <r>
      <rPr>
        <sz val="11"/>
        <color rgb="FF222222"/>
        <rFont val="Calibri"/>
        <family val="2"/>
        <scheme val="minor"/>
      </rPr>
      <t>(1), pp.1-11.</t>
    </r>
  </si>
  <si>
    <r>
      <t>Wible, J.R., Shelley, S.L. and Bi, S., 2019. New genus and species of djadochtatheriid multituberculate (Allotheria, Mammalia) from the Upper Cretaceous Bayan Mandahu Formation of Inner Mongolia. </t>
    </r>
    <r>
      <rPr>
        <i/>
        <sz val="11"/>
        <color rgb="FF222222"/>
        <rFont val="Calibri"/>
        <family val="2"/>
        <scheme val="minor"/>
      </rPr>
      <t>Annals of Carnegie Museum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85</t>
    </r>
    <r>
      <rPr>
        <sz val="11"/>
        <color rgb="FF222222"/>
        <rFont val="Calibri"/>
        <family val="2"/>
        <scheme val="minor"/>
      </rPr>
      <t>(4), pp.285-327.</t>
    </r>
  </si>
  <si>
    <r>
      <t>Kusuhashi, N., Hu, Y., Wang, Y., Setoguchi, T. and Matsuoka, H., 2010. New multituberculate mammals from the Lower Cretaceous (Shahai and Fuxin formations), northeastern China.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(5), pp.1501-1514.</t>
    </r>
  </si>
  <si>
    <r>
      <t>Codrea, V.A., Solomon, A.A., Venczel, M. and Smith, T., 2014. A new kogaionid multituberculate mammal from the Maastrichtian of the Transylvanian Basin, Romania. </t>
    </r>
    <r>
      <rPr>
        <i/>
        <sz val="11"/>
        <color rgb="FF222222"/>
        <rFont val="Calibri"/>
        <family val="2"/>
        <scheme val="minor"/>
      </rPr>
      <t>Comptes Rendus Palevol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13</t>
    </r>
    <r>
      <rPr>
        <sz val="11"/>
        <color rgb="FF222222"/>
        <rFont val="Calibri"/>
        <family val="2"/>
        <scheme val="minor"/>
      </rPr>
      <t>(6), pp.489-499.</t>
    </r>
  </si>
  <si>
    <r>
      <t>Eaton, J.G., 2002. </t>
    </r>
    <r>
      <rPr>
        <i/>
        <sz val="11"/>
        <color rgb="FF222222"/>
        <rFont val="Calibri"/>
        <family val="2"/>
        <scheme val="minor"/>
      </rPr>
      <t>Multituberculate mammals from the Wahweap (Campanian, Aquilan) and Kaiparowits (Campanian, Judithian) formations, within and near Grand Staircase-Escalante National Monument, southern Utah</t>
    </r>
    <r>
      <rPr>
        <sz val="11"/>
        <color rgb="FF222222"/>
        <rFont val="Calibri"/>
        <family val="2"/>
        <scheme val="minor"/>
      </rPr>
      <t> (Vol. 2, No. 4). Utah Geological Survey.</t>
    </r>
  </si>
  <si>
    <r>
      <t>Wilson, G.P., Dechesne, M. and Anderson, I.R., 2010. New latest Cretaceous mammals from northeastern Colorado with biochronologic and biogeographic implications.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(2), pp.499-520.</t>
    </r>
  </si>
  <si>
    <r>
      <t>Hoffmann, S., O’Connor, P.M., Kirk, E.C., Wible, J.R. and Krause, D.W., 2014. Endocranial and inner ear morphology of Vintana sertichi (Mammalia, Gondwanatheria) from the Late Cretaceous of Madagascar.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34</t>
    </r>
    <r>
      <rPr>
        <sz val="11"/>
        <color rgb="FF222222"/>
        <rFont val="Calibri"/>
        <family val="2"/>
        <scheme val="minor"/>
      </rPr>
      <t>(sup1), pp.110-137.</t>
    </r>
  </si>
  <si>
    <r>
      <t>Bi, S., Zheng, X., Wang, X., Cignetti, N.E., Yang, S. and Wible, J.R., 2018. An Early Cretaceous eutherian and the placental–marsupial dichotomy.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558</t>
    </r>
    <r>
      <rPr>
        <sz val="11"/>
        <color rgb="FF222222"/>
        <rFont val="Calibri"/>
        <family val="2"/>
        <scheme val="minor"/>
      </rPr>
      <t>(7710), pp.390-395.</t>
    </r>
  </si>
  <si>
    <r>
      <t>Ji, Q., Luo, Z.X., Yuan, C.X., Wible, J.R., Zhang, J.P. and Georgi, J.A., 2002. The earliest known eutherian mammal.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416</t>
    </r>
    <r>
      <rPr>
        <sz val="11"/>
        <color rgb="FF222222"/>
        <rFont val="Calibri"/>
        <family val="2"/>
        <scheme val="minor"/>
      </rPr>
      <t>(6883), pp.816-822.</t>
    </r>
  </si>
  <si>
    <r>
      <t>Luo, Z.X., Ji, Q., Wible, J.R. and Yuan, C.X., 2003. An Early Cretaceous tribosphenic mammal and metatherian evolution.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302</t>
    </r>
    <r>
      <rPr>
        <sz val="11"/>
        <color rgb="FF222222"/>
        <rFont val="Calibri"/>
        <family val="2"/>
        <scheme val="minor"/>
      </rPr>
      <t>(5652), pp.1934-1940.</t>
    </r>
  </si>
  <si>
    <r>
      <t>Smith, F.A., Smith, R.E.E., Lyons, S.K. and Payne, J.L., 2018. Body size downgrading of mammals over the late Quaternary.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360</t>
    </r>
    <r>
      <rPr>
        <sz val="11"/>
        <color rgb="FF222222"/>
        <rFont val="Calibri"/>
        <family val="2"/>
        <scheme val="minor"/>
      </rPr>
      <t>(6386), pp.310-313.</t>
    </r>
  </si>
  <si>
    <r>
      <t>Krause, D.W., Hoffmann, S., Hu, Y., Wible, J.R., Rougier, G.W., Kirk, E.C., Groenke, J.R., Rogers, R.R., Rossie, J.B., Schultz, J.A. and Evans, A.R., 2020. Skeleton of a Cretaceous mammal from Madagascar reflects long-term insularity.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581</t>
    </r>
    <r>
      <rPr>
        <sz val="11"/>
        <color rgb="FF222222"/>
        <rFont val="Calibri"/>
        <family val="2"/>
        <scheme val="minor"/>
      </rPr>
      <t>(7809), pp.421-427.</t>
    </r>
  </si>
  <si>
    <r>
      <t>Huttenlocker, A.K., Grossnickle, D.M., Kirkland, J.I., Schultz, J.A. and Luo, Z.X., 2018. Late-surviving stem mammal links the lowermost Cretaceous of North America and Gondwana.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558</t>
    </r>
    <r>
      <rPr>
        <sz val="11"/>
        <color rgb="FF222222"/>
        <rFont val="Calibri"/>
        <family val="2"/>
        <scheme val="minor"/>
      </rPr>
      <t>(7708), pp.108-112.</t>
    </r>
  </si>
  <si>
    <r>
      <t>Martin, T., Marugán-Lobón, J., Vullo, R., Martín-Abad, H., Luo, Z.X. and Buscalioni, A.D., 2015. A Cretaceous eutriconodont and integument evolution in early mammals.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526</t>
    </r>
    <r>
      <rPr>
        <sz val="11"/>
        <color rgb="FF222222"/>
        <rFont val="Calibri"/>
        <family val="2"/>
        <scheme val="minor"/>
      </rPr>
      <t>(7573), pp.380-384.</t>
    </r>
  </si>
  <si>
    <r>
      <t>Rougier, G.W., Sheth, A.S., Spurlin, B.K., Bolortsetseg, M.I.N.J.I.N. and Novacek, M.J., 2016. Craniodental anatomy of a new Late Cretaceous multituberculate mammal from Udan Sayr, Mongolia.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pp.197-248.</t>
    </r>
  </si>
  <si>
    <r>
      <t>Csiki-Sava, Z., Vremir, M., Meng, J., Brusatte, S.L. and Norell, M.A., 2018. Dome-headed, small-brained island mammal from the Late Cretaceous of Romania.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115</t>
    </r>
    <r>
      <rPr>
        <sz val="11"/>
        <color rgb="FF222222"/>
        <rFont val="Calibri"/>
        <family val="2"/>
        <scheme val="minor"/>
      </rPr>
      <t>(19), pp.4857-4862.</t>
    </r>
  </si>
  <si>
    <t>Archer et al 1985</t>
  </si>
  <si>
    <t>Archibald and Averianov 2003</t>
  </si>
  <si>
    <t>Archibald and Averianov 2012</t>
  </si>
  <si>
    <t>Archibald and Averianov 2006</t>
  </si>
  <si>
    <t>Archibald 1982</t>
  </si>
  <si>
    <t>Averianov and Archibald 2005</t>
  </si>
  <si>
    <t>Averianov and Nessov 1995</t>
  </si>
  <si>
    <t>Averianov and Archibald 2003</t>
  </si>
  <si>
    <t>Averianov and Archibald 2013</t>
  </si>
  <si>
    <t>Averianov et al 2010</t>
  </si>
  <si>
    <t>Bi et al 2015</t>
  </si>
  <si>
    <t>Bi et al 2018</t>
  </si>
  <si>
    <t>Case et al 2005</t>
  </si>
  <si>
    <t>Chuankui et al 2005</t>
  </si>
  <si>
    <t>Cifelli et al 2012</t>
  </si>
  <si>
    <t>Cifelli et al 1999</t>
  </si>
  <si>
    <t>Codrea et al 2014</t>
  </si>
  <si>
    <t>Csiki-Sava et al 2018</t>
  </si>
  <si>
    <t>Flannery et al 1995</t>
  </si>
  <si>
    <t>Cifelli and Davis 2015</t>
  </si>
  <si>
    <t>Cifelli and Madsen 1986</t>
  </si>
  <si>
    <t>Cifelli and Madsen 1999</t>
  </si>
  <si>
    <t>Cifelli 1994</t>
  </si>
  <si>
    <t>Cifelli 2004</t>
  </si>
  <si>
    <t>Cifelli et al 2016</t>
  </si>
  <si>
    <t>Cohen et al 2020</t>
  </si>
  <si>
    <t>Davis and Cifelli 2011</t>
  </si>
  <si>
    <t>Davis 2012</t>
  </si>
  <si>
    <t>Eaton and Cifelli 2001</t>
  </si>
  <si>
    <t>Eaton 2002</t>
  </si>
  <si>
    <t>Eaton 2006</t>
  </si>
  <si>
    <t>Eaton 2009</t>
  </si>
  <si>
    <t>Eberle et al 2019</t>
  </si>
  <si>
    <t>Ensom and Sigogneau-Russell 2000</t>
  </si>
  <si>
    <t>Ensom and Sigogneau-Russell 1998</t>
  </si>
  <si>
    <t>Fostowicz-Frelik 2016</t>
  </si>
  <si>
    <t>Fox 1971</t>
  </si>
  <si>
    <t>Gheerbrant and Astibia 1994</t>
  </si>
  <si>
    <t>Goin et al 2020</t>
  </si>
  <si>
    <t>Han and Meng 2016</t>
  </si>
  <si>
    <t>Hoffman et al 2014</t>
  </si>
  <si>
    <t>Hu et al 2010</t>
  </si>
  <si>
    <t>Hu et al 1997</t>
  </si>
  <si>
    <t>Hu et al 2005a</t>
  </si>
  <si>
    <t>Hu et al 2005b</t>
  </si>
  <si>
    <t>Hunter et al 2010</t>
  </si>
  <si>
    <t>Huttenlocker et al 2018</t>
  </si>
  <si>
    <t>Jäger et al 2021</t>
  </si>
  <si>
    <t>Jenkins and Schaff 1988</t>
  </si>
  <si>
    <t>Ji et al 2002</t>
  </si>
  <si>
    <t>Ji et al 2009</t>
  </si>
  <si>
    <t>Kelly 2014</t>
  </si>
  <si>
    <t>Kielan-Jaworowska 1974</t>
  </si>
  <si>
    <t>Kielan-Jaworowska 1969</t>
  </si>
  <si>
    <t>Krause et al 2020</t>
  </si>
  <si>
    <t>Kusuhashi et al 2010</t>
  </si>
  <si>
    <t>Kusuhashi et al 2013</t>
  </si>
  <si>
    <t>Kusuhashi et al 2016</t>
  </si>
  <si>
    <t>Li et al 2003</t>
  </si>
  <si>
    <t>Meng et al 2005</t>
  </si>
  <si>
    <t>Lillegraven and McKenna 1986</t>
  </si>
  <si>
    <t>Lillegraven 1969</t>
  </si>
  <si>
    <t>Prasad et al 2007</t>
  </si>
  <si>
    <t>Rich et al 1997</t>
  </si>
  <si>
    <t>Rougier et al 2009</t>
  </si>
  <si>
    <t>Lopatin and Averianov 2006</t>
  </si>
  <si>
    <t>Prasad et al 1994</t>
  </si>
  <si>
    <t>Lopatin and Averianov 2015</t>
  </si>
  <si>
    <t>Lopatin and Averianov 2017</t>
  </si>
  <si>
    <t>Lopatin and Averianov 2018</t>
  </si>
  <si>
    <t>Maschenko and Lopatin 1998</t>
  </si>
  <si>
    <t>Lopatin et al 2010</t>
  </si>
  <si>
    <t>Luo et al 2003</t>
  </si>
  <si>
    <t>Martin et al 2015</t>
  </si>
  <si>
    <t>Martinelli et al 2021</t>
  </si>
  <si>
    <t>Meng et al 2011</t>
  </si>
  <si>
    <t>Plogschties and Martin 2019</t>
  </si>
  <si>
    <t>Prasad et al 2010</t>
  </si>
  <si>
    <t>Rich et al 2020</t>
  </si>
  <si>
    <t>Rougier et al 2007</t>
  </si>
  <si>
    <t>Rougier et al 2016</t>
  </si>
  <si>
    <t>Sahni 1972</t>
  </si>
  <si>
    <t>Smith et al 2018</t>
  </si>
  <si>
    <t>Sweetman 2008</t>
  </si>
  <si>
    <t>Tabuce et al 2013</t>
  </si>
  <si>
    <t>Tsubamoto et al 2004</t>
  </si>
  <si>
    <t>Vullo et al 2009</t>
  </si>
  <si>
    <t>Wang et al 2018</t>
  </si>
  <si>
    <t>Wible et al 2009</t>
  </si>
  <si>
    <t>Wible et al 2019</t>
  </si>
  <si>
    <t>Williamson and Weil 2008</t>
  </si>
  <si>
    <t>Wilson et al 2010</t>
  </si>
  <si>
    <t>Wood and Clemens 2001</t>
  </si>
  <si>
    <t>Xu et al 2015</t>
  </si>
  <si>
    <t>Yuan et al 2009</t>
  </si>
  <si>
    <t>Zan et al 2006</t>
  </si>
  <si>
    <t>Wilson et al 2012</t>
  </si>
  <si>
    <t>Mendoza et al 2006</t>
  </si>
  <si>
    <t>Bloch et al 1998</t>
  </si>
  <si>
    <t>Gordon 2003</t>
  </si>
  <si>
    <t>Legendre 1986</t>
  </si>
  <si>
    <r>
      <t>Legendre, S., 1986. Analysis of mammalian communities from the late Eocene and Oligocene of southern France. </t>
    </r>
    <r>
      <rPr>
        <i/>
        <sz val="11"/>
        <color rgb="FF222222"/>
        <rFont val="Calibri"/>
        <family val="2"/>
        <scheme val="minor"/>
      </rPr>
      <t>Palaeovertebrata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</t>
    </r>
    <r>
      <rPr>
        <sz val="11"/>
        <color rgb="FF222222"/>
        <rFont val="Calibri"/>
        <family val="2"/>
        <scheme val="minor"/>
      </rPr>
      <t>(4), pp.191-212.</t>
    </r>
  </si>
  <si>
    <r>
      <t>Gordon, C.L., 2003. A first look at estimating body size in dentally conservative marsupials.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</t>
    </r>
    <r>
      <rPr>
        <sz val="11"/>
        <color rgb="FF222222"/>
        <rFont val="Calibri"/>
        <family val="2"/>
        <scheme val="minor"/>
      </rPr>
      <t>(1), pp.1-21.</t>
    </r>
  </si>
  <si>
    <r>
      <t>Bloch, J.I., Rose, K.D. and Gingerich, P.D., 1998. New species of Batodonoides (Lipotyphla, Geolabididae) from the early Eocene of Wyoming: smallest known mammal?. </t>
    </r>
    <r>
      <rPr>
        <i/>
        <sz val="11"/>
        <color rgb="FF222222"/>
        <rFont val="Calibri"/>
        <family val="2"/>
        <scheme val="minor"/>
      </rPr>
      <t>Journal of Mammalogy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79</t>
    </r>
    <r>
      <rPr>
        <sz val="11"/>
        <color rgb="FF222222"/>
        <rFont val="Calibri"/>
        <family val="2"/>
        <scheme val="minor"/>
      </rPr>
      <t>(3), pp.804-827.</t>
    </r>
  </si>
  <si>
    <r>
      <t>Mendoza, M., Janis, C.M. and Palmqvist, P., 2006. Estimating the body mass of extinct ungulates: a study on the use of multiple regression. </t>
    </r>
    <r>
      <rPr>
        <i/>
        <sz val="11"/>
        <color rgb="FF222222"/>
        <rFont val="Calibri"/>
        <family val="2"/>
        <scheme val="minor"/>
      </rPr>
      <t>Journal of Zoology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270</t>
    </r>
    <r>
      <rPr>
        <sz val="11"/>
        <color rgb="FF222222"/>
        <rFont val="Calibri"/>
        <family val="2"/>
        <scheme val="minor"/>
      </rPr>
      <t>(1), pp.90-101.</t>
    </r>
  </si>
  <si>
    <r>
      <t>Wilson, G.P., Evans, A.R., Corfe, I.J., Smits, P.D., Fortelius, M. and Jernvall, J., 2012. Adaptive radiation of multituberculate mammals before the extinction of dinosaurs.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483</t>
    </r>
    <r>
      <rPr>
        <sz val="11"/>
        <color rgb="FF222222"/>
        <rFont val="Calibri"/>
        <family val="2"/>
        <scheme val="minor"/>
      </rPr>
      <t>(7390), pp.457-460.</t>
    </r>
  </si>
  <si>
    <r>
      <t>Van Valkenburgh, B., 1990. Skeletal and dental predictors of body mass in carnivores. </t>
    </r>
    <r>
      <rPr>
        <i/>
        <sz val="11"/>
        <color rgb="FF222222"/>
        <rFont val="Calibri"/>
        <family val="2"/>
        <scheme val="minor"/>
      </rPr>
      <t>Body size in Mammalian Paleobiology Estimation and biological implications.</t>
    </r>
    <r>
      <rPr>
        <sz val="11"/>
        <color rgb="FF222222"/>
        <rFont val="Calibri"/>
        <family val="2"/>
        <scheme val="minor"/>
      </rPr>
      <t>, pp.181-205.</t>
    </r>
  </si>
  <si>
    <t>Van Valkenburgh 1990</t>
  </si>
  <si>
    <t>Felidae</t>
  </si>
  <si>
    <t>Middle Pleistocene</t>
  </si>
  <si>
    <t>Gelasian</t>
  </si>
  <si>
    <t>Xenosmilus hodsonae</t>
  </si>
  <si>
    <t>Carnivora</t>
  </si>
  <si>
    <t>carnivore, omnivore</t>
  </si>
  <si>
    <t>Lutetian</t>
  </si>
  <si>
    <t>Merycoidodontidae</t>
  </si>
  <si>
    <t>Zanclean</t>
  </si>
  <si>
    <t>Miocene</t>
  </si>
  <si>
    <t>Artiodactyla</t>
  </si>
  <si>
    <t>Holocene</t>
  </si>
  <si>
    <t>Pleistocene</t>
  </si>
  <si>
    <t>Chalicotherioidea</t>
  </si>
  <si>
    <t>browser</t>
  </si>
  <si>
    <t>NA</t>
  </si>
  <si>
    <t>Burdigalian</t>
  </si>
  <si>
    <t>Tylocephalonyx skinneri</t>
  </si>
  <si>
    <t>Chalicotheriidae</t>
  </si>
  <si>
    <t>Perissodactyla</t>
  </si>
  <si>
    <t>Hyaenodontidae</t>
  </si>
  <si>
    <t>Protoceratidae</t>
  </si>
  <si>
    <t>Priabonian</t>
  </si>
  <si>
    <t>Trigenicus profectus</t>
  </si>
  <si>
    <t>Thanetian</t>
  </si>
  <si>
    <t>grazer</t>
  </si>
  <si>
    <t>Tortonian</t>
  </si>
  <si>
    <t>Mustelidae</t>
  </si>
  <si>
    <t>Sthenictis bellus</t>
  </si>
  <si>
    <t>Calabrian</t>
  </si>
  <si>
    <t>Pliocene</t>
  </si>
  <si>
    <t>Sciuridae</t>
  </si>
  <si>
    <t>granivore, frugivore</t>
  </si>
  <si>
    <t>semifossorial</t>
  </si>
  <si>
    <t>Rodentia</t>
  </si>
  <si>
    <t>Sorex rexroadensis</t>
  </si>
  <si>
    <t>Talpidae</t>
  </si>
  <si>
    <t>fossorial</t>
  </si>
  <si>
    <t>Serravallian</t>
  </si>
  <si>
    <t>Langhian</t>
  </si>
  <si>
    <t>Pseudaelurus</t>
  </si>
  <si>
    <t>Pseudaelurus validus</t>
  </si>
  <si>
    <t>Equidae</t>
  </si>
  <si>
    <t>Oligocene</t>
  </si>
  <si>
    <t>Rupelian</t>
  </si>
  <si>
    <t>Proscalops miocaenus</t>
  </si>
  <si>
    <t>Proscalopidae</t>
  </si>
  <si>
    <t>Castoridae</t>
  </si>
  <si>
    <t>Leptictidae</t>
  </si>
  <si>
    <t>insectivore, carnivore</t>
  </si>
  <si>
    <t>Prodiacodon furor</t>
  </si>
  <si>
    <t>grazer, browser</t>
  </si>
  <si>
    <t>Neogene</t>
  </si>
  <si>
    <t>Microtus</t>
  </si>
  <si>
    <t>Pitymys mcnowni</t>
  </si>
  <si>
    <t>Cricetidae</t>
  </si>
  <si>
    <t>Peromyscus</t>
  </si>
  <si>
    <t>Peromyscus sarmocophinus</t>
  </si>
  <si>
    <t>Bartonian</t>
  </si>
  <si>
    <t>Paramerychyus relictus</t>
  </si>
  <si>
    <t>Leporidae</t>
  </si>
  <si>
    <t>Palaeolagus haydeni</t>
  </si>
  <si>
    <t>Lagomorpha</t>
  </si>
  <si>
    <t>Ochotonidae</t>
  </si>
  <si>
    <t>Oreolagus nevadensis</t>
  </si>
  <si>
    <t>Oligoscalops galbreathi</t>
  </si>
  <si>
    <t>Miopetaurista webbi</t>
  </si>
  <si>
    <t>Miohippus anceps</t>
  </si>
  <si>
    <t>Merycoidodon (Otarohyus) major</t>
  </si>
  <si>
    <t>Leptictis dakotensis</t>
  </si>
  <si>
    <t>Leptarctus</t>
  </si>
  <si>
    <t>Leptarctus oregonensis</t>
  </si>
  <si>
    <t>Hypolagus voorhiesi</t>
  </si>
  <si>
    <t>Hypisodus minimus</t>
  </si>
  <si>
    <t>Hypisodontidae</t>
  </si>
  <si>
    <t>Hyopsodontidae</t>
  </si>
  <si>
    <t>Xenarthra</t>
  </si>
  <si>
    <t>Equus</t>
  </si>
  <si>
    <t>Equus giganteus</t>
  </si>
  <si>
    <t>Desmatochoerus hatcheri</t>
  </si>
  <si>
    <t>Chattian</t>
  </si>
  <si>
    <t>Primates</t>
  </si>
  <si>
    <t>Cervus</t>
  </si>
  <si>
    <t>Cervus canadensis</t>
  </si>
  <si>
    <t>Cervidae</t>
  </si>
  <si>
    <t>Canidae</t>
  </si>
  <si>
    <t>Archaeocyon falkenbachi</t>
  </si>
  <si>
    <t>Apternodus mediaevus</t>
  </si>
  <si>
    <t>Apternodontidae</t>
  </si>
  <si>
    <t>Allomys simplicidens</t>
  </si>
  <si>
    <t>Allomyidae</t>
  </si>
  <si>
    <t>Agnotocastor montanus</t>
  </si>
  <si>
    <t>Macroscelidea</t>
  </si>
  <si>
    <t>Tachyglossidae</t>
  </si>
  <si>
    <t>Zaglossus robusta</t>
  </si>
  <si>
    <t>Myrmecophagidae</t>
  </si>
  <si>
    <t>Nunezia caroloameghinoi</t>
  </si>
  <si>
    <t>Messinian</t>
  </si>
  <si>
    <t>Myrmecophaga tridactyla</t>
  </si>
  <si>
    <t>Neotamandua conspicua</t>
  </si>
  <si>
    <t>Cingulata</t>
  </si>
  <si>
    <t>Dasypodidae</t>
  </si>
  <si>
    <t>Zaedyus pichiy</t>
  </si>
  <si>
    <t>Eutatus praepampaeus</t>
  </si>
  <si>
    <t>Eutatus seguini</t>
  </si>
  <si>
    <t>Doellotatus chapadmalensis</t>
  </si>
  <si>
    <t>Doellotatus inornatus</t>
  </si>
  <si>
    <t>Ringueletia simpsoni</t>
  </si>
  <si>
    <t>Chaetophractus villosus</t>
  </si>
  <si>
    <t>Piacenzian</t>
  </si>
  <si>
    <t>Paleuphractus argentinus</t>
  </si>
  <si>
    <t>Holozaedyus laevisculptus</t>
  </si>
  <si>
    <t>Chorobates recens</t>
  </si>
  <si>
    <t>Chorobates villosissimus</t>
  </si>
  <si>
    <t>Paraeuphractus prominens</t>
  </si>
  <si>
    <t>Dasypotherium australis</t>
  </si>
  <si>
    <t>Macroeuphractus outesi</t>
  </si>
  <si>
    <t>Macroeuphractus retusus</t>
  </si>
  <si>
    <t>Macrochorobates scalabrinii</t>
  </si>
  <si>
    <t>Macrochorobates chapadmalensis</t>
  </si>
  <si>
    <t>Pliodasypus vergelianus</t>
  </si>
  <si>
    <t>Propraopus sulcatus</t>
  </si>
  <si>
    <t>Pholidota</t>
  </si>
  <si>
    <t>Manidae</t>
  </si>
  <si>
    <t>Manis (Smutsia) gigantea</t>
  </si>
  <si>
    <t>Hesperoscalops sewardensis</t>
  </si>
  <si>
    <t>Hesperoscalops ruficervus</t>
  </si>
  <si>
    <t>Hesperoscalops rexroadi</t>
  </si>
  <si>
    <t>Hesperoscalops mcgrewi</t>
  </si>
  <si>
    <t>Hesperoscalops blancoensis</t>
  </si>
  <si>
    <t>Lemoynea biradicularis</t>
  </si>
  <si>
    <t>Talpa neagui</t>
  </si>
  <si>
    <t>Talpa</t>
  </si>
  <si>
    <t>Talpa caeca</t>
  </si>
  <si>
    <t>Talpa minuta</t>
  </si>
  <si>
    <t>Talpa minor</t>
  </si>
  <si>
    <t>Talpa fossilis</t>
  </si>
  <si>
    <t>Talpa tyrrhenica</t>
  </si>
  <si>
    <t>Talpa europaea</t>
  </si>
  <si>
    <t>Scapanulus agrarius</t>
  </si>
  <si>
    <t>Yanshuella primaeva</t>
  </si>
  <si>
    <t>Quyania chowi</t>
  </si>
  <si>
    <t>Scapanus latimanus</t>
  </si>
  <si>
    <t>Scapanus</t>
  </si>
  <si>
    <t>Scapanus townsendii</t>
  </si>
  <si>
    <t>Scapanus proceridens</t>
  </si>
  <si>
    <t>Scapanus hagermanensis</t>
  </si>
  <si>
    <t>Scapanus malatinus</t>
  </si>
  <si>
    <t>Archaeodesmana dekkersi</t>
  </si>
  <si>
    <t>Dibolia bifida</t>
  </si>
  <si>
    <t>Archaeodesmana brailloni</t>
  </si>
  <si>
    <t>Archaeodesmana baetica</t>
  </si>
  <si>
    <t>Galemys kormosi</t>
  </si>
  <si>
    <t>Galemys</t>
  </si>
  <si>
    <t>Galemys sulimskii</t>
  </si>
  <si>
    <t>Desmanella amasyae</t>
  </si>
  <si>
    <t>Desmanella dubia</t>
  </si>
  <si>
    <t>Desmanella gardiolensis</t>
  </si>
  <si>
    <t>Gaillardia thomsoni</t>
  </si>
  <si>
    <t>Parascalops fossilis</t>
  </si>
  <si>
    <t>Parascalops</t>
  </si>
  <si>
    <t>Neurotrichus columbianus</t>
  </si>
  <si>
    <t>Neurotrichus skoczeni</t>
  </si>
  <si>
    <t>Desmana thermalis</t>
  </si>
  <si>
    <t>Desmana</t>
  </si>
  <si>
    <t>Desmana verestchagini</t>
  </si>
  <si>
    <t>Desmana inflata</t>
  </si>
  <si>
    <t>Desmana nehringi</t>
  </si>
  <si>
    <t>Desmana kowalskae</t>
  </si>
  <si>
    <t>Scalopus aquaticus</t>
  </si>
  <si>
    <t>Scalopus</t>
  </si>
  <si>
    <t>Tubulidentata</t>
  </si>
  <si>
    <t>Orycteropodidae</t>
  </si>
  <si>
    <t>Orycteropus abundulafus</t>
  </si>
  <si>
    <t>Orycteropus</t>
  </si>
  <si>
    <t>Orycteropus djourabensis</t>
  </si>
  <si>
    <t>Orycteropus afer</t>
  </si>
  <si>
    <t>Leptorycteropus guilielmi</t>
  </si>
  <si>
    <t>Macroscelididae</t>
  </si>
  <si>
    <t>Elephantulus brachyrhynchus</t>
  </si>
  <si>
    <t>Elephantulus fuscus</t>
  </si>
  <si>
    <t>Macroscelides proboscideus</t>
  </si>
  <si>
    <t>Paucituberculata</t>
  </si>
  <si>
    <t>Caenolestidae</t>
  </si>
  <si>
    <t>Pliolestes tripotamicus</t>
  </si>
  <si>
    <t>meas_source</t>
  </si>
  <si>
    <t>m1</t>
  </si>
  <si>
    <t>length_mm</t>
  </si>
  <si>
    <t>width_mm</t>
  </si>
  <si>
    <t>meas_element</t>
  </si>
  <si>
    <t>skull</t>
  </si>
  <si>
    <t>mandible</t>
  </si>
  <si>
    <t>PBDB</t>
  </si>
  <si>
    <t>EOL</t>
  </si>
  <si>
    <t>Mammals, skull_length</t>
  </si>
  <si>
    <t>ln(m) = -3.83 + 3.68 * ln(skull_length)</t>
  </si>
  <si>
    <t>Luo et al 2001</t>
  </si>
  <si>
    <t>Mammals, mandible length</t>
  </si>
  <si>
    <t>ln(m) = -5.6712 + 2.9677 * ln(mandible_length)</t>
  </si>
  <si>
    <t>Foster 2009</t>
  </si>
  <si>
    <t>Alwoodia magna</t>
  </si>
  <si>
    <t>Palaechthonidae</t>
  </si>
  <si>
    <t>Anasazia williamsoni</t>
  </si>
  <si>
    <t>Eulipotyphla</t>
  </si>
  <si>
    <t>Apternodus baladontus</t>
  </si>
  <si>
    <t>Panameriungulata</t>
  </si>
  <si>
    <t>Ellipsodon inaequidens</t>
  </si>
  <si>
    <t>Plesiosoricidae</t>
  </si>
  <si>
    <t>Plesiosorex soricinoides</t>
  </si>
  <si>
    <t>Hyaenodon leptorhynchus</t>
  </si>
  <si>
    <t>Florentiamyidae</t>
  </si>
  <si>
    <t>Kirkomys nebraskensis</t>
  </si>
  <si>
    <t>Leptictida</t>
  </si>
  <si>
    <t>Lycophocyon hutchisoni</t>
  </si>
  <si>
    <t>Merycoides longiceps</t>
  </si>
  <si>
    <t>Omomyidae</t>
  </si>
  <si>
    <t>Walshina esmaraldensis</t>
  </si>
  <si>
    <t>Plesiadapiformes</t>
  </si>
  <si>
    <t>insectivore, omnivore</t>
  </si>
  <si>
    <t>Aquitanian</t>
  </si>
  <si>
    <t>Hyaenodon</t>
  </si>
  <si>
    <t>Gaudin et al 2018</t>
  </si>
  <si>
    <r>
      <t xml:space="preserve">Gaudin, T.J., Hicks, P. and Di Blanco, Y., 2018. Myrmecophaga tridactyla (Pilosa: Myrmecophagidae). 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50(956), pp.1-13.</t>
    </r>
  </si>
  <si>
    <r>
      <t xml:space="preserve">Superina, M. and Abba, A.M., 2014. Zaedyus pichiy (Cingulata: Dasypodidae). 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46(905), pp.1-10.</t>
    </r>
  </si>
  <si>
    <t>Superina and Abba 2014</t>
  </si>
  <si>
    <t>Vizcaíno and Bargo 2003</t>
  </si>
  <si>
    <t>Murray 1978</t>
  </si>
  <si>
    <t>Vizcaíno and Bargo 1998</t>
  </si>
  <si>
    <t>Carlini and Scillato-Yané 1996</t>
  </si>
  <si>
    <t>Vizcaíno and De Iuliis 2003</t>
  </si>
  <si>
    <t>Castro et al 2013</t>
  </si>
  <si>
    <t>Dalquest 1983</t>
  </si>
  <si>
    <t>Bown, T.M., 1980. The fossil Insectivora of Lemoyne Quarry (Ash Hollow Formation, Hemphillian), Keith County, Nebraska.</t>
  </si>
  <si>
    <t>Bown 1980</t>
  </si>
  <si>
    <t>Ziegler 2003</t>
  </si>
  <si>
    <t>van Cleef-Roders and van den Hoek Ostende 2001</t>
  </si>
  <si>
    <t>Rzebik-Kowalska 2014</t>
  </si>
  <si>
    <t>Verts and Carraway 2001</t>
  </si>
  <si>
    <t>Carraway et al 1993</t>
  </si>
  <si>
    <t>Hutchison 1968</t>
  </si>
  <si>
    <t>Rümke 1985</t>
  </si>
  <si>
    <t>Martín-Suárez et al 2001</t>
  </si>
  <si>
    <t>Crochet 1986</t>
  </si>
  <si>
    <t>Lehmann et al 2005</t>
  </si>
  <si>
    <t>Lehmann et al 2004</t>
  </si>
  <si>
    <t>Koontz and Roeper 1983</t>
  </si>
  <si>
    <t>Lovegrove and Mowoe 2013</t>
  </si>
  <si>
    <t>Smits 2015</t>
  </si>
  <si>
    <t>Reby et al 2016</t>
  </si>
  <si>
    <t>Costeur et al 2012</t>
  </si>
  <si>
    <t>Sole et al 2018</t>
  </si>
  <si>
    <t>Damuth 1982</t>
  </si>
  <si>
    <t>Tomiya 2011</t>
  </si>
  <si>
    <t>Casanovas-Vilar et al 2018</t>
  </si>
  <si>
    <t>Rothwell 2004</t>
  </si>
  <si>
    <t>López-Torres et al 2018</t>
  </si>
  <si>
    <t>Torregrosa et al 2010</t>
  </si>
  <si>
    <r>
      <t>Carlini, A.A. and Scillato-Yané, G.J., 1996. Chorobates recens (Xenarthra, Dasypodidae) y un análisis de la filogenia de los Euphractini. </t>
    </r>
    <r>
      <rPr>
        <i/>
        <sz val="11"/>
        <color rgb="FF222222"/>
        <rFont val="Calibri"/>
        <family val="2"/>
        <scheme val="minor"/>
      </rPr>
      <t>Revista del Museo de La Plata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</t>
    </r>
    <r>
      <rPr>
        <sz val="11"/>
        <color rgb="FF222222"/>
        <rFont val="Calibri"/>
        <family val="2"/>
        <scheme val="minor"/>
      </rPr>
      <t>(59), pp.225-238.</t>
    </r>
  </si>
  <si>
    <r>
      <t>Carraway, L.N., Alexander, L.F. and Verts, B.J., 1993. Scapanus townsendii.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(434), pp.1-7.</t>
    </r>
  </si>
  <si>
    <r>
      <t>Casanovas-Vilar, I., Garcia-Porta, J., Fortuny, J., Sanisidro, O., Prieto, J., Querejeta, M., Llácer, S., Robles, J.M., Bernardini, F. and Alba, D.M., 2018. Oldest skeleton of a fossil flying squirrel casts new light on the phylogeny of the group. </t>
    </r>
    <r>
      <rPr>
        <i/>
        <sz val="11"/>
        <color rgb="FF222222"/>
        <rFont val="Calibri"/>
        <family val="2"/>
        <scheme val="minor"/>
      </rPr>
      <t>Elife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</t>
    </r>
    <r>
      <rPr>
        <sz val="11"/>
        <color rgb="FF222222"/>
        <rFont val="Calibri"/>
        <family val="2"/>
        <scheme val="minor"/>
      </rPr>
      <t>, p.e39270.</t>
    </r>
  </si>
  <si>
    <r>
      <t>Castro, M.C., Ribeiro, A.M., Ferigolo, J. and Langer, M.C., 2013. Redescription of Dasypus punctatus Lund, 1840 and considerations on the genus Propraopus Ameghino, 1881 (Xenarthra, Cingulata).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33</t>
    </r>
    <r>
      <rPr>
        <sz val="11"/>
        <color rgb="FF222222"/>
        <rFont val="Calibri"/>
        <family val="2"/>
        <scheme val="minor"/>
      </rPr>
      <t>(2), pp.434-447.</t>
    </r>
  </si>
  <si>
    <r>
      <t>Costeur, L., Maridet, O., Peigné, S. and Heizmann, E.P., 2012. Palaeoecology and palaeoenvironment of the Aquitanian locality Ulm-Westtangente (MN2, Lower Freshwater Molasse, Germany). </t>
    </r>
    <r>
      <rPr>
        <i/>
        <sz val="11"/>
        <color rgb="FF222222"/>
        <rFont val="Calibri"/>
        <family val="2"/>
        <scheme val="minor"/>
      </rPr>
      <t>Swiss Journal of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131</t>
    </r>
    <r>
      <rPr>
        <sz val="11"/>
        <color rgb="FF222222"/>
        <rFont val="Calibri"/>
        <family val="2"/>
        <scheme val="minor"/>
      </rPr>
      <t>(1), pp.183-199.</t>
    </r>
  </si>
  <si>
    <r>
      <t>Crochet, J.Y., 1986. Insectivores pliocènes du sud de la France (Languedoc-Roussillon) et du nord-est de l'Espagne. </t>
    </r>
    <r>
      <rPr>
        <i/>
        <sz val="11"/>
        <color rgb="FF222222"/>
        <rFont val="Calibri"/>
        <family val="2"/>
        <scheme val="minor"/>
      </rPr>
      <t>Palaeovertebrata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</t>
    </r>
    <r>
      <rPr>
        <sz val="11"/>
        <color rgb="FF222222"/>
        <rFont val="Calibri"/>
        <family val="2"/>
        <scheme val="minor"/>
      </rPr>
      <t>(3), pp.145-171.</t>
    </r>
  </si>
  <si>
    <r>
      <t>Dalquest, W.W., 1983. </t>
    </r>
    <r>
      <rPr>
        <i/>
        <sz val="11"/>
        <color rgb="FF222222"/>
        <rFont val="Calibri"/>
        <family val="2"/>
        <scheme val="minor"/>
      </rPr>
      <t>Mammals of the Coffee Ranch Local Fauna Hemphilian of Texas</t>
    </r>
    <r>
      <rPr>
        <sz val="11"/>
        <color rgb="FF222222"/>
        <rFont val="Calibri"/>
        <family val="2"/>
        <scheme val="minor"/>
      </rPr>
      <t>. Texas Memorial Museum, The University of Texas at Austin.</t>
    </r>
  </si>
  <si>
    <r>
      <t>Damuth, J., 1982. Analysis of the preservation of community structure in assemblages of fossil mammals.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(4), pp.434-446.</t>
    </r>
  </si>
  <si>
    <r>
      <t>Foster, J.R., 2009. Preliminary body mass estimates for mammalian genera of the Morrison Formation (Upper Jurassic, North America). </t>
    </r>
    <r>
      <rPr>
        <i/>
        <sz val="11"/>
        <color rgb="FF222222"/>
        <rFont val="Calibri"/>
        <family val="2"/>
        <scheme val="minor"/>
      </rPr>
      <t>PaleoBios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(3), pp.114-122.</t>
    </r>
  </si>
  <si>
    <r>
      <t xml:space="preserve">Hutchison, J.H., 1968. Fossil Talpidae (lnsectivora, Mammalia) from the later Tertiary of Oregon. </t>
    </r>
    <r>
      <rPr>
        <i/>
        <sz val="11"/>
        <color rgb="FF222222"/>
        <rFont val="Calibri"/>
        <family val="2"/>
        <scheme val="minor"/>
      </rPr>
      <t>Bulletin of the Museum of Natural History of the University of Oregon, 11.</t>
    </r>
  </si>
  <si>
    <r>
      <t>Koontz, F.W. and Roeper, N.J., 1983. Elephantulus rufescens.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(204), pp.1-5.</t>
    </r>
  </si>
  <si>
    <r>
      <t>Lehmann, T., Vignaud, P., Mackaye, H.T. and Brunet, M., 2004. A fossil aardvark (Mammalia, Tubulidentata) from the lower Pliocene of Chad. </t>
    </r>
    <r>
      <rPr>
        <i/>
        <sz val="11"/>
        <color rgb="FF222222"/>
        <rFont val="Calibri"/>
        <family val="2"/>
        <scheme val="minor"/>
      </rPr>
      <t>Journal of African Earth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(5), pp.201-217.</t>
    </r>
  </si>
  <si>
    <r>
      <t>Lehmann, T., Vignaud, P., Likius, A. and Brunet, M., 2005. A new species of Orycteropodidae (Mammalia, Tubulidentata) in the Mio-Pliocene of northern Chad.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143</t>
    </r>
    <r>
      <rPr>
        <sz val="11"/>
        <color rgb="FF222222"/>
        <rFont val="Calibri"/>
        <family val="2"/>
        <scheme val="minor"/>
      </rPr>
      <t>(1), pp.109-131.</t>
    </r>
  </si>
  <si>
    <r>
      <t>López-Torres, S., Silcox, M.T. and Holroyd, P.A., 2018. New omomyoids (Euprimates, Mammalia) from the late Uintan of southern California, USA, and the question of the extinction of the Paromomyidae (Plesiadapiformes, Primates). </t>
    </r>
    <r>
      <rPr>
        <i/>
        <sz val="11"/>
        <color rgb="FF222222"/>
        <rFont val="Calibri"/>
        <family val="2"/>
        <scheme val="minor"/>
      </rPr>
      <t>Palaeontologia Electronica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(3).</t>
    </r>
  </si>
  <si>
    <r>
      <t>Lovegrove, B.G. and Mowoe, M.O., 2013. The evolution of mammal body sizes: responses to Cenozoic climate change in North American mammals. </t>
    </r>
    <r>
      <rPr>
        <i/>
        <sz val="11"/>
        <color rgb="FF222222"/>
        <rFont val="Calibri"/>
        <family val="2"/>
        <scheme val="minor"/>
      </rPr>
      <t>Journal of Evolutionary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(6), pp.1317-1329.</t>
    </r>
  </si>
  <si>
    <r>
      <t>Luo, Z.X., Crompton, A.W. and Sun, A.L., 2001. A new mammaliaform from the early Jurassic and evolution of mammalian characteristics.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292</t>
    </r>
    <r>
      <rPr>
        <sz val="11"/>
        <color rgb="FF222222"/>
        <rFont val="Calibri"/>
        <family val="2"/>
        <scheme val="minor"/>
      </rPr>
      <t>(5521), pp.1535-1540.</t>
    </r>
  </si>
  <si>
    <r>
      <t>Martín-Suárez, E., Bendala, N. and Freudenthal, M., 2001. Archaeodesmana baetica, sp. nov.(Mammalia, Insectivora, Talpidae) from the Mio-Pliocene transition of the Granada Basin, southern Spain.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(3), pp.547-554.</t>
    </r>
  </si>
  <si>
    <r>
      <t>Murray, P., 1978. A Pleistocene spiny anteater from Tasmania (Monotremata: Tachyglossidae, Zaglossus). In </t>
    </r>
    <r>
      <rPr>
        <i/>
        <sz val="11"/>
        <color rgb="FF222222"/>
        <rFont val="Calibri"/>
        <family val="2"/>
        <scheme val="minor"/>
      </rPr>
      <t>Papers and Proceedings of the Royal Society of Tasmania</t>
    </r>
    <r>
      <rPr>
        <sz val="11"/>
        <color rgb="FF222222"/>
        <rFont val="Calibri"/>
        <family val="2"/>
        <scheme val="minor"/>
      </rPr>
      <t> (Vol. 112, pp. 39-68).</t>
    </r>
  </si>
  <si>
    <r>
      <t>Reby, D., Wyman, M.T., Frey, R., Passilongo, D., Gilbert, J., Locatelli, Y. and Charlton, B.D., 2016. Evidence of biphonation and source–filter interactions in the bugles of male North American wapiti (Cervus canadensis). </t>
    </r>
    <r>
      <rPr>
        <i/>
        <sz val="11"/>
        <color rgb="FF222222"/>
        <rFont val="Calibri"/>
        <family val="2"/>
        <scheme val="minor"/>
      </rPr>
      <t>Journal of Experimental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219</t>
    </r>
    <r>
      <rPr>
        <sz val="11"/>
        <color rgb="FF222222"/>
        <rFont val="Calibri"/>
        <family val="2"/>
        <scheme val="minor"/>
      </rPr>
      <t>(8), pp.1224-1236.</t>
    </r>
  </si>
  <si>
    <r>
      <t>Rothwell, T., 2004. New felid material from the Ulaan Tologoi locality, Loh Formation (early Miocene) of Mongolia.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2004</t>
    </r>
    <r>
      <rPr>
        <sz val="11"/>
        <color rgb="FF222222"/>
        <rFont val="Calibri"/>
        <family val="2"/>
        <scheme val="minor"/>
      </rPr>
      <t>(285), pp.157-165.</t>
    </r>
  </si>
  <si>
    <r>
      <t>Rümke, C.G., 1985. </t>
    </r>
    <r>
      <rPr>
        <i/>
        <sz val="11"/>
        <color rgb="FF222222"/>
        <rFont val="Calibri"/>
        <family val="2"/>
        <scheme val="minor"/>
      </rPr>
      <t>A review of fossil and recent Desmaninae (Talpidae, Insectivora)</t>
    </r>
    <r>
      <rPr>
        <sz val="11"/>
        <color rgb="FF222222"/>
        <rFont val="Calibri"/>
        <family val="2"/>
        <scheme val="minor"/>
      </rPr>
      <t> (Doctoral dissertation, Utrecht University).</t>
    </r>
  </si>
  <si>
    <r>
      <t>Rzebik-Kowalska, B., 2014. Review of the Pliocene and Pleistocene Talpidae (Soricomorpha, Mammalia) of Poland. </t>
    </r>
    <r>
      <rPr>
        <i/>
        <sz val="11"/>
        <color rgb="FF222222"/>
        <rFont val="Calibri"/>
        <family val="2"/>
        <scheme val="minor"/>
      </rPr>
      <t>Palaeontologia Electronica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</t>
    </r>
    <r>
      <rPr>
        <sz val="11"/>
        <color rgb="FF222222"/>
        <rFont val="Calibri"/>
        <family val="2"/>
        <scheme val="minor"/>
      </rPr>
      <t>(2).</t>
    </r>
  </si>
  <si>
    <r>
      <t>Smits, P.D., 2015. Expected time-invariant effects of biological traits on mammal species duration.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112</t>
    </r>
    <r>
      <rPr>
        <sz val="11"/>
        <color rgb="FF222222"/>
        <rFont val="Calibri"/>
        <family val="2"/>
        <scheme val="minor"/>
      </rPr>
      <t>(42), pp.13015-13020.</t>
    </r>
  </si>
  <si>
    <r>
      <t>Sole, F., Morgane, D., Verger, K.L. and Bastien, M., 2018. Niche partitioning of the European carnivorous mammals during the Paleogene. </t>
    </r>
    <r>
      <rPr>
        <i/>
        <sz val="11"/>
        <color rgb="FF222222"/>
        <rFont val="Calibri"/>
        <family val="2"/>
        <scheme val="minor"/>
      </rPr>
      <t>Palaios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33</t>
    </r>
    <r>
      <rPr>
        <sz val="11"/>
        <color rgb="FF222222"/>
        <rFont val="Calibri"/>
        <family val="2"/>
        <scheme val="minor"/>
      </rPr>
      <t>(11), pp.514-523.</t>
    </r>
  </si>
  <si>
    <r>
      <t>Tomiya, S., 2011. A new basal caniform (Mammalia: Carnivora) from the middle Eocene of North America and remarks on the phylogeny of early carnivorans. </t>
    </r>
    <r>
      <rPr>
        <i/>
        <sz val="11"/>
        <color rgb="FF222222"/>
        <rFont val="Calibri"/>
        <family val="2"/>
        <scheme val="minor"/>
      </rPr>
      <t>PLoS one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</t>
    </r>
    <r>
      <rPr>
        <sz val="11"/>
        <color rgb="FF222222"/>
        <rFont val="Calibri"/>
        <family val="2"/>
        <scheme val="minor"/>
      </rPr>
      <t>(9), p.e24146.</t>
    </r>
  </si>
  <si>
    <r>
      <t>Torregrosa, V., Petrucci, M., Pérez-Claros, J.A. and Palmqvist, P., 2010. Nasal aperture area and body mass in felids: ecophysiological implications and paleobiological inferences. </t>
    </r>
    <r>
      <rPr>
        <i/>
        <sz val="11"/>
        <color rgb="FF222222"/>
        <rFont val="Calibri"/>
        <family val="2"/>
        <scheme val="minor"/>
      </rPr>
      <t>Geobios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(6), pp.653-661.</t>
    </r>
  </si>
  <si>
    <r>
      <t>van Cleef-Roders, J.T. and van den Hoek Ostende, L.W., 2001. Dental morphology of Talpa europaea and Talpa occidentalis (Mammalia: Insectivora) with a discussion of fossil Talpa in the Pleistocene of Europe. </t>
    </r>
    <r>
      <rPr>
        <i/>
        <sz val="11"/>
        <color rgb="FF222222"/>
        <rFont val="Calibri"/>
        <family val="2"/>
        <scheme val="minor"/>
      </rPr>
      <t>Zoologische Mededelingen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75</t>
    </r>
    <r>
      <rPr>
        <sz val="11"/>
        <color rgb="FF222222"/>
        <rFont val="Calibri"/>
        <family val="2"/>
        <scheme val="minor"/>
      </rPr>
      <t>, pp.51-68.</t>
    </r>
  </si>
  <si>
    <r>
      <t>Verts, B.J. and Carraway, L.N., 2001. Scapanus latimanus.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2001</t>
    </r>
    <r>
      <rPr>
        <sz val="11"/>
        <color rgb="FF222222"/>
        <rFont val="Calibri"/>
        <family val="2"/>
        <scheme val="minor"/>
      </rPr>
      <t>(666), pp.1-7.</t>
    </r>
  </si>
  <si>
    <r>
      <t>Vizcaíno, S.F. and Bargo, M.S., 1998. The masticatory apparatus of the armadillo Eutatus (Mammalia, Cingulata) and some allied genera: paleobiology and evolution.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24</t>
    </r>
    <r>
      <rPr>
        <sz val="11"/>
        <color rgb="FF222222"/>
        <rFont val="Calibri"/>
        <family val="2"/>
        <scheme val="minor"/>
      </rPr>
      <t>(3), pp.371-383.</t>
    </r>
  </si>
  <si>
    <r>
      <t>Vizcaíno, S.F. and Bargo, S.M., 2003. Limb reconstruction of Eutatus seguini (Mammalia: Xenarthra: Dasypodidae). Paleobiological implications. </t>
    </r>
    <r>
      <rPr>
        <i/>
        <sz val="11"/>
        <color rgb="FF222222"/>
        <rFont val="Calibri"/>
        <family val="2"/>
        <scheme val="minor"/>
      </rPr>
      <t>Ameghiniana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(1), pp.89-101.</t>
    </r>
  </si>
  <si>
    <r>
      <t>Vizcaíno, S.F. and De Iuliis, G., 2003. Evidence for advanced carnivory in fossil armadillos (Mammalia: Xenarthra: Dasypodidae).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29</t>
    </r>
    <r>
      <rPr>
        <sz val="11"/>
        <color rgb="FF222222"/>
        <rFont val="Calibri"/>
        <family val="2"/>
        <scheme val="minor"/>
      </rPr>
      <t>(1), pp.123-138.</t>
    </r>
  </si>
  <si>
    <r>
      <t>Ziegler, R., 2003. Moles [Talpidae] from the late Middle Miocene of South Germany.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</t>
    </r>
    <r>
      <rPr>
        <sz val="11"/>
        <color rgb="FF222222"/>
        <rFont val="Calibri"/>
        <family val="2"/>
        <scheme val="minor"/>
      </rPr>
      <t>(4).</t>
    </r>
  </si>
  <si>
    <t>Cifelli 1993</t>
  </si>
  <si>
    <r>
      <t>Cifelli, R.L., 1993. Early Cretaceous mammal from North America and the evolution of marsupial dental characters.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90</t>
    </r>
    <r>
      <rPr>
        <sz val="11"/>
        <color rgb="FF222222"/>
        <rFont val="Calibri"/>
        <family val="2"/>
        <scheme val="minor"/>
      </rPr>
      <t>(20), pp.9413-9416.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</si>
</sst>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7" fillId="3" borderId="0" xfId="7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fill"/>
    </xf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8"/>
  <sheetViews>
    <sheetView tabSelected="1" zoomScaleNormal="100" workbookViewId="0">
      <pane ySplit="1" topLeftCell="A2" activePane="bottomLeft" state="frozen"/>
      <selection pane="bottomLeft" activeCell="D554" sqref="D554"/>
    </sheetView>
  </sheetViews>
  <sheetFormatPr defaultRowHeight="15" x14ac:dyDescent="0.25"/>
  <cols>
    <col min="2" max="2" width="16" bestFit="1" customWidth="1"/>
    <col min="3" max="3" width="18.28515625" bestFit="1" customWidth="1"/>
    <col min="4" max="4" width="34.42578125" bestFit="1" customWidth="1"/>
    <col min="5" max="5" width="12.7109375" bestFit="1" customWidth="1"/>
    <col min="6" max="6" width="26.28515625" customWidth="1"/>
    <col min="7" max="7" width="16.7109375" bestFit="1" customWidth="1"/>
    <col min="8" max="8" width="13.42578125" style="2" bestFit="1" customWidth="1"/>
    <col min="9" max="9" width="12.85546875" style="2" bestFit="1" customWidth="1"/>
    <col min="10" max="10" width="18.7109375" style="3" customWidth="1"/>
    <col min="11" max="11" width="24.5703125" style="3" customWidth="1"/>
    <col min="12" max="12" width="32.28515625" customWidth="1"/>
    <col min="13" max="13" width="20.85546875" bestFit="1" customWidth="1"/>
    <col min="14" max="14" width="21.5703125" bestFit="1" customWidth="1"/>
    <col min="15" max="15" width="6.85546875" bestFit="1" customWidth="1"/>
    <col min="21" max="21" width="15.140625" bestFit="1" customWidth="1"/>
    <col min="22" max="22" width="15.5703125" bestFit="1" customWidth="1"/>
    <col min="23" max="23" width="25.85546875" bestFit="1" customWidth="1"/>
    <col min="24" max="24" width="20.85546875" bestFit="1" customWidth="1"/>
    <col min="25" max="25" width="25.85546875" bestFit="1" customWidth="1"/>
  </cols>
  <sheetData>
    <row r="1" spans="1:25" x14ac:dyDescent="0.25">
      <c r="A1" t="s">
        <v>0</v>
      </c>
      <c r="B1" t="s">
        <v>530</v>
      </c>
      <c r="C1" t="s">
        <v>531</v>
      </c>
      <c r="D1" t="s">
        <v>1</v>
      </c>
      <c r="E1" t="s">
        <v>588</v>
      </c>
      <c r="F1" t="s">
        <v>589</v>
      </c>
      <c r="G1" t="s">
        <v>999</v>
      </c>
      <c r="H1" s="2" t="s">
        <v>997</v>
      </c>
      <c r="I1" s="2" t="s">
        <v>998</v>
      </c>
      <c r="J1" s="3" t="s">
        <v>995</v>
      </c>
      <c r="K1" s="3" t="s">
        <v>600</v>
      </c>
      <c r="L1" t="s">
        <v>594</v>
      </c>
      <c r="M1" t="s">
        <v>595</v>
      </c>
      <c r="N1" t="s">
        <v>590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5">
      <c r="A2">
        <v>212372</v>
      </c>
      <c r="B2" t="s">
        <v>551</v>
      </c>
      <c r="C2" t="s">
        <v>551</v>
      </c>
      <c r="D2" t="s">
        <v>411</v>
      </c>
      <c r="E2" t="s">
        <v>551</v>
      </c>
      <c r="G2" t="s">
        <v>996</v>
      </c>
      <c r="H2" s="2">
        <v>0.72</v>
      </c>
      <c r="I2" s="2">
        <v>0.36</v>
      </c>
      <c r="J2" s="3" t="s">
        <v>736</v>
      </c>
      <c r="K2" s="3" t="s">
        <v>599</v>
      </c>
      <c r="L2" t="s">
        <v>592</v>
      </c>
      <c r="M2" t="s">
        <v>802</v>
      </c>
      <c r="N2">
        <f>1.81+1.827*LN(H2*I2)</f>
        <v>-0.65673375959883984</v>
      </c>
      <c r="O2">
        <v>1</v>
      </c>
      <c r="P2">
        <v>145</v>
      </c>
      <c r="Q2">
        <v>140.19999999999999</v>
      </c>
      <c r="R2">
        <v>145</v>
      </c>
      <c r="S2">
        <v>140.19999999999999</v>
      </c>
      <c r="T2" t="s">
        <v>14</v>
      </c>
      <c r="W2" t="s">
        <v>16</v>
      </c>
      <c r="X2" t="s">
        <v>17</v>
      </c>
      <c r="Y2" t="s">
        <v>18</v>
      </c>
    </row>
    <row r="3" spans="1:25" x14ac:dyDescent="0.25">
      <c r="A3">
        <v>241959</v>
      </c>
      <c r="B3" t="s">
        <v>551</v>
      </c>
      <c r="C3" t="s">
        <v>551</v>
      </c>
      <c r="D3" t="s">
        <v>414</v>
      </c>
      <c r="E3" t="s">
        <v>551</v>
      </c>
      <c r="G3" t="s">
        <v>996</v>
      </c>
      <c r="H3" s="2">
        <v>1.01</v>
      </c>
      <c r="I3" s="2">
        <v>0.53</v>
      </c>
      <c r="J3" s="3" t="s">
        <v>729</v>
      </c>
      <c r="K3" s="3" t="s">
        <v>599</v>
      </c>
      <c r="L3" t="s">
        <v>592</v>
      </c>
      <c r="M3" t="s">
        <v>802</v>
      </c>
      <c r="N3">
        <f t="shared" ref="N3:N27" si="0">1.81+1.827*LN(H3*I3)</f>
        <v>0.66825665072822193</v>
      </c>
      <c r="O3">
        <v>1</v>
      </c>
      <c r="P3">
        <v>145</v>
      </c>
      <c r="Q3">
        <v>140.19999999999999</v>
      </c>
      <c r="R3">
        <v>145</v>
      </c>
      <c r="S3">
        <v>140.19999999999999</v>
      </c>
      <c r="T3" t="s">
        <v>14</v>
      </c>
      <c r="W3" t="s">
        <v>16</v>
      </c>
      <c r="X3" t="s">
        <v>17</v>
      </c>
      <c r="Y3" t="s">
        <v>18</v>
      </c>
    </row>
    <row r="4" spans="1:25" x14ac:dyDescent="0.25">
      <c r="A4">
        <v>81051</v>
      </c>
      <c r="B4" t="s">
        <v>551</v>
      </c>
      <c r="C4" t="s">
        <v>551</v>
      </c>
      <c r="D4" t="s">
        <v>192</v>
      </c>
      <c r="E4" t="s">
        <v>551</v>
      </c>
      <c r="G4" t="s">
        <v>996</v>
      </c>
      <c r="H4" s="2">
        <v>1.21</v>
      </c>
      <c r="I4" s="2">
        <v>0.84</v>
      </c>
      <c r="J4" s="3" t="s">
        <v>705</v>
      </c>
      <c r="K4" s="3" t="s">
        <v>599</v>
      </c>
      <c r="L4" t="s">
        <v>592</v>
      </c>
      <c r="M4" t="s">
        <v>802</v>
      </c>
      <c r="N4">
        <f t="shared" si="0"/>
        <v>1.8397197586914942</v>
      </c>
      <c r="O4">
        <v>1</v>
      </c>
      <c r="P4">
        <v>93.5</v>
      </c>
      <c r="Q4">
        <v>89.3</v>
      </c>
      <c r="R4">
        <v>93.5</v>
      </c>
      <c r="S4">
        <v>89.3</v>
      </c>
      <c r="T4" t="s">
        <v>40</v>
      </c>
      <c r="U4" t="s">
        <v>96</v>
      </c>
      <c r="V4" t="s">
        <v>182</v>
      </c>
      <c r="W4" t="s">
        <v>181</v>
      </c>
      <c r="X4" t="s">
        <v>17</v>
      </c>
      <c r="Y4" t="s">
        <v>183</v>
      </c>
    </row>
    <row r="5" spans="1:25" x14ac:dyDescent="0.25">
      <c r="A5">
        <v>206735</v>
      </c>
      <c r="B5" t="s">
        <v>551</v>
      </c>
      <c r="C5" t="s">
        <v>551</v>
      </c>
      <c r="D5" t="s">
        <v>416</v>
      </c>
      <c r="E5" t="s">
        <v>551</v>
      </c>
      <c r="G5" t="s">
        <v>996</v>
      </c>
      <c r="H5" s="2">
        <v>1.3</v>
      </c>
      <c r="I5" s="2">
        <v>0.6</v>
      </c>
      <c r="J5" s="3" t="s">
        <v>729</v>
      </c>
      <c r="K5" s="3" t="s">
        <v>599</v>
      </c>
      <c r="L5" t="s">
        <v>592</v>
      </c>
      <c r="M5" t="s">
        <v>802</v>
      </c>
      <c r="N5">
        <f t="shared" si="0"/>
        <v>1.3560610965616413</v>
      </c>
      <c r="O5">
        <v>1</v>
      </c>
      <c r="P5">
        <v>145</v>
      </c>
      <c r="Q5">
        <v>140.19999999999999</v>
      </c>
      <c r="R5">
        <v>145</v>
      </c>
      <c r="S5">
        <v>140.19999999999999</v>
      </c>
      <c r="T5" t="s">
        <v>14</v>
      </c>
      <c r="W5" t="s">
        <v>16</v>
      </c>
      <c r="X5" t="s">
        <v>17</v>
      </c>
      <c r="Y5" t="s">
        <v>18</v>
      </c>
    </row>
    <row r="6" spans="1:25" x14ac:dyDescent="0.25">
      <c r="A6">
        <v>81045</v>
      </c>
      <c r="B6" t="s">
        <v>551</v>
      </c>
      <c r="C6" t="s">
        <v>551</v>
      </c>
      <c r="D6" t="s">
        <v>188</v>
      </c>
      <c r="E6" t="s">
        <v>551</v>
      </c>
      <c r="G6" t="s">
        <v>996</v>
      </c>
      <c r="H6" s="2">
        <v>1.3</v>
      </c>
      <c r="I6" s="2">
        <v>0.91</v>
      </c>
      <c r="J6" s="3" t="s">
        <v>705</v>
      </c>
      <c r="K6" s="3" t="s">
        <v>599</v>
      </c>
      <c r="L6" t="s">
        <v>592</v>
      </c>
      <c r="M6" t="s">
        <v>802</v>
      </c>
      <c r="N6">
        <f t="shared" si="0"/>
        <v>2.1170338997881482</v>
      </c>
      <c r="O6">
        <v>1</v>
      </c>
      <c r="P6">
        <v>93.5</v>
      </c>
      <c r="Q6">
        <v>89.3</v>
      </c>
      <c r="R6">
        <v>93.5</v>
      </c>
      <c r="S6">
        <v>89.3</v>
      </c>
      <c r="T6" t="s">
        <v>40</v>
      </c>
      <c r="U6" t="s">
        <v>96</v>
      </c>
      <c r="V6" t="s">
        <v>182</v>
      </c>
      <c r="W6" t="s">
        <v>181</v>
      </c>
      <c r="X6" t="s">
        <v>17</v>
      </c>
      <c r="Y6" t="s">
        <v>183</v>
      </c>
    </row>
    <row r="7" spans="1:25" x14ac:dyDescent="0.25">
      <c r="A7">
        <v>177400</v>
      </c>
      <c r="B7" t="s">
        <v>551</v>
      </c>
      <c r="C7" t="s">
        <v>551</v>
      </c>
      <c r="D7" t="s">
        <v>360</v>
      </c>
      <c r="E7" t="s">
        <v>551</v>
      </c>
      <c r="G7" t="s">
        <v>996</v>
      </c>
      <c r="H7" s="2">
        <v>1.3</v>
      </c>
      <c r="I7" s="2">
        <v>1.1499999999999999</v>
      </c>
      <c r="J7" s="3" t="s">
        <v>788</v>
      </c>
      <c r="K7" s="3" t="s">
        <v>599</v>
      </c>
      <c r="L7" t="s">
        <v>592</v>
      </c>
      <c r="M7" t="s">
        <v>802</v>
      </c>
      <c r="N7">
        <f t="shared" si="0"/>
        <v>2.5446845799015207</v>
      </c>
      <c r="O7">
        <v>1</v>
      </c>
      <c r="P7">
        <v>99.6</v>
      </c>
      <c r="Q7">
        <v>93.5</v>
      </c>
      <c r="R7">
        <v>99.6</v>
      </c>
      <c r="S7">
        <v>93.5</v>
      </c>
      <c r="T7" t="s">
        <v>48</v>
      </c>
      <c r="U7" t="s">
        <v>40</v>
      </c>
      <c r="W7" t="s">
        <v>292</v>
      </c>
      <c r="X7" t="s">
        <v>24</v>
      </c>
      <c r="Y7" t="s">
        <v>292</v>
      </c>
    </row>
    <row r="8" spans="1:25" x14ac:dyDescent="0.25">
      <c r="A8">
        <v>197847</v>
      </c>
      <c r="B8" t="s">
        <v>551</v>
      </c>
      <c r="C8" t="s">
        <v>551</v>
      </c>
      <c r="D8" t="s">
        <v>265</v>
      </c>
      <c r="E8" t="s">
        <v>551</v>
      </c>
      <c r="G8" t="s">
        <v>996</v>
      </c>
      <c r="H8" s="2">
        <v>1.3</v>
      </c>
      <c r="J8" s="3" t="s">
        <v>743</v>
      </c>
      <c r="K8" s="3" t="s">
        <v>603</v>
      </c>
      <c r="L8" s="3" t="s">
        <v>597</v>
      </c>
      <c r="M8" t="s">
        <v>809</v>
      </c>
      <c r="N8">
        <f>1.681+2.91*LN(H8)</f>
        <v>2.4444800096003991</v>
      </c>
      <c r="O8">
        <v>1</v>
      </c>
      <c r="P8">
        <v>125.45</v>
      </c>
      <c r="Q8">
        <v>122.46</v>
      </c>
      <c r="R8">
        <v>125.45</v>
      </c>
      <c r="S8">
        <v>122.46</v>
      </c>
      <c r="T8" t="s">
        <v>15</v>
      </c>
      <c r="U8" t="s">
        <v>87</v>
      </c>
      <c r="V8" t="s">
        <v>182</v>
      </c>
      <c r="W8" t="s">
        <v>181</v>
      </c>
      <c r="X8" t="s">
        <v>17</v>
      </c>
      <c r="Y8" t="s">
        <v>183</v>
      </c>
    </row>
    <row r="9" spans="1:25" x14ac:dyDescent="0.25">
      <c r="A9">
        <v>81048</v>
      </c>
      <c r="B9" t="s">
        <v>551</v>
      </c>
      <c r="C9" t="s">
        <v>551</v>
      </c>
      <c r="D9" t="s">
        <v>187</v>
      </c>
      <c r="E9" t="s">
        <v>551</v>
      </c>
      <c r="G9" t="s">
        <v>996</v>
      </c>
      <c r="H9" s="2">
        <v>1.34</v>
      </c>
      <c r="I9" s="2">
        <v>0.94</v>
      </c>
      <c r="J9" s="3" t="s">
        <v>705</v>
      </c>
      <c r="K9" s="3" t="s">
        <v>599</v>
      </c>
      <c r="L9" t="s">
        <v>592</v>
      </c>
      <c r="M9" t="s">
        <v>802</v>
      </c>
      <c r="N9">
        <f t="shared" si="0"/>
        <v>2.2316610221171267</v>
      </c>
      <c r="O9">
        <v>1</v>
      </c>
      <c r="P9">
        <v>93.5</v>
      </c>
      <c r="Q9">
        <v>89.3</v>
      </c>
      <c r="R9">
        <v>93.5</v>
      </c>
      <c r="S9">
        <v>89.3</v>
      </c>
      <c r="T9" t="s">
        <v>40</v>
      </c>
      <c r="U9" t="s">
        <v>96</v>
      </c>
      <c r="V9" t="s">
        <v>182</v>
      </c>
      <c r="W9" t="s">
        <v>181</v>
      </c>
      <c r="X9" t="s">
        <v>17</v>
      </c>
      <c r="Y9" t="s">
        <v>183</v>
      </c>
    </row>
    <row r="10" spans="1:25" x14ac:dyDescent="0.25">
      <c r="A10">
        <v>204159</v>
      </c>
      <c r="B10" t="s">
        <v>551</v>
      </c>
      <c r="C10" t="s">
        <v>551</v>
      </c>
      <c r="D10" t="s">
        <v>410</v>
      </c>
      <c r="E10" t="s">
        <v>551</v>
      </c>
      <c r="G10" t="s">
        <v>996</v>
      </c>
      <c r="H10" s="2">
        <v>1.4</v>
      </c>
      <c r="I10" s="2">
        <v>0.65</v>
      </c>
      <c r="J10" s="3" t="s">
        <v>767</v>
      </c>
      <c r="K10" s="3" t="s">
        <v>599</v>
      </c>
      <c r="L10" t="s">
        <v>592</v>
      </c>
      <c r="M10" t="s">
        <v>802</v>
      </c>
      <c r="N10">
        <f t="shared" si="0"/>
        <v>1.637694388606042</v>
      </c>
      <c r="O10">
        <v>1</v>
      </c>
      <c r="P10">
        <v>125</v>
      </c>
      <c r="Q10">
        <v>100.5</v>
      </c>
      <c r="R10">
        <v>125</v>
      </c>
      <c r="S10">
        <v>100.5</v>
      </c>
      <c r="T10" t="s">
        <v>87</v>
      </c>
      <c r="U10" t="s">
        <v>39</v>
      </c>
      <c r="W10" t="s">
        <v>16</v>
      </c>
      <c r="X10" t="s">
        <v>17</v>
      </c>
      <c r="Y10" t="s">
        <v>18</v>
      </c>
    </row>
    <row r="11" spans="1:25" x14ac:dyDescent="0.25">
      <c r="A11">
        <v>216467</v>
      </c>
      <c r="B11" t="s">
        <v>551</v>
      </c>
      <c r="C11" t="s">
        <v>551</v>
      </c>
      <c r="D11" t="s">
        <v>369</v>
      </c>
      <c r="E11" t="s">
        <v>551</v>
      </c>
      <c r="G11" t="s">
        <v>996</v>
      </c>
      <c r="H11" s="2">
        <v>1.4</v>
      </c>
      <c r="I11" s="2">
        <v>0.75</v>
      </c>
      <c r="J11" s="3" t="s">
        <v>725</v>
      </c>
      <c r="K11" s="3" t="s">
        <v>599</v>
      </c>
      <c r="L11" t="s">
        <v>592</v>
      </c>
      <c r="M11" t="s">
        <v>802</v>
      </c>
      <c r="N11">
        <f t="shared" si="0"/>
        <v>1.899139629937552</v>
      </c>
      <c r="O11">
        <v>7</v>
      </c>
      <c r="P11">
        <v>113</v>
      </c>
      <c r="Q11">
        <v>100.5</v>
      </c>
      <c r="R11">
        <v>100.5</v>
      </c>
      <c r="S11">
        <v>89.8</v>
      </c>
      <c r="T11" t="s">
        <v>39</v>
      </c>
      <c r="U11" t="s">
        <v>40</v>
      </c>
      <c r="W11" t="s">
        <v>292</v>
      </c>
      <c r="X11" t="s">
        <v>24</v>
      </c>
      <c r="Y11" t="s">
        <v>292</v>
      </c>
    </row>
    <row r="12" spans="1:25" x14ac:dyDescent="0.25">
      <c r="A12">
        <v>100743</v>
      </c>
      <c r="B12" t="s">
        <v>551</v>
      </c>
      <c r="C12" t="s">
        <v>551</v>
      </c>
      <c r="D12" t="s">
        <v>179</v>
      </c>
      <c r="E12">
        <v>1.91</v>
      </c>
      <c r="F12" t="s">
        <v>780</v>
      </c>
      <c r="G12" t="s">
        <v>996</v>
      </c>
      <c r="H12" s="2">
        <v>1.4</v>
      </c>
      <c r="I12" s="2">
        <v>1.2</v>
      </c>
      <c r="J12" s="3" t="s">
        <v>780</v>
      </c>
      <c r="K12" s="3" t="s">
        <v>599</v>
      </c>
      <c r="L12" t="s">
        <v>592</v>
      </c>
      <c r="M12" t="s">
        <v>802</v>
      </c>
      <c r="N12">
        <f t="shared" si="0"/>
        <v>2.757836260569511</v>
      </c>
      <c r="O12">
        <v>1</v>
      </c>
      <c r="P12">
        <v>122.46</v>
      </c>
      <c r="Q12">
        <v>112.03</v>
      </c>
      <c r="R12">
        <v>122.46</v>
      </c>
      <c r="S12">
        <v>112.03</v>
      </c>
      <c r="T12" t="s">
        <v>87</v>
      </c>
      <c r="U12" t="s">
        <v>39</v>
      </c>
      <c r="W12" t="s">
        <v>16</v>
      </c>
      <c r="X12" t="s">
        <v>17</v>
      </c>
      <c r="Y12" t="s">
        <v>18</v>
      </c>
    </row>
    <row r="13" spans="1:25" x14ac:dyDescent="0.25">
      <c r="A13">
        <v>185139</v>
      </c>
      <c r="B13" t="s">
        <v>551</v>
      </c>
      <c r="C13" t="s">
        <v>551</v>
      </c>
      <c r="D13" t="s">
        <v>277</v>
      </c>
      <c r="E13" t="s">
        <v>551</v>
      </c>
      <c r="G13" t="s">
        <v>996</v>
      </c>
      <c r="H13" s="2">
        <v>1.43</v>
      </c>
      <c r="I13" s="2">
        <v>0.89</v>
      </c>
      <c r="J13" s="3" t="s">
        <v>770</v>
      </c>
      <c r="K13" s="3" t="s">
        <v>599</v>
      </c>
      <c r="L13" t="s">
        <v>592</v>
      </c>
      <c r="M13" t="s">
        <v>802</v>
      </c>
      <c r="N13">
        <f t="shared" si="0"/>
        <v>2.250563927384984</v>
      </c>
      <c r="O13">
        <v>1</v>
      </c>
      <c r="P13">
        <v>125</v>
      </c>
      <c r="Q13">
        <v>100.5</v>
      </c>
      <c r="R13">
        <v>125</v>
      </c>
      <c r="S13">
        <v>100.5</v>
      </c>
      <c r="T13" t="s">
        <v>87</v>
      </c>
      <c r="U13" t="s">
        <v>39</v>
      </c>
      <c r="V13" t="s">
        <v>182</v>
      </c>
      <c r="W13" t="s">
        <v>181</v>
      </c>
      <c r="X13" t="s">
        <v>17</v>
      </c>
      <c r="Y13" t="s">
        <v>183</v>
      </c>
    </row>
    <row r="14" spans="1:25" x14ac:dyDescent="0.25">
      <c r="A14">
        <v>48803</v>
      </c>
      <c r="B14" t="s">
        <v>551</v>
      </c>
      <c r="C14" t="s">
        <v>551</v>
      </c>
      <c r="D14" t="s">
        <v>273</v>
      </c>
      <c r="E14" t="s">
        <v>551</v>
      </c>
      <c r="G14" t="s">
        <v>996</v>
      </c>
      <c r="H14" s="2">
        <v>1.48</v>
      </c>
      <c r="I14" s="2">
        <v>0.88</v>
      </c>
      <c r="J14" s="3" t="s">
        <v>721</v>
      </c>
      <c r="K14" s="3" t="s">
        <v>599</v>
      </c>
      <c r="L14" t="s">
        <v>592</v>
      </c>
      <c r="M14" t="s">
        <v>802</v>
      </c>
      <c r="N14">
        <f t="shared" si="0"/>
        <v>2.2927093246182357</v>
      </c>
      <c r="O14">
        <v>1</v>
      </c>
      <c r="P14">
        <v>113</v>
      </c>
      <c r="Q14">
        <v>100.5</v>
      </c>
      <c r="R14">
        <v>113</v>
      </c>
      <c r="S14">
        <v>100.5</v>
      </c>
      <c r="T14" t="s">
        <v>39</v>
      </c>
      <c r="V14" t="s">
        <v>182</v>
      </c>
      <c r="W14" t="s">
        <v>181</v>
      </c>
      <c r="X14" t="s">
        <v>17</v>
      </c>
      <c r="Y14" t="s">
        <v>183</v>
      </c>
    </row>
    <row r="15" spans="1:25" x14ac:dyDescent="0.25">
      <c r="A15">
        <v>260766</v>
      </c>
      <c r="B15" t="s">
        <v>551</v>
      </c>
      <c r="C15" t="s">
        <v>551</v>
      </c>
      <c r="D15" t="s">
        <v>275</v>
      </c>
      <c r="E15" t="s">
        <v>551</v>
      </c>
      <c r="G15" t="s">
        <v>996</v>
      </c>
      <c r="H15" s="2">
        <v>1.5</v>
      </c>
      <c r="I15" s="2">
        <v>1.8</v>
      </c>
      <c r="J15" s="3" t="s">
        <v>710</v>
      </c>
      <c r="K15" s="3" t="s">
        <v>599</v>
      </c>
      <c r="L15" t="s">
        <v>592</v>
      </c>
      <c r="M15" t="s">
        <v>802</v>
      </c>
      <c r="N15">
        <f t="shared" si="0"/>
        <v>3.6246709892897879</v>
      </c>
      <c r="O15">
        <v>1</v>
      </c>
      <c r="P15">
        <v>93.5</v>
      </c>
      <c r="Q15">
        <v>89.3</v>
      </c>
      <c r="R15">
        <v>93.5</v>
      </c>
      <c r="S15">
        <v>86.3</v>
      </c>
      <c r="T15" t="s">
        <v>40</v>
      </c>
      <c r="U15" t="s">
        <v>96</v>
      </c>
      <c r="V15" t="s">
        <v>182</v>
      </c>
      <c r="W15" t="s">
        <v>181</v>
      </c>
      <c r="X15" t="s">
        <v>17</v>
      </c>
      <c r="Y15" t="s">
        <v>183</v>
      </c>
    </row>
    <row r="16" spans="1:25" x14ac:dyDescent="0.25">
      <c r="A16">
        <v>106453</v>
      </c>
      <c r="B16" t="s">
        <v>551</v>
      </c>
      <c r="C16" t="s">
        <v>551</v>
      </c>
      <c r="D16" t="s">
        <v>178</v>
      </c>
      <c r="E16">
        <v>3.04</v>
      </c>
      <c r="F16" t="s">
        <v>780</v>
      </c>
      <c r="G16" t="s">
        <v>996</v>
      </c>
      <c r="H16" s="2">
        <v>1.6</v>
      </c>
      <c r="I16" s="2">
        <v>1.7</v>
      </c>
      <c r="J16" s="3" t="s">
        <v>765</v>
      </c>
      <c r="K16" s="3" t="s">
        <v>599</v>
      </c>
      <c r="L16" t="s">
        <v>592</v>
      </c>
      <c r="M16" t="s">
        <v>802</v>
      </c>
      <c r="N16">
        <f t="shared" si="0"/>
        <v>3.6381544453225443</v>
      </c>
      <c r="O16">
        <v>1</v>
      </c>
      <c r="P16">
        <v>122.46</v>
      </c>
      <c r="Q16">
        <v>112.03</v>
      </c>
      <c r="R16">
        <v>122.46</v>
      </c>
      <c r="S16">
        <v>112.03</v>
      </c>
      <c r="T16" t="s">
        <v>87</v>
      </c>
      <c r="U16" t="s">
        <v>39</v>
      </c>
      <c r="W16" t="s">
        <v>16</v>
      </c>
      <c r="X16" t="s">
        <v>17</v>
      </c>
      <c r="Y16" t="s">
        <v>18</v>
      </c>
    </row>
    <row r="17" spans="1:25" x14ac:dyDescent="0.25">
      <c r="A17">
        <v>57349</v>
      </c>
      <c r="B17" t="s">
        <v>551</v>
      </c>
      <c r="C17" t="s">
        <v>551</v>
      </c>
      <c r="D17" t="s">
        <v>189</v>
      </c>
      <c r="E17">
        <v>3.66</v>
      </c>
      <c r="F17" t="s">
        <v>742</v>
      </c>
      <c r="G17" t="s">
        <v>996</v>
      </c>
      <c r="H17" s="2">
        <v>1.65</v>
      </c>
      <c r="I17" s="2">
        <v>1.05</v>
      </c>
      <c r="J17" s="3" t="s">
        <v>755</v>
      </c>
      <c r="K17" s="3" t="s">
        <v>599</v>
      </c>
      <c r="L17" t="s">
        <v>592</v>
      </c>
      <c r="M17" t="s">
        <v>802</v>
      </c>
      <c r="N17">
        <f t="shared" si="0"/>
        <v>2.8140560809536703</v>
      </c>
      <c r="O17">
        <v>2</v>
      </c>
      <c r="P17">
        <v>83.6</v>
      </c>
      <c r="Q17">
        <v>72.099999999999994</v>
      </c>
      <c r="R17">
        <v>83.5</v>
      </c>
      <c r="S17">
        <v>70.599999999999994</v>
      </c>
      <c r="T17" t="s">
        <v>20</v>
      </c>
      <c r="U17" t="s">
        <v>21</v>
      </c>
      <c r="V17" t="s">
        <v>22</v>
      </c>
      <c r="W17" t="s">
        <v>190</v>
      </c>
      <c r="X17" t="s">
        <v>17</v>
      </c>
      <c r="Y17" t="s">
        <v>190</v>
      </c>
    </row>
    <row r="18" spans="1:25" x14ac:dyDescent="0.25">
      <c r="A18">
        <v>81053</v>
      </c>
      <c r="B18" t="s">
        <v>551</v>
      </c>
      <c r="C18" t="s">
        <v>551</v>
      </c>
      <c r="D18" t="s">
        <v>186</v>
      </c>
      <c r="E18" t="s">
        <v>551</v>
      </c>
      <c r="G18" t="s">
        <v>996</v>
      </c>
      <c r="H18" s="2">
        <v>1.67</v>
      </c>
      <c r="I18" s="2">
        <v>1.1000000000000001</v>
      </c>
      <c r="J18" s="3" t="s">
        <v>705</v>
      </c>
      <c r="K18" s="3" t="s">
        <v>599</v>
      </c>
      <c r="L18" t="s">
        <v>592</v>
      </c>
      <c r="M18" t="s">
        <v>802</v>
      </c>
      <c r="N18">
        <f t="shared" si="0"/>
        <v>2.9210604639876703</v>
      </c>
      <c r="O18">
        <v>1</v>
      </c>
      <c r="P18">
        <v>93.5</v>
      </c>
      <c r="Q18">
        <v>89.3</v>
      </c>
      <c r="R18">
        <v>93.5</v>
      </c>
      <c r="S18">
        <v>89.3</v>
      </c>
      <c r="T18" t="s">
        <v>40</v>
      </c>
      <c r="U18" t="s">
        <v>96</v>
      </c>
      <c r="V18" t="s">
        <v>182</v>
      </c>
      <c r="W18" t="s">
        <v>181</v>
      </c>
      <c r="X18" t="s">
        <v>17</v>
      </c>
      <c r="Y18" t="s">
        <v>183</v>
      </c>
    </row>
    <row r="19" spans="1:25" x14ac:dyDescent="0.25">
      <c r="A19">
        <v>264072</v>
      </c>
      <c r="B19" t="s">
        <v>551</v>
      </c>
      <c r="C19" t="s">
        <v>551</v>
      </c>
      <c r="D19" t="s">
        <v>191</v>
      </c>
      <c r="E19" t="s">
        <v>551</v>
      </c>
      <c r="G19" t="s">
        <v>996</v>
      </c>
      <c r="H19" s="2">
        <v>1.7</v>
      </c>
      <c r="I19" s="2">
        <v>1.2</v>
      </c>
      <c r="J19" s="3" t="s">
        <v>758</v>
      </c>
      <c r="K19" s="3" t="s">
        <v>599</v>
      </c>
      <c r="L19" t="s">
        <v>592</v>
      </c>
      <c r="M19" t="s">
        <v>802</v>
      </c>
      <c r="N19">
        <f t="shared" si="0"/>
        <v>3.1125592989531405</v>
      </c>
      <c r="O19">
        <v>1</v>
      </c>
      <c r="P19">
        <v>112.03</v>
      </c>
      <c r="Q19">
        <v>109</v>
      </c>
      <c r="R19">
        <v>112.03</v>
      </c>
      <c r="S19">
        <v>109</v>
      </c>
      <c r="T19" t="s">
        <v>39</v>
      </c>
      <c r="V19" t="s">
        <v>182</v>
      </c>
      <c r="W19" t="s">
        <v>181</v>
      </c>
      <c r="X19" t="s">
        <v>17</v>
      </c>
      <c r="Y19" t="s">
        <v>183</v>
      </c>
    </row>
    <row r="20" spans="1:25" x14ac:dyDescent="0.25">
      <c r="A20">
        <v>137755</v>
      </c>
      <c r="B20" t="s">
        <v>551</v>
      </c>
      <c r="C20" t="s">
        <v>551</v>
      </c>
      <c r="D20" t="s">
        <v>278</v>
      </c>
      <c r="E20" t="s">
        <v>551</v>
      </c>
      <c r="G20" t="s">
        <v>996</v>
      </c>
      <c r="H20" s="2">
        <v>1.73</v>
      </c>
      <c r="I20" s="2">
        <v>1.19</v>
      </c>
      <c r="J20" s="3" t="s">
        <v>770</v>
      </c>
      <c r="K20" s="3" t="s">
        <v>599</v>
      </c>
      <c r="L20" t="s">
        <v>592</v>
      </c>
      <c r="M20" t="s">
        <v>802</v>
      </c>
      <c r="N20">
        <f t="shared" si="0"/>
        <v>3.1292305054617202</v>
      </c>
      <c r="O20">
        <v>1</v>
      </c>
      <c r="P20">
        <v>125</v>
      </c>
      <c r="Q20">
        <v>100.5</v>
      </c>
      <c r="R20">
        <v>125</v>
      </c>
      <c r="S20">
        <v>100.5</v>
      </c>
      <c r="T20" t="s">
        <v>87</v>
      </c>
      <c r="U20" t="s">
        <v>39</v>
      </c>
      <c r="V20" t="s">
        <v>182</v>
      </c>
      <c r="W20" t="s">
        <v>181</v>
      </c>
      <c r="X20" t="s">
        <v>17</v>
      </c>
      <c r="Y20" t="s">
        <v>183</v>
      </c>
    </row>
    <row r="21" spans="1:25" x14ac:dyDescent="0.25">
      <c r="A21">
        <v>50932</v>
      </c>
      <c r="B21" t="s">
        <v>551</v>
      </c>
      <c r="C21" t="s">
        <v>551</v>
      </c>
      <c r="D21" t="s">
        <v>368</v>
      </c>
      <c r="E21" t="s">
        <v>551</v>
      </c>
      <c r="G21" t="s">
        <v>996</v>
      </c>
      <c r="H21" s="2">
        <v>1.74</v>
      </c>
      <c r="I21" s="2">
        <v>0.98</v>
      </c>
      <c r="J21" s="3" t="s">
        <v>732</v>
      </c>
      <c r="K21" s="3" t="s">
        <v>599</v>
      </c>
      <c r="L21" t="s">
        <v>592</v>
      </c>
      <c r="M21" t="s">
        <v>802</v>
      </c>
      <c r="N21">
        <f t="shared" si="0"/>
        <v>2.7850377555955936</v>
      </c>
      <c r="O21">
        <v>11</v>
      </c>
      <c r="P21">
        <v>83.5</v>
      </c>
      <c r="Q21">
        <v>70.599999999999994</v>
      </c>
      <c r="R21">
        <v>70.599999999999994</v>
      </c>
      <c r="S21">
        <v>66</v>
      </c>
      <c r="T21" t="s">
        <v>20</v>
      </c>
      <c r="U21" t="s">
        <v>21</v>
      </c>
      <c r="W21" t="s">
        <v>292</v>
      </c>
      <c r="X21" t="s">
        <v>24</v>
      </c>
      <c r="Y21" t="s">
        <v>292</v>
      </c>
    </row>
    <row r="22" spans="1:25" x14ac:dyDescent="0.25">
      <c r="A22">
        <v>371031</v>
      </c>
      <c r="B22" t="s">
        <v>551</v>
      </c>
      <c r="C22" t="s">
        <v>551</v>
      </c>
      <c r="D22" t="s">
        <v>272</v>
      </c>
      <c r="E22" t="s">
        <v>551</v>
      </c>
      <c r="G22" t="s">
        <v>996</v>
      </c>
      <c r="H22" s="2">
        <v>1.75</v>
      </c>
      <c r="I22" s="2">
        <v>1.2</v>
      </c>
      <c r="J22" s="3" t="s">
        <v>771</v>
      </c>
      <c r="K22" s="3" t="s">
        <v>599</v>
      </c>
      <c r="L22" t="s">
        <v>592</v>
      </c>
      <c r="M22" t="s">
        <v>802</v>
      </c>
      <c r="N22">
        <f t="shared" si="0"/>
        <v>3.1655195288205724</v>
      </c>
      <c r="O22">
        <v>1</v>
      </c>
      <c r="P22">
        <v>125</v>
      </c>
      <c r="Q22">
        <v>100.5</v>
      </c>
      <c r="R22">
        <v>125</v>
      </c>
      <c r="S22">
        <v>100.5</v>
      </c>
      <c r="T22" t="s">
        <v>87</v>
      </c>
      <c r="U22" t="s">
        <v>39</v>
      </c>
      <c r="V22" t="s">
        <v>182</v>
      </c>
      <c r="W22" t="s">
        <v>181</v>
      </c>
      <c r="X22" t="s">
        <v>17</v>
      </c>
      <c r="Y22" t="s">
        <v>183</v>
      </c>
    </row>
    <row r="23" spans="1:25" x14ac:dyDescent="0.25">
      <c r="A23">
        <v>197366</v>
      </c>
      <c r="B23" t="s">
        <v>551</v>
      </c>
      <c r="C23" t="s">
        <v>551</v>
      </c>
      <c r="D23" t="s">
        <v>269</v>
      </c>
      <c r="E23" t="s">
        <v>551</v>
      </c>
      <c r="G23" t="s">
        <v>996</v>
      </c>
      <c r="H23" s="2">
        <v>2</v>
      </c>
      <c r="J23" s="3" t="s">
        <v>789</v>
      </c>
      <c r="K23" s="3" t="s">
        <v>603</v>
      </c>
      <c r="L23" s="3" t="s">
        <v>597</v>
      </c>
      <c r="M23" t="s">
        <v>809</v>
      </c>
      <c r="N23">
        <f>1.681+2.91*LN(H23)</f>
        <v>3.698058295429441</v>
      </c>
      <c r="O23">
        <v>1</v>
      </c>
      <c r="P23">
        <v>125</v>
      </c>
      <c r="Q23">
        <v>100.5</v>
      </c>
      <c r="R23">
        <v>125</v>
      </c>
      <c r="S23">
        <v>100.5</v>
      </c>
      <c r="T23" t="s">
        <v>87</v>
      </c>
      <c r="U23" t="s">
        <v>39</v>
      </c>
      <c r="V23" t="s">
        <v>182</v>
      </c>
      <c r="W23" t="s">
        <v>181</v>
      </c>
      <c r="X23" t="s">
        <v>17</v>
      </c>
      <c r="Y23" t="s">
        <v>183</v>
      </c>
    </row>
    <row r="24" spans="1:25" x14ac:dyDescent="0.25">
      <c r="A24">
        <v>140937</v>
      </c>
      <c r="B24" t="s">
        <v>551</v>
      </c>
      <c r="C24" t="s">
        <v>551</v>
      </c>
      <c r="D24" t="s">
        <v>171</v>
      </c>
      <c r="E24" t="s">
        <v>551</v>
      </c>
      <c r="G24" t="s">
        <v>996</v>
      </c>
      <c r="H24" s="2">
        <v>2.48</v>
      </c>
      <c r="I24" s="2">
        <v>2.0699999999999998</v>
      </c>
      <c r="J24" s="3" t="s">
        <v>766</v>
      </c>
      <c r="K24" s="3" t="s">
        <v>599</v>
      </c>
      <c r="L24" t="s">
        <v>592</v>
      </c>
      <c r="M24" t="s">
        <v>802</v>
      </c>
      <c r="N24">
        <f t="shared" si="0"/>
        <v>4.7986196949387656</v>
      </c>
      <c r="O24">
        <v>1</v>
      </c>
      <c r="P24">
        <v>83.5</v>
      </c>
      <c r="Q24">
        <v>66</v>
      </c>
      <c r="R24">
        <v>83.5</v>
      </c>
      <c r="S24">
        <v>66</v>
      </c>
      <c r="T24" t="s">
        <v>20</v>
      </c>
      <c r="U24" t="s">
        <v>21</v>
      </c>
      <c r="W24" t="s">
        <v>16</v>
      </c>
      <c r="X24" t="s">
        <v>17</v>
      </c>
      <c r="Y24" t="s">
        <v>18</v>
      </c>
    </row>
    <row r="25" spans="1:25" x14ac:dyDescent="0.25">
      <c r="A25">
        <v>346645</v>
      </c>
      <c r="B25" t="s">
        <v>551</v>
      </c>
      <c r="C25" t="s">
        <v>551</v>
      </c>
      <c r="D25" t="s">
        <v>364</v>
      </c>
      <c r="E25" t="s">
        <v>551</v>
      </c>
      <c r="G25" t="s">
        <v>996</v>
      </c>
      <c r="H25" s="2">
        <v>2.54</v>
      </c>
      <c r="I25" s="2">
        <v>1.22</v>
      </c>
      <c r="J25" s="3" t="s">
        <v>726</v>
      </c>
      <c r="K25" s="3" t="s">
        <v>599</v>
      </c>
      <c r="L25" t="s">
        <v>592</v>
      </c>
      <c r="M25" t="s">
        <v>802</v>
      </c>
      <c r="N25">
        <f t="shared" si="0"/>
        <v>3.8763642949700401</v>
      </c>
      <c r="O25">
        <v>6</v>
      </c>
      <c r="P25">
        <v>105.3</v>
      </c>
      <c r="Q25">
        <v>93.5</v>
      </c>
      <c r="R25">
        <v>105.3</v>
      </c>
      <c r="S25">
        <v>93.5</v>
      </c>
      <c r="T25" t="s">
        <v>39</v>
      </c>
      <c r="U25" t="s">
        <v>40</v>
      </c>
      <c r="W25" t="s">
        <v>292</v>
      </c>
      <c r="X25" t="s">
        <v>24</v>
      </c>
      <c r="Y25" t="s">
        <v>292</v>
      </c>
    </row>
    <row r="26" spans="1:25" x14ac:dyDescent="0.25">
      <c r="A26">
        <v>213248</v>
      </c>
      <c r="B26" t="s">
        <v>551</v>
      </c>
      <c r="C26" t="s">
        <v>551</v>
      </c>
      <c r="D26" t="s">
        <v>180</v>
      </c>
      <c r="E26" t="s">
        <v>551</v>
      </c>
      <c r="G26" t="s">
        <v>996</v>
      </c>
      <c r="H26" s="2">
        <v>2.73</v>
      </c>
      <c r="I26" s="2">
        <v>2.1800000000000002</v>
      </c>
      <c r="J26" s="3" t="s">
        <v>704</v>
      </c>
      <c r="K26" s="3" t="s">
        <v>599</v>
      </c>
      <c r="L26" t="s">
        <v>592</v>
      </c>
      <c r="M26" t="s">
        <v>802</v>
      </c>
      <c r="N26">
        <f t="shared" si="0"/>
        <v>5.0686855899181014</v>
      </c>
      <c r="O26">
        <v>4</v>
      </c>
      <c r="P26">
        <v>93.5</v>
      </c>
      <c r="Q26">
        <v>89.3</v>
      </c>
      <c r="R26">
        <v>93.5</v>
      </c>
      <c r="S26">
        <v>86.3</v>
      </c>
      <c r="T26" t="s">
        <v>40</v>
      </c>
      <c r="U26" t="s">
        <v>96</v>
      </c>
      <c r="V26" t="s">
        <v>182</v>
      </c>
      <c r="W26" t="s">
        <v>181</v>
      </c>
      <c r="X26" t="s">
        <v>17</v>
      </c>
      <c r="Y26" t="s">
        <v>183</v>
      </c>
    </row>
    <row r="27" spans="1:25" x14ac:dyDescent="0.25">
      <c r="A27">
        <v>420827</v>
      </c>
      <c r="B27" t="s">
        <v>551</v>
      </c>
      <c r="C27" t="s">
        <v>551</v>
      </c>
      <c r="D27" t="s">
        <v>170</v>
      </c>
      <c r="E27" t="s">
        <v>551</v>
      </c>
      <c r="G27" t="s">
        <v>996</v>
      </c>
      <c r="H27" s="2">
        <v>8.34</v>
      </c>
      <c r="I27" s="2">
        <v>6.31</v>
      </c>
      <c r="J27" s="3" t="s">
        <v>740</v>
      </c>
      <c r="K27" s="3" t="s">
        <v>599</v>
      </c>
      <c r="L27" t="s">
        <v>592</v>
      </c>
      <c r="M27" t="s">
        <v>802</v>
      </c>
      <c r="N27">
        <f t="shared" si="0"/>
        <v>9.0507643773717419</v>
      </c>
      <c r="O27">
        <v>1</v>
      </c>
      <c r="P27">
        <v>83.5</v>
      </c>
      <c r="Q27">
        <v>66</v>
      </c>
      <c r="R27">
        <v>83.5</v>
      </c>
      <c r="S27">
        <v>66</v>
      </c>
      <c r="T27" t="s">
        <v>20</v>
      </c>
      <c r="U27" t="s">
        <v>21</v>
      </c>
      <c r="W27" t="s">
        <v>16</v>
      </c>
      <c r="X27" t="s">
        <v>17</v>
      </c>
      <c r="Y27" t="s">
        <v>18</v>
      </c>
    </row>
    <row r="28" spans="1:25" x14ac:dyDescent="0.25">
      <c r="A28">
        <v>216465</v>
      </c>
      <c r="B28" t="s">
        <v>551</v>
      </c>
      <c r="C28" t="s">
        <v>551</v>
      </c>
      <c r="D28" s="1" t="s">
        <v>356</v>
      </c>
      <c r="E28" t="s">
        <v>551</v>
      </c>
      <c r="J28" s="4"/>
      <c r="K28" s="4"/>
      <c r="O28">
        <v>4</v>
      </c>
      <c r="P28">
        <v>105.3</v>
      </c>
      <c r="Q28">
        <v>93.5</v>
      </c>
      <c r="R28">
        <v>105.3</v>
      </c>
      <c r="S28">
        <v>93.5</v>
      </c>
      <c r="T28" t="s">
        <v>39</v>
      </c>
      <c r="U28" t="s">
        <v>40</v>
      </c>
      <c r="W28" t="s">
        <v>292</v>
      </c>
      <c r="X28" t="s">
        <v>24</v>
      </c>
      <c r="Y28" t="s">
        <v>292</v>
      </c>
    </row>
    <row r="29" spans="1:25" x14ac:dyDescent="0.25">
      <c r="A29">
        <v>175106</v>
      </c>
      <c r="B29" t="s">
        <v>551</v>
      </c>
      <c r="C29" t="s">
        <v>551</v>
      </c>
      <c r="D29" s="1" t="s">
        <v>391</v>
      </c>
      <c r="E29" t="s">
        <v>551</v>
      </c>
      <c r="J29" s="4"/>
      <c r="K29" s="4"/>
      <c r="O29">
        <v>2</v>
      </c>
      <c r="P29">
        <v>140.19999999999999</v>
      </c>
      <c r="Q29">
        <v>136.4</v>
      </c>
      <c r="R29">
        <v>140.19999999999999</v>
      </c>
      <c r="S29">
        <v>136.4</v>
      </c>
      <c r="T29" t="s">
        <v>14</v>
      </c>
      <c r="U29" t="s">
        <v>119</v>
      </c>
      <c r="W29" t="s">
        <v>392</v>
      </c>
      <c r="X29" t="s">
        <v>17</v>
      </c>
      <c r="Y29" t="s">
        <v>392</v>
      </c>
    </row>
    <row r="30" spans="1:25" x14ac:dyDescent="0.25">
      <c r="A30">
        <v>43786</v>
      </c>
      <c r="B30" t="s">
        <v>551</v>
      </c>
      <c r="C30" t="s">
        <v>551</v>
      </c>
      <c r="D30" s="1" t="s">
        <v>357</v>
      </c>
      <c r="E30" t="s">
        <v>551</v>
      </c>
      <c r="J30" s="4"/>
      <c r="K30" s="4"/>
      <c r="O30">
        <v>2</v>
      </c>
      <c r="P30">
        <v>83.5</v>
      </c>
      <c r="Q30">
        <v>70.599999999999994</v>
      </c>
      <c r="R30">
        <v>83.5</v>
      </c>
      <c r="S30">
        <v>70.599999999999994</v>
      </c>
      <c r="T30" t="s">
        <v>20</v>
      </c>
      <c r="U30" t="s">
        <v>21</v>
      </c>
      <c r="W30" t="s">
        <v>292</v>
      </c>
      <c r="X30" t="s">
        <v>24</v>
      </c>
      <c r="Y30" t="s">
        <v>292</v>
      </c>
    </row>
    <row r="31" spans="1:25" x14ac:dyDescent="0.25">
      <c r="A31">
        <v>371742</v>
      </c>
      <c r="B31" t="s">
        <v>551</v>
      </c>
      <c r="C31" t="s">
        <v>551</v>
      </c>
      <c r="D31" t="s">
        <v>266</v>
      </c>
      <c r="E31">
        <v>3.65</v>
      </c>
      <c r="F31" t="s">
        <v>713</v>
      </c>
      <c r="J31" s="4"/>
      <c r="K31" s="4"/>
      <c r="O31">
        <v>1</v>
      </c>
      <c r="P31">
        <v>125.45</v>
      </c>
      <c r="Q31">
        <v>122.46</v>
      </c>
      <c r="R31">
        <v>125.45</v>
      </c>
      <c r="S31">
        <v>122.46</v>
      </c>
      <c r="T31" t="s">
        <v>15</v>
      </c>
      <c r="U31" t="s">
        <v>87</v>
      </c>
      <c r="V31" t="s">
        <v>182</v>
      </c>
      <c r="W31" t="s">
        <v>181</v>
      </c>
      <c r="X31" t="s">
        <v>17</v>
      </c>
      <c r="Y31" t="s">
        <v>183</v>
      </c>
    </row>
    <row r="32" spans="1:25" x14ac:dyDescent="0.25">
      <c r="A32">
        <v>103955</v>
      </c>
      <c r="B32" t="s">
        <v>551</v>
      </c>
      <c r="C32" t="s">
        <v>551</v>
      </c>
      <c r="D32" s="1" t="s">
        <v>317</v>
      </c>
      <c r="E32" t="s">
        <v>551</v>
      </c>
      <c r="J32" s="4"/>
      <c r="K32" s="4"/>
      <c r="O32">
        <v>3</v>
      </c>
      <c r="P32">
        <v>85.8</v>
      </c>
      <c r="Q32">
        <v>83.5</v>
      </c>
      <c r="R32">
        <v>83.5</v>
      </c>
      <c r="S32">
        <v>70.599999999999994</v>
      </c>
      <c r="T32" t="s">
        <v>43</v>
      </c>
      <c r="U32" t="s">
        <v>21</v>
      </c>
      <c r="W32" t="s">
        <v>292</v>
      </c>
      <c r="X32" t="s">
        <v>24</v>
      </c>
      <c r="Y32" t="s">
        <v>292</v>
      </c>
    </row>
    <row r="33" spans="1:25" x14ac:dyDescent="0.25">
      <c r="A33">
        <v>319843</v>
      </c>
      <c r="B33" t="s">
        <v>551</v>
      </c>
      <c r="C33" t="s">
        <v>551</v>
      </c>
      <c r="D33" s="1" t="s">
        <v>393</v>
      </c>
      <c r="E33" t="s">
        <v>551</v>
      </c>
      <c r="J33" s="4"/>
      <c r="K33" s="4"/>
      <c r="O33">
        <v>1</v>
      </c>
      <c r="P33">
        <v>113</v>
      </c>
      <c r="Q33">
        <v>100.5</v>
      </c>
      <c r="R33">
        <v>113</v>
      </c>
      <c r="S33">
        <v>100.5</v>
      </c>
      <c r="T33" t="s">
        <v>39</v>
      </c>
      <c r="W33" t="s">
        <v>16</v>
      </c>
      <c r="X33" t="s">
        <v>17</v>
      </c>
      <c r="Y33" t="s">
        <v>18</v>
      </c>
    </row>
    <row r="34" spans="1:25" x14ac:dyDescent="0.25">
      <c r="A34">
        <v>183890</v>
      </c>
      <c r="B34" t="s">
        <v>551</v>
      </c>
      <c r="C34" t="s">
        <v>551</v>
      </c>
      <c r="D34" s="1" t="s">
        <v>361</v>
      </c>
      <c r="E34" t="s">
        <v>551</v>
      </c>
      <c r="J34" s="4"/>
      <c r="K34" s="4"/>
      <c r="O34">
        <v>1</v>
      </c>
      <c r="P34">
        <v>83.6</v>
      </c>
      <c r="Q34">
        <v>72.099999999999994</v>
      </c>
      <c r="R34">
        <v>83.6</v>
      </c>
      <c r="S34">
        <v>72.099999999999994</v>
      </c>
      <c r="T34" t="s">
        <v>20</v>
      </c>
      <c r="W34" t="s">
        <v>292</v>
      </c>
      <c r="X34" t="s">
        <v>24</v>
      </c>
      <c r="Y34" t="s">
        <v>292</v>
      </c>
    </row>
    <row r="35" spans="1:25" x14ac:dyDescent="0.25">
      <c r="A35">
        <v>57288</v>
      </c>
      <c r="B35" t="s">
        <v>551</v>
      </c>
      <c r="C35" t="s">
        <v>551</v>
      </c>
      <c r="D35" t="s">
        <v>184</v>
      </c>
      <c r="E35">
        <v>3.76</v>
      </c>
      <c r="F35" t="s">
        <v>742</v>
      </c>
      <c r="J35" s="4"/>
      <c r="K35" s="4"/>
      <c r="O35">
        <v>4</v>
      </c>
      <c r="P35">
        <v>83.5</v>
      </c>
      <c r="Q35">
        <v>70.599999999999994</v>
      </c>
      <c r="R35">
        <v>83.5</v>
      </c>
      <c r="S35">
        <v>70.599999999999994</v>
      </c>
      <c r="T35" t="s">
        <v>20</v>
      </c>
      <c r="U35" t="s">
        <v>21</v>
      </c>
      <c r="V35" t="s">
        <v>22</v>
      </c>
      <c r="W35" t="s">
        <v>185</v>
      </c>
      <c r="X35" t="s">
        <v>17</v>
      </c>
      <c r="Y35" t="s">
        <v>185</v>
      </c>
    </row>
    <row r="36" spans="1:25" x14ac:dyDescent="0.25">
      <c r="A36">
        <v>212326</v>
      </c>
      <c r="B36" t="s">
        <v>551</v>
      </c>
      <c r="C36" t="s">
        <v>551</v>
      </c>
      <c r="D36" s="1" t="s">
        <v>525</v>
      </c>
      <c r="E36" t="s">
        <v>551</v>
      </c>
      <c r="J36" s="4"/>
      <c r="K36" s="4"/>
      <c r="O36">
        <v>1</v>
      </c>
      <c r="P36">
        <v>145</v>
      </c>
      <c r="Q36">
        <v>139.80000000000001</v>
      </c>
      <c r="R36">
        <v>145</v>
      </c>
      <c r="S36">
        <v>139.80000000000001</v>
      </c>
      <c r="T36" t="s">
        <v>14</v>
      </c>
      <c r="W36" t="s">
        <v>16</v>
      </c>
      <c r="X36" t="s">
        <v>17</v>
      </c>
      <c r="Y36" t="s">
        <v>18</v>
      </c>
    </row>
    <row r="37" spans="1:25" x14ac:dyDescent="0.25">
      <c r="A37">
        <v>140934</v>
      </c>
      <c r="B37" t="s">
        <v>551</v>
      </c>
      <c r="C37" t="s">
        <v>551</v>
      </c>
      <c r="D37" s="1" t="s">
        <v>444</v>
      </c>
      <c r="E37" t="s">
        <v>551</v>
      </c>
      <c r="J37" s="4"/>
      <c r="K37" s="4"/>
      <c r="O37">
        <v>1</v>
      </c>
      <c r="P37">
        <v>83.5</v>
      </c>
      <c r="Q37">
        <v>66</v>
      </c>
      <c r="R37">
        <v>83.5</v>
      </c>
      <c r="S37">
        <v>66</v>
      </c>
      <c r="T37" t="s">
        <v>20</v>
      </c>
      <c r="U37" t="s">
        <v>21</v>
      </c>
      <c r="W37" t="s">
        <v>16</v>
      </c>
      <c r="X37" t="s">
        <v>17</v>
      </c>
      <c r="Y37" t="s">
        <v>18</v>
      </c>
    </row>
    <row r="38" spans="1:25" x14ac:dyDescent="0.25">
      <c r="A38">
        <v>207627</v>
      </c>
      <c r="B38" t="s">
        <v>551</v>
      </c>
      <c r="C38" t="s">
        <v>551</v>
      </c>
      <c r="D38" s="1" t="s">
        <v>445</v>
      </c>
      <c r="E38" t="s">
        <v>551</v>
      </c>
      <c r="J38" s="4"/>
      <c r="K38" s="4"/>
      <c r="O38">
        <v>1</v>
      </c>
      <c r="P38">
        <v>83.5</v>
      </c>
      <c r="Q38">
        <v>66</v>
      </c>
      <c r="R38">
        <v>83.5</v>
      </c>
      <c r="S38">
        <v>66</v>
      </c>
      <c r="T38" t="s">
        <v>20</v>
      </c>
      <c r="U38" t="s">
        <v>21</v>
      </c>
      <c r="W38" t="s">
        <v>16</v>
      </c>
      <c r="X38" t="s">
        <v>17</v>
      </c>
      <c r="Y38" t="s">
        <v>18</v>
      </c>
    </row>
    <row r="39" spans="1:25" x14ac:dyDescent="0.25">
      <c r="A39">
        <v>44535</v>
      </c>
      <c r="B39" t="s">
        <v>551</v>
      </c>
      <c r="C39" t="s">
        <v>551</v>
      </c>
      <c r="D39" s="1" t="s">
        <v>362</v>
      </c>
      <c r="E39" t="s">
        <v>551</v>
      </c>
      <c r="J39" s="4"/>
      <c r="K39" s="4"/>
      <c r="O39">
        <v>1</v>
      </c>
      <c r="P39">
        <v>83.5</v>
      </c>
      <c r="Q39">
        <v>70.599999999999994</v>
      </c>
      <c r="R39">
        <v>83.5</v>
      </c>
      <c r="S39">
        <v>70.599999999999994</v>
      </c>
      <c r="T39" t="s">
        <v>20</v>
      </c>
      <c r="U39" t="s">
        <v>21</v>
      </c>
      <c r="W39" t="s">
        <v>292</v>
      </c>
      <c r="X39" t="s">
        <v>24</v>
      </c>
      <c r="Y39" t="s">
        <v>292</v>
      </c>
    </row>
    <row r="40" spans="1:25" x14ac:dyDescent="0.25">
      <c r="A40">
        <v>207625</v>
      </c>
      <c r="B40" t="s">
        <v>551</v>
      </c>
      <c r="C40" t="s">
        <v>551</v>
      </c>
      <c r="D40" s="1" t="s">
        <v>446</v>
      </c>
      <c r="E40" t="s">
        <v>551</v>
      </c>
      <c r="J40" s="4"/>
      <c r="K40" s="4"/>
      <c r="O40">
        <v>1</v>
      </c>
      <c r="P40">
        <v>83.5</v>
      </c>
      <c r="Q40">
        <v>66</v>
      </c>
      <c r="R40">
        <v>83.5</v>
      </c>
      <c r="S40">
        <v>66</v>
      </c>
      <c r="T40" t="s">
        <v>20</v>
      </c>
      <c r="U40" t="s">
        <v>21</v>
      </c>
      <c r="W40" t="s">
        <v>16</v>
      </c>
      <c r="X40" t="s">
        <v>17</v>
      </c>
      <c r="Y40" t="s">
        <v>18</v>
      </c>
    </row>
    <row r="41" spans="1:25" x14ac:dyDescent="0.25">
      <c r="A41">
        <v>371002</v>
      </c>
      <c r="B41" t="s">
        <v>551</v>
      </c>
      <c r="C41" t="s">
        <v>551</v>
      </c>
      <c r="D41" s="1" t="s">
        <v>394</v>
      </c>
      <c r="E41" t="s">
        <v>551</v>
      </c>
      <c r="J41" s="4"/>
      <c r="K41" s="4"/>
      <c r="O41">
        <v>1</v>
      </c>
      <c r="P41">
        <v>83.5</v>
      </c>
      <c r="Q41">
        <v>66</v>
      </c>
      <c r="R41">
        <v>83.5</v>
      </c>
      <c r="S41">
        <v>66</v>
      </c>
      <c r="T41" t="s">
        <v>20</v>
      </c>
      <c r="U41" t="s">
        <v>21</v>
      </c>
      <c r="W41" t="s">
        <v>16</v>
      </c>
      <c r="X41" t="s">
        <v>17</v>
      </c>
      <c r="Y41" t="s">
        <v>18</v>
      </c>
    </row>
    <row r="42" spans="1:25" x14ac:dyDescent="0.25">
      <c r="A42">
        <v>319845</v>
      </c>
      <c r="B42" t="s">
        <v>551</v>
      </c>
      <c r="C42" t="s">
        <v>551</v>
      </c>
      <c r="D42" s="1" t="s">
        <v>395</v>
      </c>
      <c r="E42" t="s">
        <v>551</v>
      </c>
      <c r="J42" s="4"/>
      <c r="K42" s="4"/>
      <c r="O42">
        <v>1</v>
      </c>
      <c r="P42">
        <v>113</v>
      </c>
      <c r="Q42">
        <v>100.5</v>
      </c>
      <c r="R42">
        <v>113</v>
      </c>
      <c r="S42">
        <v>100.5</v>
      </c>
      <c r="T42" t="s">
        <v>39</v>
      </c>
      <c r="W42" t="s">
        <v>16</v>
      </c>
      <c r="X42" t="s">
        <v>17</v>
      </c>
      <c r="Y42" t="s">
        <v>18</v>
      </c>
    </row>
    <row r="43" spans="1:25" x14ac:dyDescent="0.25">
      <c r="A43">
        <v>423031</v>
      </c>
      <c r="B43" t="s">
        <v>551</v>
      </c>
      <c r="C43" t="s">
        <v>551</v>
      </c>
      <c r="D43" s="1" t="s">
        <v>13</v>
      </c>
      <c r="E43" t="s">
        <v>551</v>
      </c>
      <c r="J43" s="4"/>
      <c r="K43" s="4"/>
      <c r="O43">
        <v>1</v>
      </c>
      <c r="P43">
        <v>145</v>
      </c>
      <c r="Q43">
        <v>125</v>
      </c>
      <c r="R43">
        <v>145</v>
      </c>
      <c r="S43">
        <v>125</v>
      </c>
      <c r="T43" t="s">
        <v>14</v>
      </c>
      <c r="U43" t="s">
        <v>15</v>
      </c>
      <c r="W43" t="s">
        <v>16</v>
      </c>
      <c r="X43" t="s">
        <v>17</v>
      </c>
      <c r="Y43" t="s">
        <v>18</v>
      </c>
    </row>
    <row r="44" spans="1:25" x14ac:dyDescent="0.25">
      <c r="A44">
        <v>346647</v>
      </c>
      <c r="B44" t="s">
        <v>551</v>
      </c>
      <c r="C44" t="s">
        <v>551</v>
      </c>
      <c r="D44" s="1" t="s">
        <v>396</v>
      </c>
      <c r="E44" t="s">
        <v>551</v>
      </c>
      <c r="J44" s="4"/>
      <c r="K44" s="4"/>
      <c r="O44">
        <v>6</v>
      </c>
      <c r="P44">
        <v>105.3</v>
      </c>
      <c r="Q44">
        <v>93.5</v>
      </c>
      <c r="R44">
        <v>105.3</v>
      </c>
      <c r="S44">
        <v>93.5</v>
      </c>
      <c r="T44" t="s">
        <v>39</v>
      </c>
      <c r="U44" t="s">
        <v>40</v>
      </c>
      <c r="W44" t="s">
        <v>16</v>
      </c>
      <c r="X44" t="s">
        <v>17</v>
      </c>
      <c r="Y44" t="s">
        <v>18</v>
      </c>
    </row>
    <row r="45" spans="1:25" x14ac:dyDescent="0.25">
      <c r="A45">
        <v>363076</v>
      </c>
      <c r="B45" t="s">
        <v>551</v>
      </c>
      <c r="C45" t="s">
        <v>551</v>
      </c>
      <c r="D45" s="1" t="s">
        <v>267</v>
      </c>
      <c r="E45" t="s">
        <v>551</v>
      </c>
      <c r="J45" s="4"/>
      <c r="K45" s="4"/>
      <c r="O45">
        <v>1</v>
      </c>
      <c r="P45">
        <v>145</v>
      </c>
      <c r="Q45">
        <v>140.19999999999999</v>
      </c>
      <c r="R45">
        <v>145</v>
      </c>
      <c r="S45">
        <v>140.19999999999999</v>
      </c>
      <c r="T45" t="s">
        <v>14</v>
      </c>
      <c r="V45" t="s">
        <v>182</v>
      </c>
      <c r="W45" t="s">
        <v>181</v>
      </c>
      <c r="X45" t="s">
        <v>17</v>
      </c>
      <c r="Y45" t="s">
        <v>183</v>
      </c>
    </row>
    <row r="46" spans="1:25" x14ac:dyDescent="0.25">
      <c r="A46">
        <v>363074</v>
      </c>
      <c r="B46" t="s">
        <v>551</v>
      </c>
      <c r="C46" t="s">
        <v>551</v>
      </c>
      <c r="D46" s="1" t="s">
        <v>268</v>
      </c>
      <c r="E46" t="s">
        <v>551</v>
      </c>
      <c r="J46" s="4"/>
      <c r="K46" s="4"/>
      <c r="O46">
        <v>1</v>
      </c>
      <c r="P46">
        <v>145</v>
      </c>
      <c r="Q46">
        <v>140.19999999999999</v>
      </c>
      <c r="R46">
        <v>145</v>
      </c>
      <c r="S46">
        <v>140.19999999999999</v>
      </c>
      <c r="T46" t="s">
        <v>14</v>
      </c>
      <c r="V46" t="s">
        <v>182</v>
      </c>
      <c r="W46" t="s">
        <v>181</v>
      </c>
      <c r="X46" t="s">
        <v>17</v>
      </c>
      <c r="Y46" t="s">
        <v>183</v>
      </c>
    </row>
    <row r="47" spans="1:25" x14ac:dyDescent="0.25">
      <c r="A47">
        <v>45964</v>
      </c>
      <c r="B47" t="s">
        <v>551</v>
      </c>
      <c r="C47" t="s">
        <v>551</v>
      </c>
      <c r="D47" s="1" t="s">
        <v>291</v>
      </c>
      <c r="E47" t="s">
        <v>551</v>
      </c>
      <c r="J47" s="4"/>
      <c r="K47" s="4"/>
      <c r="O47">
        <v>3</v>
      </c>
      <c r="P47">
        <v>83.5</v>
      </c>
      <c r="Q47">
        <v>70.599999999999994</v>
      </c>
      <c r="R47">
        <v>70.599999999999994</v>
      </c>
      <c r="S47">
        <v>66</v>
      </c>
      <c r="T47" t="s">
        <v>20</v>
      </c>
      <c r="U47" t="s">
        <v>21</v>
      </c>
      <c r="W47" t="s">
        <v>292</v>
      </c>
      <c r="X47" t="s">
        <v>24</v>
      </c>
      <c r="Y47" t="s">
        <v>292</v>
      </c>
    </row>
    <row r="48" spans="1:25" x14ac:dyDescent="0.25">
      <c r="A48">
        <v>67563</v>
      </c>
      <c r="B48" t="s">
        <v>551</v>
      </c>
      <c r="C48" t="s">
        <v>551</v>
      </c>
      <c r="D48" t="s">
        <v>270</v>
      </c>
      <c r="E48">
        <v>3.11</v>
      </c>
      <c r="F48" t="s">
        <v>751</v>
      </c>
      <c r="J48" s="4"/>
      <c r="K48" s="4"/>
      <c r="O48">
        <v>1</v>
      </c>
      <c r="P48">
        <v>129.4</v>
      </c>
      <c r="Q48">
        <v>125</v>
      </c>
      <c r="R48">
        <v>129.4</v>
      </c>
      <c r="S48">
        <v>125</v>
      </c>
      <c r="T48" t="s">
        <v>15</v>
      </c>
      <c r="V48" t="s">
        <v>182</v>
      </c>
      <c r="W48" t="s">
        <v>270</v>
      </c>
      <c r="X48" t="s">
        <v>17</v>
      </c>
      <c r="Y48" t="s">
        <v>271</v>
      </c>
    </row>
    <row r="49" spans="1:25" x14ac:dyDescent="0.25">
      <c r="A49">
        <v>67618</v>
      </c>
      <c r="B49" t="s">
        <v>551</v>
      </c>
      <c r="C49" t="s">
        <v>551</v>
      </c>
      <c r="D49" s="1" t="s">
        <v>169</v>
      </c>
      <c r="E49" t="s">
        <v>551</v>
      </c>
      <c r="J49" s="4"/>
      <c r="K49" s="4"/>
      <c r="O49">
        <v>1</v>
      </c>
      <c r="P49">
        <v>83.5</v>
      </c>
      <c r="Q49">
        <v>66</v>
      </c>
      <c r="R49">
        <v>83.5</v>
      </c>
      <c r="S49">
        <v>66</v>
      </c>
      <c r="T49" t="s">
        <v>20</v>
      </c>
      <c r="U49" t="s">
        <v>21</v>
      </c>
      <c r="W49" t="s">
        <v>16</v>
      </c>
      <c r="X49" t="s">
        <v>17</v>
      </c>
      <c r="Y49" t="s">
        <v>18</v>
      </c>
    </row>
    <row r="50" spans="1:25" x14ac:dyDescent="0.25">
      <c r="A50">
        <v>204188</v>
      </c>
      <c r="B50" t="s">
        <v>551</v>
      </c>
      <c r="C50" t="s">
        <v>551</v>
      </c>
      <c r="D50" s="1" t="s">
        <v>526</v>
      </c>
      <c r="E50" t="s">
        <v>551</v>
      </c>
      <c r="J50" s="4"/>
      <c r="K50" s="4"/>
      <c r="O50">
        <v>1</v>
      </c>
      <c r="P50">
        <v>125</v>
      </c>
      <c r="Q50">
        <v>100.5</v>
      </c>
      <c r="R50">
        <v>125</v>
      </c>
      <c r="S50">
        <v>100.5</v>
      </c>
      <c r="T50" t="s">
        <v>87</v>
      </c>
      <c r="U50" t="s">
        <v>39</v>
      </c>
      <c r="W50" t="s">
        <v>16</v>
      </c>
      <c r="X50" t="s">
        <v>17</v>
      </c>
      <c r="Y50" t="s">
        <v>18</v>
      </c>
    </row>
    <row r="51" spans="1:25" x14ac:dyDescent="0.25">
      <c r="A51">
        <v>160062</v>
      </c>
      <c r="B51" t="s">
        <v>551</v>
      </c>
      <c r="C51" t="s">
        <v>551</v>
      </c>
      <c r="D51" s="1" t="s">
        <v>293</v>
      </c>
      <c r="E51" t="s">
        <v>551</v>
      </c>
      <c r="J51" s="4"/>
      <c r="K51" s="4"/>
      <c r="O51">
        <v>1</v>
      </c>
      <c r="P51">
        <v>70.599999999999994</v>
      </c>
      <c r="Q51">
        <v>66</v>
      </c>
      <c r="R51">
        <v>70.599999999999994</v>
      </c>
      <c r="S51">
        <v>66</v>
      </c>
      <c r="T51" t="s">
        <v>21</v>
      </c>
      <c r="W51" t="s">
        <v>292</v>
      </c>
      <c r="X51" t="s">
        <v>24</v>
      </c>
      <c r="Y51" t="s">
        <v>292</v>
      </c>
    </row>
    <row r="52" spans="1:25" x14ac:dyDescent="0.25">
      <c r="A52">
        <v>213213</v>
      </c>
      <c r="B52" t="s">
        <v>551</v>
      </c>
      <c r="C52" t="s">
        <v>551</v>
      </c>
      <c r="D52" s="1" t="s">
        <v>397</v>
      </c>
      <c r="E52" t="s">
        <v>551</v>
      </c>
      <c r="J52" s="4"/>
      <c r="K52" s="4"/>
      <c r="O52">
        <v>1</v>
      </c>
      <c r="P52">
        <v>152.1</v>
      </c>
      <c r="Q52">
        <v>139.80000000000001</v>
      </c>
      <c r="R52">
        <v>145</v>
      </c>
      <c r="S52">
        <v>139.80000000000001</v>
      </c>
      <c r="T52" t="s">
        <v>398</v>
      </c>
      <c r="U52" t="s">
        <v>14</v>
      </c>
      <c r="W52" t="s">
        <v>16</v>
      </c>
      <c r="X52" t="s">
        <v>17</v>
      </c>
      <c r="Y52" t="s">
        <v>18</v>
      </c>
    </row>
    <row r="53" spans="1:25" x14ac:dyDescent="0.25">
      <c r="A53">
        <v>204155</v>
      </c>
      <c r="B53" t="s">
        <v>551</v>
      </c>
      <c r="C53" t="s">
        <v>551</v>
      </c>
      <c r="D53" s="1" t="s">
        <v>399</v>
      </c>
      <c r="E53" t="s">
        <v>551</v>
      </c>
      <c r="J53" s="4"/>
      <c r="K53" s="4"/>
      <c r="O53">
        <v>1</v>
      </c>
      <c r="P53">
        <v>152.1</v>
      </c>
      <c r="Q53">
        <v>139.80000000000001</v>
      </c>
      <c r="R53">
        <v>145</v>
      </c>
      <c r="S53">
        <v>139.80000000000001</v>
      </c>
      <c r="T53" t="s">
        <v>398</v>
      </c>
      <c r="U53" t="s">
        <v>14</v>
      </c>
      <c r="W53" t="s">
        <v>16</v>
      </c>
      <c r="X53" t="s">
        <v>17</v>
      </c>
      <c r="Y53" t="s">
        <v>18</v>
      </c>
    </row>
    <row r="54" spans="1:25" x14ac:dyDescent="0.25">
      <c r="A54">
        <v>111054</v>
      </c>
      <c r="B54" t="s">
        <v>551</v>
      </c>
      <c r="C54" t="s">
        <v>551</v>
      </c>
      <c r="D54" s="1" t="s">
        <v>211</v>
      </c>
      <c r="E54" t="s">
        <v>551</v>
      </c>
      <c r="J54" s="4"/>
      <c r="K54" s="4"/>
      <c r="O54">
        <v>1</v>
      </c>
      <c r="P54">
        <v>72.099999999999994</v>
      </c>
      <c r="Q54">
        <v>66</v>
      </c>
      <c r="R54">
        <v>72.099999999999994</v>
      </c>
      <c r="S54">
        <v>66</v>
      </c>
      <c r="T54" t="s">
        <v>21</v>
      </c>
      <c r="V54" t="s">
        <v>182</v>
      </c>
      <c r="W54" t="s">
        <v>181</v>
      </c>
      <c r="X54" t="s">
        <v>17</v>
      </c>
      <c r="Y54" t="s">
        <v>183</v>
      </c>
    </row>
    <row r="55" spans="1:25" x14ac:dyDescent="0.25">
      <c r="A55">
        <v>113800</v>
      </c>
      <c r="B55" t="s">
        <v>551</v>
      </c>
      <c r="C55" t="s">
        <v>551</v>
      </c>
      <c r="D55" s="1" t="s">
        <v>400</v>
      </c>
      <c r="E55" t="s">
        <v>551</v>
      </c>
      <c r="J55" s="4"/>
      <c r="K55" s="4"/>
      <c r="O55">
        <v>1</v>
      </c>
      <c r="P55">
        <v>125</v>
      </c>
      <c r="Q55">
        <v>100.5</v>
      </c>
      <c r="R55">
        <v>125</v>
      </c>
      <c r="S55">
        <v>100.5</v>
      </c>
      <c r="T55" t="s">
        <v>87</v>
      </c>
      <c r="U55" t="s">
        <v>39</v>
      </c>
      <c r="W55" t="s">
        <v>16</v>
      </c>
      <c r="X55" t="s">
        <v>17</v>
      </c>
      <c r="Y55" t="s">
        <v>18</v>
      </c>
    </row>
    <row r="56" spans="1:25" x14ac:dyDescent="0.25">
      <c r="A56">
        <v>47450</v>
      </c>
      <c r="B56" t="s">
        <v>551</v>
      </c>
      <c r="C56" t="s">
        <v>551</v>
      </c>
      <c r="D56" t="s">
        <v>366</v>
      </c>
      <c r="E56" t="s">
        <v>551</v>
      </c>
      <c r="G56" t="s">
        <v>996</v>
      </c>
      <c r="H56" s="2">
        <v>1.97</v>
      </c>
      <c r="I56" s="2">
        <v>0.95</v>
      </c>
      <c r="J56" s="3" t="s">
        <v>1099</v>
      </c>
      <c r="K56" s="3" t="s">
        <v>599</v>
      </c>
      <c r="L56" t="s">
        <v>592</v>
      </c>
      <c r="M56" t="s">
        <v>802</v>
      </c>
      <c r="N56">
        <f t="shared" ref="N56" si="1">1.81+1.827*LN(H56*I56)</f>
        <v>2.9550544337580069</v>
      </c>
      <c r="O56">
        <v>1</v>
      </c>
      <c r="P56">
        <v>105.3</v>
      </c>
      <c r="Q56">
        <v>93.5</v>
      </c>
      <c r="R56">
        <v>105.3</v>
      </c>
      <c r="S56">
        <v>93.5</v>
      </c>
      <c r="T56" t="s">
        <v>39</v>
      </c>
      <c r="U56" t="s">
        <v>40</v>
      </c>
      <c r="W56" t="s">
        <v>292</v>
      </c>
      <c r="X56" t="s">
        <v>24</v>
      </c>
      <c r="Y56" t="s">
        <v>292</v>
      </c>
    </row>
    <row r="57" spans="1:25" x14ac:dyDescent="0.25">
      <c r="A57">
        <v>213210</v>
      </c>
      <c r="B57" t="s">
        <v>551</v>
      </c>
      <c r="C57" t="s">
        <v>551</v>
      </c>
      <c r="D57" s="1" t="s">
        <v>412</v>
      </c>
      <c r="E57" t="s">
        <v>551</v>
      </c>
      <c r="J57" s="4"/>
      <c r="K57" s="4"/>
      <c r="O57">
        <v>1</v>
      </c>
      <c r="P57">
        <v>145</v>
      </c>
      <c r="Q57">
        <v>140.19999999999999</v>
      </c>
      <c r="R57">
        <v>145</v>
      </c>
      <c r="S57">
        <v>140.19999999999999</v>
      </c>
      <c r="T57" t="s">
        <v>14</v>
      </c>
      <c r="W57" t="s">
        <v>16</v>
      </c>
      <c r="X57" t="s">
        <v>17</v>
      </c>
      <c r="Y57" t="s">
        <v>18</v>
      </c>
    </row>
    <row r="58" spans="1:25" x14ac:dyDescent="0.25">
      <c r="A58">
        <v>212332</v>
      </c>
      <c r="B58" t="s">
        <v>551</v>
      </c>
      <c r="C58" t="s">
        <v>551</v>
      </c>
      <c r="D58" s="1" t="s">
        <v>527</v>
      </c>
      <c r="E58" t="s">
        <v>551</v>
      </c>
      <c r="J58" s="4"/>
      <c r="K58" s="4"/>
      <c r="O58">
        <v>1</v>
      </c>
      <c r="P58">
        <v>145</v>
      </c>
      <c r="Q58">
        <v>139.80000000000001</v>
      </c>
      <c r="R58">
        <v>145</v>
      </c>
      <c r="S58">
        <v>139.80000000000001</v>
      </c>
      <c r="T58" t="s">
        <v>14</v>
      </c>
      <c r="W58" t="s">
        <v>16</v>
      </c>
      <c r="X58" t="s">
        <v>17</v>
      </c>
      <c r="Y58" t="s">
        <v>18</v>
      </c>
    </row>
    <row r="59" spans="1:25" x14ac:dyDescent="0.25">
      <c r="A59">
        <v>213212</v>
      </c>
      <c r="B59" t="s">
        <v>551</v>
      </c>
      <c r="C59" t="s">
        <v>551</v>
      </c>
      <c r="D59" s="1" t="s">
        <v>413</v>
      </c>
      <c r="E59" t="s">
        <v>551</v>
      </c>
      <c r="J59" s="4"/>
      <c r="K59" s="4"/>
      <c r="O59">
        <v>1</v>
      </c>
      <c r="P59">
        <v>145</v>
      </c>
      <c r="Q59">
        <v>139.80000000000001</v>
      </c>
      <c r="R59">
        <v>145</v>
      </c>
      <c r="S59">
        <v>139.80000000000001</v>
      </c>
      <c r="T59" t="s">
        <v>14</v>
      </c>
      <c r="W59" t="s">
        <v>16</v>
      </c>
      <c r="X59" t="s">
        <v>17</v>
      </c>
      <c r="Y59" t="s">
        <v>18</v>
      </c>
    </row>
    <row r="60" spans="1:25" x14ac:dyDescent="0.25">
      <c r="A60">
        <v>213234</v>
      </c>
      <c r="B60" t="s">
        <v>551</v>
      </c>
      <c r="C60" t="s">
        <v>551</v>
      </c>
      <c r="D60" s="1" t="s">
        <v>231</v>
      </c>
      <c r="E60" t="s">
        <v>551</v>
      </c>
      <c r="J60" s="4"/>
      <c r="K60" s="4"/>
      <c r="O60">
        <v>2</v>
      </c>
      <c r="P60">
        <v>130</v>
      </c>
      <c r="Q60">
        <v>113</v>
      </c>
      <c r="R60">
        <v>130</v>
      </c>
      <c r="S60">
        <v>113</v>
      </c>
      <c r="T60" t="s">
        <v>123</v>
      </c>
      <c r="U60" t="s">
        <v>87</v>
      </c>
      <c r="V60" t="s">
        <v>182</v>
      </c>
      <c r="W60" t="s">
        <v>181</v>
      </c>
      <c r="X60" t="s">
        <v>17</v>
      </c>
      <c r="Y60" t="s">
        <v>183</v>
      </c>
    </row>
    <row r="61" spans="1:25" x14ac:dyDescent="0.25">
      <c r="A61">
        <v>49720</v>
      </c>
      <c r="B61" t="s">
        <v>551</v>
      </c>
      <c r="C61" t="s">
        <v>551</v>
      </c>
      <c r="D61" s="1" t="s">
        <v>401</v>
      </c>
      <c r="E61" t="s">
        <v>551</v>
      </c>
      <c r="J61" s="4"/>
      <c r="K61" s="4"/>
      <c r="O61">
        <v>1</v>
      </c>
      <c r="P61">
        <v>83.5</v>
      </c>
      <c r="Q61">
        <v>70.599999999999994</v>
      </c>
      <c r="R61">
        <v>83.5</v>
      </c>
      <c r="S61">
        <v>70.599999999999994</v>
      </c>
      <c r="T61" t="s">
        <v>20</v>
      </c>
      <c r="U61" t="s">
        <v>21</v>
      </c>
      <c r="W61" t="s">
        <v>16</v>
      </c>
      <c r="X61" t="s">
        <v>17</v>
      </c>
      <c r="Y61" t="s">
        <v>18</v>
      </c>
    </row>
    <row r="62" spans="1:25" x14ac:dyDescent="0.25">
      <c r="A62">
        <v>207615</v>
      </c>
      <c r="B62" t="s">
        <v>551</v>
      </c>
      <c r="C62" t="s">
        <v>551</v>
      </c>
      <c r="D62" s="1" t="s">
        <v>415</v>
      </c>
      <c r="E62" t="s">
        <v>551</v>
      </c>
      <c r="J62" s="4"/>
      <c r="K62" s="4"/>
      <c r="O62">
        <v>1</v>
      </c>
      <c r="P62">
        <v>145</v>
      </c>
      <c r="Q62">
        <v>140.19999999999999</v>
      </c>
      <c r="R62">
        <v>145</v>
      </c>
      <c r="S62">
        <v>140.19999999999999</v>
      </c>
      <c r="T62" t="s">
        <v>14</v>
      </c>
      <c r="W62" t="s">
        <v>16</v>
      </c>
      <c r="X62" t="s">
        <v>17</v>
      </c>
      <c r="Y62" t="s">
        <v>18</v>
      </c>
    </row>
    <row r="63" spans="1:25" x14ac:dyDescent="0.25">
      <c r="A63">
        <v>50649</v>
      </c>
      <c r="B63" t="s">
        <v>551</v>
      </c>
      <c r="C63" t="s">
        <v>551</v>
      </c>
      <c r="D63" s="1" t="s">
        <v>402</v>
      </c>
      <c r="E63" t="s">
        <v>551</v>
      </c>
      <c r="J63" s="4"/>
      <c r="K63" s="4"/>
      <c r="O63">
        <v>1</v>
      </c>
      <c r="P63">
        <v>85.8</v>
      </c>
      <c r="Q63">
        <v>83.5</v>
      </c>
      <c r="R63">
        <v>85.8</v>
      </c>
      <c r="S63">
        <v>83.5</v>
      </c>
      <c r="T63" t="s">
        <v>43</v>
      </c>
      <c r="U63" t="s">
        <v>20</v>
      </c>
      <c r="W63" t="s">
        <v>403</v>
      </c>
      <c r="X63" t="s">
        <v>17</v>
      </c>
      <c r="Y63" t="s">
        <v>403</v>
      </c>
    </row>
    <row r="64" spans="1:25" x14ac:dyDescent="0.25">
      <c r="A64">
        <v>50931</v>
      </c>
      <c r="B64" t="s">
        <v>551</v>
      </c>
      <c r="C64" t="s">
        <v>551</v>
      </c>
      <c r="D64" s="1" t="s">
        <v>367</v>
      </c>
      <c r="E64" t="s">
        <v>551</v>
      </c>
      <c r="J64" s="4"/>
      <c r="K64" s="4"/>
      <c r="O64">
        <v>1</v>
      </c>
      <c r="P64">
        <v>70.599999999999994</v>
      </c>
      <c r="Q64">
        <v>66</v>
      </c>
      <c r="R64">
        <v>70.599999999999994</v>
      </c>
      <c r="S64">
        <v>66</v>
      </c>
      <c r="T64" t="s">
        <v>21</v>
      </c>
      <c r="W64" t="s">
        <v>292</v>
      </c>
      <c r="X64" t="s">
        <v>24</v>
      </c>
      <c r="Y64" t="s">
        <v>292</v>
      </c>
    </row>
    <row r="65" spans="1:25" x14ac:dyDescent="0.25">
      <c r="A65">
        <v>209845</v>
      </c>
      <c r="B65" t="s">
        <v>551</v>
      </c>
      <c r="C65" t="s">
        <v>551</v>
      </c>
      <c r="D65" s="1" t="s">
        <v>279</v>
      </c>
      <c r="E65" t="s">
        <v>551</v>
      </c>
      <c r="J65" s="4"/>
      <c r="K65" s="4"/>
      <c r="O65">
        <v>1</v>
      </c>
      <c r="P65">
        <v>72.099999999999994</v>
      </c>
      <c r="Q65">
        <v>66</v>
      </c>
      <c r="R65">
        <v>72.099999999999994</v>
      </c>
      <c r="S65">
        <v>66</v>
      </c>
      <c r="T65" t="s">
        <v>21</v>
      </c>
      <c r="V65" t="s">
        <v>182</v>
      </c>
      <c r="W65" t="s">
        <v>181</v>
      </c>
      <c r="X65" t="s">
        <v>17</v>
      </c>
      <c r="Y65" t="s">
        <v>183</v>
      </c>
    </row>
    <row r="66" spans="1:25" x14ac:dyDescent="0.25">
      <c r="A66">
        <v>213929</v>
      </c>
      <c r="B66" t="s">
        <v>551</v>
      </c>
      <c r="C66" t="s">
        <v>551</v>
      </c>
      <c r="D66" s="1" t="s">
        <v>280</v>
      </c>
      <c r="E66" t="s">
        <v>551</v>
      </c>
      <c r="J66" s="4"/>
      <c r="K66" s="4"/>
      <c r="O66">
        <v>1</v>
      </c>
      <c r="P66">
        <v>93.5</v>
      </c>
      <c r="Q66">
        <v>89.3</v>
      </c>
      <c r="R66">
        <v>93.5</v>
      </c>
      <c r="S66">
        <v>89.3</v>
      </c>
      <c r="T66" t="s">
        <v>40</v>
      </c>
      <c r="U66" t="s">
        <v>96</v>
      </c>
      <c r="V66" t="s">
        <v>182</v>
      </c>
      <c r="W66" t="s">
        <v>181</v>
      </c>
      <c r="X66" t="s">
        <v>17</v>
      </c>
      <c r="Y66" t="s">
        <v>183</v>
      </c>
    </row>
    <row r="67" spans="1:25" x14ac:dyDescent="0.25">
      <c r="A67">
        <v>133917</v>
      </c>
      <c r="B67" t="s">
        <v>551</v>
      </c>
      <c r="C67" t="s">
        <v>551</v>
      </c>
      <c r="D67" s="1" t="s">
        <v>528</v>
      </c>
      <c r="E67" t="s">
        <v>551</v>
      </c>
      <c r="J67" s="4"/>
      <c r="K67" s="4"/>
      <c r="O67">
        <v>1</v>
      </c>
      <c r="P67">
        <v>72.099999999999994</v>
      </c>
      <c r="Q67">
        <v>66</v>
      </c>
      <c r="R67">
        <v>72.099999999999994</v>
      </c>
      <c r="S67">
        <v>66</v>
      </c>
      <c r="T67" t="s">
        <v>21</v>
      </c>
      <c r="W67" t="s">
        <v>16</v>
      </c>
      <c r="X67" t="s">
        <v>17</v>
      </c>
      <c r="Y67" t="s">
        <v>18</v>
      </c>
    </row>
    <row r="68" spans="1:25" x14ac:dyDescent="0.25">
      <c r="A68">
        <v>365638</v>
      </c>
      <c r="B68" t="s">
        <v>551</v>
      </c>
      <c r="C68" t="s">
        <v>551</v>
      </c>
      <c r="D68" s="1" t="s">
        <v>529</v>
      </c>
      <c r="E68" t="s">
        <v>551</v>
      </c>
      <c r="J68" s="4"/>
      <c r="K68" s="4"/>
      <c r="O68">
        <v>1</v>
      </c>
      <c r="P68">
        <v>125</v>
      </c>
      <c r="Q68">
        <v>113</v>
      </c>
      <c r="R68">
        <v>125</v>
      </c>
      <c r="S68">
        <v>113</v>
      </c>
      <c r="T68" t="s">
        <v>87</v>
      </c>
      <c r="W68" t="s">
        <v>16</v>
      </c>
      <c r="X68" t="s">
        <v>17</v>
      </c>
      <c r="Y68" t="s">
        <v>18</v>
      </c>
    </row>
    <row r="69" spans="1:25" x14ac:dyDescent="0.25">
      <c r="A69">
        <v>91354</v>
      </c>
      <c r="B69" t="s">
        <v>551</v>
      </c>
      <c r="C69" t="s">
        <v>551</v>
      </c>
      <c r="D69" t="s">
        <v>281</v>
      </c>
      <c r="E69">
        <v>3.48</v>
      </c>
      <c r="F69" t="s">
        <v>774</v>
      </c>
      <c r="J69" s="4"/>
      <c r="K69" s="4"/>
      <c r="O69">
        <v>1</v>
      </c>
      <c r="P69">
        <v>129.4</v>
      </c>
      <c r="Q69">
        <v>125</v>
      </c>
      <c r="R69">
        <v>129.4</v>
      </c>
      <c r="S69">
        <v>125</v>
      </c>
      <c r="T69" t="s">
        <v>15</v>
      </c>
      <c r="V69" t="s">
        <v>182</v>
      </c>
      <c r="W69" t="s">
        <v>282</v>
      </c>
      <c r="X69" t="s">
        <v>17</v>
      </c>
      <c r="Y69" t="s">
        <v>282</v>
      </c>
    </row>
    <row r="70" spans="1:25" x14ac:dyDescent="0.25">
      <c r="A70">
        <v>212349</v>
      </c>
      <c r="B70" t="s">
        <v>551</v>
      </c>
      <c r="C70" t="s">
        <v>551</v>
      </c>
      <c r="D70" s="1" t="s">
        <v>387</v>
      </c>
      <c r="E70" t="s">
        <v>551</v>
      </c>
      <c r="J70" s="4"/>
      <c r="K70" s="4"/>
      <c r="O70">
        <v>1</v>
      </c>
      <c r="P70">
        <v>145</v>
      </c>
      <c r="Q70">
        <v>139.80000000000001</v>
      </c>
      <c r="R70">
        <v>145</v>
      </c>
      <c r="S70">
        <v>139.80000000000001</v>
      </c>
      <c r="T70" t="s">
        <v>14</v>
      </c>
      <c r="V70" t="s">
        <v>182</v>
      </c>
      <c r="W70" t="s">
        <v>183</v>
      </c>
      <c r="X70" t="s">
        <v>17</v>
      </c>
      <c r="Y70" t="s">
        <v>183</v>
      </c>
    </row>
    <row r="71" spans="1:25" x14ac:dyDescent="0.25">
      <c r="A71">
        <v>213199</v>
      </c>
      <c r="B71" t="s">
        <v>551</v>
      </c>
      <c r="C71" t="s">
        <v>551</v>
      </c>
      <c r="D71" s="1" t="s">
        <v>404</v>
      </c>
      <c r="E71" t="s">
        <v>551</v>
      </c>
      <c r="J71" s="4"/>
      <c r="K71" s="4"/>
      <c r="O71">
        <v>2</v>
      </c>
      <c r="P71">
        <v>152.1</v>
      </c>
      <c r="Q71">
        <v>139.80000000000001</v>
      </c>
      <c r="R71">
        <v>145</v>
      </c>
      <c r="S71">
        <v>139.80000000000001</v>
      </c>
      <c r="T71" t="s">
        <v>398</v>
      </c>
      <c r="U71" t="s">
        <v>14</v>
      </c>
      <c r="W71" t="s">
        <v>16</v>
      </c>
      <c r="X71" t="s">
        <v>17</v>
      </c>
      <c r="Y71" t="s">
        <v>18</v>
      </c>
    </row>
    <row r="72" spans="1:25" x14ac:dyDescent="0.25">
      <c r="A72">
        <v>137753</v>
      </c>
      <c r="B72" t="s">
        <v>551</v>
      </c>
      <c r="C72" t="s">
        <v>551</v>
      </c>
      <c r="D72" s="1" t="s">
        <v>193</v>
      </c>
      <c r="E72" t="s">
        <v>551</v>
      </c>
      <c r="J72" s="4"/>
      <c r="K72" s="4"/>
      <c r="O72">
        <v>1</v>
      </c>
      <c r="P72">
        <v>83.6</v>
      </c>
      <c r="Q72">
        <v>72.099999999999994</v>
      </c>
      <c r="R72">
        <v>83.6</v>
      </c>
      <c r="S72">
        <v>72.099999999999994</v>
      </c>
      <c r="T72" t="s">
        <v>20</v>
      </c>
      <c r="V72" t="s">
        <v>182</v>
      </c>
      <c r="W72" t="s">
        <v>181</v>
      </c>
      <c r="X72" t="s">
        <v>17</v>
      </c>
      <c r="Y72" t="s">
        <v>183</v>
      </c>
    </row>
    <row r="73" spans="1:25" x14ac:dyDescent="0.25">
      <c r="A73">
        <v>52754</v>
      </c>
      <c r="B73" t="s">
        <v>551</v>
      </c>
      <c r="C73" t="s">
        <v>551</v>
      </c>
      <c r="D73" s="1" t="s">
        <v>405</v>
      </c>
      <c r="E73" t="s">
        <v>551</v>
      </c>
      <c r="J73" s="4"/>
      <c r="K73" s="4"/>
      <c r="O73">
        <v>1</v>
      </c>
      <c r="P73">
        <v>83.5</v>
      </c>
      <c r="Q73">
        <v>70.599999999999994</v>
      </c>
      <c r="R73">
        <v>83.5</v>
      </c>
      <c r="S73">
        <v>70.599999999999994</v>
      </c>
      <c r="T73" t="s">
        <v>20</v>
      </c>
      <c r="U73" t="s">
        <v>21</v>
      </c>
      <c r="W73" t="s">
        <v>16</v>
      </c>
      <c r="X73" t="s">
        <v>17</v>
      </c>
      <c r="Y73" t="s">
        <v>18</v>
      </c>
    </row>
    <row r="74" spans="1:25" x14ac:dyDescent="0.25">
      <c r="A74">
        <v>45521</v>
      </c>
      <c r="B74" t="s">
        <v>551</v>
      </c>
      <c r="C74" t="s">
        <v>551</v>
      </c>
      <c r="D74" t="s">
        <v>363</v>
      </c>
      <c r="E74">
        <v>4.3659999999999997</v>
      </c>
      <c r="F74" t="s">
        <v>784</v>
      </c>
      <c r="J74" s="4"/>
      <c r="K74" s="4"/>
      <c r="O74">
        <v>3</v>
      </c>
      <c r="P74">
        <v>100.5</v>
      </c>
      <c r="Q74">
        <v>93.9</v>
      </c>
      <c r="R74">
        <v>100.5</v>
      </c>
      <c r="S74">
        <v>93.9</v>
      </c>
      <c r="T74" t="s">
        <v>48</v>
      </c>
      <c r="W74" t="s">
        <v>292</v>
      </c>
      <c r="X74" t="s">
        <v>24</v>
      </c>
      <c r="Y74" t="s">
        <v>292</v>
      </c>
    </row>
    <row r="75" spans="1:25" x14ac:dyDescent="0.25">
      <c r="A75">
        <v>47410</v>
      </c>
      <c r="B75" t="s">
        <v>551</v>
      </c>
      <c r="C75" t="s">
        <v>551</v>
      </c>
      <c r="D75" t="s">
        <v>365</v>
      </c>
      <c r="E75">
        <v>3.0350000000000001</v>
      </c>
      <c r="F75" t="s">
        <v>784</v>
      </c>
      <c r="J75" s="4"/>
      <c r="K75" s="4"/>
      <c r="O75">
        <v>2</v>
      </c>
      <c r="P75">
        <v>83.5</v>
      </c>
      <c r="Q75">
        <v>70.599999999999994</v>
      </c>
      <c r="R75">
        <v>83.5</v>
      </c>
      <c r="S75">
        <v>70.599999999999994</v>
      </c>
      <c r="T75" t="s">
        <v>20</v>
      </c>
      <c r="U75" t="s">
        <v>21</v>
      </c>
      <c r="W75" t="s">
        <v>292</v>
      </c>
      <c r="X75" t="s">
        <v>24</v>
      </c>
      <c r="Y75" t="s">
        <v>292</v>
      </c>
    </row>
    <row r="76" spans="1:25" x14ac:dyDescent="0.25">
      <c r="A76">
        <v>49927</v>
      </c>
      <c r="B76" t="s">
        <v>551</v>
      </c>
      <c r="C76" t="s">
        <v>551</v>
      </c>
      <c r="D76" t="s">
        <v>274</v>
      </c>
      <c r="E76">
        <v>2.3959999999999999</v>
      </c>
      <c r="F76" t="s">
        <v>784</v>
      </c>
      <c r="J76" s="4"/>
      <c r="K76" s="4"/>
      <c r="O76">
        <v>2</v>
      </c>
      <c r="P76">
        <v>83.5</v>
      </c>
      <c r="Q76">
        <v>70.599999999999994</v>
      </c>
      <c r="R76">
        <v>83.5</v>
      </c>
      <c r="S76">
        <v>70.599999999999994</v>
      </c>
      <c r="T76" t="s">
        <v>20</v>
      </c>
      <c r="U76" t="s">
        <v>21</v>
      </c>
      <c r="V76" t="s">
        <v>182</v>
      </c>
      <c r="W76" t="s">
        <v>181</v>
      </c>
      <c r="X76" t="s">
        <v>17</v>
      </c>
      <c r="Y76" t="s">
        <v>183</v>
      </c>
    </row>
    <row r="77" spans="1:25" x14ac:dyDescent="0.25">
      <c r="A77">
        <v>49929</v>
      </c>
      <c r="B77" t="s">
        <v>551</v>
      </c>
      <c r="C77" t="s">
        <v>551</v>
      </c>
      <c r="D77" t="s">
        <v>276</v>
      </c>
      <c r="E77">
        <v>2.331</v>
      </c>
      <c r="F77" t="s">
        <v>784</v>
      </c>
      <c r="J77" s="4"/>
      <c r="K77" s="4"/>
      <c r="O77">
        <v>4</v>
      </c>
      <c r="P77">
        <v>83.5</v>
      </c>
      <c r="Q77">
        <v>70.599999999999994</v>
      </c>
      <c r="R77">
        <v>70.599999999999994</v>
      </c>
      <c r="S77">
        <v>66</v>
      </c>
      <c r="T77" t="s">
        <v>20</v>
      </c>
      <c r="U77" t="s">
        <v>21</v>
      </c>
      <c r="V77" t="s">
        <v>182</v>
      </c>
      <c r="W77" t="s">
        <v>181</v>
      </c>
      <c r="X77" t="s">
        <v>17</v>
      </c>
      <c r="Y77" t="s">
        <v>183</v>
      </c>
    </row>
    <row r="78" spans="1:25" x14ac:dyDescent="0.25">
      <c r="A78">
        <v>44040</v>
      </c>
      <c r="B78" t="s">
        <v>551</v>
      </c>
      <c r="C78" t="s">
        <v>551</v>
      </c>
      <c r="D78" t="s">
        <v>359</v>
      </c>
      <c r="E78">
        <v>1.988</v>
      </c>
      <c r="F78" t="s">
        <v>784</v>
      </c>
      <c r="J78" s="4"/>
      <c r="K78" s="4"/>
      <c r="O78">
        <v>1</v>
      </c>
      <c r="P78">
        <v>93.5</v>
      </c>
      <c r="Q78">
        <v>89.3</v>
      </c>
      <c r="R78">
        <v>93.5</v>
      </c>
      <c r="S78">
        <v>89.3</v>
      </c>
      <c r="T78" t="s">
        <v>40</v>
      </c>
      <c r="U78" t="s">
        <v>96</v>
      </c>
      <c r="W78" t="s">
        <v>292</v>
      </c>
      <c r="X78" t="s">
        <v>24</v>
      </c>
      <c r="Y78" t="s">
        <v>292</v>
      </c>
    </row>
    <row r="79" spans="1:25" x14ac:dyDescent="0.25">
      <c r="A79">
        <v>44039</v>
      </c>
      <c r="B79" t="s">
        <v>551</v>
      </c>
      <c r="C79" t="s">
        <v>551</v>
      </c>
      <c r="D79" t="s">
        <v>358</v>
      </c>
      <c r="E79">
        <v>1.599</v>
      </c>
      <c r="F79" t="s">
        <v>784</v>
      </c>
      <c r="J79" s="4"/>
      <c r="K79" s="4"/>
      <c r="O79">
        <v>3</v>
      </c>
      <c r="P79">
        <v>83.5</v>
      </c>
      <c r="Q79">
        <v>70.599999999999994</v>
      </c>
      <c r="R79">
        <v>83.5</v>
      </c>
      <c r="S79">
        <v>70.599999999999994</v>
      </c>
      <c r="T79" t="s">
        <v>20</v>
      </c>
      <c r="U79" t="s">
        <v>21</v>
      </c>
      <c r="W79" t="s">
        <v>292</v>
      </c>
      <c r="X79" t="s">
        <v>24</v>
      </c>
      <c r="Y79" t="s">
        <v>292</v>
      </c>
    </row>
    <row r="80" spans="1:25" x14ac:dyDescent="0.25">
      <c r="A80">
        <v>419515</v>
      </c>
      <c r="B80" t="s">
        <v>551</v>
      </c>
      <c r="C80" t="s">
        <v>587</v>
      </c>
      <c r="D80" t="s">
        <v>162</v>
      </c>
      <c r="E80">
        <v>8.0299999999999994</v>
      </c>
      <c r="F80" t="s">
        <v>756</v>
      </c>
      <c r="J80" s="4"/>
      <c r="K80" s="4"/>
      <c r="O80">
        <v>1</v>
      </c>
      <c r="P80">
        <v>72.099999999999994</v>
      </c>
      <c r="Q80">
        <v>66</v>
      </c>
      <c r="R80">
        <v>72.099999999999994</v>
      </c>
      <c r="S80">
        <v>66</v>
      </c>
      <c r="T80" t="s">
        <v>21</v>
      </c>
      <c r="W80" t="s">
        <v>16</v>
      </c>
      <c r="X80" t="s">
        <v>17</v>
      </c>
      <c r="Y80" t="s">
        <v>18</v>
      </c>
    </row>
    <row r="81" spans="1:25" x14ac:dyDescent="0.25">
      <c r="A81">
        <v>137961</v>
      </c>
      <c r="B81" t="s">
        <v>551</v>
      </c>
      <c r="C81" t="s">
        <v>570</v>
      </c>
      <c r="D81" t="s">
        <v>232</v>
      </c>
      <c r="E81" t="s">
        <v>551</v>
      </c>
      <c r="G81" t="s">
        <v>996</v>
      </c>
      <c r="H81" s="2">
        <v>0.95</v>
      </c>
      <c r="I81" s="2">
        <v>0.57999999999999996</v>
      </c>
      <c r="J81" s="3" t="s">
        <v>768</v>
      </c>
      <c r="K81" s="3" t="s">
        <v>599</v>
      </c>
      <c r="L81" t="s">
        <v>592</v>
      </c>
      <c r="M81" t="s">
        <v>802</v>
      </c>
      <c r="N81">
        <f t="shared" ref="N81" si="2">1.81+1.827*LN(H81*I81)</f>
        <v>0.72107060162201031</v>
      </c>
      <c r="O81">
        <v>2</v>
      </c>
      <c r="P81">
        <v>72.099999999999994</v>
      </c>
      <c r="Q81">
        <v>66</v>
      </c>
      <c r="R81">
        <v>72.099999999999994</v>
      </c>
      <c r="S81">
        <v>66</v>
      </c>
      <c r="T81" t="s">
        <v>21</v>
      </c>
      <c r="V81" t="s">
        <v>64</v>
      </c>
      <c r="W81" t="s">
        <v>233</v>
      </c>
      <c r="X81" t="s">
        <v>17</v>
      </c>
      <c r="Y81" t="s">
        <v>183</v>
      </c>
    </row>
    <row r="82" spans="1:25" x14ac:dyDescent="0.25">
      <c r="A82">
        <v>202470</v>
      </c>
      <c r="B82" t="s">
        <v>551</v>
      </c>
      <c r="C82" t="s">
        <v>570</v>
      </c>
      <c r="D82" t="s">
        <v>234</v>
      </c>
      <c r="E82" t="s">
        <v>551</v>
      </c>
      <c r="G82" t="s">
        <v>996</v>
      </c>
      <c r="H82" s="2">
        <v>1.32</v>
      </c>
      <c r="I82" s="2">
        <v>0.67</v>
      </c>
      <c r="J82" s="3" t="s">
        <v>779</v>
      </c>
      <c r="K82" s="3" t="s">
        <v>599</v>
      </c>
      <c r="L82" t="s">
        <v>592</v>
      </c>
      <c r="M82" t="s">
        <v>802</v>
      </c>
      <c r="N82">
        <f t="shared" ref="N82:N83" si="3">1.81+1.827*LN(H82*I82)</f>
        <v>1.5855606685921089</v>
      </c>
      <c r="O82">
        <v>1</v>
      </c>
      <c r="P82">
        <v>72.099999999999994</v>
      </c>
      <c r="Q82">
        <v>66</v>
      </c>
      <c r="R82">
        <v>72.099999999999994</v>
      </c>
      <c r="S82">
        <v>66</v>
      </c>
      <c r="T82" t="s">
        <v>21</v>
      </c>
      <c r="V82" t="s">
        <v>64</v>
      </c>
      <c r="W82" t="s">
        <v>233</v>
      </c>
      <c r="X82" t="s">
        <v>17</v>
      </c>
      <c r="Y82" t="s">
        <v>183</v>
      </c>
    </row>
    <row r="83" spans="1:25" x14ac:dyDescent="0.25">
      <c r="A83">
        <v>137962</v>
      </c>
      <c r="B83" t="s">
        <v>551</v>
      </c>
      <c r="C83" t="s">
        <v>570</v>
      </c>
      <c r="D83" t="s">
        <v>235</v>
      </c>
      <c r="E83" t="s">
        <v>551</v>
      </c>
      <c r="G83" t="s">
        <v>996</v>
      </c>
      <c r="H83" s="2">
        <v>1.48</v>
      </c>
      <c r="I83" s="2">
        <v>0.94</v>
      </c>
      <c r="J83" s="3" t="s">
        <v>768</v>
      </c>
      <c r="K83" s="3" t="s">
        <v>599</v>
      </c>
      <c r="L83" t="s">
        <v>592</v>
      </c>
      <c r="M83" t="s">
        <v>802</v>
      </c>
      <c r="N83">
        <f t="shared" si="3"/>
        <v>2.4132145317738494</v>
      </c>
      <c r="O83">
        <v>2</v>
      </c>
      <c r="P83">
        <v>72.099999999999994</v>
      </c>
      <c r="Q83">
        <v>66</v>
      </c>
      <c r="R83">
        <v>72.099999999999994</v>
      </c>
      <c r="S83">
        <v>66</v>
      </c>
      <c r="T83" t="s">
        <v>21</v>
      </c>
      <c r="V83" t="s">
        <v>64</v>
      </c>
      <c r="W83" t="s">
        <v>233</v>
      </c>
      <c r="X83" t="s">
        <v>17</v>
      </c>
      <c r="Y83" t="s">
        <v>183</v>
      </c>
    </row>
    <row r="84" spans="1:25" x14ac:dyDescent="0.25">
      <c r="A84">
        <v>43923</v>
      </c>
      <c r="B84" t="s">
        <v>551</v>
      </c>
      <c r="C84" t="s">
        <v>546</v>
      </c>
      <c r="D84" t="s">
        <v>325</v>
      </c>
      <c r="E84">
        <v>2.1139999999999999</v>
      </c>
      <c r="F84" t="s">
        <v>784</v>
      </c>
      <c r="G84" t="s">
        <v>996</v>
      </c>
      <c r="H84" s="2">
        <v>1.49</v>
      </c>
      <c r="I84" s="2">
        <v>0.75</v>
      </c>
      <c r="J84" s="3" t="s">
        <v>724</v>
      </c>
      <c r="K84" s="3" t="s">
        <v>601</v>
      </c>
      <c r="L84" t="s">
        <v>591</v>
      </c>
      <c r="M84" t="s">
        <v>801</v>
      </c>
      <c r="N84">
        <f>2.924+1.56*LN(H84*I84)</f>
        <v>3.0973067141087154</v>
      </c>
      <c r="O84">
        <v>1</v>
      </c>
      <c r="P84">
        <v>83.5</v>
      </c>
      <c r="Q84">
        <v>70.599999999999994</v>
      </c>
      <c r="R84">
        <v>83.5</v>
      </c>
      <c r="S84">
        <v>70.599999999999994</v>
      </c>
      <c r="T84" t="s">
        <v>20</v>
      </c>
      <c r="U84" t="s">
        <v>21</v>
      </c>
      <c r="W84" t="s">
        <v>321</v>
      </c>
      <c r="X84" t="s">
        <v>24</v>
      </c>
      <c r="Y84" t="s">
        <v>321</v>
      </c>
    </row>
    <row r="85" spans="1:25" x14ac:dyDescent="0.25">
      <c r="A85">
        <v>253259</v>
      </c>
      <c r="B85" t="s">
        <v>551</v>
      </c>
      <c r="C85" t="s">
        <v>546</v>
      </c>
      <c r="D85" t="s">
        <v>328</v>
      </c>
      <c r="E85" t="s">
        <v>551</v>
      </c>
      <c r="G85" t="s">
        <v>996</v>
      </c>
      <c r="H85" s="2">
        <v>1.62</v>
      </c>
      <c r="I85" s="2">
        <v>0.95</v>
      </c>
      <c r="J85" s="3" t="s">
        <v>732</v>
      </c>
      <c r="K85" s="3" t="s">
        <v>601</v>
      </c>
      <c r="L85" t="s">
        <v>591</v>
      </c>
      <c r="M85" t="s">
        <v>801</v>
      </c>
      <c r="N85">
        <f>2.924+1.56*LN(H85*I85)</f>
        <v>3.5965672535765174</v>
      </c>
      <c r="O85">
        <v>4</v>
      </c>
      <c r="P85">
        <v>100.5</v>
      </c>
      <c r="Q85">
        <v>93.9</v>
      </c>
      <c r="R85">
        <v>83.5</v>
      </c>
      <c r="S85">
        <v>70.599999999999994</v>
      </c>
      <c r="T85" t="s">
        <v>48</v>
      </c>
      <c r="U85" t="s">
        <v>49</v>
      </c>
      <c r="W85" t="s">
        <v>292</v>
      </c>
      <c r="X85" t="s">
        <v>24</v>
      </c>
      <c r="Y85" t="s">
        <v>292</v>
      </c>
    </row>
    <row r="86" spans="1:25" x14ac:dyDescent="0.25">
      <c r="A86">
        <v>43928</v>
      </c>
      <c r="B86" t="s">
        <v>551</v>
      </c>
      <c r="C86" t="s">
        <v>546</v>
      </c>
      <c r="D86" t="s">
        <v>327</v>
      </c>
      <c r="E86" t="s">
        <v>551</v>
      </c>
      <c r="G86" t="s">
        <v>996</v>
      </c>
      <c r="H86" s="2">
        <v>1.77</v>
      </c>
      <c r="I86" s="2">
        <v>0.96</v>
      </c>
      <c r="J86" s="3" t="s">
        <v>706</v>
      </c>
      <c r="K86" s="3" t="s">
        <v>601</v>
      </c>
      <c r="L86" t="s">
        <v>591</v>
      </c>
      <c r="M86" t="s">
        <v>801</v>
      </c>
      <c r="N86">
        <f t="shared" ref="N86:N89" si="4">2.924+1.56*LN(H86*I86)</f>
        <v>3.7510457812221532</v>
      </c>
      <c r="O86">
        <v>3</v>
      </c>
      <c r="P86">
        <v>70.599999999999994</v>
      </c>
      <c r="Q86">
        <v>66</v>
      </c>
      <c r="R86">
        <v>70.599999999999994</v>
      </c>
      <c r="S86">
        <v>66</v>
      </c>
      <c r="T86" t="s">
        <v>21</v>
      </c>
      <c r="W86" t="s">
        <v>321</v>
      </c>
      <c r="X86" t="s">
        <v>24</v>
      </c>
      <c r="Y86" t="s">
        <v>321</v>
      </c>
    </row>
    <row r="87" spans="1:25" x14ac:dyDescent="0.25">
      <c r="A87">
        <v>43927</v>
      </c>
      <c r="B87" t="s">
        <v>551</v>
      </c>
      <c r="C87" t="s">
        <v>546</v>
      </c>
      <c r="D87" t="s">
        <v>326</v>
      </c>
      <c r="E87" t="s">
        <v>551</v>
      </c>
      <c r="G87" t="s">
        <v>996</v>
      </c>
      <c r="H87" s="2">
        <v>2.3199999999999998</v>
      </c>
      <c r="I87" s="2">
        <v>1.21</v>
      </c>
      <c r="J87" s="3" t="s">
        <v>762</v>
      </c>
      <c r="K87" s="3" t="s">
        <v>601</v>
      </c>
      <c r="L87" t="s">
        <v>591</v>
      </c>
      <c r="M87" t="s">
        <v>801</v>
      </c>
      <c r="N87">
        <f t="shared" si="4"/>
        <v>4.5342125706475143</v>
      </c>
      <c r="O87">
        <v>6</v>
      </c>
      <c r="P87">
        <v>83.5</v>
      </c>
      <c r="Q87">
        <v>70.599999999999994</v>
      </c>
      <c r="R87">
        <v>83.5</v>
      </c>
      <c r="S87">
        <v>70.599999999999994</v>
      </c>
      <c r="T87" t="s">
        <v>20</v>
      </c>
      <c r="U87" t="s">
        <v>21</v>
      </c>
      <c r="W87" t="s">
        <v>321</v>
      </c>
      <c r="X87" t="s">
        <v>24</v>
      </c>
      <c r="Y87" t="s">
        <v>321</v>
      </c>
    </row>
    <row r="88" spans="1:25" x14ac:dyDescent="0.25">
      <c r="A88">
        <v>52542</v>
      </c>
      <c r="B88" t="s">
        <v>551</v>
      </c>
      <c r="C88" t="s">
        <v>546</v>
      </c>
      <c r="D88" t="s">
        <v>337</v>
      </c>
      <c r="E88">
        <v>3.9630000000000001</v>
      </c>
      <c r="F88" t="s">
        <v>784</v>
      </c>
      <c r="G88" t="s">
        <v>996</v>
      </c>
      <c r="H88" s="2">
        <v>2.6</v>
      </c>
      <c r="I88" s="2">
        <v>1.45</v>
      </c>
      <c r="J88" s="3" t="s">
        <v>747</v>
      </c>
      <c r="K88" s="3" t="s">
        <v>601</v>
      </c>
      <c r="L88" t="s">
        <v>591</v>
      </c>
      <c r="M88" t="s">
        <v>801</v>
      </c>
      <c r="N88">
        <f t="shared" si="4"/>
        <v>4.9942370022774742</v>
      </c>
      <c r="O88">
        <v>25</v>
      </c>
      <c r="P88">
        <v>83.5</v>
      </c>
      <c r="Q88">
        <v>70.599999999999994</v>
      </c>
      <c r="R88">
        <v>70.599999999999994</v>
      </c>
      <c r="S88">
        <v>66</v>
      </c>
      <c r="T88" t="s">
        <v>20</v>
      </c>
      <c r="U88" t="s">
        <v>21</v>
      </c>
      <c r="W88" t="s">
        <v>332</v>
      </c>
      <c r="X88" t="s">
        <v>24</v>
      </c>
      <c r="Y88" t="s">
        <v>332</v>
      </c>
    </row>
    <row r="89" spans="1:25" x14ac:dyDescent="0.25">
      <c r="A89">
        <v>52540</v>
      </c>
      <c r="B89" t="s">
        <v>551</v>
      </c>
      <c r="C89" t="s">
        <v>546</v>
      </c>
      <c r="D89" t="s">
        <v>335</v>
      </c>
      <c r="E89" t="s">
        <v>551</v>
      </c>
      <c r="G89" t="s">
        <v>996</v>
      </c>
      <c r="H89" s="2">
        <v>2.6</v>
      </c>
      <c r="I89" s="2">
        <v>1.6</v>
      </c>
      <c r="J89" s="3" t="s">
        <v>783</v>
      </c>
      <c r="K89" s="3" t="s">
        <v>601</v>
      </c>
      <c r="L89" t="s">
        <v>591</v>
      </c>
      <c r="M89" t="s">
        <v>801</v>
      </c>
      <c r="N89">
        <f t="shared" si="4"/>
        <v>5.1478035158661477</v>
      </c>
      <c r="O89">
        <v>11</v>
      </c>
      <c r="P89">
        <v>83.5</v>
      </c>
      <c r="Q89">
        <v>70.599999999999994</v>
      </c>
      <c r="R89">
        <v>83.5</v>
      </c>
      <c r="S89">
        <v>70.599999999999994</v>
      </c>
      <c r="T89" t="s">
        <v>20</v>
      </c>
      <c r="U89" t="s">
        <v>21</v>
      </c>
      <c r="W89" t="s">
        <v>332</v>
      </c>
      <c r="X89" t="s">
        <v>24</v>
      </c>
      <c r="Y89" t="s">
        <v>332</v>
      </c>
    </row>
    <row r="90" spans="1:25" x14ac:dyDescent="0.25">
      <c r="A90">
        <v>43849</v>
      </c>
      <c r="B90" t="s">
        <v>551</v>
      </c>
      <c r="C90" t="s">
        <v>546</v>
      </c>
      <c r="D90" s="1" t="s">
        <v>318</v>
      </c>
      <c r="E90" t="s">
        <v>551</v>
      </c>
      <c r="J90" s="4"/>
      <c r="K90" s="4"/>
      <c r="O90">
        <v>4</v>
      </c>
      <c r="P90">
        <v>86.3</v>
      </c>
      <c r="Q90">
        <v>83.6</v>
      </c>
      <c r="R90">
        <v>85.8</v>
      </c>
      <c r="S90">
        <v>83.5</v>
      </c>
      <c r="T90" t="s">
        <v>43</v>
      </c>
      <c r="U90" t="s">
        <v>20</v>
      </c>
      <c r="W90" t="s">
        <v>292</v>
      </c>
      <c r="X90" t="s">
        <v>24</v>
      </c>
      <c r="Y90" t="s">
        <v>292</v>
      </c>
    </row>
    <row r="91" spans="1:25" x14ac:dyDescent="0.25">
      <c r="A91">
        <v>183692</v>
      </c>
      <c r="B91" t="s">
        <v>551</v>
      </c>
      <c r="C91" t="s">
        <v>546</v>
      </c>
      <c r="D91" s="1" t="s">
        <v>319</v>
      </c>
      <c r="E91" t="s">
        <v>551</v>
      </c>
      <c r="J91" s="4"/>
      <c r="K91" s="4"/>
      <c r="O91">
        <v>1</v>
      </c>
      <c r="P91">
        <v>85.8</v>
      </c>
      <c r="Q91">
        <v>83.5</v>
      </c>
      <c r="R91">
        <v>85.8</v>
      </c>
      <c r="S91">
        <v>83.5</v>
      </c>
      <c r="T91" t="s">
        <v>43</v>
      </c>
      <c r="U91" t="s">
        <v>20</v>
      </c>
      <c r="W91" t="s">
        <v>292</v>
      </c>
      <c r="X91" t="s">
        <v>24</v>
      </c>
      <c r="Y91" t="s">
        <v>292</v>
      </c>
    </row>
    <row r="92" spans="1:25" x14ac:dyDescent="0.25">
      <c r="A92">
        <v>253260</v>
      </c>
      <c r="B92" t="s">
        <v>551</v>
      </c>
      <c r="C92" t="s">
        <v>546</v>
      </c>
      <c r="D92" s="1" t="s">
        <v>329</v>
      </c>
      <c r="E92" t="s">
        <v>551</v>
      </c>
      <c r="J92" s="4"/>
      <c r="K92" s="4"/>
      <c r="O92">
        <v>2</v>
      </c>
      <c r="P92">
        <v>100.5</v>
      </c>
      <c r="Q92">
        <v>93.9</v>
      </c>
      <c r="R92">
        <v>100.5</v>
      </c>
      <c r="S92">
        <v>93.9</v>
      </c>
      <c r="T92" t="s">
        <v>48</v>
      </c>
      <c r="W92" t="s">
        <v>292</v>
      </c>
      <c r="X92" t="s">
        <v>24</v>
      </c>
      <c r="Y92" t="s">
        <v>292</v>
      </c>
    </row>
    <row r="93" spans="1:25" x14ac:dyDescent="0.25">
      <c r="A93">
        <v>253261</v>
      </c>
      <c r="B93" t="s">
        <v>551</v>
      </c>
      <c r="C93" t="s">
        <v>546</v>
      </c>
      <c r="D93" s="1" t="s">
        <v>330</v>
      </c>
      <c r="E93" t="s">
        <v>551</v>
      </c>
      <c r="J93" s="4"/>
      <c r="K93" s="4"/>
      <c r="O93">
        <v>2</v>
      </c>
      <c r="P93">
        <v>99.6</v>
      </c>
      <c r="Q93">
        <v>93.5</v>
      </c>
      <c r="R93">
        <v>99.6</v>
      </c>
      <c r="S93">
        <v>93.5</v>
      </c>
      <c r="T93" t="s">
        <v>48</v>
      </c>
      <c r="U93" t="s">
        <v>40</v>
      </c>
      <c r="W93" t="s">
        <v>292</v>
      </c>
      <c r="X93" t="s">
        <v>24</v>
      </c>
      <c r="Y93" t="s">
        <v>292</v>
      </c>
    </row>
    <row r="94" spans="1:25" x14ac:dyDescent="0.25">
      <c r="A94">
        <v>52536</v>
      </c>
      <c r="B94" t="s">
        <v>551</v>
      </c>
      <c r="C94" t="s">
        <v>546</v>
      </c>
      <c r="D94" s="1" t="s">
        <v>331</v>
      </c>
      <c r="E94" t="s">
        <v>551</v>
      </c>
      <c r="J94" s="4"/>
      <c r="K94" s="4"/>
      <c r="O94">
        <v>3</v>
      </c>
      <c r="P94">
        <v>83.5</v>
      </c>
      <c r="Q94">
        <v>70.599999999999994</v>
      </c>
      <c r="R94">
        <v>83.5</v>
      </c>
      <c r="S94">
        <v>70.599999999999994</v>
      </c>
      <c r="T94" t="s">
        <v>20</v>
      </c>
      <c r="U94" t="s">
        <v>21</v>
      </c>
      <c r="W94" t="s">
        <v>332</v>
      </c>
      <c r="X94" t="s">
        <v>24</v>
      </c>
      <c r="Y94" t="s">
        <v>332</v>
      </c>
    </row>
    <row r="95" spans="1:25" x14ac:dyDescent="0.25">
      <c r="A95">
        <v>52541</v>
      </c>
      <c r="B95" t="s">
        <v>551</v>
      </c>
      <c r="C95" t="s">
        <v>546</v>
      </c>
      <c r="D95" s="1" t="s">
        <v>336</v>
      </c>
      <c r="E95" t="s">
        <v>551</v>
      </c>
      <c r="J95" s="4"/>
      <c r="K95" s="4"/>
      <c r="O95">
        <v>18</v>
      </c>
      <c r="P95">
        <v>83.5</v>
      </c>
      <c r="Q95">
        <v>70.599999999999994</v>
      </c>
      <c r="R95">
        <v>70.599999999999994</v>
      </c>
      <c r="S95">
        <v>66</v>
      </c>
      <c r="T95" t="s">
        <v>20</v>
      </c>
      <c r="U95" t="s">
        <v>21</v>
      </c>
      <c r="W95" t="s">
        <v>332</v>
      </c>
      <c r="X95" t="s">
        <v>24</v>
      </c>
      <c r="Y95" t="s">
        <v>332</v>
      </c>
    </row>
    <row r="96" spans="1:25" x14ac:dyDescent="0.25">
      <c r="A96">
        <v>52629</v>
      </c>
      <c r="B96" t="s">
        <v>551</v>
      </c>
      <c r="C96" t="s">
        <v>546</v>
      </c>
      <c r="D96" s="1" t="s">
        <v>338</v>
      </c>
      <c r="E96" t="s">
        <v>551</v>
      </c>
      <c r="J96" s="4"/>
      <c r="K96" s="4"/>
      <c r="O96">
        <v>3</v>
      </c>
      <c r="P96">
        <v>85.8</v>
      </c>
      <c r="Q96">
        <v>83.5</v>
      </c>
      <c r="R96">
        <v>85.8</v>
      </c>
      <c r="S96">
        <v>83.5</v>
      </c>
      <c r="T96" t="s">
        <v>43</v>
      </c>
      <c r="U96" t="s">
        <v>20</v>
      </c>
      <c r="W96" t="s">
        <v>292</v>
      </c>
      <c r="X96" t="s">
        <v>24</v>
      </c>
      <c r="Y96" t="s">
        <v>292</v>
      </c>
    </row>
    <row r="97" spans="1:25" x14ac:dyDescent="0.25">
      <c r="A97">
        <v>52630</v>
      </c>
      <c r="B97" t="s">
        <v>551</v>
      </c>
      <c r="C97" t="s">
        <v>546</v>
      </c>
      <c r="D97" s="1" t="s">
        <v>339</v>
      </c>
      <c r="E97" t="s">
        <v>551</v>
      </c>
      <c r="J97" s="4"/>
      <c r="K97" s="4"/>
      <c r="O97">
        <v>2</v>
      </c>
      <c r="P97">
        <v>83.5</v>
      </c>
      <c r="Q97">
        <v>70.599999999999994</v>
      </c>
      <c r="R97">
        <v>83.5</v>
      </c>
      <c r="S97">
        <v>70.599999999999994</v>
      </c>
      <c r="T97" t="s">
        <v>20</v>
      </c>
      <c r="U97" t="s">
        <v>21</v>
      </c>
      <c r="W97" t="s">
        <v>292</v>
      </c>
      <c r="X97" t="s">
        <v>24</v>
      </c>
      <c r="Y97" t="s">
        <v>292</v>
      </c>
    </row>
    <row r="98" spans="1:25" x14ac:dyDescent="0.25">
      <c r="A98">
        <v>363918</v>
      </c>
      <c r="B98" t="s">
        <v>551</v>
      </c>
      <c r="C98" t="s">
        <v>546</v>
      </c>
      <c r="D98" s="1" t="s">
        <v>340</v>
      </c>
      <c r="E98" t="s">
        <v>551</v>
      </c>
      <c r="J98" s="4"/>
      <c r="K98" s="4"/>
      <c r="O98">
        <v>2</v>
      </c>
      <c r="P98">
        <v>100.5</v>
      </c>
      <c r="Q98">
        <v>93.9</v>
      </c>
      <c r="R98">
        <v>89.3</v>
      </c>
      <c r="S98">
        <v>85.8</v>
      </c>
      <c r="T98" t="s">
        <v>48</v>
      </c>
      <c r="U98" t="s">
        <v>43</v>
      </c>
      <c r="W98" t="s">
        <v>292</v>
      </c>
      <c r="X98" t="s">
        <v>24</v>
      </c>
      <c r="Y98" t="s">
        <v>292</v>
      </c>
    </row>
    <row r="99" spans="1:25" x14ac:dyDescent="0.25">
      <c r="A99">
        <v>52539</v>
      </c>
      <c r="B99" t="s">
        <v>551</v>
      </c>
      <c r="C99" t="s">
        <v>546</v>
      </c>
      <c r="D99" t="s">
        <v>334</v>
      </c>
      <c r="E99">
        <v>5.0229999999999997</v>
      </c>
      <c r="F99" t="s">
        <v>784</v>
      </c>
      <c r="J99" s="4"/>
      <c r="K99" s="4"/>
      <c r="O99">
        <v>1</v>
      </c>
      <c r="P99">
        <v>70.599999999999994</v>
      </c>
      <c r="Q99">
        <v>66</v>
      </c>
      <c r="R99">
        <v>70.599999999999994</v>
      </c>
      <c r="S99">
        <v>66</v>
      </c>
      <c r="T99" t="s">
        <v>21</v>
      </c>
      <c r="W99" t="s">
        <v>332</v>
      </c>
      <c r="X99" t="s">
        <v>24</v>
      </c>
      <c r="Y99" t="s">
        <v>332</v>
      </c>
    </row>
    <row r="100" spans="1:25" x14ac:dyDescent="0.25">
      <c r="A100">
        <v>52537</v>
      </c>
      <c r="B100" t="s">
        <v>551</v>
      </c>
      <c r="C100" t="s">
        <v>546</v>
      </c>
      <c r="D100" t="s">
        <v>333</v>
      </c>
      <c r="E100">
        <v>3.4940000000000002</v>
      </c>
      <c r="F100" t="s">
        <v>784</v>
      </c>
      <c r="J100" s="4"/>
      <c r="K100" s="4"/>
      <c r="O100">
        <v>2</v>
      </c>
      <c r="P100">
        <v>83.5</v>
      </c>
      <c r="Q100">
        <v>70.599999999999994</v>
      </c>
      <c r="R100">
        <v>83.5</v>
      </c>
      <c r="S100">
        <v>70.599999999999994</v>
      </c>
      <c r="T100" t="s">
        <v>20</v>
      </c>
      <c r="U100" t="s">
        <v>21</v>
      </c>
      <c r="W100" t="s">
        <v>332</v>
      </c>
      <c r="X100" t="s">
        <v>24</v>
      </c>
      <c r="Y100" t="s">
        <v>332</v>
      </c>
    </row>
    <row r="101" spans="1:25" x14ac:dyDescent="0.25">
      <c r="A101">
        <v>43921</v>
      </c>
      <c r="B101" t="s">
        <v>551</v>
      </c>
      <c r="C101" t="s">
        <v>546</v>
      </c>
      <c r="D101" t="s">
        <v>324</v>
      </c>
      <c r="E101">
        <v>3.4630000000000001</v>
      </c>
      <c r="F101" t="s">
        <v>784</v>
      </c>
      <c r="J101" s="4"/>
      <c r="K101" s="4"/>
      <c r="O101">
        <v>30</v>
      </c>
      <c r="P101">
        <v>83.5</v>
      </c>
      <c r="Q101">
        <v>70.599999999999994</v>
      </c>
      <c r="R101">
        <v>70.599999999999994</v>
      </c>
      <c r="S101">
        <v>66</v>
      </c>
      <c r="T101" t="s">
        <v>20</v>
      </c>
      <c r="U101" t="s">
        <v>21</v>
      </c>
      <c r="W101" t="s">
        <v>321</v>
      </c>
      <c r="X101" t="s">
        <v>24</v>
      </c>
      <c r="Y101" t="s">
        <v>321</v>
      </c>
    </row>
    <row r="102" spans="1:25" x14ac:dyDescent="0.25">
      <c r="A102">
        <v>43917</v>
      </c>
      <c r="B102" t="s">
        <v>551</v>
      </c>
      <c r="C102" t="s">
        <v>546</v>
      </c>
      <c r="D102" t="s">
        <v>323</v>
      </c>
      <c r="E102">
        <v>3.0059999999999998</v>
      </c>
      <c r="F102" t="s">
        <v>784</v>
      </c>
      <c r="J102" s="4"/>
      <c r="K102" s="4"/>
      <c r="O102">
        <v>27</v>
      </c>
      <c r="P102">
        <v>86.3</v>
      </c>
      <c r="Q102">
        <v>83.6</v>
      </c>
      <c r="R102">
        <v>70.599999999999994</v>
      </c>
      <c r="S102">
        <v>66</v>
      </c>
      <c r="T102" t="s">
        <v>43</v>
      </c>
      <c r="U102" t="s">
        <v>21</v>
      </c>
      <c r="W102" t="s">
        <v>321</v>
      </c>
      <c r="X102" t="s">
        <v>24</v>
      </c>
      <c r="Y102" t="s">
        <v>321</v>
      </c>
    </row>
    <row r="103" spans="1:25" x14ac:dyDescent="0.25">
      <c r="A103">
        <v>52631</v>
      </c>
      <c r="B103" t="s">
        <v>551</v>
      </c>
      <c r="C103" t="s">
        <v>546</v>
      </c>
      <c r="D103" t="s">
        <v>341</v>
      </c>
      <c r="E103">
        <v>2.5150000000000001</v>
      </c>
      <c r="F103" t="s">
        <v>784</v>
      </c>
      <c r="J103" s="4"/>
      <c r="K103" s="4"/>
      <c r="O103">
        <v>4</v>
      </c>
      <c r="P103">
        <v>86.3</v>
      </c>
      <c r="Q103">
        <v>83.6</v>
      </c>
      <c r="R103">
        <v>83.5</v>
      </c>
      <c r="S103">
        <v>70.599999999999994</v>
      </c>
      <c r="T103" t="s">
        <v>43</v>
      </c>
      <c r="U103" t="s">
        <v>21</v>
      </c>
      <c r="W103" t="s">
        <v>292</v>
      </c>
      <c r="X103" t="s">
        <v>24</v>
      </c>
      <c r="Y103" t="s">
        <v>292</v>
      </c>
    </row>
    <row r="104" spans="1:25" x14ac:dyDescent="0.25">
      <c r="A104">
        <v>43913</v>
      </c>
      <c r="B104" t="s">
        <v>551</v>
      </c>
      <c r="C104" t="s">
        <v>546</v>
      </c>
      <c r="D104" t="s">
        <v>320</v>
      </c>
      <c r="E104">
        <v>2.472</v>
      </c>
      <c r="F104" t="s">
        <v>784</v>
      </c>
      <c r="J104" s="4"/>
      <c r="K104" s="4"/>
      <c r="O104">
        <v>6</v>
      </c>
      <c r="P104">
        <v>83.5</v>
      </c>
      <c r="Q104">
        <v>70.599999999999994</v>
      </c>
      <c r="R104">
        <v>83.5</v>
      </c>
      <c r="S104">
        <v>70.599999999999994</v>
      </c>
      <c r="T104" t="s">
        <v>20</v>
      </c>
      <c r="U104" t="s">
        <v>21</v>
      </c>
      <c r="W104" t="s">
        <v>321</v>
      </c>
      <c r="X104" t="s">
        <v>24</v>
      </c>
      <c r="Y104" t="s">
        <v>321</v>
      </c>
    </row>
    <row r="105" spans="1:25" x14ac:dyDescent="0.25">
      <c r="A105">
        <v>43916</v>
      </c>
      <c r="B105" t="s">
        <v>551</v>
      </c>
      <c r="C105" t="s">
        <v>546</v>
      </c>
      <c r="D105" t="s">
        <v>322</v>
      </c>
      <c r="E105">
        <v>2.41</v>
      </c>
      <c r="F105" t="s">
        <v>784</v>
      </c>
      <c r="J105" s="4"/>
      <c r="K105" s="4"/>
      <c r="O105">
        <v>1</v>
      </c>
      <c r="P105">
        <v>70.599999999999994</v>
      </c>
      <c r="Q105">
        <v>66</v>
      </c>
      <c r="R105">
        <v>70.599999999999994</v>
      </c>
      <c r="S105">
        <v>66</v>
      </c>
      <c r="T105" t="s">
        <v>21</v>
      </c>
      <c r="W105" t="s">
        <v>321</v>
      </c>
      <c r="X105" t="s">
        <v>24</v>
      </c>
      <c r="Y105" t="s">
        <v>321</v>
      </c>
    </row>
    <row r="106" spans="1:25" x14ac:dyDescent="0.25">
      <c r="A106">
        <v>367965</v>
      </c>
      <c r="B106" t="s">
        <v>551</v>
      </c>
      <c r="C106" t="s">
        <v>586</v>
      </c>
      <c r="D106" s="1" t="s">
        <v>519</v>
      </c>
      <c r="E106" t="s">
        <v>551</v>
      </c>
      <c r="J106" s="4"/>
      <c r="K106" s="4"/>
      <c r="O106">
        <v>1</v>
      </c>
      <c r="P106">
        <v>122.46</v>
      </c>
      <c r="Q106">
        <v>112.03</v>
      </c>
      <c r="R106">
        <v>122.46</v>
      </c>
      <c r="S106">
        <v>112.03</v>
      </c>
      <c r="T106" t="s">
        <v>87</v>
      </c>
      <c r="U106" t="s">
        <v>39</v>
      </c>
      <c r="W106" t="s">
        <v>16</v>
      </c>
      <c r="X106" t="s">
        <v>17</v>
      </c>
      <c r="Y106" t="s">
        <v>18</v>
      </c>
    </row>
    <row r="107" spans="1:25" x14ac:dyDescent="0.25">
      <c r="A107">
        <v>437404</v>
      </c>
      <c r="B107" t="s">
        <v>551</v>
      </c>
      <c r="C107" t="s">
        <v>586</v>
      </c>
      <c r="D107" s="1" t="s">
        <v>520</v>
      </c>
      <c r="E107" t="s">
        <v>551</v>
      </c>
      <c r="J107" s="4"/>
      <c r="K107" s="4"/>
      <c r="O107">
        <v>1</v>
      </c>
      <c r="P107">
        <v>113</v>
      </c>
      <c r="Q107">
        <v>100.5</v>
      </c>
      <c r="R107">
        <v>113</v>
      </c>
      <c r="S107">
        <v>100.5</v>
      </c>
      <c r="T107" t="s">
        <v>39</v>
      </c>
      <c r="W107" t="s">
        <v>16</v>
      </c>
      <c r="X107" t="s">
        <v>17</v>
      </c>
      <c r="Y107" t="s">
        <v>18</v>
      </c>
    </row>
    <row r="108" spans="1:25" x14ac:dyDescent="0.25">
      <c r="A108">
        <v>216769</v>
      </c>
      <c r="B108" t="s">
        <v>551</v>
      </c>
      <c r="C108" t="s">
        <v>585</v>
      </c>
      <c r="D108" t="s">
        <v>521</v>
      </c>
      <c r="E108" t="s">
        <v>551</v>
      </c>
      <c r="G108" t="s">
        <v>996</v>
      </c>
      <c r="H108" s="2">
        <v>1.7</v>
      </c>
      <c r="I108" s="2">
        <v>0.8</v>
      </c>
      <c r="J108" s="3" t="s">
        <v>773</v>
      </c>
      <c r="K108" s="3" t="s">
        <v>602</v>
      </c>
      <c r="L108" s="3" t="s">
        <v>593</v>
      </c>
      <c r="M108" t="s">
        <v>800</v>
      </c>
      <c r="N108">
        <f>1.726+1.628*LN(H108*I108)</f>
        <v>2.2265850911896798</v>
      </c>
      <c r="O108">
        <v>1</v>
      </c>
      <c r="P108">
        <v>125</v>
      </c>
      <c r="Q108">
        <v>113</v>
      </c>
      <c r="R108">
        <v>125</v>
      </c>
      <c r="S108">
        <v>113</v>
      </c>
      <c r="T108" t="s">
        <v>87</v>
      </c>
      <c r="W108" t="s">
        <v>16</v>
      </c>
      <c r="X108" t="s">
        <v>17</v>
      </c>
      <c r="Y108" t="s">
        <v>18</v>
      </c>
    </row>
    <row r="109" spans="1:25" x14ac:dyDescent="0.25">
      <c r="A109">
        <v>264056</v>
      </c>
      <c r="B109" t="s">
        <v>551</v>
      </c>
      <c r="C109" t="s">
        <v>478</v>
      </c>
      <c r="D109" s="1" t="s">
        <v>477</v>
      </c>
      <c r="E109" t="s">
        <v>551</v>
      </c>
      <c r="J109" s="4"/>
      <c r="K109" s="4"/>
      <c r="O109">
        <v>1</v>
      </c>
      <c r="P109">
        <v>129.4</v>
      </c>
      <c r="Q109">
        <v>113</v>
      </c>
      <c r="R109">
        <v>129.4</v>
      </c>
      <c r="S109">
        <v>113</v>
      </c>
      <c r="T109" t="s">
        <v>15</v>
      </c>
      <c r="U109" t="s">
        <v>87</v>
      </c>
      <c r="V109" t="s">
        <v>22</v>
      </c>
      <c r="W109" t="s">
        <v>478</v>
      </c>
      <c r="X109" t="s">
        <v>213</v>
      </c>
      <c r="Y109" t="s">
        <v>478</v>
      </c>
    </row>
    <row r="110" spans="1:25" x14ac:dyDescent="0.25">
      <c r="A110">
        <v>433383</v>
      </c>
      <c r="B110" t="s">
        <v>551</v>
      </c>
      <c r="C110" t="s">
        <v>552</v>
      </c>
      <c r="D110" t="s">
        <v>299</v>
      </c>
      <c r="E110" t="s">
        <v>551</v>
      </c>
      <c r="G110" t="s">
        <v>996</v>
      </c>
      <c r="H110" s="2">
        <v>3.06</v>
      </c>
      <c r="I110" s="2">
        <v>1.91</v>
      </c>
      <c r="J110" s="3" t="s">
        <v>727</v>
      </c>
      <c r="K110" s="3" t="s">
        <v>601</v>
      </c>
      <c r="L110" t="s">
        <v>591</v>
      </c>
      <c r="M110" t="s">
        <v>801</v>
      </c>
      <c r="N110">
        <f t="shared" ref="N110" si="5">2.924+1.56*LN(H110*I110)</f>
        <v>5.6782083265156116</v>
      </c>
      <c r="O110">
        <v>1</v>
      </c>
      <c r="P110">
        <v>93.5</v>
      </c>
      <c r="Q110">
        <v>89.3</v>
      </c>
      <c r="R110">
        <v>93.5</v>
      </c>
      <c r="S110">
        <v>89.3</v>
      </c>
      <c r="T110" t="s">
        <v>40</v>
      </c>
      <c r="U110" t="s">
        <v>96</v>
      </c>
      <c r="W110" t="s">
        <v>292</v>
      </c>
      <c r="X110" t="s">
        <v>24</v>
      </c>
      <c r="Y110" t="s">
        <v>292</v>
      </c>
    </row>
    <row r="111" spans="1:25" x14ac:dyDescent="0.25">
      <c r="A111">
        <v>428892</v>
      </c>
      <c r="B111" t="s">
        <v>551</v>
      </c>
      <c r="C111" t="s">
        <v>552</v>
      </c>
      <c r="D111" s="1" t="s">
        <v>294</v>
      </c>
      <c r="E111" t="s">
        <v>551</v>
      </c>
      <c r="J111" s="4"/>
      <c r="K111" s="4"/>
      <c r="O111">
        <v>1</v>
      </c>
      <c r="P111">
        <v>83.5</v>
      </c>
      <c r="Q111">
        <v>70.599999999999994</v>
      </c>
      <c r="R111">
        <v>83.5</v>
      </c>
      <c r="S111">
        <v>70.599999999999994</v>
      </c>
      <c r="T111" t="s">
        <v>20</v>
      </c>
      <c r="U111" t="s">
        <v>21</v>
      </c>
      <c r="W111" t="s">
        <v>292</v>
      </c>
      <c r="X111" t="s">
        <v>24</v>
      </c>
      <c r="Y111" t="s">
        <v>292</v>
      </c>
    </row>
    <row r="112" spans="1:25" x14ac:dyDescent="0.25">
      <c r="A112">
        <v>44201</v>
      </c>
      <c r="B112" t="s">
        <v>551</v>
      </c>
      <c r="C112" t="s">
        <v>552</v>
      </c>
      <c r="D112" s="1" t="s">
        <v>295</v>
      </c>
      <c r="E112" t="s">
        <v>551</v>
      </c>
      <c r="J112" s="4"/>
      <c r="K112" s="4"/>
      <c r="O112">
        <v>4</v>
      </c>
      <c r="P112">
        <v>86.3</v>
      </c>
      <c r="Q112">
        <v>83.6</v>
      </c>
      <c r="R112">
        <v>85.8</v>
      </c>
      <c r="S112">
        <v>83.5</v>
      </c>
      <c r="T112" t="s">
        <v>43</v>
      </c>
      <c r="U112" t="s">
        <v>20</v>
      </c>
      <c r="W112" t="s">
        <v>292</v>
      </c>
      <c r="X112" t="s">
        <v>24</v>
      </c>
      <c r="Y112" t="s">
        <v>292</v>
      </c>
    </row>
    <row r="113" spans="1:25" x14ac:dyDescent="0.25">
      <c r="A113">
        <v>82050</v>
      </c>
      <c r="B113" t="s">
        <v>551</v>
      </c>
      <c r="C113" t="s">
        <v>552</v>
      </c>
      <c r="D113" s="1" t="s">
        <v>296</v>
      </c>
      <c r="E113" t="s">
        <v>551</v>
      </c>
      <c r="J113" s="4"/>
      <c r="K113" s="4"/>
      <c r="O113">
        <v>1</v>
      </c>
      <c r="P113">
        <v>83.5</v>
      </c>
      <c r="Q113">
        <v>70.599999999999994</v>
      </c>
      <c r="R113">
        <v>83.5</v>
      </c>
      <c r="S113">
        <v>70.599999999999994</v>
      </c>
      <c r="T113" t="s">
        <v>20</v>
      </c>
      <c r="U113" t="s">
        <v>21</v>
      </c>
      <c r="W113" t="s">
        <v>292</v>
      </c>
      <c r="X113" t="s">
        <v>24</v>
      </c>
      <c r="Y113" t="s">
        <v>292</v>
      </c>
    </row>
    <row r="114" spans="1:25" x14ac:dyDescent="0.25">
      <c r="A114">
        <v>44202</v>
      </c>
      <c r="B114" t="s">
        <v>551</v>
      </c>
      <c r="C114" t="s">
        <v>552</v>
      </c>
      <c r="D114" s="1" t="s">
        <v>297</v>
      </c>
      <c r="E114" t="s">
        <v>551</v>
      </c>
      <c r="J114" s="4"/>
      <c r="K114" s="4"/>
      <c r="O114">
        <v>4</v>
      </c>
      <c r="P114">
        <v>86.3</v>
      </c>
      <c r="Q114">
        <v>83.6</v>
      </c>
      <c r="R114">
        <v>70.599999999999994</v>
      </c>
      <c r="S114">
        <v>66</v>
      </c>
      <c r="T114" t="s">
        <v>43</v>
      </c>
      <c r="U114" t="s">
        <v>21</v>
      </c>
      <c r="W114" t="s">
        <v>292</v>
      </c>
      <c r="X114" t="s">
        <v>24</v>
      </c>
      <c r="Y114" t="s">
        <v>292</v>
      </c>
    </row>
    <row r="115" spans="1:25" x14ac:dyDescent="0.25">
      <c r="A115">
        <v>433382</v>
      </c>
      <c r="B115" t="s">
        <v>551</v>
      </c>
      <c r="C115" t="s">
        <v>552</v>
      </c>
      <c r="D115" s="1" t="s">
        <v>298</v>
      </c>
      <c r="E115" t="s">
        <v>551</v>
      </c>
      <c r="J115" s="4"/>
      <c r="K115" s="4"/>
      <c r="O115">
        <v>1</v>
      </c>
      <c r="P115">
        <v>93.5</v>
      </c>
      <c r="Q115">
        <v>89.3</v>
      </c>
      <c r="R115">
        <v>93.5</v>
      </c>
      <c r="S115">
        <v>89.3</v>
      </c>
      <c r="T115" t="s">
        <v>40</v>
      </c>
      <c r="U115" t="s">
        <v>96</v>
      </c>
      <c r="W115" t="s">
        <v>292</v>
      </c>
      <c r="X115" t="s">
        <v>24</v>
      </c>
      <c r="Y115" t="s">
        <v>292</v>
      </c>
    </row>
    <row r="116" spans="1:25" x14ac:dyDescent="0.25">
      <c r="A116">
        <v>186980</v>
      </c>
      <c r="B116" t="s">
        <v>551</v>
      </c>
      <c r="C116" t="s">
        <v>237</v>
      </c>
      <c r="D116" s="1" t="s">
        <v>238</v>
      </c>
      <c r="E116" t="s">
        <v>551</v>
      </c>
      <c r="J116" s="4"/>
      <c r="K116" s="4"/>
      <c r="O116">
        <v>1</v>
      </c>
      <c r="P116">
        <v>70.599999999999994</v>
      </c>
      <c r="Q116">
        <v>66</v>
      </c>
      <c r="R116">
        <v>70.599999999999994</v>
      </c>
      <c r="S116">
        <v>66</v>
      </c>
      <c r="T116" t="s">
        <v>21</v>
      </c>
      <c r="W116" t="s">
        <v>239</v>
      </c>
      <c r="X116" t="s">
        <v>24</v>
      </c>
      <c r="Y116" t="s">
        <v>239</v>
      </c>
    </row>
    <row r="117" spans="1:25" x14ac:dyDescent="0.25">
      <c r="A117">
        <v>51117</v>
      </c>
      <c r="B117" t="s">
        <v>551</v>
      </c>
      <c r="C117" t="s">
        <v>237</v>
      </c>
      <c r="D117" s="1" t="s">
        <v>240</v>
      </c>
      <c r="E117" t="s">
        <v>551</v>
      </c>
      <c r="J117" s="4"/>
      <c r="K117" s="4"/>
      <c r="O117">
        <v>1</v>
      </c>
      <c r="P117">
        <v>70.599999999999994</v>
      </c>
      <c r="Q117">
        <v>66</v>
      </c>
      <c r="R117">
        <v>66</v>
      </c>
      <c r="S117">
        <v>63.3</v>
      </c>
      <c r="T117" t="s">
        <v>21</v>
      </c>
      <c r="U117" t="s">
        <v>55</v>
      </c>
      <c r="W117" t="s">
        <v>239</v>
      </c>
      <c r="X117" t="s">
        <v>24</v>
      </c>
      <c r="Y117" t="s">
        <v>239</v>
      </c>
    </row>
    <row r="118" spans="1:25" x14ac:dyDescent="0.25">
      <c r="A118">
        <v>44411</v>
      </c>
      <c r="B118" t="s">
        <v>551</v>
      </c>
      <c r="C118" t="s">
        <v>237</v>
      </c>
      <c r="D118" t="s">
        <v>236</v>
      </c>
      <c r="E118">
        <v>7.4279999999999999</v>
      </c>
      <c r="F118" t="s">
        <v>784</v>
      </c>
      <c r="J118" s="4"/>
      <c r="K118" s="4"/>
      <c r="O118">
        <v>1</v>
      </c>
      <c r="P118">
        <v>72.099999999999994</v>
      </c>
      <c r="Q118">
        <v>66</v>
      </c>
      <c r="R118">
        <v>66</v>
      </c>
      <c r="S118">
        <v>63.3</v>
      </c>
      <c r="T118" t="s">
        <v>21</v>
      </c>
      <c r="U118" t="s">
        <v>55</v>
      </c>
      <c r="V118" t="s">
        <v>22</v>
      </c>
      <c r="W118" t="s">
        <v>237</v>
      </c>
      <c r="X118" t="s">
        <v>24</v>
      </c>
      <c r="Y118" t="s">
        <v>237</v>
      </c>
    </row>
    <row r="119" spans="1:25" x14ac:dyDescent="0.25">
      <c r="A119">
        <v>137733</v>
      </c>
      <c r="B119" t="s">
        <v>551</v>
      </c>
      <c r="C119" t="s">
        <v>569</v>
      </c>
      <c r="D119" t="s">
        <v>222</v>
      </c>
      <c r="E119" t="s">
        <v>551</v>
      </c>
      <c r="G119" t="s">
        <v>996</v>
      </c>
      <c r="H119" s="2">
        <v>0.8</v>
      </c>
      <c r="I119" s="2">
        <v>1.1000000000000001</v>
      </c>
      <c r="J119" s="3" t="s">
        <v>707</v>
      </c>
      <c r="K119" s="3" t="s">
        <v>599</v>
      </c>
      <c r="L119" t="s">
        <v>592</v>
      </c>
      <c r="M119" t="s">
        <v>802</v>
      </c>
      <c r="N119">
        <f t="shared" ref="N119" si="6">1.81+1.827*LN(H119*I119)</f>
        <v>1.5764484302514405</v>
      </c>
      <c r="O119">
        <v>1</v>
      </c>
      <c r="P119">
        <v>99.6</v>
      </c>
      <c r="Q119">
        <v>93.5</v>
      </c>
      <c r="R119">
        <v>99.6</v>
      </c>
      <c r="S119">
        <v>93.5</v>
      </c>
      <c r="T119" t="s">
        <v>48</v>
      </c>
      <c r="U119" t="s">
        <v>40</v>
      </c>
      <c r="V119" t="s">
        <v>182</v>
      </c>
      <c r="W119" t="s">
        <v>181</v>
      </c>
      <c r="X119" t="s">
        <v>17</v>
      </c>
      <c r="Y119" t="s">
        <v>183</v>
      </c>
    </row>
    <row r="120" spans="1:25" x14ac:dyDescent="0.25">
      <c r="A120">
        <v>207620</v>
      </c>
      <c r="B120" t="s">
        <v>551</v>
      </c>
      <c r="C120" t="s">
        <v>576</v>
      </c>
      <c r="D120" s="1" t="s">
        <v>522</v>
      </c>
      <c r="E120" t="s">
        <v>551</v>
      </c>
      <c r="J120" s="4"/>
      <c r="K120" s="4"/>
      <c r="O120">
        <v>1</v>
      </c>
      <c r="P120">
        <v>83.5</v>
      </c>
      <c r="Q120">
        <v>66</v>
      </c>
      <c r="R120">
        <v>83.5</v>
      </c>
      <c r="S120">
        <v>66</v>
      </c>
      <c r="T120" t="s">
        <v>20</v>
      </c>
      <c r="U120" t="s">
        <v>21</v>
      </c>
      <c r="W120" t="s">
        <v>16</v>
      </c>
      <c r="X120" t="s">
        <v>17</v>
      </c>
      <c r="Y120" t="s">
        <v>18</v>
      </c>
    </row>
    <row r="121" spans="1:25" x14ac:dyDescent="0.25">
      <c r="A121">
        <v>206740</v>
      </c>
      <c r="B121" t="s">
        <v>551</v>
      </c>
      <c r="C121" t="s">
        <v>562</v>
      </c>
      <c r="D121" s="1" t="s">
        <v>434</v>
      </c>
      <c r="E121" t="s">
        <v>551</v>
      </c>
      <c r="J121" s="4"/>
      <c r="K121" s="4"/>
      <c r="O121">
        <v>1</v>
      </c>
      <c r="P121">
        <v>145</v>
      </c>
      <c r="Q121">
        <v>140.19999999999999</v>
      </c>
      <c r="R121">
        <v>145</v>
      </c>
      <c r="S121">
        <v>140.19999999999999</v>
      </c>
      <c r="T121" t="s">
        <v>14</v>
      </c>
      <c r="W121" t="s">
        <v>16</v>
      </c>
      <c r="X121" t="s">
        <v>17</v>
      </c>
      <c r="Y121" t="s">
        <v>18</v>
      </c>
    </row>
    <row r="122" spans="1:25" x14ac:dyDescent="0.25">
      <c r="A122">
        <v>206741</v>
      </c>
      <c r="B122" t="s">
        <v>551</v>
      </c>
      <c r="C122" t="s">
        <v>562</v>
      </c>
      <c r="D122" s="1" t="s">
        <v>435</v>
      </c>
      <c r="E122" t="s">
        <v>551</v>
      </c>
      <c r="J122" s="4"/>
      <c r="K122" s="4"/>
      <c r="O122">
        <v>2</v>
      </c>
      <c r="P122">
        <v>145</v>
      </c>
      <c r="Q122">
        <v>140.19999999999999</v>
      </c>
      <c r="R122">
        <v>145</v>
      </c>
      <c r="S122">
        <v>140.19999999999999</v>
      </c>
      <c r="T122" t="s">
        <v>14</v>
      </c>
      <c r="W122" t="s">
        <v>16</v>
      </c>
      <c r="X122" t="s">
        <v>17</v>
      </c>
      <c r="Y122" t="s">
        <v>18</v>
      </c>
    </row>
    <row r="123" spans="1:25" x14ac:dyDescent="0.25">
      <c r="A123">
        <v>57717</v>
      </c>
      <c r="B123" t="s">
        <v>551</v>
      </c>
      <c r="C123" t="s">
        <v>562</v>
      </c>
      <c r="D123" s="1" t="s">
        <v>436</v>
      </c>
      <c r="E123" t="s">
        <v>551</v>
      </c>
      <c r="J123" s="4"/>
      <c r="K123" s="4"/>
      <c r="O123">
        <v>1</v>
      </c>
      <c r="P123">
        <v>145</v>
      </c>
      <c r="Q123">
        <v>140.19999999999999</v>
      </c>
      <c r="R123">
        <v>145</v>
      </c>
      <c r="S123">
        <v>140.19999999999999</v>
      </c>
      <c r="T123" t="s">
        <v>14</v>
      </c>
      <c r="W123" t="s">
        <v>16</v>
      </c>
      <c r="X123" t="s">
        <v>17</v>
      </c>
      <c r="Y123" t="s">
        <v>18</v>
      </c>
    </row>
    <row r="124" spans="1:25" x14ac:dyDescent="0.25">
      <c r="A124">
        <v>67610</v>
      </c>
      <c r="B124" t="s">
        <v>551</v>
      </c>
      <c r="C124" t="s">
        <v>562</v>
      </c>
      <c r="D124" s="1" t="s">
        <v>437</v>
      </c>
      <c r="E124" t="s">
        <v>551</v>
      </c>
      <c r="J124" s="4"/>
      <c r="K124" s="4"/>
      <c r="O124">
        <v>1</v>
      </c>
      <c r="P124">
        <v>83.5</v>
      </c>
      <c r="Q124">
        <v>66</v>
      </c>
      <c r="R124">
        <v>83.5</v>
      </c>
      <c r="S124">
        <v>66</v>
      </c>
      <c r="T124" t="s">
        <v>20</v>
      </c>
      <c r="U124" t="s">
        <v>21</v>
      </c>
      <c r="W124" t="s">
        <v>16</v>
      </c>
      <c r="X124" t="s">
        <v>17</v>
      </c>
      <c r="Y124" t="s">
        <v>18</v>
      </c>
    </row>
    <row r="125" spans="1:25" x14ac:dyDescent="0.25">
      <c r="A125">
        <v>67609</v>
      </c>
      <c r="B125" t="s">
        <v>551</v>
      </c>
      <c r="C125" t="s">
        <v>562</v>
      </c>
      <c r="D125" s="1" t="s">
        <v>438</v>
      </c>
      <c r="E125" t="s">
        <v>551</v>
      </c>
      <c r="J125" s="4"/>
      <c r="K125" s="4"/>
      <c r="O125">
        <v>2</v>
      </c>
      <c r="P125">
        <v>83.5</v>
      </c>
      <c r="Q125">
        <v>66</v>
      </c>
      <c r="R125">
        <v>83.5</v>
      </c>
      <c r="S125">
        <v>66</v>
      </c>
      <c r="T125" t="s">
        <v>20</v>
      </c>
      <c r="U125" t="s">
        <v>21</v>
      </c>
      <c r="W125" t="s">
        <v>16</v>
      </c>
      <c r="X125" t="s">
        <v>17</v>
      </c>
      <c r="Y125" t="s">
        <v>18</v>
      </c>
    </row>
    <row r="126" spans="1:25" x14ac:dyDescent="0.25">
      <c r="A126">
        <v>249190</v>
      </c>
      <c r="B126" t="s">
        <v>551</v>
      </c>
      <c r="C126" t="s">
        <v>562</v>
      </c>
      <c r="D126" s="1" t="s">
        <v>439</v>
      </c>
      <c r="E126" t="s">
        <v>551</v>
      </c>
      <c r="J126" s="4"/>
      <c r="K126" s="4"/>
      <c r="O126">
        <v>2</v>
      </c>
      <c r="P126">
        <v>145</v>
      </c>
      <c r="Q126">
        <v>136.4</v>
      </c>
      <c r="R126">
        <v>140.19999999999999</v>
      </c>
      <c r="S126">
        <v>125.45</v>
      </c>
      <c r="T126" t="s">
        <v>14</v>
      </c>
      <c r="U126" t="s">
        <v>15</v>
      </c>
      <c r="W126" t="s">
        <v>16</v>
      </c>
      <c r="X126" t="s">
        <v>17</v>
      </c>
      <c r="Y126" t="s">
        <v>18</v>
      </c>
    </row>
    <row r="127" spans="1:25" x14ac:dyDescent="0.25">
      <c r="A127">
        <v>212361</v>
      </c>
      <c r="B127" t="s">
        <v>551</v>
      </c>
      <c r="C127" t="s">
        <v>562</v>
      </c>
      <c r="D127" s="1" t="s">
        <v>440</v>
      </c>
      <c r="E127" t="s">
        <v>551</v>
      </c>
      <c r="J127" s="4"/>
      <c r="K127" s="4"/>
      <c r="O127">
        <v>2</v>
      </c>
      <c r="P127">
        <v>140.19999999999999</v>
      </c>
      <c r="Q127">
        <v>136.4</v>
      </c>
      <c r="R127">
        <v>140.19999999999999</v>
      </c>
      <c r="S127">
        <v>136.4</v>
      </c>
      <c r="T127" t="s">
        <v>14</v>
      </c>
      <c r="U127" t="s">
        <v>119</v>
      </c>
      <c r="W127" t="s">
        <v>16</v>
      </c>
      <c r="X127" t="s">
        <v>17</v>
      </c>
      <c r="Y127" t="s">
        <v>18</v>
      </c>
    </row>
    <row r="128" spans="1:25" x14ac:dyDescent="0.25">
      <c r="A128">
        <v>206742</v>
      </c>
      <c r="B128" t="s">
        <v>551</v>
      </c>
      <c r="C128" t="s">
        <v>562</v>
      </c>
      <c r="D128" s="1" t="s">
        <v>441</v>
      </c>
      <c r="E128" t="s">
        <v>551</v>
      </c>
      <c r="J128" s="4"/>
      <c r="K128" s="4"/>
      <c r="O128">
        <v>1</v>
      </c>
      <c r="P128">
        <v>145</v>
      </c>
      <c r="Q128">
        <v>140.19999999999999</v>
      </c>
      <c r="R128">
        <v>145</v>
      </c>
      <c r="S128">
        <v>140.19999999999999</v>
      </c>
      <c r="T128" t="s">
        <v>14</v>
      </c>
      <c r="W128" t="s">
        <v>16</v>
      </c>
      <c r="X128" t="s">
        <v>17</v>
      </c>
      <c r="Y128" t="s">
        <v>18</v>
      </c>
    </row>
    <row r="129" spans="1:25" x14ac:dyDescent="0.25">
      <c r="A129">
        <v>206743</v>
      </c>
      <c r="B129" t="s">
        <v>551</v>
      </c>
      <c r="C129" t="s">
        <v>562</v>
      </c>
      <c r="D129" s="1" t="s">
        <v>442</v>
      </c>
      <c r="E129" t="s">
        <v>551</v>
      </c>
      <c r="J129" s="4"/>
      <c r="K129" s="4"/>
      <c r="O129">
        <v>1</v>
      </c>
      <c r="P129">
        <v>145</v>
      </c>
      <c r="Q129">
        <v>140.19999999999999</v>
      </c>
      <c r="R129">
        <v>145</v>
      </c>
      <c r="S129">
        <v>140.19999999999999</v>
      </c>
      <c r="T129" t="s">
        <v>14</v>
      </c>
      <c r="W129" t="s">
        <v>16</v>
      </c>
      <c r="X129" t="s">
        <v>17</v>
      </c>
      <c r="Y129" t="s">
        <v>18</v>
      </c>
    </row>
    <row r="130" spans="1:25" x14ac:dyDescent="0.25">
      <c r="A130">
        <v>46653</v>
      </c>
      <c r="B130" t="s">
        <v>551</v>
      </c>
      <c r="C130" t="s">
        <v>547</v>
      </c>
      <c r="D130" t="s">
        <v>304</v>
      </c>
      <c r="E130">
        <v>3.6829999999999998</v>
      </c>
      <c r="F130" t="s">
        <v>784</v>
      </c>
      <c r="G130" t="s">
        <v>996</v>
      </c>
      <c r="H130" s="2">
        <v>0.98</v>
      </c>
      <c r="I130" s="2">
        <v>0.71</v>
      </c>
      <c r="J130" s="3" t="s">
        <v>792</v>
      </c>
      <c r="K130" s="3" t="s">
        <v>601</v>
      </c>
      <c r="L130" t="s">
        <v>591</v>
      </c>
      <c r="M130" t="s">
        <v>801</v>
      </c>
      <c r="N130">
        <f t="shared" ref="N130:N131" si="7">2.924+1.56*LN(H130*I130)</f>
        <v>2.3581988946276988</v>
      </c>
      <c r="O130">
        <v>20</v>
      </c>
      <c r="P130">
        <v>72.099999999999994</v>
      </c>
      <c r="Q130">
        <v>66</v>
      </c>
      <c r="R130">
        <v>70.599999999999994</v>
      </c>
      <c r="S130">
        <v>66</v>
      </c>
      <c r="T130" t="s">
        <v>21</v>
      </c>
      <c r="W130" t="s">
        <v>301</v>
      </c>
      <c r="X130" t="s">
        <v>302</v>
      </c>
      <c r="Y130" t="s">
        <v>301</v>
      </c>
    </row>
    <row r="131" spans="1:25" x14ac:dyDescent="0.25">
      <c r="A131">
        <v>46652</v>
      </c>
      <c r="B131" t="s">
        <v>551</v>
      </c>
      <c r="C131" t="s">
        <v>547</v>
      </c>
      <c r="D131" t="s">
        <v>300</v>
      </c>
      <c r="E131" t="s">
        <v>551</v>
      </c>
      <c r="G131" t="s">
        <v>996</v>
      </c>
      <c r="H131" s="2">
        <v>1</v>
      </c>
      <c r="I131" s="2">
        <v>0.7</v>
      </c>
      <c r="J131" s="3" t="s">
        <v>792</v>
      </c>
      <c r="K131" s="3" t="s">
        <v>601</v>
      </c>
      <c r="L131" t="s">
        <v>591</v>
      </c>
      <c r="M131" t="s">
        <v>801</v>
      </c>
      <c r="N131">
        <f t="shared" si="7"/>
        <v>2.3675870874555773</v>
      </c>
      <c r="O131">
        <v>4</v>
      </c>
      <c r="P131">
        <v>70.599999999999994</v>
      </c>
      <c r="Q131">
        <v>66</v>
      </c>
      <c r="R131">
        <v>70.599999999999994</v>
      </c>
      <c r="S131">
        <v>66</v>
      </c>
      <c r="T131" t="s">
        <v>21</v>
      </c>
      <c r="W131" t="s">
        <v>301</v>
      </c>
      <c r="X131" t="s">
        <v>302</v>
      </c>
      <c r="Y131" t="s">
        <v>301</v>
      </c>
    </row>
    <row r="132" spans="1:25" x14ac:dyDescent="0.25">
      <c r="A132">
        <v>428898</v>
      </c>
      <c r="B132" t="s">
        <v>551</v>
      </c>
      <c r="C132" t="s">
        <v>547</v>
      </c>
      <c r="D132" s="1" t="s">
        <v>303</v>
      </c>
      <c r="E132" t="s">
        <v>551</v>
      </c>
      <c r="J132" s="4"/>
      <c r="K132" s="4"/>
      <c r="O132">
        <v>1</v>
      </c>
      <c r="P132">
        <v>70.599999999999994</v>
      </c>
      <c r="Q132">
        <v>66</v>
      </c>
      <c r="R132">
        <v>70.599999999999994</v>
      </c>
      <c r="S132">
        <v>66</v>
      </c>
      <c r="T132" t="s">
        <v>21</v>
      </c>
      <c r="W132" t="s">
        <v>301</v>
      </c>
      <c r="X132" t="s">
        <v>302</v>
      </c>
      <c r="Y132" t="s">
        <v>301</v>
      </c>
    </row>
    <row r="133" spans="1:25" x14ac:dyDescent="0.25">
      <c r="A133">
        <v>46753</v>
      </c>
      <c r="B133" t="s">
        <v>551</v>
      </c>
      <c r="C133" t="s">
        <v>550</v>
      </c>
      <c r="D133" s="1" t="s">
        <v>216</v>
      </c>
      <c r="E133" t="s">
        <v>551</v>
      </c>
      <c r="J133" s="4"/>
      <c r="K133" s="4"/>
      <c r="O133">
        <v>2</v>
      </c>
      <c r="P133">
        <v>83.5</v>
      </c>
      <c r="Q133">
        <v>70.599999999999994</v>
      </c>
      <c r="R133">
        <v>70.599999999999994</v>
      </c>
      <c r="S133">
        <v>66</v>
      </c>
      <c r="T133" t="s">
        <v>20</v>
      </c>
      <c r="U133" t="s">
        <v>21</v>
      </c>
      <c r="W133" t="s">
        <v>217</v>
      </c>
      <c r="X133" t="s">
        <v>218</v>
      </c>
      <c r="Y133" t="s">
        <v>217</v>
      </c>
    </row>
    <row r="134" spans="1:25" x14ac:dyDescent="0.25">
      <c r="A134">
        <v>46754</v>
      </c>
      <c r="B134" t="s">
        <v>551</v>
      </c>
      <c r="C134" t="s">
        <v>550</v>
      </c>
      <c r="D134" s="1" t="s">
        <v>219</v>
      </c>
      <c r="E134" t="s">
        <v>551</v>
      </c>
      <c r="J134" s="4"/>
      <c r="K134" s="4"/>
      <c r="O134">
        <v>33</v>
      </c>
      <c r="P134">
        <v>70.599999999999994</v>
      </c>
      <c r="Q134">
        <v>66</v>
      </c>
      <c r="R134">
        <v>70.599999999999994</v>
      </c>
      <c r="S134">
        <v>66</v>
      </c>
      <c r="T134" t="s">
        <v>21</v>
      </c>
      <c r="W134" t="s">
        <v>217</v>
      </c>
      <c r="X134" t="s">
        <v>218</v>
      </c>
      <c r="Y134" t="s">
        <v>217</v>
      </c>
    </row>
    <row r="135" spans="1:25" x14ac:dyDescent="0.25">
      <c r="A135">
        <v>46755</v>
      </c>
      <c r="B135" t="s">
        <v>551</v>
      </c>
      <c r="C135" t="s">
        <v>550</v>
      </c>
      <c r="D135" t="s">
        <v>220</v>
      </c>
      <c r="E135">
        <v>4.5650000000000004</v>
      </c>
      <c r="F135" t="s">
        <v>784</v>
      </c>
      <c r="J135" s="4"/>
      <c r="K135" s="4"/>
      <c r="O135">
        <v>27</v>
      </c>
      <c r="P135">
        <v>70.599999999999994</v>
      </c>
      <c r="Q135">
        <v>66</v>
      </c>
      <c r="R135">
        <v>70.599999999999994</v>
      </c>
      <c r="S135">
        <v>66</v>
      </c>
      <c r="T135" t="s">
        <v>21</v>
      </c>
      <c r="W135" t="s">
        <v>217</v>
      </c>
      <c r="X135" t="s">
        <v>218</v>
      </c>
      <c r="Y135" t="s">
        <v>217</v>
      </c>
    </row>
    <row r="136" spans="1:25" x14ac:dyDescent="0.25">
      <c r="A136">
        <v>46756</v>
      </c>
      <c r="B136" t="s">
        <v>551</v>
      </c>
      <c r="C136" t="s">
        <v>550</v>
      </c>
      <c r="D136" t="s">
        <v>221</v>
      </c>
      <c r="E136">
        <v>3.9489999999999998</v>
      </c>
      <c r="F136" t="s">
        <v>784</v>
      </c>
      <c r="J136" s="4"/>
      <c r="K136" s="4"/>
      <c r="O136">
        <v>11</v>
      </c>
      <c r="P136">
        <v>83.5</v>
      </c>
      <c r="Q136">
        <v>70.599999999999994</v>
      </c>
      <c r="R136">
        <v>70.599999999999994</v>
      </c>
      <c r="S136">
        <v>66</v>
      </c>
      <c r="T136" t="s">
        <v>20</v>
      </c>
      <c r="U136" t="s">
        <v>21</v>
      </c>
      <c r="W136" t="s">
        <v>217</v>
      </c>
      <c r="X136" t="s">
        <v>218</v>
      </c>
      <c r="Y136" t="s">
        <v>217</v>
      </c>
    </row>
    <row r="137" spans="1:25" x14ac:dyDescent="0.25">
      <c r="A137">
        <v>370749</v>
      </c>
      <c r="B137" t="s">
        <v>551</v>
      </c>
      <c r="C137" t="s">
        <v>563</v>
      </c>
      <c r="D137" t="s">
        <v>159</v>
      </c>
      <c r="E137">
        <v>6.99</v>
      </c>
      <c r="F137" t="s">
        <v>748</v>
      </c>
      <c r="J137" s="4"/>
      <c r="K137" s="4"/>
      <c r="O137">
        <v>1</v>
      </c>
      <c r="P137">
        <v>130</v>
      </c>
      <c r="Q137">
        <v>122.46</v>
      </c>
      <c r="R137">
        <v>130</v>
      </c>
      <c r="S137">
        <v>122.46</v>
      </c>
      <c r="T137" t="s">
        <v>123</v>
      </c>
      <c r="U137" t="s">
        <v>87</v>
      </c>
      <c r="W137" t="s">
        <v>16</v>
      </c>
      <c r="X137" t="s">
        <v>17</v>
      </c>
      <c r="Y137" t="s">
        <v>18</v>
      </c>
    </row>
    <row r="138" spans="1:25" x14ac:dyDescent="0.25">
      <c r="A138">
        <v>174461</v>
      </c>
      <c r="B138" t="s">
        <v>551</v>
      </c>
      <c r="C138" t="s">
        <v>563</v>
      </c>
      <c r="D138" s="1" t="s">
        <v>160</v>
      </c>
      <c r="E138" t="s">
        <v>551</v>
      </c>
      <c r="J138" s="4"/>
      <c r="K138" s="4"/>
      <c r="O138">
        <v>1</v>
      </c>
      <c r="P138">
        <v>145</v>
      </c>
      <c r="Q138">
        <v>139.80000000000001</v>
      </c>
      <c r="R138">
        <v>145</v>
      </c>
      <c r="S138">
        <v>139.80000000000001</v>
      </c>
      <c r="T138" t="s">
        <v>14</v>
      </c>
      <c r="W138" t="s">
        <v>16</v>
      </c>
      <c r="X138" t="s">
        <v>17</v>
      </c>
      <c r="Y138" t="s">
        <v>18</v>
      </c>
    </row>
    <row r="139" spans="1:25" x14ac:dyDescent="0.25">
      <c r="A139">
        <v>63407</v>
      </c>
      <c r="B139" t="s">
        <v>551</v>
      </c>
      <c r="C139" t="s">
        <v>563</v>
      </c>
      <c r="D139" s="1" t="s">
        <v>161</v>
      </c>
      <c r="E139" t="s">
        <v>551</v>
      </c>
      <c r="J139" s="4"/>
      <c r="K139" s="4"/>
      <c r="O139">
        <v>1</v>
      </c>
      <c r="P139">
        <v>145</v>
      </c>
      <c r="Q139">
        <v>139.80000000000001</v>
      </c>
      <c r="R139">
        <v>145</v>
      </c>
      <c r="S139">
        <v>139.80000000000001</v>
      </c>
      <c r="T139" t="s">
        <v>14</v>
      </c>
      <c r="W139" t="s">
        <v>16</v>
      </c>
      <c r="X139" t="s">
        <v>17</v>
      </c>
      <c r="Y139" t="s">
        <v>18</v>
      </c>
    </row>
    <row r="140" spans="1:25" x14ac:dyDescent="0.25">
      <c r="A140">
        <v>47068</v>
      </c>
      <c r="B140" t="s">
        <v>551</v>
      </c>
      <c r="C140" t="s">
        <v>556</v>
      </c>
      <c r="D140" t="s">
        <v>241</v>
      </c>
      <c r="E140" t="s">
        <v>551</v>
      </c>
      <c r="G140" t="s">
        <v>996</v>
      </c>
      <c r="H140" s="2">
        <v>1.94</v>
      </c>
      <c r="I140" s="2">
        <v>1.3</v>
      </c>
      <c r="J140" s="3" t="s">
        <v>728</v>
      </c>
      <c r="K140" s="3" t="s">
        <v>599</v>
      </c>
      <c r="L140" t="s">
        <v>592</v>
      </c>
      <c r="M140" t="s">
        <v>802</v>
      </c>
      <c r="N140">
        <f t="shared" ref="N140" si="8">1.81+1.827*LN(H140*I140)</f>
        <v>3.5000704379905638</v>
      </c>
      <c r="O140">
        <v>5</v>
      </c>
      <c r="P140">
        <v>122.46</v>
      </c>
      <c r="Q140">
        <v>109</v>
      </c>
      <c r="R140">
        <v>113</v>
      </c>
      <c r="S140">
        <v>100.5</v>
      </c>
      <c r="T140" t="s">
        <v>87</v>
      </c>
      <c r="U140" t="s">
        <v>39</v>
      </c>
      <c r="W140" t="s">
        <v>242</v>
      </c>
      <c r="X140" t="s">
        <v>17</v>
      </c>
      <c r="Y140" t="s">
        <v>242</v>
      </c>
    </row>
    <row r="141" spans="1:25" x14ac:dyDescent="0.25">
      <c r="A141">
        <v>47439</v>
      </c>
      <c r="B141" t="s">
        <v>551</v>
      </c>
      <c r="C141" t="s">
        <v>557</v>
      </c>
      <c r="D141" s="1" t="s">
        <v>388</v>
      </c>
      <c r="E141" t="s">
        <v>551</v>
      </c>
      <c r="J141" s="4"/>
      <c r="K141" s="4"/>
      <c r="O141">
        <v>3</v>
      </c>
      <c r="P141">
        <v>122.46</v>
      </c>
      <c r="Q141">
        <v>109</v>
      </c>
      <c r="R141">
        <v>113</v>
      </c>
      <c r="S141">
        <v>100.5</v>
      </c>
      <c r="T141" t="s">
        <v>87</v>
      </c>
      <c r="U141" t="s">
        <v>39</v>
      </c>
      <c r="W141" t="s">
        <v>16</v>
      </c>
      <c r="X141" t="s">
        <v>17</v>
      </c>
      <c r="Y141" t="s">
        <v>18</v>
      </c>
    </row>
    <row r="142" spans="1:25" x14ac:dyDescent="0.25">
      <c r="A142">
        <v>155050</v>
      </c>
      <c r="B142" t="s">
        <v>551</v>
      </c>
      <c r="C142" t="s">
        <v>573</v>
      </c>
      <c r="D142" t="s">
        <v>409</v>
      </c>
      <c r="E142" t="s">
        <v>551</v>
      </c>
      <c r="G142" t="s">
        <v>996</v>
      </c>
      <c r="H142" s="2">
        <v>1.25</v>
      </c>
      <c r="I142" s="2">
        <v>0.8</v>
      </c>
      <c r="J142" s="3" t="s">
        <v>715</v>
      </c>
      <c r="K142" s="3" t="s">
        <v>599</v>
      </c>
      <c r="L142" t="s">
        <v>592</v>
      </c>
      <c r="M142" t="s">
        <v>802</v>
      </c>
      <c r="N142">
        <f t="shared" ref="N142" si="9">1.81+1.827*LN(H142*I142)</f>
        <v>1.81</v>
      </c>
      <c r="O142">
        <v>1</v>
      </c>
      <c r="P142">
        <v>122.46</v>
      </c>
      <c r="Q142">
        <v>109</v>
      </c>
      <c r="R142">
        <v>122.46</v>
      </c>
      <c r="S142">
        <v>109</v>
      </c>
      <c r="T142" t="s">
        <v>87</v>
      </c>
      <c r="U142" t="s">
        <v>39</v>
      </c>
      <c r="W142" t="s">
        <v>16</v>
      </c>
      <c r="X142" t="s">
        <v>17</v>
      </c>
      <c r="Y142" t="s">
        <v>18</v>
      </c>
    </row>
    <row r="143" spans="1:25" x14ac:dyDescent="0.25">
      <c r="A143">
        <v>49766</v>
      </c>
      <c r="B143" t="s">
        <v>551</v>
      </c>
      <c r="C143" t="s">
        <v>558</v>
      </c>
      <c r="D143" s="1" t="s">
        <v>385</v>
      </c>
      <c r="E143" t="s">
        <v>551</v>
      </c>
      <c r="J143" s="4"/>
      <c r="K143" s="4"/>
      <c r="O143">
        <v>4</v>
      </c>
      <c r="P143">
        <v>122.46</v>
      </c>
      <c r="Q143">
        <v>109</v>
      </c>
      <c r="R143">
        <v>113</v>
      </c>
      <c r="S143">
        <v>100.5</v>
      </c>
      <c r="T143" t="s">
        <v>87</v>
      </c>
      <c r="U143" t="s">
        <v>39</v>
      </c>
      <c r="W143" t="s">
        <v>386</v>
      </c>
      <c r="X143" t="s">
        <v>17</v>
      </c>
      <c r="Y143" t="s">
        <v>386</v>
      </c>
    </row>
    <row r="144" spans="1:25" x14ac:dyDescent="0.25">
      <c r="A144">
        <v>212367</v>
      </c>
      <c r="B144" t="s">
        <v>551</v>
      </c>
      <c r="C144" t="s">
        <v>580</v>
      </c>
      <c r="D144" t="s">
        <v>443</v>
      </c>
      <c r="E144" t="s">
        <v>551</v>
      </c>
      <c r="G144" t="s">
        <v>996</v>
      </c>
      <c r="H144" s="2">
        <v>0.65</v>
      </c>
      <c r="I144" s="2">
        <v>0.42</v>
      </c>
      <c r="J144" s="3" t="s">
        <v>736</v>
      </c>
      <c r="K144" s="3" t="s">
        <v>599</v>
      </c>
      <c r="L144" t="s">
        <v>592</v>
      </c>
      <c r="M144" t="s">
        <v>802</v>
      </c>
      <c r="N144">
        <f t="shared" ref="N144" si="10">1.81+1.827*LN(H144*I144)</f>
        <v>-0.56196392489744262</v>
      </c>
      <c r="O144">
        <v>1</v>
      </c>
      <c r="P144">
        <v>145</v>
      </c>
      <c r="Q144">
        <v>140.19999999999999</v>
      </c>
      <c r="R144">
        <v>145</v>
      </c>
      <c r="S144">
        <v>140.19999999999999</v>
      </c>
      <c r="T144" t="s">
        <v>14</v>
      </c>
      <c r="W144" t="s">
        <v>16</v>
      </c>
      <c r="X144" t="s">
        <v>17</v>
      </c>
      <c r="Y144" t="s">
        <v>18</v>
      </c>
    </row>
    <row r="145" spans="1:25" x14ac:dyDescent="0.25">
      <c r="A145">
        <v>381653</v>
      </c>
      <c r="B145" t="s">
        <v>551</v>
      </c>
      <c r="C145" t="s">
        <v>544</v>
      </c>
      <c r="D145" t="s">
        <v>316</v>
      </c>
      <c r="E145" t="s">
        <v>551</v>
      </c>
      <c r="G145" t="s">
        <v>996</v>
      </c>
      <c r="H145" s="2">
        <v>1.26</v>
      </c>
      <c r="I145" s="2">
        <v>0.74</v>
      </c>
      <c r="J145" s="3" t="s">
        <v>734</v>
      </c>
      <c r="K145" s="3" t="s">
        <v>601</v>
      </c>
      <c r="L145" t="s">
        <v>591</v>
      </c>
      <c r="M145" t="s">
        <v>801</v>
      </c>
      <c r="N145">
        <f t="shared" ref="N145:N149" si="11">2.924+1.56*LN(H145*I145)</f>
        <v>2.8148103399599655</v>
      </c>
      <c r="O145">
        <v>1</v>
      </c>
      <c r="P145">
        <v>70.599999999999994</v>
      </c>
      <c r="Q145">
        <v>66</v>
      </c>
      <c r="R145">
        <v>70.599999999999994</v>
      </c>
      <c r="S145">
        <v>66</v>
      </c>
      <c r="T145" t="s">
        <v>21</v>
      </c>
      <c r="W145" t="s">
        <v>292</v>
      </c>
      <c r="X145" t="s">
        <v>24</v>
      </c>
      <c r="Y145" t="s">
        <v>292</v>
      </c>
    </row>
    <row r="146" spans="1:25" x14ac:dyDescent="0.25">
      <c r="A146">
        <v>103962</v>
      </c>
      <c r="B146" t="s">
        <v>551</v>
      </c>
      <c r="C146" t="s">
        <v>544</v>
      </c>
      <c r="D146" t="s">
        <v>307</v>
      </c>
      <c r="E146" t="s">
        <v>551</v>
      </c>
      <c r="G146" t="s">
        <v>996</v>
      </c>
      <c r="H146" s="2">
        <v>1.49</v>
      </c>
      <c r="I146" s="2">
        <v>0.96</v>
      </c>
      <c r="J146" s="3" t="s">
        <v>763</v>
      </c>
      <c r="K146" s="3" t="s">
        <v>601</v>
      </c>
      <c r="L146" t="s">
        <v>591</v>
      </c>
      <c r="M146" t="s">
        <v>801</v>
      </c>
      <c r="N146">
        <f t="shared" si="11"/>
        <v>3.4824084356818954</v>
      </c>
      <c r="O146">
        <v>23</v>
      </c>
      <c r="P146">
        <v>70.599999999999994</v>
      </c>
      <c r="Q146">
        <v>66</v>
      </c>
      <c r="R146">
        <v>70.599999999999994</v>
      </c>
      <c r="S146">
        <v>66</v>
      </c>
      <c r="T146" t="s">
        <v>21</v>
      </c>
      <c r="W146" t="s">
        <v>292</v>
      </c>
      <c r="X146" t="s">
        <v>24</v>
      </c>
      <c r="Y146" t="s">
        <v>292</v>
      </c>
    </row>
    <row r="147" spans="1:25" x14ac:dyDescent="0.25">
      <c r="A147">
        <v>168382</v>
      </c>
      <c r="B147" t="s">
        <v>551</v>
      </c>
      <c r="C147" t="s">
        <v>544</v>
      </c>
      <c r="D147" t="s">
        <v>309</v>
      </c>
      <c r="E147" t="s">
        <v>551</v>
      </c>
      <c r="G147" t="s">
        <v>996</v>
      </c>
      <c r="H147" s="2">
        <v>1.7</v>
      </c>
      <c r="I147" s="2">
        <v>0.98</v>
      </c>
      <c r="J147" s="3" t="s">
        <v>747</v>
      </c>
      <c r="K147" s="3" t="s">
        <v>601</v>
      </c>
      <c r="L147" t="s">
        <v>591</v>
      </c>
      <c r="M147" t="s">
        <v>801</v>
      </c>
      <c r="N147">
        <f t="shared" si="11"/>
        <v>3.7202638482416552</v>
      </c>
      <c r="O147">
        <v>1</v>
      </c>
      <c r="P147">
        <v>70.599999999999994</v>
      </c>
      <c r="Q147">
        <v>66</v>
      </c>
      <c r="R147">
        <v>70.599999999999994</v>
      </c>
      <c r="S147">
        <v>66</v>
      </c>
      <c r="T147" t="s">
        <v>21</v>
      </c>
      <c r="W147" t="s">
        <v>292</v>
      </c>
      <c r="X147" t="s">
        <v>24</v>
      </c>
      <c r="Y147" t="s">
        <v>292</v>
      </c>
    </row>
    <row r="148" spans="1:25" x14ac:dyDescent="0.25">
      <c r="A148">
        <v>50063</v>
      </c>
      <c r="B148" t="s">
        <v>551</v>
      </c>
      <c r="C148" t="s">
        <v>544</v>
      </c>
      <c r="D148" t="s">
        <v>310</v>
      </c>
      <c r="E148">
        <v>3.2120000000000002</v>
      </c>
      <c r="F148" t="s">
        <v>784</v>
      </c>
      <c r="G148" t="s">
        <v>996</v>
      </c>
      <c r="H148" s="2">
        <v>1.92</v>
      </c>
      <c r="I148" s="2">
        <v>1.28</v>
      </c>
      <c r="J148" s="3" t="s">
        <v>753</v>
      </c>
      <c r="K148" s="3" t="s">
        <v>601</v>
      </c>
      <c r="L148" t="s">
        <v>591</v>
      </c>
      <c r="M148" t="s">
        <v>801</v>
      </c>
      <c r="N148">
        <f t="shared" si="11"/>
        <v>4.3267290117950967</v>
      </c>
      <c r="O148">
        <v>34</v>
      </c>
      <c r="P148">
        <v>83.5</v>
      </c>
      <c r="Q148">
        <v>70.599999999999994</v>
      </c>
      <c r="R148">
        <v>70.599999999999994</v>
      </c>
      <c r="S148">
        <v>66</v>
      </c>
      <c r="T148" t="s">
        <v>20</v>
      </c>
      <c r="U148" t="s">
        <v>21</v>
      </c>
      <c r="V148" t="s">
        <v>22</v>
      </c>
      <c r="W148" t="s">
        <v>311</v>
      </c>
      <c r="X148" t="s">
        <v>17</v>
      </c>
      <c r="Y148" t="s">
        <v>311</v>
      </c>
    </row>
    <row r="149" spans="1:25" x14ac:dyDescent="0.25">
      <c r="A149">
        <v>103964</v>
      </c>
      <c r="B149" t="s">
        <v>551</v>
      </c>
      <c r="C149" t="s">
        <v>544</v>
      </c>
      <c r="D149" t="s">
        <v>306</v>
      </c>
      <c r="E149" t="s">
        <v>551</v>
      </c>
      <c r="G149" t="s">
        <v>996</v>
      </c>
      <c r="H149" s="2">
        <v>2.0299999999999998</v>
      </c>
      <c r="I149" s="2">
        <v>1.18</v>
      </c>
      <c r="J149" s="3" t="s">
        <v>753</v>
      </c>
      <c r="K149" s="3" t="s">
        <v>601</v>
      </c>
      <c r="L149" t="s">
        <v>591</v>
      </c>
      <c r="M149" t="s">
        <v>801</v>
      </c>
      <c r="N149">
        <f t="shared" si="11"/>
        <v>4.2867383611887799</v>
      </c>
      <c r="O149">
        <v>20</v>
      </c>
      <c r="P149">
        <v>83.5</v>
      </c>
      <c r="Q149">
        <v>70.599999999999994</v>
      </c>
      <c r="R149">
        <v>66</v>
      </c>
      <c r="S149">
        <v>63.3</v>
      </c>
      <c r="T149" t="s">
        <v>20</v>
      </c>
      <c r="U149" t="s">
        <v>55</v>
      </c>
      <c r="W149" t="s">
        <v>292</v>
      </c>
      <c r="X149" t="s">
        <v>24</v>
      </c>
      <c r="Y149" t="s">
        <v>292</v>
      </c>
    </row>
    <row r="150" spans="1:25" x14ac:dyDescent="0.25">
      <c r="A150">
        <v>47365</v>
      </c>
      <c r="B150" t="s">
        <v>551</v>
      </c>
      <c r="C150" t="s">
        <v>544</v>
      </c>
      <c r="D150" s="1" t="s">
        <v>305</v>
      </c>
      <c r="E150" t="s">
        <v>551</v>
      </c>
      <c r="J150" s="4"/>
      <c r="K150" s="4"/>
      <c r="O150">
        <v>4</v>
      </c>
      <c r="P150">
        <v>86.3</v>
      </c>
      <c r="Q150">
        <v>83.6</v>
      </c>
      <c r="R150">
        <v>83.5</v>
      </c>
      <c r="S150">
        <v>70.599999999999994</v>
      </c>
      <c r="T150" t="s">
        <v>43</v>
      </c>
      <c r="U150" t="s">
        <v>21</v>
      </c>
      <c r="W150" t="s">
        <v>292</v>
      </c>
      <c r="X150" t="s">
        <v>24</v>
      </c>
      <c r="Y150" t="s">
        <v>292</v>
      </c>
    </row>
    <row r="151" spans="1:25" x14ac:dyDescent="0.25">
      <c r="A151">
        <v>103963</v>
      </c>
      <c r="B151" t="s">
        <v>551</v>
      </c>
      <c r="C151" t="s">
        <v>544</v>
      </c>
      <c r="D151" s="1" t="s">
        <v>308</v>
      </c>
      <c r="E151" t="s">
        <v>551</v>
      </c>
      <c r="J151" s="4"/>
      <c r="K151" s="4"/>
      <c r="O151">
        <v>5</v>
      </c>
      <c r="P151">
        <v>83.5</v>
      </c>
      <c r="Q151">
        <v>70.599999999999994</v>
      </c>
      <c r="R151">
        <v>70.599999999999994</v>
      </c>
      <c r="S151">
        <v>66</v>
      </c>
      <c r="T151" t="s">
        <v>20</v>
      </c>
      <c r="U151" t="s">
        <v>21</v>
      </c>
      <c r="W151" t="s">
        <v>292</v>
      </c>
      <c r="X151" t="s">
        <v>24</v>
      </c>
      <c r="Y151" t="s">
        <v>292</v>
      </c>
    </row>
    <row r="152" spans="1:25" x14ac:dyDescent="0.25">
      <c r="A152">
        <v>426040</v>
      </c>
      <c r="B152" t="s">
        <v>551</v>
      </c>
      <c r="C152" t="s">
        <v>544</v>
      </c>
      <c r="D152" s="1" t="s">
        <v>312</v>
      </c>
      <c r="E152" t="s">
        <v>551</v>
      </c>
      <c r="J152" s="4"/>
      <c r="K152" s="4"/>
      <c r="O152">
        <v>6</v>
      </c>
      <c r="P152">
        <v>83.5</v>
      </c>
      <c r="Q152">
        <v>70.599999999999994</v>
      </c>
      <c r="R152">
        <v>83.5</v>
      </c>
      <c r="S152">
        <v>70.599999999999994</v>
      </c>
      <c r="T152" t="s">
        <v>20</v>
      </c>
      <c r="U152" t="s">
        <v>21</v>
      </c>
      <c r="W152" t="s">
        <v>292</v>
      </c>
      <c r="X152" t="s">
        <v>24</v>
      </c>
      <c r="Y152" t="s">
        <v>292</v>
      </c>
    </row>
    <row r="153" spans="1:25" x14ac:dyDescent="0.25">
      <c r="A153">
        <v>426041</v>
      </c>
      <c r="B153" t="s">
        <v>551</v>
      </c>
      <c r="C153" t="s">
        <v>544</v>
      </c>
      <c r="D153" s="1" t="s">
        <v>313</v>
      </c>
      <c r="E153" t="s">
        <v>551</v>
      </c>
      <c r="J153" s="4"/>
      <c r="K153" s="4"/>
      <c r="O153">
        <v>31</v>
      </c>
      <c r="P153">
        <v>72.099999999999994</v>
      </c>
      <c r="Q153">
        <v>66</v>
      </c>
      <c r="R153">
        <v>70.599999999999994</v>
      </c>
      <c r="S153">
        <v>66</v>
      </c>
      <c r="T153" t="s">
        <v>21</v>
      </c>
      <c r="W153" t="s">
        <v>292</v>
      </c>
      <c r="X153" t="s">
        <v>24</v>
      </c>
      <c r="Y153" t="s">
        <v>292</v>
      </c>
    </row>
    <row r="154" spans="1:25" x14ac:dyDescent="0.25">
      <c r="A154">
        <v>51058</v>
      </c>
      <c r="B154" t="s">
        <v>551</v>
      </c>
      <c r="C154" t="s">
        <v>544</v>
      </c>
      <c r="D154" s="1" t="s">
        <v>314</v>
      </c>
      <c r="E154" t="s">
        <v>551</v>
      </c>
      <c r="J154" s="4"/>
      <c r="K154" s="4"/>
      <c r="O154">
        <v>38</v>
      </c>
      <c r="P154">
        <v>83.5</v>
      </c>
      <c r="Q154">
        <v>70.599999999999994</v>
      </c>
      <c r="R154">
        <v>70.599999999999994</v>
      </c>
      <c r="S154">
        <v>66</v>
      </c>
      <c r="T154" t="s">
        <v>20</v>
      </c>
      <c r="U154" t="s">
        <v>21</v>
      </c>
      <c r="W154" t="s">
        <v>292</v>
      </c>
      <c r="X154" t="s">
        <v>24</v>
      </c>
      <c r="Y154" t="s">
        <v>292</v>
      </c>
    </row>
    <row r="155" spans="1:25" x14ac:dyDescent="0.25">
      <c r="A155">
        <v>348240</v>
      </c>
      <c r="B155" t="s">
        <v>551</v>
      </c>
      <c r="C155" t="s">
        <v>544</v>
      </c>
      <c r="D155" s="1" t="s">
        <v>315</v>
      </c>
      <c r="E155" t="s">
        <v>551</v>
      </c>
      <c r="J155" s="4"/>
      <c r="K155" s="4"/>
      <c r="O155">
        <v>1</v>
      </c>
      <c r="P155">
        <v>72.099999999999994</v>
      </c>
      <c r="Q155">
        <v>66</v>
      </c>
      <c r="R155">
        <v>72.099999999999994</v>
      </c>
      <c r="S155">
        <v>66</v>
      </c>
      <c r="T155" t="s">
        <v>21</v>
      </c>
      <c r="W155" t="s">
        <v>292</v>
      </c>
      <c r="X155" t="s">
        <v>24</v>
      </c>
      <c r="Y155" t="s">
        <v>292</v>
      </c>
    </row>
    <row r="156" spans="1:25" x14ac:dyDescent="0.25">
      <c r="A156">
        <v>348242</v>
      </c>
      <c r="B156" t="s">
        <v>551</v>
      </c>
      <c r="C156" t="s">
        <v>210</v>
      </c>
      <c r="D156" t="s">
        <v>209</v>
      </c>
      <c r="E156" t="s">
        <v>551</v>
      </c>
      <c r="G156" t="s">
        <v>996</v>
      </c>
      <c r="H156" s="2">
        <v>3.7</v>
      </c>
      <c r="I156" s="2">
        <v>2.8</v>
      </c>
      <c r="J156" s="3" t="s">
        <v>753</v>
      </c>
      <c r="K156" s="3" t="s">
        <v>604</v>
      </c>
      <c r="L156" t="s">
        <v>596</v>
      </c>
      <c r="M156" t="s">
        <v>799</v>
      </c>
      <c r="N156">
        <f>3.757+1.516*LN(H156*I156)</f>
        <v>7.3013355910363069</v>
      </c>
      <c r="O156">
        <v>1</v>
      </c>
      <c r="P156">
        <v>72.099999999999994</v>
      </c>
      <c r="Q156">
        <v>66</v>
      </c>
      <c r="R156">
        <v>72.099999999999994</v>
      </c>
      <c r="S156">
        <v>66</v>
      </c>
      <c r="T156" t="s">
        <v>21</v>
      </c>
      <c r="V156" t="s">
        <v>22</v>
      </c>
      <c r="W156" t="s">
        <v>210</v>
      </c>
      <c r="X156" t="s">
        <v>37</v>
      </c>
      <c r="Y156" t="s">
        <v>210</v>
      </c>
    </row>
    <row r="157" spans="1:25" x14ac:dyDescent="0.25">
      <c r="A157">
        <v>46505</v>
      </c>
      <c r="B157" t="s">
        <v>551</v>
      </c>
      <c r="C157" t="s">
        <v>554</v>
      </c>
      <c r="D157" s="1" t="s">
        <v>389</v>
      </c>
      <c r="E157" t="s">
        <v>551</v>
      </c>
      <c r="J157" s="4"/>
      <c r="K157" s="4"/>
      <c r="O157">
        <v>2</v>
      </c>
      <c r="P157">
        <v>83.5</v>
      </c>
      <c r="Q157">
        <v>70.599999999999994</v>
      </c>
      <c r="R157">
        <v>83.5</v>
      </c>
      <c r="S157">
        <v>70.599999999999994</v>
      </c>
      <c r="T157" t="s">
        <v>20</v>
      </c>
      <c r="U157" t="s">
        <v>21</v>
      </c>
      <c r="W157" t="s">
        <v>16</v>
      </c>
      <c r="X157" t="s">
        <v>17</v>
      </c>
      <c r="Y157" t="s">
        <v>18</v>
      </c>
    </row>
    <row r="158" spans="1:25" x14ac:dyDescent="0.25">
      <c r="A158">
        <v>50354</v>
      </c>
      <c r="B158" t="s">
        <v>551</v>
      </c>
      <c r="C158" t="s">
        <v>554</v>
      </c>
      <c r="D158" s="1" t="s">
        <v>390</v>
      </c>
      <c r="E158" t="s">
        <v>551</v>
      </c>
      <c r="J158" s="4"/>
      <c r="K158" s="4"/>
      <c r="O158">
        <v>1</v>
      </c>
      <c r="P158">
        <v>85.8</v>
      </c>
      <c r="Q158">
        <v>83.5</v>
      </c>
      <c r="R158">
        <v>85.8</v>
      </c>
      <c r="S158">
        <v>83.5</v>
      </c>
      <c r="T158" t="s">
        <v>43</v>
      </c>
      <c r="U158" t="s">
        <v>20</v>
      </c>
      <c r="W158" t="s">
        <v>16</v>
      </c>
      <c r="X158" t="s">
        <v>17</v>
      </c>
      <c r="Y158" t="s">
        <v>18</v>
      </c>
    </row>
    <row r="159" spans="1:25" x14ac:dyDescent="0.25">
      <c r="A159">
        <v>214346</v>
      </c>
      <c r="B159" t="s">
        <v>551</v>
      </c>
      <c r="C159" t="s">
        <v>208</v>
      </c>
      <c r="D159" s="1" t="s">
        <v>207</v>
      </c>
      <c r="E159" t="s">
        <v>551</v>
      </c>
      <c r="J159" s="4"/>
      <c r="K159" s="4"/>
      <c r="O159">
        <v>1</v>
      </c>
      <c r="P159">
        <v>93.5</v>
      </c>
      <c r="Q159">
        <v>89.3</v>
      </c>
      <c r="R159">
        <v>93.5</v>
      </c>
      <c r="S159">
        <v>89.3</v>
      </c>
      <c r="T159" t="s">
        <v>40</v>
      </c>
      <c r="U159" t="s">
        <v>96</v>
      </c>
      <c r="V159" t="s">
        <v>22</v>
      </c>
      <c r="W159" t="s">
        <v>208</v>
      </c>
      <c r="X159" t="s">
        <v>24</v>
      </c>
      <c r="Y159" t="s">
        <v>208</v>
      </c>
    </row>
    <row r="160" spans="1:25" x14ac:dyDescent="0.25">
      <c r="A160">
        <v>106780</v>
      </c>
      <c r="B160" t="s">
        <v>551</v>
      </c>
      <c r="C160" t="s">
        <v>543</v>
      </c>
      <c r="D160" t="s">
        <v>469</v>
      </c>
      <c r="E160" t="s">
        <v>551</v>
      </c>
      <c r="G160" t="s">
        <v>996</v>
      </c>
      <c r="H160" s="2">
        <v>0.67</v>
      </c>
      <c r="I160" s="2">
        <v>0.78</v>
      </c>
      <c r="J160" s="3" t="s">
        <v>787</v>
      </c>
      <c r="K160" s="3" t="s">
        <v>602</v>
      </c>
      <c r="L160" s="3" t="s">
        <v>593</v>
      </c>
      <c r="M160" t="s">
        <v>800</v>
      </c>
      <c r="N160">
        <f>1.726+1.628*LN(H160*I160)</f>
        <v>0.66952742864192283</v>
      </c>
      <c r="O160">
        <v>1</v>
      </c>
      <c r="P160">
        <v>130</v>
      </c>
      <c r="Q160">
        <v>113</v>
      </c>
      <c r="R160">
        <v>130</v>
      </c>
      <c r="S160">
        <v>113</v>
      </c>
      <c r="T160" t="s">
        <v>123</v>
      </c>
      <c r="U160" t="s">
        <v>87</v>
      </c>
      <c r="W160" t="s">
        <v>16</v>
      </c>
      <c r="X160" t="s">
        <v>17</v>
      </c>
      <c r="Y160" t="s">
        <v>18</v>
      </c>
    </row>
    <row r="161" spans="1:25" x14ac:dyDescent="0.25">
      <c r="A161">
        <v>212335</v>
      </c>
      <c r="B161" t="s">
        <v>551</v>
      </c>
      <c r="C161" t="s">
        <v>543</v>
      </c>
      <c r="D161" t="s">
        <v>464</v>
      </c>
      <c r="E161" t="s">
        <v>551</v>
      </c>
      <c r="G161" t="s">
        <v>996</v>
      </c>
      <c r="H161" s="2">
        <v>0.75</v>
      </c>
      <c r="I161" s="2">
        <v>0.65</v>
      </c>
      <c r="J161" s="3" t="s">
        <v>735</v>
      </c>
      <c r="K161" s="3" t="s">
        <v>602</v>
      </c>
      <c r="L161" s="3" t="s">
        <v>593</v>
      </c>
      <c r="M161" t="s">
        <v>800</v>
      </c>
      <c r="N161">
        <f t="shared" ref="N161:N168" si="12">1.726+1.628*LN(H161*I161)</f>
        <v>0.55633899864998537</v>
      </c>
      <c r="O161">
        <v>4</v>
      </c>
      <c r="P161">
        <v>145</v>
      </c>
      <c r="Q161">
        <v>140.19999999999999</v>
      </c>
      <c r="R161">
        <v>145</v>
      </c>
      <c r="S161">
        <v>139.80000000000001</v>
      </c>
      <c r="T161" t="s">
        <v>14</v>
      </c>
      <c r="W161" t="s">
        <v>16</v>
      </c>
      <c r="X161" t="s">
        <v>17</v>
      </c>
      <c r="Y161" t="s">
        <v>18</v>
      </c>
    </row>
    <row r="162" spans="1:25" x14ac:dyDescent="0.25">
      <c r="A162">
        <v>216679</v>
      </c>
      <c r="B162" t="s">
        <v>551</v>
      </c>
      <c r="C162" t="s">
        <v>543</v>
      </c>
      <c r="D162" t="s">
        <v>460</v>
      </c>
      <c r="E162" t="s">
        <v>551</v>
      </c>
      <c r="G162" t="s">
        <v>996</v>
      </c>
      <c r="H162" s="2">
        <v>0.82599999999999996</v>
      </c>
      <c r="I162" s="2">
        <v>0.76200000000000001</v>
      </c>
      <c r="J162" s="3" t="s">
        <v>785</v>
      </c>
      <c r="K162" s="3" t="s">
        <v>602</v>
      </c>
      <c r="L162" s="3" t="s">
        <v>593</v>
      </c>
      <c r="M162" t="s">
        <v>800</v>
      </c>
      <c r="N162">
        <f t="shared" si="12"/>
        <v>0.97228609558417411</v>
      </c>
      <c r="O162">
        <v>3</v>
      </c>
      <c r="P162">
        <v>129.4</v>
      </c>
      <c r="Q162">
        <v>125</v>
      </c>
      <c r="R162">
        <v>129.4</v>
      </c>
      <c r="S162">
        <v>125</v>
      </c>
      <c r="T162" t="s">
        <v>15</v>
      </c>
      <c r="W162" t="s">
        <v>16</v>
      </c>
      <c r="X162" t="s">
        <v>17</v>
      </c>
      <c r="Y162" t="s">
        <v>18</v>
      </c>
    </row>
    <row r="163" spans="1:25" x14ac:dyDescent="0.25">
      <c r="A163">
        <v>51673</v>
      </c>
      <c r="B163" t="s">
        <v>551</v>
      </c>
      <c r="C163" t="s">
        <v>543</v>
      </c>
      <c r="D163" t="s">
        <v>452</v>
      </c>
      <c r="E163">
        <v>1.4079999999999999</v>
      </c>
      <c r="F163" t="s">
        <v>784</v>
      </c>
      <c r="G163" t="s">
        <v>996</v>
      </c>
      <c r="H163" s="2">
        <v>1</v>
      </c>
      <c r="I163" s="2">
        <v>0.8</v>
      </c>
      <c r="J163" s="3" t="s">
        <v>723</v>
      </c>
      <c r="K163" s="3" t="s">
        <v>602</v>
      </c>
      <c r="L163" s="3" t="s">
        <v>593</v>
      </c>
      <c r="M163" t="s">
        <v>800</v>
      </c>
      <c r="N163">
        <f t="shared" si="12"/>
        <v>1.3627222984604666</v>
      </c>
      <c r="O163">
        <v>6</v>
      </c>
      <c r="P163">
        <v>105.3</v>
      </c>
      <c r="Q163">
        <v>93.5</v>
      </c>
      <c r="R163">
        <v>105.3</v>
      </c>
      <c r="S163">
        <v>93.5</v>
      </c>
      <c r="T163" t="s">
        <v>39</v>
      </c>
      <c r="U163" t="s">
        <v>40</v>
      </c>
      <c r="W163" t="s">
        <v>16</v>
      </c>
      <c r="X163" t="s">
        <v>17</v>
      </c>
      <c r="Y163" t="s">
        <v>18</v>
      </c>
    </row>
    <row r="164" spans="1:25" x14ac:dyDescent="0.25">
      <c r="A164">
        <v>249188</v>
      </c>
      <c r="B164" t="s">
        <v>551</v>
      </c>
      <c r="C164" t="s">
        <v>543</v>
      </c>
      <c r="D164" t="s">
        <v>463</v>
      </c>
      <c r="E164" t="s">
        <v>551</v>
      </c>
      <c r="G164" t="s">
        <v>996</v>
      </c>
      <c r="H164" s="2">
        <v>1.25</v>
      </c>
      <c r="I164" s="2">
        <v>0.71</v>
      </c>
      <c r="J164" s="3" t="s">
        <v>716</v>
      </c>
      <c r="K164" s="3" t="s">
        <v>602</v>
      </c>
      <c r="L164" s="3" t="s">
        <v>593</v>
      </c>
      <c r="M164" t="s">
        <v>800</v>
      </c>
      <c r="N164">
        <f t="shared" si="12"/>
        <v>1.5317034785741821</v>
      </c>
      <c r="O164">
        <v>1</v>
      </c>
      <c r="P164">
        <v>145</v>
      </c>
      <c r="Q164">
        <v>136.4</v>
      </c>
      <c r="R164">
        <v>145</v>
      </c>
      <c r="S164">
        <v>136.4</v>
      </c>
      <c r="T164" t="s">
        <v>14</v>
      </c>
      <c r="U164" t="s">
        <v>119</v>
      </c>
      <c r="W164" t="s">
        <v>16</v>
      </c>
      <c r="X164" t="s">
        <v>17</v>
      </c>
      <c r="Y164" t="s">
        <v>18</v>
      </c>
    </row>
    <row r="165" spans="1:25" x14ac:dyDescent="0.25">
      <c r="A165">
        <v>371282</v>
      </c>
      <c r="B165" t="s">
        <v>551</v>
      </c>
      <c r="C165" t="s">
        <v>543</v>
      </c>
      <c r="D165" t="s">
        <v>450</v>
      </c>
      <c r="E165" t="s">
        <v>551</v>
      </c>
      <c r="G165" t="s">
        <v>996</v>
      </c>
      <c r="H165" s="2">
        <v>1.4</v>
      </c>
      <c r="I165" s="2">
        <v>0.8</v>
      </c>
      <c r="J165" s="3" t="s">
        <v>741</v>
      </c>
      <c r="K165" s="3" t="s">
        <v>602</v>
      </c>
      <c r="L165" s="3" t="s">
        <v>593</v>
      </c>
      <c r="M165" t="s">
        <v>800</v>
      </c>
      <c r="N165">
        <f t="shared" si="12"/>
        <v>1.910499099679801</v>
      </c>
      <c r="O165">
        <v>1</v>
      </c>
      <c r="P165">
        <v>125</v>
      </c>
      <c r="Q165">
        <v>113</v>
      </c>
      <c r="R165">
        <v>125</v>
      </c>
      <c r="S165">
        <v>113</v>
      </c>
      <c r="T165" t="s">
        <v>87</v>
      </c>
      <c r="W165" t="s">
        <v>16</v>
      </c>
      <c r="X165" t="s">
        <v>17</v>
      </c>
      <c r="Y165" t="s">
        <v>18</v>
      </c>
    </row>
    <row r="166" spans="1:25" x14ac:dyDescent="0.25">
      <c r="A166">
        <v>66821</v>
      </c>
      <c r="B166" t="s">
        <v>551</v>
      </c>
      <c r="C166" t="s">
        <v>543</v>
      </c>
      <c r="D166" t="s">
        <v>468</v>
      </c>
      <c r="E166" t="s">
        <v>551</v>
      </c>
      <c r="G166" t="s">
        <v>996</v>
      </c>
      <c r="H166" s="2">
        <v>1.6</v>
      </c>
      <c r="J166" s="3" t="s">
        <v>722</v>
      </c>
      <c r="K166" s="3" t="s">
        <v>603</v>
      </c>
      <c r="L166" s="3" t="s">
        <v>597</v>
      </c>
      <c r="M166" t="s">
        <v>809</v>
      </c>
      <c r="N166">
        <f>1.681+2.91*LN(H166)</f>
        <v>3.0487105611050911</v>
      </c>
      <c r="O166">
        <v>3</v>
      </c>
      <c r="P166">
        <v>145</v>
      </c>
      <c r="Q166">
        <v>140.19999999999999</v>
      </c>
      <c r="R166">
        <v>140.19999999999999</v>
      </c>
      <c r="S166">
        <v>136.4</v>
      </c>
      <c r="T166" t="s">
        <v>14</v>
      </c>
      <c r="U166" t="s">
        <v>119</v>
      </c>
      <c r="W166" t="s">
        <v>16</v>
      </c>
      <c r="X166" t="s">
        <v>17</v>
      </c>
      <c r="Y166" t="s">
        <v>18</v>
      </c>
    </row>
    <row r="167" spans="1:25" x14ac:dyDescent="0.25">
      <c r="A167">
        <v>216665</v>
      </c>
      <c r="B167" t="s">
        <v>551</v>
      </c>
      <c r="C167" t="s">
        <v>543</v>
      </c>
      <c r="D167" t="s">
        <v>449</v>
      </c>
      <c r="E167" t="s">
        <v>551</v>
      </c>
      <c r="G167" t="s">
        <v>996</v>
      </c>
      <c r="H167" s="2">
        <v>1.62</v>
      </c>
      <c r="I167" s="2">
        <v>1.1299999999999999</v>
      </c>
      <c r="J167" s="3" t="s">
        <v>745</v>
      </c>
      <c r="K167" s="3" t="s">
        <v>602</v>
      </c>
      <c r="L167" s="3" t="s">
        <v>593</v>
      </c>
      <c r="M167" t="s">
        <v>800</v>
      </c>
      <c r="N167">
        <f t="shared" si="12"/>
        <v>2.7103600770447862</v>
      </c>
      <c r="O167">
        <v>1</v>
      </c>
      <c r="P167">
        <v>125</v>
      </c>
      <c r="Q167">
        <v>100.5</v>
      </c>
      <c r="R167">
        <v>125</v>
      </c>
      <c r="S167">
        <v>100.5</v>
      </c>
      <c r="T167" t="s">
        <v>87</v>
      </c>
      <c r="U167" t="s">
        <v>39</v>
      </c>
      <c r="W167" t="s">
        <v>16</v>
      </c>
      <c r="X167" t="s">
        <v>17</v>
      </c>
      <c r="Y167" t="s">
        <v>18</v>
      </c>
    </row>
    <row r="168" spans="1:25" x14ac:dyDescent="0.25">
      <c r="A168">
        <v>51937</v>
      </c>
      <c r="B168" t="s">
        <v>551</v>
      </c>
      <c r="C168" t="s">
        <v>543</v>
      </c>
      <c r="D168" t="s">
        <v>457</v>
      </c>
      <c r="E168">
        <v>2.4630000000000001</v>
      </c>
      <c r="F168" t="s">
        <v>784</v>
      </c>
      <c r="G168" t="s">
        <v>996</v>
      </c>
      <c r="H168" s="2">
        <v>1.8</v>
      </c>
      <c r="I168" s="2">
        <v>0.6</v>
      </c>
      <c r="J168" s="3" t="s">
        <v>722</v>
      </c>
      <c r="K168" s="3" t="s">
        <v>602</v>
      </c>
      <c r="L168" s="3" t="s">
        <v>593</v>
      </c>
      <c r="M168" t="s">
        <v>800</v>
      </c>
      <c r="N168">
        <f t="shared" si="12"/>
        <v>1.851292574969617</v>
      </c>
      <c r="O168">
        <v>2</v>
      </c>
      <c r="P168">
        <v>86.3</v>
      </c>
      <c r="Q168">
        <v>83.6</v>
      </c>
      <c r="R168">
        <v>85.8</v>
      </c>
      <c r="S168">
        <v>83.5</v>
      </c>
      <c r="T168" t="s">
        <v>43</v>
      </c>
      <c r="U168" t="s">
        <v>20</v>
      </c>
      <c r="W168" t="s">
        <v>16</v>
      </c>
      <c r="X168" t="s">
        <v>17</v>
      </c>
      <c r="Y168" t="s">
        <v>18</v>
      </c>
    </row>
    <row r="169" spans="1:25" x14ac:dyDescent="0.25">
      <c r="A169">
        <v>137605</v>
      </c>
      <c r="B169" t="s">
        <v>551</v>
      </c>
      <c r="C169" t="s">
        <v>543</v>
      </c>
      <c r="D169" s="1" t="s">
        <v>461</v>
      </c>
      <c r="E169" t="s">
        <v>551</v>
      </c>
      <c r="J169" s="4"/>
      <c r="K169" s="4"/>
      <c r="O169">
        <v>1</v>
      </c>
      <c r="P169">
        <v>129.4</v>
      </c>
      <c r="Q169">
        <v>125</v>
      </c>
      <c r="R169">
        <v>129.4</v>
      </c>
      <c r="S169">
        <v>125</v>
      </c>
      <c r="T169" t="s">
        <v>15</v>
      </c>
      <c r="V169" t="s">
        <v>22</v>
      </c>
      <c r="W169" t="s">
        <v>462</v>
      </c>
      <c r="X169" t="s">
        <v>17</v>
      </c>
      <c r="Y169" t="s">
        <v>18</v>
      </c>
    </row>
    <row r="170" spans="1:25" x14ac:dyDescent="0.25">
      <c r="A170">
        <v>212347</v>
      </c>
      <c r="B170" t="s">
        <v>551</v>
      </c>
      <c r="C170" t="s">
        <v>543</v>
      </c>
      <c r="D170" s="1" t="s">
        <v>451</v>
      </c>
      <c r="E170" t="s">
        <v>551</v>
      </c>
      <c r="J170" s="4"/>
      <c r="K170" s="4"/>
      <c r="O170">
        <v>1</v>
      </c>
      <c r="P170">
        <v>93.5</v>
      </c>
      <c r="Q170">
        <v>89.3</v>
      </c>
      <c r="R170">
        <v>93.5</v>
      </c>
      <c r="S170">
        <v>89.3</v>
      </c>
      <c r="T170" t="s">
        <v>40</v>
      </c>
      <c r="U170" t="s">
        <v>96</v>
      </c>
      <c r="W170" t="s">
        <v>16</v>
      </c>
      <c r="X170" t="s">
        <v>17</v>
      </c>
      <c r="Y170" t="s">
        <v>18</v>
      </c>
    </row>
    <row r="171" spans="1:25" x14ac:dyDescent="0.25">
      <c r="A171">
        <v>51674</v>
      </c>
      <c r="B171" t="s">
        <v>551</v>
      </c>
      <c r="C171" t="s">
        <v>543</v>
      </c>
      <c r="D171" s="1" t="s">
        <v>453</v>
      </c>
      <c r="E171" t="s">
        <v>551</v>
      </c>
      <c r="J171" s="4"/>
      <c r="K171" s="4"/>
      <c r="O171">
        <v>1</v>
      </c>
      <c r="P171">
        <v>105.3</v>
      </c>
      <c r="Q171">
        <v>93.5</v>
      </c>
      <c r="R171">
        <v>105.3</v>
      </c>
      <c r="S171">
        <v>93.5</v>
      </c>
      <c r="T171" t="s">
        <v>39</v>
      </c>
      <c r="U171" t="s">
        <v>40</v>
      </c>
      <c r="W171" t="s">
        <v>16</v>
      </c>
      <c r="X171" t="s">
        <v>17</v>
      </c>
      <c r="Y171" t="s">
        <v>18</v>
      </c>
    </row>
    <row r="172" spans="1:25" x14ac:dyDescent="0.25">
      <c r="A172">
        <v>51675</v>
      </c>
      <c r="B172" t="s">
        <v>551</v>
      </c>
      <c r="C172" t="s">
        <v>543</v>
      </c>
      <c r="D172" s="1" t="s">
        <v>454</v>
      </c>
      <c r="E172" t="s">
        <v>551</v>
      </c>
      <c r="J172" s="4"/>
      <c r="K172" s="4"/>
      <c r="O172">
        <v>2</v>
      </c>
      <c r="P172">
        <v>93.9</v>
      </c>
      <c r="Q172">
        <v>89.8</v>
      </c>
      <c r="R172">
        <v>86.3</v>
      </c>
      <c r="S172">
        <v>83.6</v>
      </c>
      <c r="T172" t="s">
        <v>40</v>
      </c>
      <c r="U172" t="s">
        <v>43</v>
      </c>
      <c r="W172" t="s">
        <v>16</v>
      </c>
      <c r="X172" t="s">
        <v>17</v>
      </c>
      <c r="Y172" t="s">
        <v>18</v>
      </c>
    </row>
    <row r="173" spans="1:25" x14ac:dyDescent="0.25">
      <c r="A173">
        <v>212345</v>
      </c>
      <c r="B173" t="s">
        <v>551</v>
      </c>
      <c r="C173" t="s">
        <v>543</v>
      </c>
      <c r="D173" s="1" t="s">
        <v>465</v>
      </c>
      <c r="E173" t="s">
        <v>551</v>
      </c>
      <c r="J173" s="4"/>
      <c r="K173" s="4"/>
      <c r="O173">
        <v>1</v>
      </c>
      <c r="P173">
        <v>130</v>
      </c>
      <c r="Q173">
        <v>125.45</v>
      </c>
      <c r="R173">
        <v>130</v>
      </c>
      <c r="S173">
        <v>125.45</v>
      </c>
      <c r="T173" t="s">
        <v>123</v>
      </c>
      <c r="U173" t="s">
        <v>15</v>
      </c>
      <c r="W173" t="s">
        <v>16</v>
      </c>
      <c r="X173" t="s">
        <v>17</v>
      </c>
      <c r="Y173" t="s">
        <v>18</v>
      </c>
    </row>
    <row r="174" spans="1:25" x14ac:dyDescent="0.25">
      <c r="A174">
        <v>216770</v>
      </c>
      <c r="B174" t="s">
        <v>551</v>
      </c>
      <c r="C174" t="s">
        <v>543</v>
      </c>
      <c r="D174" s="1" t="s">
        <v>466</v>
      </c>
      <c r="E174" t="s">
        <v>551</v>
      </c>
      <c r="J174" s="4"/>
      <c r="K174" s="4"/>
      <c r="O174">
        <v>1</v>
      </c>
      <c r="P174">
        <v>145</v>
      </c>
      <c r="Q174">
        <v>140.19999999999999</v>
      </c>
      <c r="R174">
        <v>145</v>
      </c>
      <c r="S174">
        <v>140.19999999999999</v>
      </c>
      <c r="T174" t="s">
        <v>14</v>
      </c>
      <c r="W174" t="s">
        <v>16</v>
      </c>
      <c r="X174" t="s">
        <v>17</v>
      </c>
      <c r="Y174" t="s">
        <v>18</v>
      </c>
    </row>
    <row r="175" spans="1:25" x14ac:dyDescent="0.25">
      <c r="A175">
        <v>206728</v>
      </c>
      <c r="B175" t="s">
        <v>551</v>
      </c>
      <c r="C175" t="s">
        <v>543</v>
      </c>
      <c r="D175" s="1" t="s">
        <v>467</v>
      </c>
      <c r="E175" t="s">
        <v>551</v>
      </c>
      <c r="J175" s="4"/>
      <c r="K175" s="4"/>
      <c r="O175">
        <v>1</v>
      </c>
      <c r="P175">
        <v>140.19999999999999</v>
      </c>
      <c r="Q175">
        <v>136.4</v>
      </c>
      <c r="R175">
        <v>140.19999999999999</v>
      </c>
      <c r="S175">
        <v>136.4</v>
      </c>
      <c r="T175" t="s">
        <v>14</v>
      </c>
      <c r="U175" t="s">
        <v>119</v>
      </c>
      <c r="W175" t="s">
        <v>16</v>
      </c>
      <c r="X175" t="s">
        <v>17</v>
      </c>
      <c r="Y175" t="s">
        <v>18</v>
      </c>
    </row>
    <row r="176" spans="1:25" x14ac:dyDescent="0.25">
      <c r="A176">
        <v>51677</v>
      </c>
      <c r="B176" t="s">
        <v>551</v>
      </c>
      <c r="C176" t="s">
        <v>543</v>
      </c>
      <c r="D176" s="1" t="s">
        <v>456</v>
      </c>
      <c r="E176" t="s">
        <v>551</v>
      </c>
      <c r="J176" s="4"/>
      <c r="K176" s="4"/>
      <c r="O176">
        <v>1</v>
      </c>
      <c r="P176">
        <v>113</v>
      </c>
      <c r="Q176">
        <v>100.5</v>
      </c>
      <c r="R176">
        <v>113</v>
      </c>
      <c r="S176">
        <v>100.5</v>
      </c>
      <c r="T176" t="s">
        <v>39</v>
      </c>
      <c r="W176" t="s">
        <v>16</v>
      </c>
      <c r="X176" t="s">
        <v>17</v>
      </c>
      <c r="Y176" t="s">
        <v>18</v>
      </c>
    </row>
    <row r="177" spans="1:25" x14ac:dyDescent="0.25">
      <c r="A177">
        <v>51939</v>
      </c>
      <c r="B177" t="s">
        <v>551</v>
      </c>
      <c r="C177" t="s">
        <v>543</v>
      </c>
      <c r="D177" s="1" t="s">
        <v>459</v>
      </c>
      <c r="E177" t="s">
        <v>551</v>
      </c>
      <c r="J177" s="4"/>
      <c r="K177" s="4"/>
      <c r="O177">
        <v>4</v>
      </c>
      <c r="P177">
        <v>93.9</v>
      </c>
      <c r="Q177">
        <v>89.8</v>
      </c>
      <c r="R177">
        <v>89.8</v>
      </c>
      <c r="S177">
        <v>83.6</v>
      </c>
      <c r="T177" t="s">
        <v>40</v>
      </c>
      <c r="U177" t="s">
        <v>43</v>
      </c>
      <c r="W177" t="s">
        <v>16</v>
      </c>
      <c r="X177" t="s">
        <v>17</v>
      </c>
      <c r="Y177" t="s">
        <v>18</v>
      </c>
    </row>
    <row r="178" spans="1:25" x14ac:dyDescent="0.25">
      <c r="A178">
        <v>51938</v>
      </c>
      <c r="B178" t="s">
        <v>551</v>
      </c>
      <c r="C178" t="s">
        <v>543</v>
      </c>
      <c r="D178" t="s">
        <v>458</v>
      </c>
      <c r="E178">
        <v>2.1579999999999999</v>
      </c>
      <c r="F178" t="s">
        <v>784</v>
      </c>
      <c r="J178" s="4"/>
      <c r="K178" s="4"/>
      <c r="O178">
        <v>6</v>
      </c>
      <c r="P178">
        <v>83.5</v>
      </c>
      <c r="Q178">
        <v>70.599999999999994</v>
      </c>
      <c r="R178">
        <v>83.5</v>
      </c>
      <c r="S178">
        <v>70.599999999999994</v>
      </c>
      <c r="T178" t="s">
        <v>20</v>
      </c>
      <c r="U178" t="s">
        <v>21</v>
      </c>
      <c r="W178" t="s">
        <v>16</v>
      </c>
      <c r="X178" t="s">
        <v>17</v>
      </c>
      <c r="Y178" t="s">
        <v>18</v>
      </c>
    </row>
    <row r="179" spans="1:25" x14ac:dyDescent="0.25">
      <c r="A179">
        <v>51676</v>
      </c>
      <c r="B179" t="s">
        <v>551</v>
      </c>
      <c r="C179" t="s">
        <v>543</v>
      </c>
      <c r="D179" t="s">
        <v>455</v>
      </c>
      <c r="E179">
        <v>0.96699999999999997</v>
      </c>
      <c r="F179" t="s">
        <v>784</v>
      </c>
      <c r="J179" s="4"/>
      <c r="K179" s="4"/>
      <c r="O179">
        <v>8</v>
      </c>
      <c r="P179">
        <v>105.3</v>
      </c>
      <c r="Q179">
        <v>93.5</v>
      </c>
      <c r="R179">
        <v>105.3</v>
      </c>
      <c r="S179">
        <v>93.5</v>
      </c>
      <c r="T179" t="s">
        <v>39</v>
      </c>
      <c r="U179" t="s">
        <v>40</v>
      </c>
      <c r="W179" t="s">
        <v>16</v>
      </c>
      <c r="X179" t="s">
        <v>17</v>
      </c>
      <c r="Y179" t="s">
        <v>18</v>
      </c>
    </row>
    <row r="180" spans="1:25" x14ac:dyDescent="0.25">
      <c r="A180">
        <v>216468</v>
      </c>
      <c r="B180" t="s">
        <v>551</v>
      </c>
      <c r="C180" t="s">
        <v>343</v>
      </c>
      <c r="D180" t="s">
        <v>355</v>
      </c>
      <c r="E180" t="s">
        <v>551</v>
      </c>
      <c r="G180" t="s">
        <v>996</v>
      </c>
      <c r="H180" s="2">
        <v>2.65</v>
      </c>
      <c r="I180" s="2">
        <v>1.64</v>
      </c>
      <c r="J180" s="3" t="s">
        <v>725</v>
      </c>
      <c r="K180" s="3" t="s">
        <v>601</v>
      </c>
      <c r="L180" t="s">
        <v>591</v>
      </c>
      <c r="M180" t="s">
        <v>801</v>
      </c>
      <c r="N180">
        <f t="shared" ref="N180" si="13">2.924+1.56*LN(H180*I180)</f>
        <v>5.2160391756614111</v>
      </c>
      <c r="O180">
        <v>1</v>
      </c>
      <c r="P180">
        <v>105.3</v>
      </c>
      <c r="Q180">
        <v>93.5</v>
      </c>
      <c r="R180">
        <v>105.3</v>
      </c>
      <c r="S180">
        <v>93.5</v>
      </c>
      <c r="T180" t="s">
        <v>39</v>
      </c>
      <c r="U180" t="s">
        <v>40</v>
      </c>
      <c r="W180" t="s">
        <v>343</v>
      </c>
      <c r="X180" t="s">
        <v>350</v>
      </c>
      <c r="Y180" t="s">
        <v>343</v>
      </c>
    </row>
    <row r="181" spans="1:25" x14ac:dyDescent="0.25">
      <c r="A181">
        <v>45707</v>
      </c>
      <c r="B181" t="s">
        <v>551</v>
      </c>
      <c r="C181" t="s">
        <v>343</v>
      </c>
      <c r="D181" s="1" t="s">
        <v>342</v>
      </c>
      <c r="E181" t="s">
        <v>551</v>
      </c>
      <c r="J181" s="4"/>
      <c r="K181" s="4"/>
      <c r="O181">
        <v>4</v>
      </c>
      <c r="P181">
        <v>83.5</v>
      </c>
      <c r="Q181">
        <v>66</v>
      </c>
      <c r="R181">
        <v>70.599999999999994</v>
      </c>
      <c r="S181">
        <v>66</v>
      </c>
      <c r="T181" t="s">
        <v>20</v>
      </c>
      <c r="U181" t="s">
        <v>21</v>
      </c>
      <c r="V181" t="s">
        <v>344</v>
      </c>
      <c r="W181" t="s">
        <v>345</v>
      </c>
      <c r="X181" t="s">
        <v>346</v>
      </c>
      <c r="Y181" t="s">
        <v>345</v>
      </c>
    </row>
    <row r="182" spans="1:25" x14ac:dyDescent="0.25">
      <c r="A182">
        <v>45977</v>
      </c>
      <c r="B182" t="s">
        <v>551</v>
      </c>
      <c r="C182" t="s">
        <v>343</v>
      </c>
      <c r="D182" s="1" t="s">
        <v>348</v>
      </c>
      <c r="E182" t="s">
        <v>551</v>
      </c>
      <c r="J182" s="4"/>
      <c r="K182" s="4"/>
      <c r="O182">
        <v>1</v>
      </c>
      <c r="P182">
        <v>70.599999999999994</v>
      </c>
      <c r="Q182">
        <v>66</v>
      </c>
      <c r="R182">
        <v>70.599999999999994</v>
      </c>
      <c r="S182">
        <v>66</v>
      </c>
      <c r="T182" t="s">
        <v>21</v>
      </c>
      <c r="V182" t="s">
        <v>344</v>
      </c>
      <c r="W182" t="s">
        <v>345</v>
      </c>
      <c r="X182" t="s">
        <v>346</v>
      </c>
      <c r="Y182" t="s">
        <v>345</v>
      </c>
    </row>
    <row r="183" spans="1:25" x14ac:dyDescent="0.25">
      <c r="A183">
        <v>46139</v>
      </c>
      <c r="B183" t="s">
        <v>551</v>
      </c>
      <c r="C183" t="s">
        <v>343</v>
      </c>
      <c r="D183" s="1" t="s">
        <v>349</v>
      </c>
      <c r="E183" t="s">
        <v>551</v>
      </c>
      <c r="J183" s="4"/>
      <c r="K183" s="4"/>
      <c r="O183">
        <v>2</v>
      </c>
      <c r="P183">
        <v>83.5</v>
      </c>
      <c r="Q183">
        <v>70.599999999999994</v>
      </c>
      <c r="R183">
        <v>83.5</v>
      </c>
      <c r="S183">
        <v>70.599999999999994</v>
      </c>
      <c r="T183" t="s">
        <v>20</v>
      </c>
      <c r="U183" t="s">
        <v>21</v>
      </c>
      <c r="W183" t="s">
        <v>343</v>
      </c>
      <c r="X183" t="s">
        <v>350</v>
      </c>
      <c r="Y183" t="s">
        <v>343</v>
      </c>
    </row>
    <row r="184" spans="1:25" x14ac:dyDescent="0.25">
      <c r="A184">
        <v>46140</v>
      </c>
      <c r="B184" t="s">
        <v>551</v>
      </c>
      <c r="C184" t="s">
        <v>343</v>
      </c>
      <c r="D184" s="1" t="s">
        <v>351</v>
      </c>
      <c r="E184" t="s">
        <v>551</v>
      </c>
      <c r="J184" s="4"/>
      <c r="K184" s="4"/>
      <c r="O184">
        <v>4</v>
      </c>
      <c r="P184">
        <v>83.5</v>
      </c>
      <c r="Q184">
        <v>70.599999999999994</v>
      </c>
      <c r="R184">
        <v>70.599999999999994</v>
      </c>
      <c r="S184">
        <v>66</v>
      </c>
      <c r="T184" t="s">
        <v>20</v>
      </c>
      <c r="U184" t="s">
        <v>21</v>
      </c>
      <c r="W184" t="s">
        <v>343</v>
      </c>
      <c r="X184" t="s">
        <v>350</v>
      </c>
      <c r="Y184" t="s">
        <v>343</v>
      </c>
    </row>
    <row r="185" spans="1:25" x14ac:dyDescent="0.25">
      <c r="A185">
        <v>370351</v>
      </c>
      <c r="B185" t="s">
        <v>551</v>
      </c>
      <c r="C185" t="s">
        <v>343</v>
      </c>
      <c r="D185" s="1" t="s">
        <v>352</v>
      </c>
      <c r="E185" t="s">
        <v>551</v>
      </c>
      <c r="J185" s="4"/>
      <c r="K185" s="4"/>
      <c r="O185">
        <v>1</v>
      </c>
      <c r="P185">
        <v>93.9</v>
      </c>
      <c r="Q185">
        <v>89.8</v>
      </c>
      <c r="R185">
        <v>93.9</v>
      </c>
      <c r="S185">
        <v>89.8</v>
      </c>
      <c r="T185" t="s">
        <v>40</v>
      </c>
      <c r="W185" t="s">
        <v>343</v>
      </c>
      <c r="X185" t="s">
        <v>350</v>
      </c>
      <c r="Y185" t="s">
        <v>343</v>
      </c>
    </row>
    <row r="186" spans="1:25" x14ac:dyDescent="0.25">
      <c r="A186">
        <v>370353</v>
      </c>
      <c r="B186" t="s">
        <v>551</v>
      </c>
      <c r="C186" t="s">
        <v>343</v>
      </c>
      <c r="D186" s="1" t="s">
        <v>353</v>
      </c>
      <c r="E186" t="s">
        <v>551</v>
      </c>
      <c r="J186" s="4"/>
      <c r="K186" s="4"/>
      <c r="O186">
        <v>1</v>
      </c>
      <c r="P186">
        <v>93.5</v>
      </c>
      <c r="Q186">
        <v>89.3</v>
      </c>
      <c r="R186">
        <v>93.5</v>
      </c>
      <c r="S186">
        <v>89.3</v>
      </c>
      <c r="T186" t="s">
        <v>40</v>
      </c>
      <c r="U186" t="s">
        <v>96</v>
      </c>
      <c r="W186" t="s">
        <v>343</v>
      </c>
      <c r="X186" t="s">
        <v>350</v>
      </c>
      <c r="Y186" t="s">
        <v>343</v>
      </c>
    </row>
    <row r="187" spans="1:25" x14ac:dyDescent="0.25">
      <c r="A187">
        <v>45711</v>
      </c>
      <c r="B187" t="s">
        <v>551</v>
      </c>
      <c r="C187" t="s">
        <v>343</v>
      </c>
      <c r="D187" t="s">
        <v>347</v>
      </c>
      <c r="E187">
        <v>6.6349999999999998</v>
      </c>
      <c r="F187" t="s">
        <v>784</v>
      </c>
      <c r="J187" s="4"/>
      <c r="K187" s="4"/>
      <c r="O187">
        <v>66</v>
      </c>
      <c r="P187">
        <v>72.099999999999994</v>
      </c>
      <c r="Q187">
        <v>66</v>
      </c>
      <c r="R187">
        <v>70.599999999999994</v>
      </c>
      <c r="S187">
        <v>66</v>
      </c>
      <c r="T187" t="s">
        <v>21</v>
      </c>
      <c r="V187" t="s">
        <v>344</v>
      </c>
      <c r="W187" t="s">
        <v>345</v>
      </c>
      <c r="X187" t="s">
        <v>346</v>
      </c>
      <c r="Y187" t="s">
        <v>345</v>
      </c>
    </row>
    <row r="188" spans="1:25" x14ac:dyDescent="0.25">
      <c r="A188">
        <v>49997</v>
      </c>
      <c r="B188" t="s">
        <v>551</v>
      </c>
      <c r="C188" t="s">
        <v>343</v>
      </c>
      <c r="D188" t="s">
        <v>354</v>
      </c>
      <c r="E188">
        <v>4.22</v>
      </c>
      <c r="F188" t="s">
        <v>784</v>
      </c>
      <c r="J188" s="4"/>
      <c r="K188" s="4"/>
      <c r="O188">
        <v>3</v>
      </c>
      <c r="P188">
        <v>100.5</v>
      </c>
      <c r="Q188">
        <v>93.9</v>
      </c>
      <c r="R188">
        <v>99.6</v>
      </c>
      <c r="S188">
        <v>93.5</v>
      </c>
      <c r="T188" t="s">
        <v>48</v>
      </c>
      <c r="U188" t="s">
        <v>40</v>
      </c>
      <c r="W188" t="s">
        <v>343</v>
      </c>
      <c r="X188" t="s">
        <v>350</v>
      </c>
      <c r="Y188" t="s">
        <v>343</v>
      </c>
    </row>
    <row r="189" spans="1:25" x14ac:dyDescent="0.25">
      <c r="A189">
        <v>56943</v>
      </c>
      <c r="B189" t="s">
        <v>551</v>
      </c>
      <c r="C189" t="s">
        <v>215</v>
      </c>
      <c r="D189" s="1" t="s">
        <v>214</v>
      </c>
      <c r="E189" t="s">
        <v>551</v>
      </c>
      <c r="J189" s="4"/>
      <c r="K189" s="4"/>
      <c r="O189">
        <v>1</v>
      </c>
      <c r="P189">
        <v>70.599999999999994</v>
      </c>
      <c r="Q189">
        <v>66</v>
      </c>
      <c r="R189">
        <v>70.599999999999994</v>
      </c>
      <c r="S189">
        <v>66</v>
      </c>
      <c r="T189" t="s">
        <v>21</v>
      </c>
      <c r="V189" t="s">
        <v>22</v>
      </c>
      <c r="W189" t="s">
        <v>215</v>
      </c>
      <c r="X189" t="s">
        <v>37</v>
      </c>
      <c r="Y189" t="s">
        <v>215</v>
      </c>
    </row>
    <row r="190" spans="1:25" x14ac:dyDescent="0.25">
      <c r="A190">
        <v>109645</v>
      </c>
      <c r="B190" t="s">
        <v>551</v>
      </c>
      <c r="C190" t="s">
        <v>561</v>
      </c>
      <c r="D190" t="s">
        <v>163</v>
      </c>
      <c r="E190" t="s">
        <v>551</v>
      </c>
      <c r="G190" t="s">
        <v>996</v>
      </c>
      <c r="H190" s="2">
        <v>2.66</v>
      </c>
      <c r="I190" s="2">
        <v>2</v>
      </c>
      <c r="J190" s="3" t="s">
        <v>764</v>
      </c>
      <c r="K190" s="3" t="s">
        <v>599</v>
      </c>
      <c r="L190" t="s">
        <v>592</v>
      </c>
      <c r="M190" t="s">
        <v>802</v>
      </c>
      <c r="N190">
        <f t="shared" ref="N190" si="14">1.81+1.827*LN(H190*I190)</f>
        <v>4.8637817252269411</v>
      </c>
      <c r="O190">
        <v>1</v>
      </c>
      <c r="P190">
        <v>72.099999999999994</v>
      </c>
      <c r="Q190">
        <v>66</v>
      </c>
      <c r="R190">
        <v>72.099999999999994</v>
      </c>
      <c r="S190">
        <v>66</v>
      </c>
      <c r="T190" t="s">
        <v>21</v>
      </c>
      <c r="W190" t="s">
        <v>16</v>
      </c>
      <c r="X190" t="s">
        <v>17</v>
      </c>
      <c r="Y190" t="s">
        <v>18</v>
      </c>
    </row>
    <row r="191" spans="1:25" x14ac:dyDescent="0.25">
      <c r="A191">
        <v>216761</v>
      </c>
      <c r="B191" t="s">
        <v>551</v>
      </c>
      <c r="C191" t="s">
        <v>561</v>
      </c>
      <c r="D191" s="1" t="s">
        <v>164</v>
      </c>
      <c r="E191" t="s">
        <v>551</v>
      </c>
      <c r="J191" s="4"/>
      <c r="K191" s="4"/>
      <c r="O191">
        <v>2</v>
      </c>
      <c r="P191">
        <v>72.099999999999994</v>
      </c>
      <c r="Q191">
        <v>66</v>
      </c>
      <c r="R191">
        <v>72.099999999999994</v>
      </c>
      <c r="S191">
        <v>66</v>
      </c>
      <c r="T191" t="s">
        <v>21</v>
      </c>
      <c r="W191" t="s">
        <v>16</v>
      </c>
      <c r="X191" t="s">
        <v>17</v>
      </c>
      <c r="Y191" t="s">
        <v>18</v>
      </c>
    </row>
    <row r="192" spans="1:25" x14ac:dyDescent="0.25">
      <c r="A192">
        <v>382701</v>
      </c>
      <c r="B192" t="s">
        <v>551</v>
      </c>
      <c r="C192" t="s">
        <v>561</v>
      </c>
      <c r="D192" s="1" t="s">
        <v>165</v>
      </c>
      <c r="E192" t="s">
        <v>551</v>
      </c>
      <c r="J192" s="4"/>
      <c r="K192" s="4"/>
      <c r="O192">
        <v>1</v>
      </c>
      <c r="P192">
        <v>100.5</v>
      </c>
      <c r="Q192">
        <v>72.099999999999994</v>
      </c>
      <c r="R192">
        <v>100.5</v>
      </c>
      <c r="S192">
        <v>72.099999999999994</v>
      </c>
      <c r="T192" t="s">
        <v>48</v>
      </c>
      <c r="U192" t="s">
        <v>20</v>
      </c>
      <c r="W192" t="s">
        <v>16</v>
      </c>
      <c r="X192" t="s">
        <v>17</v>
      </c>
      <c r="Y192" t="s">
        <v>18</v>
      </c>
    </row>
    <row r="193" spans="1:25" x14ac:dyDescent="0.25">
      <c r="A193">
        <v>66687</v>
      </c>
      <c r="B193" t="s">
        <v>551</v>
      </c>
      <c r="C193" t="s">
        <v>561</v>
      </c>
      <c r="D193" s="1" t="s">
        <v>166</v>
      </c>
      <c r="E193" t="s">
        <v>551</v>
      </c>
      <c r="J193" s="4"/>
      <c r="K193" s="4"/>
      <c r="O193">
        <v>1</v>
      </c>
      <c r="P193">
        <v>83.5</v>
      </c>
      <c r="Q193">
        <v>66</v>
      </c>
      <c r="R193">
        <v>83.5</v>
      </c>
      <c r="S193">
        <v>66</v>
      </c>
      <c r="T193" t="s">
        <v>20</v>
      </c>
      <c r="U193" t="s">
        <v>21</v>
      </c>
      <c r="W193" t="s">
        <v>16</v>
      </c>
      <c r="X193" t="s">
        <v>17</v>
      </c>
      <c r="Y193" t="s">
        <v>18</v>
      </c>
    </row>
    <row r="194" spans="1:25" x14ac:dyDescent="0.25">
      <c r="A194">
        <v>57603</v>
      </c>
      <c r="B194" t="s">
        <v>551</v>
      </c>
      <c r="C194" t="s">
        <v>561</v>
      </c>
      <c r="D194" s="1" t="s">
        <v>167</v>
      </c>
      <c r="E194" t="s">
        <v>551</v>
      </c>
      <c r="J194" s="4"/>
      <c r="K194" s="4"/>
      <c r="O194">
        <v>2</v>
      </c>
      <c r="P194">
        <v>72.099999999999994</v>
      </c>
      <c r="Q194">
        <v>66</v>
      </c>
      <c r="R194">
        <v>72.099999999999994</v>
      </c>
      <c r="S194">
        <v>66</v>
      </c>
      <c r="T194" t="s">
        <v>21</v>
      </c>
      <c r="W194" t="s">
        <v>16</v>
      </c>
      <c r="X194" t="s">
        <v>17</v>
      </c>
      <c r="Y194" t="s">
        <v>18</v>
      </c>
    </row>
    <row r="195" spans="1:25" x14ac:dyDescent="0.25">
      <c r="A195">
        <v>331045</v>
      </c>
      <c r="B195" t="s">
        <v>551</v>
      </c>
      <c r="C195" t="s">
        <v>561</v>
      </c>
      <c r="D195" t="s">
        <v>168</v>
      </c>
      <c r="E195">
        <v>9.1</v>
      </c>
      <c r="F195" t="s">
        <v>742</v>
      </c>
      <c r="J195" s="4"/>
      <c r="K195" s="4"/>
      <c r="O195">
        <v>1</v>
      </c>
      <c r="P195">
        <v>72.099999999999994</v>
      </c>
      <c r="Q195">
        <v>66</v>
      </c>
      <c r="R195">
        <v>72.099999999999994</v>
      </c>
      <c r="S195">
        <v>66</v>
      </c>
      <c r="T195" t="s">
        <v>21</v>
      </c>
      <c r="W195" t="s">
        <v>16</v>
      </c>
      <c r="X195" t="s">
        <v>17</v>
      </c>
      <c r="Y195" t="s">
        <v>18</v>
      </c>
    </row>
    <row r="196" spans="1:25" x14ac:dyDescent="0.25">
      <c r="A196">
        <v>55377</v>
      </c>
      <c r="B196" t="s">
        <v>551</v>
      </c>
      <c r="C196" t="s">
        <v>560</v>
      </c>
      <c r="D196" s="1" t="s">
        <v>523</v>
      </c>
      <c r="E196" t="s">
        <v>551</v>
      </c>
      <c r="J196" s="4"/>
      <c r="K196" s="4"/>
      <c r="O196">
        <v>1</v>
      </c>
      <c r="P196">
        <v>145</v>
      </c>
      <c r="Q196">
        <v>139.80000000000001</v>
      </c>
      <c r="R196">
        <v>145</v>
      </c>
      <c r="S196">
        <v>139.80000000000001</v>
      </c>
      <c r="T196" t="s">
        <v>14</v>
      </c>
      <c r="W196" t="s">
        <v>16</v>
      </c>
      <c r="X196" t="s">
        <v>17</v>
      </c>
      <c r="Y196" t="s">
        <v>18</v>
      </c>
    </row>
    <row r="197" spans="1:25" x14ac:dyDescent="0.25">
      <c r="A197">
        <v>212328</v>
      </c>
      <c r="B197" t="s">
        <v>551</v>
      </c>
      <c r="C197" t="s">
        <v>560</v>
      </c>
      <c r="D197" s="1" t="s">
        <v>524</v>
      </c>
      <c r="E197" t="s">
        <v>551</v>
      </c>
      <c r="J197" s="4"/>
      <c r="K197" s="4"/>
      <c r="O197">
        <v>1</v>
      </c>
      <c r="P197">
        <v>145</v>
      </c>
      <c r="Q197">
        <v>140.19999999999999</v>
      </c>
      <c r="R197">
        <v>145</v>
      </c>
      <c r="S197">
        <v>140.19999999999999</v>
      </c>
      <c r="T197" t="s">
        <v>14</v>
      </c>
      <c r="W197" t="s">
        <v>16</v>
      </c>
      <c r="X197" t="s">
        <v>17</v>
      </c>
      <c r="Y197" t="s">
        <v>18</v>
      </c>
    </row>
    <row r="198" spans="1:25" x14ac:dyDescent="0.25">
      <c r="A198">
        <v>212336</v>
      </c>
      <c r="B198" t="s">
        <v>551</v>
      </c>
      <c r="C198" t="s">
        <v>579</v>
      </c>
      <c r="D198" s="1" t="s">
        <v>476</v>
      </c>
      <c r="E198" t="s">
        <v>551</v>
      </c>
      <c r="J198" s="4"/>
      <c r="K198" s="4"/>
      <c r="O198">
        <v>1</v>
      </c>
      <c r="P198">
        <v>145</v>
      </c>
      <c r="Q198">
        <v>140.19999999999999</v>
      </c>
      <c r="R198">
        <v>145</v>
      </c>
      <c r="S198">
        <v>140.19999999999999</v>
      </c>
      <c r="T198" t="s">
        <v>14</v>
      </c>
      <c r="W198" t="s">
        <v>16</v>
      </c>
      <c r="X198" t="s">
        <v>17</v>
      </c>
      <c r="Y198" t="s">
        <v>18</v>
      </c>
    </row>
    <row r="199" spans="1:25" x14ac:dyDescent="0.25">
      <c r="A199">
        <v>141361</v>
      </c>
      <c r="B199" t="s">
        <v>551</v>
      </c>
      <c r="C199" t="s">
        <v>571</v>
      </c>
      <c r="D199" t="s">
        <v>447</v>
      </c>
      <c r="E199">
        <v>6.8</v>
      </c>
      <c r="F199" t="s">
        <v>742</v>
      </c>
      <c r="J199" s="4"/>
      <c r="K199" s="4"/>
      <c r="O199">
        <v>1</v>
      </c>
      <c r="P199">
        <v>129.4</v>
      </c>
      <c r="Q199">
        <v>122.46</v>
      </c>
      <c r="R199">
        <v>129.4</v>
      </c>
      <c r="S199">
        <v>122.46</v>
      </c>
      <c r="T199" t="s">
        <v>15</v>
      </c>
      <c r="U199" t="s">
        <v>87</v>
      </c>
      <c r="V199" t="s">
        <v>22</v>
      </c>
      <c r="W199" t="s">
        <v>448</v>
      </c>
      <c r="X199" t="s">
        <v>17</v>
      </c>
      <c r="Y199" t="s">
        <v>18</v>
      </c>
    </row>
    <row r="200" spans="1:25" x14ac:dyDescent="0.25">
      <c r="A200">
        <v>137977</v>
      </c>
      <c r="B200" t="s">
        <v>551</v>
      </c>
      <c r="C200" t="s">
        <v>224</v>
      </c>
      <c r="D200" t="s">
        <v>226</v>
      </c>
      <c r="E200" t="s">
        <v>551</v>
      </c>
      <c r="G200" t="s">
        <v>996</v>
      </c>
      <c r="H200" s="2">
        <v>1.7</v>
      </c>
      <c r="I200" s="2">
        <v>2.6</v>
      </c>
      <c r="J200" s="3" t="s">
        <v>703</v>
      </c>
      <c r="K200" s="3" t="s">
        <v>602</v>
      </c>
      <c r="L200" s="3" t="s">
        <v>593</v>
      </c>
      <c r="M200" t="s">
        <v>800</v>
      </c>
      <c r="N200">
        <f t="shared" ref="N200" si="15">1.726+1.628*LN(H200*I200)</f>
        <v>4.1454354252338792</v>
      </c>
      <c r="O200">
        <v>5</v>
      </c>
      <c r="P200">
        <v>93.5</v>
      </c>
      <c r="Q200">
        <v>89.3</v>
      </c>
      <c r="R200">
        <v>85.8</v>
      </c>
      <c r="S200">
        <v>83.5</v>
      </c>
      <c r="T200" t="s">
        <v>40</v>
      </c>
      <c r="U200" t="s">
        <v>20</v>
      </c>
      <c r="V200" t="s">
        <v>22</v>
      </c>
      <c r="W200" t="s">
        <v>224</v>
      </c>
      <c r="X200" t="s">
        <v>17</v>
      </c>
      <c r="Y200" t="s">
        <v>224</v>
      </c>
    </row>
    <row r="201" spans="1:25" x14ac:dyDescent="0.25">
      <c r="A201">
        <v>70459</v>
      </c>
      <c r="B201" t="s">
        <v>551</v>
      </c>
      <c r="C201" t="s">
        <v>224</v>
      </c>
      <c r="D201" t="s">
        <v>228</v>
      </c>
      <c r="E201">
        <v>4.42</v>
      </c>
      <c r="F201" t="s">
        <v>742</v>
      </c>
      <c r="G201" t="s">
        <v>996</v>
      </c>
      <c r="H201" s="2">
        <v>2.17</v>
      </c>
      <c r="J201" s="3" t="s">
        <v>755</v>
      </c>
      <c r="K201" s="3" t="s">
        <v>603</v>
      </c>
      <c r="L201" s="3" t="s">
        <v>597</v>
      </c>
      <c r="M201" t="s">
        <v>809</v>
      </c>
      <c r="N201">
        <f>1.681+2.91*LN(H201)</f>
        <v>3.9354560575773916</v>
      </c>
      <c r="O201">
        <v>6</v>
      </c>
      <c r="P201">
        <v>83.6</v>
      </c>
      <c r="Q201">
        <v>72.099999999999994</v>
      </c>
      <c r="R201">
        <v>83.5</v>
      </c>
      <c r="S201">
        <v>70.599999999999994</v>
      </c>
      <c r="T201" t="s">
        <v>20</v>
      </c>
      <c r="U201" t="s">
        <v>21</v>
      </c>
      <c r="V201" t="s">
        <v>22</v>
      </c>
      <c r="W201" t="s">
        <v>224</v>
      </c>
      <c r="X201" t="s">
        <v>17</v>
      </c>
      <c r="Y201" t="s">
        <v>224</v>
      </c>
    </row>
    <row r="202" spans="1:25" x14ac:dyDescent="0.25">
      <c r="A202">
        <v>102838</v>
      </c>
      <c r="B202" t="s">
        <v>551</v>
      </c>
      <c r="C202" t="s">
        <v>224</v>
      </c>
      <c r="D202" t="s">
        <v>229</v>
      </c>
      <c r="E202" t="s">
        <v>551</v>
      </c>
      <c r="G202" t="s">
        <v>996</v>
      </c>
      <c r="H202" s="2">
        <v>2.1800000000000002</v>
      </c>
      <c r="I202" s="2">
        <v>1.65</v>
      </c>
      <c r="J202" s="3" t="s">
        <v>797</v>
      </c>
      <c r="K202" s="3" t="s">
        <v>602</v>
      </c>
      <c r="L202" s="3" t="s">
        <v>593</v>
      </c>
      <c r="M202" t="s">
        <v>800</v>
      </c>
      <c r="N202">
        <f t="shared" ref="N202" si="16">1.726+1.628*LN(H202*I202)</f>
        <v>3.8100030681535566</v>
      </c>
      <c r="O202">
        <v>1</v>
      </c>
      <c r="P202">
        <v>125</v>
      </c>
      <c r="Q202">
        <v>93.9</v>
      </c>
      <c r="R202">
        <v>125</v>
      </c>
      <c r="S202">
        <v>93.9</v>
      </c>
      <c r="T202" t="s">
        <v>87</v>
      </c>
      <c r="U202" t="s">
        <v>48</v>
      </c>
      <c r="V202" t="s">
        <v>22</v>
      </c>
      <c r="W202" t="s">
        <v>224</v>
      </c>
      <c r="X202" t="s">
        <v>17</v>
      </c>
      <c r="Y202" t="s">
        <v>224</v>
      </c>
    </row>
    <row r="203" spans="1:25" x14ac:dyDescent="0.25">
      <c r="A203">
        <v>57350</v>
      </c>
      <c r="B203" t="s">
        <v>551</v>
      </c>
      <c r="C203" t="s">
        <v>224</v>
      </c>
      <c r="D203" t="s">
        <v>227</v>
      </c>
      <c r="E203" t="s">
        <v>551</v>
      </c>
      <c r="G203" t="s">
        <v>996</v>
      </c>
      <c r="H203" s="2">
        <v>2.31</v>
      </c>
      <c r="I203" s="2">
        <v>1.91</v>
      </c>
      <c r="J203" s="3" t="s">
        <v>755</v>
      </c>
      <c r="K203" s="3" t="s">
        <v>602</v>
      </c>
      <c r="L203" s="3" t="s">
        <v>593</v>
      </c>
      <c r="M203" t="s">
        <v>800</v>
      </c>
      <c r="N203">
        <f t="shared" ref="N203:N205" si="17">1.726+1.628*LN(H203*I203)</f>
        <v>4.1425230480121673</v>
      </c>
      <c r="O203">
        <v>1</v>
      </c>
      <c r="P203">
        <v>83.5</v>
      </c>
      <c r="Q203">
        <v>70.599999999999994</v>
      </c>
      <c r="R203">
        <v>83.5</v>
      </c>
      <c r="S203">
        <v>70.599999999999994</v>
      </c>
      <c r="T203" t="s">
        <v>20</v>
      </c>
      <c r="U203" t="s">
        <v>21</v>
      </c>
      <c r="V203" t="s">
        <v>22</v>
      </c>
      <c r="W203" t="s">
        <v>224</v>
      </c>
      <c r="X203" t="s">
        <v>17</v>
      </c>
      <c r="Y203" t="s">
        <v>224</v>
      </c>
    </row>
    <row r="204" spans="1:25" x14ac:dyDescent="0.25">
      <c r="A204">
        <v>137750</v>
      </c>
      <c r="B204" t="s">
        <v>551</v>
      </c>
      <c r="C204" t="s">
        <v>224</v>
      </c>
      <c r="D204" t="s">
        <v>223</v>
      </c>
      <c r="E204" t="s">
        <v>551</v>
      </c>
      <c r="G204" t="s">
        <v>996</v>
      </c>
      <c r="H204" s="2">
        <v>2.4</v>
      </c>
      <c r="I204" s="2">
        <v>2.1</v>
      </c>
      <c r="J204" s="3" t="s">
        <v>708</v>
      </c>
      <c r="K204" s="3" t="s">
        <v>602</v>
      </c>
      <c r="L204" s="3" t="s">
        <v>593</v>
      </c>
      <c r="M204" t="s">
        <v>800</v>
      </c>
      <c r="N204">
        <f t="shared" si="17"/>
        <v>4.3591371016315748</v>
      </c>
      <c r="O204">
        <v>1</v>
      </c>
      <c r="P204">
        <v>83.5</v>
      </c>
      <c r="Q204">
        <v>70.599999999999994</v>
      </c>
      <c r="R204">
        <v>83.5</v>
      </c>
      <c r="S204">
        <v>70.599999999999994</v>
      </c>
      <c r="T204" t="s">
        <v>20</v>
      </c>
      <c r="U204" t="s">
        <v>21</v>
      </c>
      <c r="V204" t="s">
        <v>22</v>
      </c>
      <c r="W204" t="s">
        <v>224</v>
      </c>
      <c r="X204" t="s">
        <v>17</v>
      </c>
      <c r="Y204" t="s">
        <v>224</v>
      </c>
    </row>
    <row r="205" spans="1:25" x14ac:dyDescent="0.25">
      <c r="A205">
        <v>371280</v>
      </c>
      <c r="B205" t="s">
        <v>551</v>
      </c>
      <c r="C205" t="s">
        <v>224</v>
      </c>
      <c r="D205" t="s">
        <v>230</v>
      </c>
      <c r="E205" t="s">
        <v>551</v>
      </c>
      <c r="G205" t="s">
        <v>996</v>
      </c>
      <c r="H205" s="2">
        <v>2.4300000000000002</v>
      </c>
      <c r="I205" s="2">
        <v>1.95</v>
      </c>
      <c r="J205" s="3" t="s">
        <v>737</v>
      </c>
      <c r="K205" s="3" t="s">
        <v>602</v>
      </c>
      <c r="L205" s="3" t="s">
        <v>593</v>
      </c>
      <c r="M205" t="s">
        <v>800</v>
      </c>
      <c r="N205">
        <f t="shared" si="17"/>
        <v>4.258713185522967</v>
      </c>
      <c r="O205">
        <v>1</v>
      </c>
      <c r="P205">
        <v>83.5</v>
      </c>
      <c r="Q205">
        <v>70.599999999999994</v>
      </c>
      <c r="R205">
        <v>83.5</v>
      </c>
      <c r="S205">
        <v>70.599999999999994</v>
      </c>
      <c r="T205" t="s">
        <v>20</v>
      </c>
      <c r="U205" t="s">
        <v>21</v>
      </c>
      <c r="V205" t="s">
        <v>22</v>
      </c>
      <c r="W205" t="s">
        <v>224</v>
      </c>
      <c r="X205" t="s">
        <v>17</v>
      </c>
      <c r="Y205" t="s">
        <v>224</v>
      </c>
    </row>
    <row r="206" spans="1:25" x14ac:dyDescent="0.25">
      <c r="A206">
        <v>57289</v>
      </c>
      <c r="B206" t="s">
        <v>551</v>
      </c>
      <c r="C206" t="s">
        <v>224</v>
      </c>
      <c r="D206" s="1" t="s">
        <v>225</v>
      </c>
      <c r="E206" t="s">
        <v>551</v>
      </c>
      <c r="J206" s="4"/>
      <c r="K206" s="4"/>
      <c r="O206">
        <v>4</v>
      </c>
      <c r="P206">
        <v>83.5</v>
      </c>
      <c r="Q206">
        <v>70.599999999999994</v>
      </c>
      <c r="R206">
        <v>83.5</v>
      </c>
      <c r="S206">
        <v>70.599999999999994</v>
      </c>
      <c r="T206" t="s">
        <v>20</v>
      </c>
      <c r="U206" t="s">
        <v>21</v>
      </c>
      <c r="V206" t="s">
        <v>22</v>
      </c>
      <c r="W206" t="s">
        <v>224</v>
      </c>
      <c r="X206" t="s">
        <v>17</v>
      </c>
      <c r="Y206" t="s">
        <v>224</v>
      </c>
    </row>
    <row r="207" spans="1:25" x14ac:dyDescent="0.25">
      <c r="A207">
        <v>197845</v>
      </c>
      <c r="B207" t="s">
        <v>551</v>
      </c>
      <c r="C207" t="s">
        <v>565</v>
      </c>
      <c r="D207" t="s">
        <v>473</v>
      </c>
      <c r="E207" t="s">
        <v>551</v>
      </c>
      <c r="G207" t="s">
        <v>996</v>
      </c>
      <c r="H207" s="2">
        <v>0.9</v>
      </c>
      <c r="I207" s="2">
        <v>1.6</v>
      </c>
      <c r="J207" s="3" t="s">
        <v>778</v>
      </c>
      <c r="K207" s="3" t="s">
        <v>602</v>
      </c>
      <c r="L207" s="3" t="s">
        <v>593</v>
      </c>
      <c r="M207" t="s">
        <v>800</v>
      </c>
      <c r="N207">
        <f t="shared" ref="N207:N209" si="18">1.726+1.628*LN(H207*I207)</f>
        <v>2.3196389889211164</v>
      </c>
      <c r="O207">
        <v>1</v>
      </c>
      <c r="P207">
        <v>125.45</v>
      </c>
      <c r="Q207">
        <v>122.46</v>
      </c>
      <c r="R207">
        <v>125.45</v>
      </c>
      <c r="S207">
        <v>122.46</v>
      </c>
      <c r="T207" t="s">
        <v>15</v>
      </c>
      <c r="U207" t="s">
        <v>87</v>
      </c>
      <c r="W207" t="s">
        <v>16</v>
      </c>
      <c r="X207" t="s">
        <v>17</v>
      </c>
      <c r="Y207" t="s">
        <v>18</v>
      </c>
    </row>
    <row r="208" spans="1:25" x14ac:dyDescent="0.25">
      <c r="A208">
        <v>65258</v>
      </c>
      <c r="B208" t="s">
        <v>551</v>
      </c>
      <c r="C208" t="s">
        <v>565</v>
      </c>
      <c r="D208" t="s">
        <v>474</v>
      </c>
      <c r="E208" t="s">
        <v>551</v>
      </c>
      <c r="G208" t="s">
        <v>996</v>
      </c>
      <c r="H208" s="2">
        <v>1.5</v>
      </c>
      <c r="I208" s="2">
        <v>1</v>
      </c>
      <c r="J208" s="3" t="s">
        <v>744</v>
      </c>
      <c r="K208" s="3" t="s">
        <v>602</v>
      </c>
      <c r="L208" s="3" t="s">
        <v>593</v>
      </c>
      <c r="M208" t="s">
        <v>800</v>
      </c>
      <c r="N208">
        <f t="shared" si="18"/>
        <v>2.3860971960000916</v>
      </c>
      <c r="O208">
        <v>2</v>
      </c>
      <c r="P208">
        <v>129.4</v>
      </c>
      <c r="Q208">
        <v>122.46</v>
      </c>
      <c r="R208">
        <v>129.4</v>
      </c>
      <c r="S208">
        <v>122.46</v>
      </c>
      <c r="T208" t="s">
        <v>15</v>
      </c>
      <c r="U208" t="s">
        <v>87</v>
      </c>
      <c r="V208" t="s">
        <v>22</v>
      </c>
      <c r="W208" t="s">
        <v>475</v>
      </c>
      <c r="X208" t="s">
        <v>17</v>
      </c>
      <c r="Y208" t="s">
        <v>18</v>
      </c>
    </row>
    <row r="209" spans="1:25" x14ac:dyDescent="0.25">
      <c r="A209">
        <v>156659</v>
      </c>
      <c r="B209" t="s">
        <v>551</v>
      </c>
      <c r="C209" t="s">
        <v>565</v>
      </c>
      <c r="D209" t="s">
        <v>472</v>
      </c>
      <c r="E209">
        <v>4.3499999999999996</v>
      </c>
      <c r="F209" t="s">
        <v>752</v>
      </c>
      <c r="G209" t="s">
        <v>996</v>
      </c>
      <c r="H209" s="2">
        <v>1.7</v>
      </c>
      <c r="I209" s="2">
        <v>1.8</v>
      </c>
      <c r="J209" s="3" t="s">
        <v>752</v>
      </c>
      <c r="K209" s="3" t="s">
        <v>602</v>
      </c>
      <c r="L209" s="3" t="s">
        <v>593</v>
      </c>
      <c r="M209" t="s">
        <v>800</v>
      </c>
      <c r="N209">
        <f t="shared" si="18"/>
        <v>3.5467794831898631</v>
      </c>
      <c r="O209">
        <v>1</v>
      </c>
      <c r="P209">
        <v>125.45</v>
      </c>
      <c r="Q209">
        <v>122.46</v>
      </c>
      <c r="R209">
        <v>125.45</v>
      </c>
      <c r="S209">
        <v>122.46</v>
      </c>
      <c r="T209" t="s">
        <v>15</v>
      </c>
      <c r="U209" t="s">
        <v>87</v>
      </c>
      <c r="W209" t="s">
        <v>16</v>
      </c>
      <c r="X209" t="s">
        <v>17</v>
      </c>
      <c r="Y209" t="s">
        <v>18</v>
      </c>
    </row>
    <row r="210" spans="1:25" x14ac:dyDescent="0.25">
      <c r="A210">
        <v>371286</v>
      </c>
      <c r="B210" t="s">
        <v>551</v>
      </c>
      <c r="C210" t="s">
        <v>565</v>
      </c>
      <c r="D210" s="1" t="s">
        <v>470</v>
      </c>
      <c r="E210" t="s">
        <v>551</v>
      </c>
      <c r="J210" s="4"/>
      <c r="K210" s="4"/>
      <c r="O210">
        <v>1</v>
      </c>
      <c r="P210">
        <v>125.45</v>
      </c>
      <c r="Q210">
        <v>122.46</v>
      </c>
      <c r="R210">
        <v>125.45</v>
      </c>
      <c r="S210">
        <v>122.46</v>
      </c>
      <c r="T210" t="s">
        <v>15</v>
      </c>
      <c r="U210" t="s">
        <v>87</v>
      </c>
      <c r="W210" t="s">
        <v>16</v>
      </c>
      <c r="X210" t="s">
        <v>17</v>
      </c>
      <c r="Y210" t="s">
        <v>18</v>
      </c>
    </row>
    <row r="211" spans="1:25" x14ac:dyDescent="0.25">
      <c r="A211">
        <v>216648</v>
      </c>
      <c r="B211" t="s">
        <v>551</v>
      </c>
      <c r="C211" t="s">
        <v>565</v>
      </c>
      <c r="D211" s="1" t="s">
        <v>471</v>
      </c>
      <c r="E211" t="s">
        <v>551</v>
      </c>
      <c r="J211" s="4"/>
      <c r="K211" s="4"/>
      <c r="O211">
        <v>2</v>
      </c>
      <c r="P211">
        <v>129.4</v>
      </c>
      <c r="Q211">
        <v>113</v>
      </c>
      <c r="R211">
        <v>125</v>
      </c>
      <c r="S211">
        <v>113</v>
      </c>
      <c r="T211" t="s">
        <v>15</v>
      </c>
      <c r="U211" t="s">
        <v>87</v>
      </c>
      <c r="W211" t="s">
        <v>16</v>
      </c>
      <c r="X211" t="s">
        <v>17</v>
      </c>
      <c r="Y211" t="s">
        <v>18</v>
      </c>
    </row>
    <row r="212" spans="1:25" x14ac:dyDescent="0.25">
      <c r="A212">
        <v>137736</v>
      </c>
      <c r="B212" t="s">
        <v>551</v>
      </c>
      <c r="C212" t="s">
        <v>545</v>
      </c>
      <c r="D212" t="s">
        <v>260</v>
      </c>
      <c r="E212" t="s">
        <v>551</v>
      </c>
      <c r="G212" t="s">
        <v>996</v>
      </c>
      <c r="H212" s="2">
        <v>0.8</v>
      </c>
      <c r="I212" s="2">
        <v>1.1000000000000001</v>
      </c>
      <c r="J212" s="3" t="s">
        <v>707</v>
      </c>
      <c r="K212" s="3" t="s">
        <v>604</v>
      </c>
      <c r="L212" t="s">
        <v>596</v>
      </c>
      <c r="M212" t="s">
        <v>799</v>
      </c>
      <c r="N212">
        <f>3.757+1.516*LN(H212*I212)</f>
        <v>3.5632046087910147</v>
      </c>
      <c r="O212">
        <v>2</v>
      </c>
      <c r="P212">
        <v>99.6</v>
      </c>
      <c r="Q212">
        <v>93.5</v>
      </c>
      <c r="R212">
        <v>99.6</v>
      </c>
      <c r="S212">
        <v>93.5</v>
      </c>
      <c r="T212" t="s">
        <v>48</v>
      </c>
      <c r="U212" t="s">
        <v>40</v>
      </c>
      <c r="V212" t="s">
        <v>182</v>
      </c>
      <c r="W212" t="s">
        <v>181</v>
      </c>
      <c r="X212" t="s">
        <v>17</v>
      </c>
      <c r="Y212" t="s">
        <v>183</v>
      </c>
    </row>
    <row r="213" spans="1:25" x14ac:dyDescent="0.25">
      <c r="A213">
        <v>137738</v>
      </c>
      <c r="B213" t="s">
        <v>551</v>
      </c>
      <c r="C213" t="s">
        <v>545</v>
      </c>
      <c r="D213" t="s">
        <v>253</v>
      </c>
      <c r="E213" t="s">
        <v>551</v>
      </c>
      <c r="G213" t="s">
        <v>996</v>
      </c>
      <c r="H213" s="2">
        <v>1.1000000000000001</v>
      </c>
      <c r="I213" s="2">
        <v>1.5</v>
      </c>
      <c r="J213" s="3" t="s">
        <v>707</v>
      </c>
      <c r="K213" s="3" t="s">
        <v>604</v>
      </c>
      <c r="L213" t="s">
        <v>596</v>
      </c>
      <c r="M213" t="s">
        <v>799</v>
      </c>
      <c r="N213">
        <f t="shared" ref="N213:N220" si="19">3.757+1.516*LN(H213*I213)</f>
        <v>4.5161753364753343</v>
      </c>
      <c r="O213">
        <v>2</v>
      </c>
      <c r="P213">
        <v>99.6</v>
      </c>
      <c r="Q213">
        <v>93.5</v>
      </c>
      <c r="R213">
        <v>99.6</v>
      </c>
      <c r="S213">
        <v>93.5</v>
      </c>
      <c r="T213" t="s">
        <v>48</v>
      </c>
      <c r="U213" t="s">
        <v>40</v>
      </c>
      <c r="V213" t="s">
        <v>182</v>
      </c>
      <c r="W213" t="s">
        <v>181</v>
      </c>
      <c r="X213" t="s">
        <v>17</v>
      </c>
      <c r="Y213" t="s">
        <v>183</v>
      </c>
    </row>
    <row r="214" spans="1:25" x14ac:dyDescent="0.25">
      <c r="A214">
        <v>217349</v>
      </c>
      <c r="B214" t="s">
        <v>551</v>
      </c>
      <c r="C214" t="s">
        <v>545</v>
      </c>
      <c r="D214" t="s">
        <v>252</v>
      </c>
      <c r="E214" t="s">
        <v>551</v>
      </c>
      <c r="G214" t="s">
        <v>996</v>
      </c>
      <c r="H214" s="2">
        <v>2.13</v>
      </c>
      <c r="I214" s="2">
        <v>1.63</v>
      </c>
      <c r="J214" s="3" t="s">
        <v>704</v>
      </c>
      <c r="K214" s="3" t="s">
        <v>604</v>
      </c>
      <c r="L214" t="s">
        <v>596</v>
      </c>
      <c r="M214" t="s">
        <v>799</v>
      </c>
      <c r="N214">
        <f t="shared" si="19"/>
        <v>5.6439682237226467</v>
      </c>
      <c r="O214">
        <v>1</v>
      </c>
      <c r="P214">
        <v>93.5</v>
      </c>
      <c r="Q214">
        <v>89.3</v>
      </c>
      <c r="R214">
        <v>93.5</v>
      </c>
      <c r="S214">
        <v>89.3</v>
      </c>
      <c r="T214" t="s">
        <v>40</v>
      </c>
      <c r="U214" t="s">
        <v>96</v>
      </c>
      <c r="V214" t="s">
        <v>182</v>
      </c>
      <c r="W214" t="s">
        <v>181</v>
      </c>
      <c r="X214" t="s">
        <v>17</v>
      </c>
      <c r="Y214" t="s">
        <v>183</v>
      </c>
    </row>
    <row r="215" spans="1:25" x14ac:dyDescent="0.25">
      <c r="A215">
        <v>137972</v>
      </c>
      <c r="B215" t="s">
        <v>551</v>
      </c>
      <c r="C215" t="s">
        <v>545</v>
      </c>
      <c r="D215" t="s">
        <v>248</v>
      </c>
      <c r="E215" t="s">
        <v>551</v>
      </c>
      <c r="G215" t="s">
        <v>996</v>
      </c>
      <c r="H215" s="2">
        <v>2.2000000000000002</v>
      </c>
      <c r="I215" s="2">
        <v>1.56</v>
      </c>
      <c r="J215" s="3" t="s">
        <v>704</v>
      </c>
      <c r="K215" s="3" t="s">
        <v>604</v>
      </c>
      <c r="L215" t="s">
        <v>596</v>
      </c>
      <c r="M215" t="s">
        <v>799</v>
      </c>
      <c r="N215">
        <f t="shared" si="19"/>
        <v>5.6264450633445851</v>
      </c>
      <c r="O215">
        <v>6</v>
      </c>
      <c r="P215">
        <v>93.5</v>
      </c>
      <c r="Q215">
        <v>89.3</v>
      </c>
      <c r="R215">
        <v>93.5</v>
      </c>
      <c r="S215">
        <v>86.3</v>
      </c>
      <c r="T215" t="s">
        <v>40</v>
      </c>
      <c r="U215" t="s">
        <v>96</v>
      </c>
      <c r="V215" t="s">
        <v>182</v>
      </c>
      <c r="W215" t="s">
        <v>181</v>
      </c>
      <c r="X215" t="s">
        <v>17</v>
      </c>
      <c r="Y215" t="s">
        <v>183</v>
      </c>
    </row>
    <row r="216" spans="1:25" x14ac:dyDescent="0.25">
      <c r="A216">
        <v>331085</v>
      </c>
      <c r="B216" t="s">
        <v>551</v>
      </c>
      <c r="C216" t="s">
        <v>545</v>
      </c>
      <c r="D216" t="s">
        <v>256</v>
      </c>
      <c r="E216" t="s">
        <v>551</v>
      </c>
      <c r="G216" t="s">
        <v>996</v>
      </c>
      <c r="H216" s="2">
        <v>2.2999999999999998</v>
      </c>
      <c r="I216" s="2">
        <v>1.38</v>
      </c>
      <c r="J216" s="3" t="s">
        <v>786</v>
      </c>
      <c r="K216" s="3" t="s">
        <v>604</v>
      </c>
      <c r="L216" t="s">
        <v>596</v>
      </c>
      <c r="M216" t="s">
        <v>799</v>
      </c>
      <c r="N216">
        <f t="shared" si="19"/>
        <v>5.5079688151099937</v>
      </c>
      <c r="O216">
        <v>1</v>
      </c>
      <c r="P216">
        <v>83.5</v>
      </c>
      <c r="Q216">
        <v>70.599999999999994</v>
      </c>
      <c r="R216">
        <v>83.5</v>
      </c>
      <c r="S216">
        <v>70.599999999999994</v>
      </c>
      <c r="T216" t="s">
        <v>20</v>
      </c>
      <c r="U216" t="s">
        <v>21</v>
      </c>
      <c r="V216" t="s">
        <v>182</v>
      </c>
      <c r="W216" t="s">
        <v>181</v>
      </c>
      <c r="X216" t="s">
        <v>17</v>
      </c>
      <c r="Y216" t="s">
        <v>183</v>
      </c>
    </row>
    <row r="217" spans="1:25" x14ac:dyDescent="0.25">
      <c r="A217">
        <v>217348</v>
      </c>
      <c r="B217" t="s">
        <v>551</v>
      </c>
      <c r="C217" t="s">
        <v>545</v>
      </c>
      <c r="D217" t="s">
        <v>258</v>
      </c>
      <c r="E217" t="s">
        <v>551</v>
      </c>
      <c r="G217" t="s">
        <v>996</v>
      </c>
      <c r="H217" s="2">
        <v>2.38</v>
      </c>
      <c r="I217" s="2">
        <v>1.76</v>
      </c>
      <c r="J217" s="3" t="s">
        <v>704</v>
      </c>
      <c r="K217" s="3" t="s">
        <v>604</v>
      </c>
      <c r="L217" t="s">
        <v>596</v>
      </c>
      <c r="M217" t="s">
        <v>799</v>
      </c>
      <c r="N217">
        <f t="shared" si="19"/>
        <v>5.9285400738479002</v>
      </c>
      <c r="O217">
        <v>3</v>
      </c>
      <c r="P217">
        <v>93.5</v>
      </c>
      <c r="Q217">
        <v>89.3</v>
      </c>
      <c r="R217">
        <v>86.3</v>
      </c>
      <c r="S217">
        <v>70.599999999999994</v>
      </c>
      <c r="T217" t="s">
        <v>40</v>
      </c>
      <c r="U217" t="s">
        <v>21</v>
      </c>
      <c r="V217" t="s">
        <v>182</v>
      </c>
      <c r="W217" t="s">
        <v>181</v>
      </c>
      <c r="X217" t="s">
        <v>17</v>
      </c>
      <c r="Y217" t="s">
        <v>183</v>
      </c>
    </row>
    <row r="218" spans="1:25" x14ac:dyDescent="0.25">
      <c r="A218">
        <v>203027</v>
      </c>
      <c r="B218" t="s">
        <v>551</v>
      </c>
      <c r="C218" t="s">
        <v>545</v>
      </c>
      <c r="D218" t="s">
        <v>264</v>
      </c>
      <c r="E218" t="s">
        <v>551</v>
      </c>
      <c r="G218" t="s">
        <v>996</v>
      </c>
      <c r="H218" s="2">
        <v>2.44</v>
      </c>
      <c r="I218" s="2">
        <v>1.75</v>
      </c>
      <c r="J218" s="3" t="s">
        <v>704</v>
      </c>
      <c r="K218" s="3" t="s">
        <v>604</v>
      </c>
      <c r="L218" t="s">
        <v>596</v>
      </c>
      <c r="M218" t="s">
        <v>799</v>
      </c>
      <c r="N218">
        <f t="shared" si="19"/>
        <v>5.9576465620966488</v>
      </c>
      <c r="O218">
        <v>1</v>
      </c>
      <c r="P218">
        <v>93.5</v>
      </c>
      <c r="Q218">
        <v>89.3</v>
      </c>
      <c r="R218">
        <v>93.5</v>
      </c>
      <c r="S218">
        <v>89.3</v>
      </c>
      <c r="T218" t="s">
        <v>40</v>
      </c>
      <c r="U218" t="s">
        <v>96</v>
      </c>
      <c r="V218" t="s">
        <v>182</v>
      </c>
      <c r="W218" t="s">
        <v>181</v>
      </c>
      <c r="X218" t="s">
        <v>17</v>
      </c>
      <c r="Y218" t="s">
        <v>183</v>
      </c>
    </row>
    <row r="219" spans="1:25" x14ac:dyDescent="0.25">
      <c r="A219">
        <v>53173</v>
      </c>
      <c r="B219" t="s">
        <v>551</v>
      </c>
      <c r="C219" t="s">
        <v>545</v>
      </c>
      <c r="D219" t="s">
        <v>245</v>
      </c>
      <c r="E219" t="s">
        <v>551</v>
      </c>
      <c r="G219" t="s">
        <v>996</v>
      </c>
      <c r="H219" s="2">
        <v>2.8</v>
      </c>
      <c r="I219" s="2">
        <v>1.75</v>
      </c>
      <c r="J219" s="3" t="s">
        <v>739</v>
      </c>
      <c r="K219" s="3" t="s">
        <v>604</v>
      </c>
      <c r="L219" t="s">
        <v>596</v>
      </c>
      <c r="M219" t="s">
        <v>799</v>
      </c>
      <c r="N219">
        <f t="shared" si="19"/>
        <v>6.1662805709567365</v>
      </c>
      <c r="O219">
        <v>3</v>
      </c>
      <c r="P219">
        <v>83.5</v>
      </c>
      <c r="Q219">
        <v>70.599999999999994</v>
      </c>
      <c r="R219">
        <v>83.5</v>
      </c>
      <c r="S219">
        <v>70.599999999999994</v>
      </c>
      <c r="T219" t="s">
        <v>20</v>
      </c>
      <c r="U219" t="s">
        <v>21</v>
      </c>
      <c r="V219" t="s">
        <v>182</v>
      </c>
      <c r="W219" t="s">
        <v>181</v>
      </c>
      <c r="X219" t="s">
        <v>17</v>
      </c>
      <c r="Y219" t="s">
        <v>183</v>
      </c>
    </row>
    <row r="220" spans="1:25" x14ac:dyDescent="0.25">
      <c r="A220">
        <v>64795</v>
      </c>
      <c r="B220" t="s">
        <v>551</v>
      </c>
      <c r="C220" t="s">
        <v>545</v>
      </c>
      <c r="D220" t="s">
        <v>262</v>
      </c>
      <c r="E220" t="s">
        <v>551</v>
      </c>
      <c r="G220" t="s">
        <v>996</v>
      </c>
      <c r="H220" s="2">
        <v>4.04</v>
      </c>
      <c r="I220" s="2">
        <v>2.8</v>
      </c>
      <c r="J220" s="3" t="s">
        <v>786</v>
      </c>
      <c r="K220" s="3" t="s">
        <v>604</v>
      </c>
      <c r="L220" t="s">
        <v>596</v>
      </c>
      <c r="M220" t="s">
        <v>799</v>
      </c>
      <c r="N220">
        <f t="shared" si="19"/>
        <v>7.4346099894777931</v>
      </c>
      <c r="O220">
        <v>1</v>
      </c>
      <c r="P220">
        <v>70.599999999999994</v>
      </c>
      <c r="Q220">
        <v>66</v>
      </c>
      <c r="R220">
        <v>70.599999999999994</v>
      </c>
      <c r="S220">
        <v>66</v>
      </c>
      <c r="T220" t="s">
        <v>21</v>
      </c>
      <c r="V220" t="s">
        <v>182</v>
      </c>
      <c r="W220" t="s">
        <v>181</v>
      </c>
      <c r="X220" t="s">
        <v>17</v>
      </c>
      <c r="Y220" t="s">
        <v>183</v>
      </c>
    </row>
    <row r="221" spans="1:25" x14ac:dyDescent="0.25">
      <c r="A221">
        <v>434778</v>
      </c>
      <c r="B221" t="s">
        <v>551</v>
      </c>
      <c r="C221" t="s">
        <v>545</v>
      </c>
      <c r="D221" s="1" t="s">
        <v>251</v>
      </c>
      <c r="E221" t="s">
        <v>551</v>
      </c>
      <c r="J221" s="4"/>
      <c r="K221" s="4"/>
      <c r="O221">
        <v>1</v>
      </c>
      <c r="P221">
        <v>70.599999999999994</v>
      </c>
      <c r="Q221">
        <v>66</v>
      </c>
      <c r="R221">
        <v>70.599999999999994</v>
      </c>
      <c r="S221">
        <v>66</v>
      </c>
      <c r="T221" t="s">
        <v>21</v>
      </c>
      <c r="V221" t="s">
        <v>182</v>
      </c>
      <c r="W221" t="s">
        <v>181</v>
      </c>
      <c r="X221" t="s">
        <v>17</v>
      </c>
      <c r="Y221" t="s">
        <v>183</v>
      </c>
    </row>
    <row r="222" spans="1:25" x14ac:dyDescent="0.25">
      <c r="A222">
        <v>46581</v>
      </c>
      <c r="B222" t="s">
        <v>551</v>
      </c>
      <c r="C222" t="s">
        <v>545</v>
      </c>
      <c r="D222" s="1" t="s">
        <v>254</v>
      </c>
      <c r="E222" t="s">
        <v>551</v>
      </c>
      <c r="J222" s="4"/>
      <c r="K222" s="4"/>
      <c r="O222">
        <v>1</v>
      </c>
      <c r="P222">
        <v>83.5</v>
      </c>
      <c r="Q222">
        <v>70.599999999999994</v>
      </c>
      <c r="R222">
        <v>83.5</v>
      </c>
      <c r="S222">
        <v>70.599999999999994</v>
      </c>
      <c r="T222" t="s">
        <v>20</v>
      </c>
      <c r="U222" t="s">
        <v>21</v>
      </c>
      <c r="V222" t="s">
        <v>182</v>
      </c>
      <c r="W222" t="s">
        <v>181</v>
      </c>
      <c r="X222" t="s">
        <v>17</v>
      </c>
      <c r="Y222" t="s">
        <v>183</v>
      </c>
    </row>
    <row r="223" spans="1:25" x14ac:dyDescent="0.25">
      <c r="A223">
        <v>196152</v>
      </c>
      <c r="B223" t="s">
        <v>551</v>
      </c>
      <c r="C223" t="s">
        <v>545</v>
      </c>
      <c r="D223" s="1" t="s">
        <v>243</v>
      </c>
      <c r="E223" t="s">
        <v>551</v>
      </c>
      <c r="J223" s="4"/>
      <c r="K223" s="4"/>
      <c r="O223">
        <v>2</v>
      </c>
      <c r="P223">
        <v>83.6</v>
      </c>
      <c r="Q223">
        <v>72.099999999999994</v>
      </c>
      <c r="R223">
        <v>83.5</v>
      </c>
      <c r="S223">
        <v>66</v>
      </c>
      <c r="T223" t="s">
        <v>20</v>
      </c>
      <c r="U223" t="s">
        <v>21</v>
      </c>
      <c r="V223" t="s">
        <v>182</v>
      </c>
      <c r="W223" t="s">
        <v>181</v>
      </c>
      <c r="X223" t="s">
        <v>17</v>
      </c>
      <c r="Y223" t="s">
        <v>183</v>
      </c>
    </row>
    <row r="224" spans="1:25" x14ac:dyDescent="0.25">
      <c r="A224">
        <v>196150</v>
      </c>
      <c r="B224" t="s">
        <v>551</v>
      </c>
      <c r="C224" t="s">
        <v>545</v>
      </c>
      <c r="D224" s="1" t="s">
        <v>244</v>
      </c>
      <c r="E224" t="s">
        <v>551</v>
      </c>
      <c r="J224" s="4"/>
      <c r="K224" s="4"/>
      <c r="O224">
        <v>1</v>
      </c>
      <c r="P224">
        <v>70.599999999999994</v>
      </c>
      <c r="Q224">
        <v>66</v>
      </c>
      <c r="R224">
        <v>70.599999999999994</v>
      </c>
      <c r="S224">
        <v>66</v>
      </c>
      <c r="T224" t="s">
        <v>21</v>
      </c>
      <c r="V224" t="s">
        <v>182</v>
      </c>
      <c r="W224" t="s">
        <v>181</v>
      </c>
      <c r="X224" t="s">
        <v>17</v>
      </c>
      <c r="Y224" t="s">
        <v>183</v>
      </c>
    </row>
    <row r="225" spans="1:25" x14ac:dyDescent="0.25">
      <c r="A225">
        <v>255645</v>
      </c>
      <c r="B225" t="s">
        <v>551</v>
      </c>
      <c r="C225" t="s">
        <v>545</v>
      </c>
      <c r="D225" s="1" t="s">
        <v>246</v>
      </c>
      <c r="E225" t="s">
        <v>551</v>
      </c>
      <c r="J225" s="4"/>
      <c r="K225" s="4"/>
      <c r="O225">
        <v>1</v>
      </c>
      <c r="P225">
        <v>83.5</v>
      </c>
      <c r="Q225">
        <v>70.599999999999994</v>
      </c>
      <c r="R225">
        <v>83.5</v>
      </c>
      <c r="S225">
        <v>70.599999999999994</v>
      </c>
      <c r="T225" t="s">
        <v>20</v>
      </c>
      <c r="U225" t="s">
        <v>21</v>
      </c>
      <c r="V225" t="s">
        <v>182</v>
      </c>
      <c r="W225" t="s">
        <v>181</v>
      </c>
      <c r="X225" t="s">
        <v>17</v>
      </c>
      <c r="Y225" t="s">
        <v>183</v>
      </c>
    </row>
    <row r="226" spans="1:25" x14ac:dyDescent="0.25">
      <c r="A226">
        <v>213953</v>
      </c>
      <c r="B226" t="s">
        <v>551</v>
      </c>
      <c r="C226" t="s">
        <v>545</v>
      </c>
      <c r="D226" s="1" t="s">
        <v>249</v>
      </c>
      <c r="E226" t="s">
        <v>551</v>
      </c>
      <c r="J226" s="4"/>
      <c r="K226" s="4"/>
      <c r="O226">
        <v>1</v>
      </c>
      <c r="P226">
        <v>93.5</v>
      </c>
      <c r="Q226">
        <v>89.3</v>
      </c>
      <c r="R226">
        <v>93.5</v>
      </c>
      <c r="S226">
        <v>89.3</v>
      </c>
      <c r="T226" t="s">
        <v>40</v>
      </c>
      <c r="U226" t="s">
        <v>96</v>
      </c>
      <c r="V226" t="s">
        <v>182</v>
      </c>
      <c r="W226" t="s">
        <v>181</v>
      </c>
      <c r="X226" t="s">
        <v>17</v>
      </c>
      <c r="Y226" t="s">
        <v>183</v>
      </c>
    </row>
    <row r="227" spans="1:25" x14ac:dyDescent="0.25">
      <c r="A227">
        <v>137740</v>
      </c>
      <c r="B227" t="s">
        <v>551</v>
      </c>
      <c r="C227" t="s">
        <v>545</v>
      </c>
      <c r="D227" s="1" t="s">
        <v>257</v>
      </c>
      <c r="E227" t="s">
        <v>551</v>
      </c>
      <c r="J227" s="4"/>
      <c r="K227" s="4"/>
      <c r="O227">
        <v>1</v>
      </c>
      <c r="P227">
        <v>99.6</v>
      </c>
      <c r="Q227">
        <v>93.5</v>
      </c>
      <c r="R227">
        <v>99.6</v>
      </c>
      <c r="S227">
        <v>93.5</v>
      </c>
      <c r="T227" t="s">
        <v>48</v>
      </c>
      <c r="U227" t="s">
        <v>40</v>
      </c>
      <c r="V227" t="s">
        <v>182</v>
      </c>
      <c r="W227" t="s">
        <v>181</v>
      </c>
      <c r="X227" t="s">
        <v>17</v>
      </c>
      <c r="Y227" t="s">
        <v>183</v>
      </c>
    </row>
    <row r="228" spans="1:25" x14ac:dyDescent="0.25">
      <c r="A228">
        <v>213245</v>
      </c>
      <c r="B228" t="s">
        <v>551</v>
      </c>
      <c r="C228" t="s">
        <v>545</v>
      </c>
      <c r="D228" s="1" t="s">
        <v>259</v>
      </c>
      <c r="E228" t="s">
        <v>551</v>
      </c>
      <c r="J228" s="4"/>
      <c r="K228" s="4"/>
      <c r="O228">
        <v>2</v>
      </c>
      <c r="P228">
        <v>93.5</v>
      </c>
      <c r="Q228">
        <v>89.3</v>
      </c>
      <c r="R228">
        <v>93.5</v>
      </c>
      <c r="S228">
        <v>86.3</v>
      </c>
      <c r="T228" t="s">
        <v>40</v>
      </c>
      <c r="U228" t="s">
        <v>96</v>
      </c>
      <c r="V228" t="s">
        <v>182</v>
      </c>
      <c r="W228" t="s">
        <v>181</v>
      </c>
      <c r="X228" t="s">
        <v>17</v>
      </c>
      <c r="Y228" t="s">
        <v>183</v>
      </c>
    </row>
    <row r="229" spans="1:25" x14ac:dyDescent="0.25">
      <c r="A229">
        <v>213249</v>
      </c>
      <c r="B229" t="s">
        <v>551</v>
      </c>
      <c r="C229" t="s">
        <v>545</v>
      </c>
      <c r="D229" s="1" t="s">
        <v>261</v>
      </c>
      <c r="E229" t="s">
        <v>551</v>
      </c>
      <c r="J229" s="4"/>
      <c r="K229" s="4"/>
      <c r="O229">
        <v>1</v>
      </c>
      <c r="P229">
        <v>99.6</v>
      </c>
      <c r="Q229">
        <v>89.3</v>
      </c>
      <c r="R229">
        <v>99.6</v>
      </c>
      <c r="S229">
        <v>89.3</v>
      </c>
      <c r="T229" t="s">
        <v>48</v>
      </c>
      <c r="U229" t="s">
        <v>96</v>
      </c>
      <c r="V229" t="s">
        <v>182</v>
      </c>
      <c r="W229" t="s">
        <v>181</v>
      </c>
      <c r="X229" t="s">
        <v>17</v>
      </c>
      <c r="Y229" t="s">
        <v>183</v>
      </c>
    </row>
    <row r="230" spans="1:25" x14ac:dyDescent="0.25">
      <c r="A230">
        <v>249249</v>
      </c>
      <c r="B230" t="s">
        <v>551</v>
      </c>
      <c r="C230" t="s">
        <v>545</v>
      </c>
      <c r="D230" s="1" t="s">
        <v>263</v>
      </c>
      <c r="E230" t="s">
        <v>551</v>
      </c>
      <c r="J230" s="4"/>
      <c r="K230" s="4"/>
      <c r="O230">
        <v>1</v>
      </c>
      <c r="P230">
        <v>86.3</v>
      </c>
      <c r="Q230">
        <v>70.599999999999994</v>
      </c>
      <c r="R230">
        <v>86.3</v>
      </c>
      <c r="S230">
        <v>70.599999999999994</v>
      </c>
      <c r="T230" t="s">
        <v>43</v>
      </c>
      <c r="U230" t="s">
        <v>21</v>
      </c>
      <c r="V230" t="s">
        <v>182</v>
      </c>
      <c r="W230" t="s">
        <v>181</v>
      </c>
      <c r="X230" t="s">
        <v>17</v>
      </c>
      <c r="Y230" t="s">
        <v>183</v>
      </c>
    </row>
    <row r="231" spans="1:25" x14ac:dyDescent="0.25">
      <c r="A231">
        <v>46582</v>
      </c>
      <c r="B231" t="s">
        <v>551</v>
      </c>
      <c r="C231" t="s">
        <v>545</v>
      </c>
      <c r="D231" t="s">
        <v>255</v>
      </c>
      <c r="E231">
        <v>4.2590000000000003</v>
      </c>
      <c r="F231" t="s">
        <v>784</v>
      </c>
      <c r="J231" s="4"/>
      <c r="K231" s="4"/>
      <c r="O231">
        <v>1</v>
      </c>
      <c r="P231">
        <v>83.5</v>
      </c>
      <c r="Q231">
        <v>70.599999999999994</v>
      </c>
      <c r="R231">
        <v>83.5</v>
      </c>
      <c r="S231">
        <v>70.599999999999994</v>
      </c>
      <c r="T231" t="s">
        <v>20</v>
      </c>
      <c r="U231" t="s">
        <v>21</v>
      </c>
      <c r="V231" t="s">
        <v>182</v>
      </c>
      <c r="W231" t="s">
        <v>181</v>
      </c>
      <c r="X231" t="s">
        <v>17</v>
      </c>
      <c r="Y231" t="s">
        <v>183</v>
      </c>
    </row>
    <row r="232" spans="1:25" x14ac:dyDescent="0.25">
      <c r="A232">
        <v>43912</v>
      </c>
      <c r="B232" t="s">
        <v>551</v>
      </c>
      <c r="C232" t="s">
        <v>545</v>
      </c>
      <c r="D232" t="s">
        <v>247</v>
      </c>
      <c r="E232">
        <v>3.9350000000000001</v>
      </c>
      <c r="F232" t="s">
        <v>784</v>
      </c>
      <c r="J232" s="4"/>
      <c r="K232" s="4"/>
      <c r="O232">
        <v>4</v>
      </c>
      <c r="P232">
        <v>83.5</v>
      </c>
      <c r="Q232">
        <v>70.599999999999994</v>
      </c>
      <c r="R232">
        <v>70.599999999999994</v>
      </c>
      <c r="S232">
        <v>66</v>
      </c>
      <c r="T232" t="s">
        <v>20</v>
      </c>
      <c r="U232" t="s">
        <v>21</v>
      </c>
      <c r="V232" t="s">
        <v>182</v>
      </c>
      <c r="W232" t="s">
        <v>181</v>
      </c>
      <c r="X232" t="s">
        <v>17</v>
      </c>
      <c r="Y232" t="s">
        <v>183</v>
      </c>
    </row>
    <row r="233" spans="1:25" x14ac:dyDescent="0.25">
      <c r="A233">
        <v>44395</v>
      </c>
      <c r="B233" t="s">
        <v>551</v>
      </c>
      <c r="C233" t="s">
        <v>545</v>
      </c>
      <c r="D233" t="s">
        <v>250</v>
      </c>
      <c r="E233">
        <v>3.4929999999999999</v>
      </c>
      <c r="F233" t="s">
        <v>784</v>
      </c>
      <c r="J233" s="4"/>
      <c r="K233" s="4"/>
      <c r="O233">
        <v>3</v>
      </c>
      <c r="P233">
        <v>83.5</v>
      </c>
      <c r="Q233">
        <v>70.599999999999994</v>
      </c>
      <c r="R233">
        <v>83.5</v>
      </c>
      <c r="S233">
        <v>70.599999999999994</v>
      </c>
      <c r="T233" t="s">
        <v>20</v>
      </c>
      <c r="U233" t="s">
        <v>21</v>
      </c>
      <c r="V233" t="s">
        <v>182</v>
      </c>
      <c r="W233" t="s">
        <v>181</v>
      </c>
      <c r="X233" t="s">
        <v>17</v>
      </c>
      <c r="Y233" t="s">
        <v>183</v>
      </c>
    </row>
    <row r="234" spans="1:25" x14ac:dyDescent="0.25">
      <c r="A234">
        <v>44482</v>
      </c>
      <c r="B234" t="s">
        <v>532</v>
      </c>
      <c r="C234" t="s">
        <v>197</v>
      </c>
      <c r="D234" t="s">
        <v>198</v>
      </c>
      <c r="E234" t="s">
        <v>551</v>
      </c>
      <c r="G234" t="s">
        <v>996</v>
      </c>
      <c r="H234" s="2">
        <v>1.3</v>
      </c>
      <c r="I234" s="2">
        <v>0.75</v>
      </c>
      <c r="J234" s="3" t="s">
        <v>794</v>
      </c>
      <c r="K234" s="3" t="s">
        <v>602</v>
      </c>
      <c r="L234" s="3" t="s">
        <v>593</v>
      </c>
      <c r="M234" t="s">
        <v>800</v>
      </c>
      <c r="N234">
        <f t="shared" ref="N234" si="20">1.726+1.628*LN(H234*I234)</f>
        <v>1.6847826086015762</v>
      </c>
      <c r="O234">
        <v>13</v>
      </c>
      <c r="P234">
        <v>70.599999999999994</v>
      </c>
      <c r="Q234">
        <v>66</v>
      </c>
      <c r="R234">
        <v>70.599999999999994</v>
      </c>
      <c r="S234">
        <v>66</v>
      </c>
      <c r="T234" t="s">
        <v>21</v>
      </c>
      <c r="W234" t="s">
        <v>198</v>
      </c>
      <c r="X234" t="s">
        <v>17</v>
      </c>
      <c r="Y234" t="s">
        <v>198</v>
      </c>
    </row>
    <row r="235" spans="1:25" x14ac:dyDescent="0.25">
      <c r="A235">
        <v>143918</v>
      </c>
      <c r="B235" t="s">
        <v>532</v>
      </c>
      <c r="C235" t="s">
        <v>197</v>
      </c>
      <c r="D235" t="s">
        <v>204</v>
      </c>
      <c r="E235" t="s">
        <v>551</v>
      </c>
      <c r="G235" t="s">
        <v>996</v>
      </c>
      <c r="H235" s="2">
        <v>1.85</v>
      </c>
      <c r="I235" s="2">
        <v>1.35</v>
      </c>
      <c r="J235" s="3" t="s">
        <v>790</v>
      </c>
      <c r="K235" s="3" t="s">
        <v>602</v>
      </c>
      <c r="L235" s="3" t="s">
        <v>593</v>
      </c>
      <c r="M235" t="s">
        <v>800</v>
      </c>
      <c r="N235">
        <f t="shared" ref="N235:N237" si="21">1.726+1.628*LN(H235*I235)</f>
        <v>3.2160924969480504</v>
      </c>
      <c r="O235">
        <v>1</v>
      </c>
      <c r="P235">
        <v>83.5</v>
      </c>
      <c r="Q235">
        <v>70.599999999999994</v>
      </c>
      <c r="R235">
        <v>83.5</v>
      </c>
      <c r="S235">
        <v>70.599999999999994</v>
      </c>
      <c r="T235" t="s">
        <v>20</v>
      </c>
      <c r="U235" t="s">
        <v>21</v>
      </c>
      <c r="W235" t="s">
        <v>197</v>
      </c>
      <c r="X235" t="s">
        <v>17</v>
      </c>
      <c r="Y235" t="s">
        <v>197</v>
      </c>
    </row>
    <row r="236" spans="1:25" x14ac:dyDescent="0.25">
      <c r="A236">
        <v>331297</v>
      </c>
      <c r="B236" t="s">
        <v>532</v>
      </c>
      <c r="C236" t="s">
        <v>197</v>
      </c>
      <c r="D236" t="s">
        <v>205</v>
      </c>
      <c r="E236" t="s">
        <v>551</v>
      </c>
      <c r="G236" t="s">
        <v>996</v>
      </c>
      <c r="H236" s="2">
        <v>2.4500000000000002</v>
      </c>
      <c r="I236" s="2">
        <v>1.6</v>
      </c>
      <c r="J236" s="3" t="s">
        <v>763</v>
      </c>
      <c r="K236" s="3" t="s">
        <v>602</v>
      </c>
      <c r="L236" s="3" t="s">
        <v>593</v>
      </c>
      <c r="M236" t="s">
        <v>800</v>
      </c>
      <c r="N236">
        <f t="shared" si="21"/>
        <v>3.9499972123902602</v>
      </c>
      <c r="O236">
        <v>3</v>
      </c>
      <c r="P236">
        <v>70.599999999999994</v>
      </c>
      <c r="Q236">
        <v>66</v>
      </c>
      <c r="R236">
        <v>70.599999999999994</v>
      </c>
      <c r="S236">
        <v>66</v>
      </c>
      <c r="T236" t="s">
        <v>21</v>
      </c>
      <c r="W236" t="s">
        <v>205</v>
      </c>
      <c r="X236" t="s">
        <v>17</v>
      </c>
      <c r="Y236" t="s">
        <v>205</v>
      </c>
    </row>
    <row r="237" spans="1:25" x14ac:dyDescent="0.25">
      <c r="A237">
        <v>331295</v>
      </c>
      <c r="B237" t="s">
        <v>532</v>
      </c>
      <c r="C237" t="s">
        <v>197</v>
      </c>
      <c r="D237" t="s">
        <v>196</v>
      </c>
      <c r="E237" t="s">
        <v>551</v>
      </c>
      <c r="G237" t="s">
        <v>996</v>
      </c>
      <c r="H237" s="2">
        <v>3.27</v>
      </c>
      <c r="I237" s="2">
        <v>2.0699999999999998</v>
      </c>
      <c r="J237" s="3" t="s">
        <v>763</v>
      </c>
      <c r="K237" s="3" t="s">
        <v>602</v>
      </c>
      <c r="L237" s="3" t="s">
        <v>593</v>
      </c>
      <c r="M237" t="s">
        <v>800</v>
      </c>
      <c r="N237">
        <f t="shared" si="21"/>
        <v>4.8392872280795238</v>
      </c>
      <c r="O237">
        <v>8</v>
      </c>
      <c r="P237">
        <v>70.599999999999994</v>
      </c>
      <c r="Q237">
        <v>66</v>
      </c>
      <c r="R237">
        <v>66</v>
      </c>
      <c r="S237">
        <v>63.3</v>
      </c>
      <c r="T237" t="s">
        <v>21</v>
      </c>
      <c r="U237" t="s">
        <v>55</v>
      </c>
      <c r="W237" t="s">
        <v>197</v>
      </c>
      <c r="X237" t="s">
        <v>17</v>
      </c>
      <c r="Y237" t="s">
        <v>197</v>
      </c>
    </row>
    <row r="238" spans="1:25" x14ac:dyDescent="0.25">
      <c r="A238">
        <v>45120</v>
      </c>
      <c r="B238" t="s">
        <v>532</v>
      </c>
      <c r="C238" t="s">
        <v>197</v>
      </c>
      <c r="D238" s="1" t="s">
        <v>201</v>
      </c>
      <c r="E238" t="s">
        <v>551</v>
      </c>
      <c r="J238" s="4"/>
      <c r="K238" s="4"/>
      <c r="O238">
        <v>7</v>
      </c>
      <c r="P238">
        <v>70.599999999999994</v>
      </c>
      <c r="Q238">
        <v>66</v>
      </c>
      <c r="R238">
        <v>70.599999999999994</v>
      </c>
      <c r="S238">
        <v>66</v>
      </c>
      <c r="T238" t="s">
        <v>21</v>
      </c>
      <c r="W238" t="s">
        <v>202</v>
      </c>
      <c r="X238" t="s">
        <v>203</v>
      </c>
      <c r="Y238" t="s">
        <v>202</v>
      </c>
    </row>
    <row r="239" spans="1:25" x14ac:dyDescent="0.25">
      <c r="A239">
        <v>52109</v>
      </c>
      <c r="B239" t="s">
        <v>532</v>
      </c>
      <c r="C239" t="s">
        <v>197</v>
      </c>
      <c r="D239" s="1" t="s">
        <v>206</v>
      </c>
      <c r="E239" t="s">
        <v>551</v>
      </c>
      <c r="J239" s="4"/>
      <c r="K239" s="4"/>
      <c r="O239">
        <v>1</v>
      </c>
      <c r="P239">
        <v>70.599999999999994</v>
      </c>
      <c r="Q239">
        <v>66</v>
      </c>
      <c r="R239">
        <v>70.599999999999994</v>
      </c>
      <c r="S239">
        <v>66</v>
      </c>
      <c r="T239" t="s">
        <v>21</v>
      </c>
      <c r="W239" t="s">
        <v>197</v>
      </c>
      <c r="X239" t="s">
        <v>17</v>
      </c>
      <c r="Y239" t="s">
        <v>197</v>
      </c>
    </row>
    <row r="240" spans="1:25" x14ac:dyDescent="0.25">
      <c r="A240">
        <v>45115</v>
      </c>
      <c r="B240" t="s">
        <v>532</v>
      </c>
      <c r="C240" t="s">
        <v>197</v>
      </c>
      <c r="D240" t="s">
        <v>199</v>
      </c>
      <c r="E240">
        <v>5.4669999999999996</v>
      </c>
      <c r="F240" t="s">
        <v>784</v>
      </c>
      <c r="J240" s="4"/>
      <c r="K240" s="4"/>
      <c r="O240">
        <v>15</v>
      </c>
      <c r="P240">
        <v>70.599999999999994</v>
      </c>
      <c r="Q240">
        <v>66</v>
      </c>
      <c r="R240">
        <v>59.2</v>
      </c>
      <c r="S240">
        <v>56</v>
      </c>
      <c r="T240" t="s">
        <v>21</v>
      </c>
      <c r="U240" t="s">
        <v>200</v>
      </c>
      <c r="W240" t="s">
        <v>199</v>
      </c>
      <c r="X240" t="s">
        <v>17</v>
      </c>
      <c r="Y240" t="s">
        <v>199</v>
      </c>
    </row>
    <row r="241" spans="1:25" x14ac:dyDescent="0.25">
      <c r="A241">
        <v>45567</v>
      </c>
      <c r="B241" t="s">
        <v>532</v>
      </c>
      <c r="C241" t="s">
        <v>195</v>
      </c>
      <c r="D241" s="1" t="s">
        <v>194</v>
      </c>
      <c r="E241" t="s">
        <v>551</v>
      </c>
      <c r="J241" s="4"/>
      <c r="K241" s="4"/>
      <c r="O241">
        <v>5</v>
      </c>
      <c r="P241">
        <v>70.599999999999994</v>
      </c>
      <c r="Q241">
        <v>66</v>
      </c>
      <c r="R241">
        <v>70.599999999999994</v>
      </c>
      <c r="S241">
        <v>66</v>
      </c>
      <c r="T241" t="s">
        <v>21</v>
      </c>
      <c r="V241" t="s">
        <v>182</v>
      </c>
      <c r="W241" t="s">
        <v>195</v>
      </c>
      <c r="X241" t="s">
        <v>17</v>
      </c>
      <c r="Y241" t="s">
        <v>195</v>
      </c>
    </row>
    <row r="242" spans="1:25" x14ac:dyDescent="0.25">
      <c r="A242">
        <v>331293</v>
      </c>
      <c r="B242" t="s">
        <v>533</v>
      </c>
      <c r="C242" t="s">
        <v>551</v>
      </c>
      <c r="D242" t="s">
        <v>212</v>
      </c>
      <c r="E242" t="s">
        <v>551</v>
      </c>
      <c r="G242" t="s">
        <v>996</v>
      </c>
      <c r="H242" s="2">
        <v>5.09</v>
      </c>
      <c r="I242" s="2">
        <v>3.34</v>
      </c>
      <c r="J242" s="3" t="s">
        <v>763</v>
      </c>
      <c r="K242" s="3" t="s">
        <v>603</v>
      </c>
      <c r="L242" s="3" t="s">
        <v>597</v>
      </c>
      <c r="M242" t="s">
        <v>809</v>
      </c>
      <c r="N242">
        <f>1.681+2.91*LN(H242)</f>
        <v>6.4163784869366758</v>
      </c>
      <c r="O242">
        <v>10</v>
      </c>
      <c r="P242">
        <v>72.099999999999994</v>
      </c>
      <c r="Q242">
        <v>66</v>
      </c>
      <c r="R242">
        <v>70.599999999999994</v>
      </c>
      <c r="S242">
        <v>66</v>
      </c>
      <c r="T242" t="s">
        <v>21</v>
      </c>
      <c r="W242" t="s">
        <v>212</v>
      </c>
      <c r="X242" t="s">
        <v>213</v>
      </c>
      <c r="Y242" t="s">
        <v>212</v>
      </c>
    </row>
    <row r="243" spans="1:25" x14ac:dyDescent="0.25">
      <c r="A243">
        <v>70457</v>
      </c>
      <c r="B243" t="s">
        <v>553</v>
      </c>
      <c r="C243" t="s">
        <v>551</v>
      </c>
      <c r="D243" s="1" t="s">
        <v>383</v>
      </c>
      <c r="E243" t="s">
        <v>551</v>
      </c>
      <c r="J243" s="4"/>
      <c r="K243" s="4"/>
      <c r="O243">
        <v>1</v>
      </c>
      <c r="P243">
        <v>83.5</v>
      </c>
      <c r="Q243">
        <v>70.599999999999994</v>
      </c>
      <c r="R243">
        <v>83.5</v>
      </c>
      <c r="S243">
        <v>70.599999999999994</v>
      </c>
      <c r="T243" t="s">
        <v>20</v>
      </c>
      <c r="U243" t="s">
        <v>21</v>
      </c>
      <c r="W243" t="s">
        <v>384</v>
      </c>
      <c r="X243" t="s">
        <v>213</v>
      </c>
      <c r="Y243" t="s">
        <v>384</v>
      </c>
    </row>
    <row r="244" spans="1:25" x14ac:dyDescent="0.25">
      <c r="A244">
        <v>137970</v>
      </c>
      <c r="B244" t="s">
        <v>553</v>
      </c>
      <c r="C244" t="s">
        <v>371</v>
      </c>
      <c r="D244" t="s">
        <v>381</v>
      </c>
      <c r="E244" t="s">
        <v>551</v>
      </c>
      <c r="G244" t="s">
        <v>996</v>
      </c>
      <c r="H244" s="2">
        <v>1.8</v>
      </c>
      <c r="I244" s="2">
        <v>1.1000000000000001</v>
      </c>
      <c r="J244" s="3" t="s">
        <v>711</v>
      </c>
      <c r="K244" s="3" t="s">
        <v>601</v>
      </c>
      <c r="L244" t="s">
        <v>591</v>
      </c>
      <c r="M244" t="s">
        <v>801</v>
      </c>
      <c r="N244">
        <f t="shared" ref="N244:N245" si="22">2.924+1.56*LN(H244*I244)</f>
        <v>3.9896310777420525</v>
      </c>
      <c r="O244">
        <v>9</v>
      </c>
      <c r="P244">
        <v>93.5</v>
      </c>
      <c r="Q244">
        <v>89.3</v>
      </c>
      <c r="R244">
        <v>93.5</v>
      </c>
      <c r="S244">
        <v>89.3</v>
      </c>
      <c r="T244" t="s">
        <v>40</v>
      </c>
      <c r="U244" t="s">
        <v>96</v>
      </c>
      <c r="W244" t="s">
        <v>371</v>
      </c>
      <c r="X244" t="s">
        <v>350</v>
      </c>
      <c r="Y244" t="s">
        <v>371</v>
      </c>
    </row>
    <row r="245" spans="1:25" x14ac:dyDescent="0.25">
      <c r="A245">
        <v>319138</v>
      </c>
      <c r="B245" t="s">
        <v>553</v>
      </c>
      <c r="C245" t="s">
        <v>371</v>
      </c>
      <c r="D245" t="s">
        <v>376</v>
      </c>
      <c r="E245" t="s">
        <v>551</v>
      </c>
      <c r="G245" t="s">
        <v>996</v>
      </c>
      <c r="H245" s="2">
        <v>3.34</v>
      </c>
      <c r="I245" s="2">
        <v>1.8</v>
      </c>
      <c r="J245" s="3" t="s">
        <v>712</v>
      </c>
      <c r="K245" s="3" t="s">
        <v>601</v>
      </c>
      <c r="L245" t="s">
        <v>591</v>
      </c>
      <c r="M245" t="s">
        <v>801</v>
      </c>
      <c r="N245">
        <f t="shared" si="22"/>
        <v>5.7222616561495361</v>
      </c>
      <c r="O245">
        <v>1</v>
      </c>
      <c r="P245">
        <v>70.599999999999994</v>
      </c>
      <c r="Q245">
        <v>66</v>
      </c>
      <c r="R245">
        <v>70.599999999999994</v>
      </c>
      <c r="S245">
        <v>66</v>
      </c>
      <c r="T245" t="s">
        <v>21</v>
      </c>
      <c r="W245" t="s">
        <v>371</v>
      </c>
      <c r="X245" t="s">
        <v>350</v>
      </c>
      <c r="Y245" t="s">
        <v>371</v>
      </c>
    </row>
    <row r="246" spans="1:25" x14ac:dyDescent="0.25">
      <c r="A246">
        <v>44378</v>
      </c>
      <c r="B246" t="s">
        <v>553</v>
      </c>
      <c r="C246" t="s">
        <v>371</v>
      </c>
      <c r="D246" s="1" t="s">
        <v>370</v>
      </c>
      <c r="E246" t="s">
        <v>551</v>
      </c>
      <c r="J246" s="4"/>
      <c r="K246" s="4"/>
      <c r="O246">
        <v>1</v>
      </c>
      <c r="P246">
        <v>122.46</v>
      </c>
      <c r="Q246">
        <v>109</v>
      </c>
      <c r="R246">
        <v>122.46</v>
      </c>
      <c r="S246">
        <v>109</v>
      </c>
      <c r="T246" t="s">
        <v>87</v>
      </c>
      <c r="U246" t="s">
        <v>39</v>
      </c>
      <c r="W246" t="s">
        <v>371</v>
      </c>
      <c r="X246" t="s">
        <v>350</v>
      </c>
      <c r="Y246" t="s">
        <v>371</v>
      </c>
    </row>
    <row r="247" spans="1:25" x14ac:dyDescent="0.25">
      <c r="A247">
        <v>137745</v>
      </c>
      <c r="B247" t="s">
        <v>553</v>
      </c>
      <c r="C247" t="s">
        <v>371</v>
      </c>
      <c r="D247" s="1" t="s">
        <v>372</v>
      </c>
      <c r="E247" t="s">
        <v>551</v>
      </c>
      <c r="J247" s="4"/>
      <c r="K247" s="4"/>
      <c r="O247">
        <v>1</v>
      </c>
      <c r="P247">
        <v>83.5</v>
      </c>
      <c r="Q247">
        <v>70.599999999999994</v>
      </c>
      <c r="R247">
        <v>83.5</v>
      </c>
      <c r="S247">
        <v>70.599999999999994</v>
      </c>
      <c r="T247" t="s">
        <v>20</v>
      </c>
      <c r="U247" t="s">
        <v>21</v>
      </c>
      <c r="W247" t="s">
        <v>373</v>
      </c>
      <c r="X247" t="s">
        <v>213</v>
      </c>
      <c r="Y247" t="s">
        <v>373</v>
      </c>
    </row>
    <row r="248" spans="1:25" x14ac:dyDescent="0.25">
      <c r="A248">
        <v>70456</v>
      </c>
      <c r="B248" t="s">
        <v>553</v>
      </c>
      <c r="C248" t="s">
        <v>371</v>
      </c>
      <c r="D248" s="1" t="s">
        <v>374</v>
      </c>
      <c r="E248" t="s">
        <v>551</v>
      </c>
      <c r="J248" s="4"/>
      <c r="K248" s="4"/>
      <c r="O248">
        <v>6</v>
      </c>
      <c r="P248">
        <v>83.6</v>
      </c>
      <c r="Q248">
        <v>72.099999999999994</v>
      </c>
      <c r="R248">
        <v>83.5</v>
      </c>
      <c r="S248">
        <v>70.599999999999994</v>
      </c>
      <c r="T248" t="s">
        <v>20</v>
      </c>
      <c r="U248" t="s">
        <v>21</v>
      </c>
      <c r="W248" t="s">
        <v>373</v>
      </c>
      <c r="X248" t="s">
        <v>213</v>
      </c>
      <c r="Y248" t="s">
        <v>373</v>
      </c>
    </row>
    <row r="249" spans="1:25" x14ac:dyDescent="0.25">
      <c r="A249">
        <v>203464</v>
      </c>
      <c r="B249" t="s">
        <v>553</v>
      </c>
      <c r="C249" t="s">
        <v>371</v>
      </c>
      <c r="D249" s="1" t="s">
        <v>375</v>
      </c>
      <c r="E249" t="s">
        <v>551</v>
      </c>
      <c r="J249" s="4"/>
      <c r="K249" s="4"/>
      <c r="O249">
        <v>1</v>
      </c>
      <c r="P249">
        <v>83.5</v>
      </c>
      <c r="Q249">
        <v>70.599999999999994</v>
      </c>
      <c r="R249">
        <v>83.5</v>
      </c>
      <c r="S249">
        <v>70.599999999999994</v>
      </c>
      <c r="T249" t="s">
        <v>20</v>
      </c>
      <c r="U249" t="s">
        <v>21</v>
      </c>
      <c r="W249" t="s">
        <v>371</v>
      </c>
      <c r="X249" t="s">
        <v>350</v>
      </c>
      <c r="Y249" t="s">
        <v>371</v>
      </c>
    </row>
    <row r="250" spans="1:25" x14ac:dyDescent="0.25">
      <c r="A250">
        <v>109639</v>
      </c>
      <c r="B250" t="s">
        <v>553</v>
      </c>
      <c r="C250" t="s">
        <v>371</v>
      </c>
      <c r="D250" s="1" t="s">
        <v>377</v>
      </c>
      <c r="E250" t="s">
        <v>551</v>
      </c>
      <c r="J250" s="4"/>
      <c r="K250" s="4"/>
      <c r="O250">
        <v>2</v>
      </c>
      <c r="P250">
        <v>72.099999999999994</v>
      </c>
      <c r="Q250">
        <v>66</v>
      </c>
      <c r="R250">
        <v>70.599999999999994</v>
      </c>
      <c r="S250">
        <v>66</v>
      </c>
      <c r="T250" t="s">
        <v>21</v>
      </c>
      <c r="W250" t="s">
        <v>371</v>
      </c>
      <c r="X250" t="s">
        <v>350</v>
      </c>
      <c r="Y250" t="s">
        <v>371</v>
      </c>
    </row>
    <row r="251" spans="1:25" x14ac:dyDescent="0.25">
      <c r="A251">
        <v>204005</v>
      </c>
      <c r="B251" t="s">
        <v>553</v>
      </c>
      <c r="C251" t="s">
        <v>371</v>
      </c>
      <c r="D251" s="1" t="s">
        <v>378</v>
      </c>
      <c r="E251" t="s">
        <v>551</v>
      </c>
      <c r="J251" s="4"/>
      <c r="K251" s="4"/>
      <c r="O251">
        <v>2</v>
      </c>
      <c r="P251">
        <v>122.46</v>
      </c>
      <c r="Q251">
        <v>109</v>
      </c>
      <c r="R251">
        <v>113</v>
      </c>
      <c r="S251">
        <v>100.5</v>
      </c>
      <c r="T251" t="s">
        <v>87</v>
      </c>
      <c r="U251" t="s">
        <v>39</v>
      </c>
      <c r="W251" t="s">
        <v>371</v>
      </c>
      <c r="X251" t="s">
        <v>350</v>
      </c>
      <c r="Y251" t="s">
        <v>371</v>
      </c>
    </row>
    <row r="252" spans="1:25" x14ac:dyDescent="0.25">
      <c r="A252">
        <v>204004</v>
      </c>
      <c r="B252" t="s">
        <v>553</v>
      </c>
      <c r="C252" t="s">
        <v>371</v>
      </c>
      <c r="D252" s="1" t="s">
        <v>379</v>
      </c>
      <c r="E252" t="s">
        <v>551</v>
      </c>
      <c r="J252" s="4"/>
      <c r="K252" s="4"/>
      <c r="O252">
        <v>2</v>
      </c>
      <c r="P252">
        <v>122.46</v>
      </c>
      <c r="Q252">
        <v>109</v>
      </c>
      <c r="R252">
        <v>113</v>
      </c>
      <c r="S252">
        <v>100.5</v>
      </c>
      <c r="T252" t="s">
        <v>87</v>
      </c>
      <c r="U252" t="s">
        <v>39</v>
      </c>
      <c r="W252" t="s">
        <v>371</v>
      </c>
      <c r="X252" t="s">
        <v>350</v>
      </c>
      <c r="Y252" t="s">
        <v>371</v>
      </c>
    </row>
    <row r="253" spans="1:25" x14ac:dyDescent="0.25">
      <c r="A253">
        <v>319847</v>
      </c>
      <c r="B253" t="s">
        <v>553</v>
      </c>
      <c r="C253" t="s">
        <v>371</v>
      </c>
      <c r="D253" s="1" t="s">
        <v>380</v>
      </c>
      <c r="E253" t="s">
        <v>551</v>
      </c>
      <c r="J253" s="4"/>
      <c r="K253" s="4"/>
      <c r="O253">
        <v>2</v>
      </c>
      <c r="P253">
        <v>125</v>
      </c>
      <c r="Q253">
        <v>100.5</v>
      </c>
      <c r="R253">
        <v>113</v>
      </c>
      <c r="S253">
        <v>100.5</v>
      </c>
      <c r="T253" t="s">
        <v>87</v>
      </c>
      <c r="U253" t="s">
        <v>39</v>
      </c>
      <c r="W253" t="s">
        <v>371</v>
      </c>
      <c r="X253" t="s">
        <v>350</v>
      </c>
      <c r="Y253" t="s">
        <v>371</v>
      </c>
    </row>
    <row r="254" spans="1:25" x14ac:dyDescent="0.25">
      <c r="A254">
        <v>319140</v>
      </c>
      <c r="B254" t="s">
        <v>553</v>
      </c>
      <c r="C254" t="s">
        <v>371</v>
      </c>
      <c r="D254" s="1" t="s">
        <v>382</v>
      </c>
      <c r="E254" t="s">
        <v>551</v>
      </c>
      <c r="J254" s="4"/>
      <c r="K254" s="4"/>
      <c r="O254">
        <v>1</v>
      </c>
      <c r="P254">
        <v>100.5</v>
      </c>
      <c r="Q254">
        <v>83.6</v>
      </c>
      <c r="R254">
        <v>100.5</v>
      </c>
      <c r="S254">
        <v>83.6</v>
      </c>
      <c r="T254" t="s">
        <v>48</v>
      </c>
      <c r="U254" t="s">
        <v>43</v>
      </c>
      <c r="W254" t="s">
        <v>371</v>
      </c>
      <c r="X254" t="s">
        <v>350</v>
      </c>
      <c r="Y254" t="s">
        <v>371</v>
      </c>
    </row>
    <row r="255" spans="1:25" x14ac:dyDescent="0.25">
      <c r="A255">
        <v>242244</v>
      </c>
      <c r="B255" t="s">
        <v>575</v>
      </c>
      <c r="C255" t="s">
        <v>551</v>
      </c>
      <c r="D255" s="1" t="s">
        <v>421</v>
      </c>
      <c r="E255" t="s">
        <v>551</v>
      </c>
      <c r="J255" s="4"/>
      <c r="K255" s="4"/>
      <c r="O255">
        <v>2</v>
      </c>
      <c r="P255">
        <v>136.4</v>
      </c>
      <c r="Q255">
        <v>130</v>
      </c>
      <c r="R255">
        <v>130</v>
      </c>
      <c r="S255">
        <v>125.45</v>
      </c>
      <c r="T255" t="s">
        <v>119</v>
      </c>
      <c r="U255" t="s">
        <v>15</v>
      </c>
      <c r="W255" t="s">
        <v>16</v>
      </c>
      <c r="X255" t="s">
        <v>17</v>
      </c>
      <c r="Y255" t="s">
        <v>18</v>
      </c>
    </row>
    <row r="256" spans="1:25" x14ac:dyDescent="0.25">
      <c r="A256">
        <v>206747</v>
      </c>
      <c r="B256" t="s">
        <v>575</v>
      </c>
      <c r="C256" t="s">
        <v>551</v>
      </c>
      <c r="D256" s="1" t="s">
        <v>422</v>
      </c>
      <c r="E256" t="s">
        <v>551</v>
      </c>
      <c r="J256" s="4"/>
      <c r="K256" s="4"/>
      <c r="O256">
        <v>2</v>
      </c>
      <c r="P256">
        <v>130</v>
      </c>
      <c r="Q256">
        <v>125.45</v>
      </c>
      <c r="R256">
        <v>130</v>
      </c>
      <c r="S256">
        <v>125.45</v>
      </c>
      <c r="T256" t="s">
        <v>123</v>
      </c>
      <c r="U256" t="s">
        <v>15</v>
      </c>
      <c r="W256" t="s">
        <v>16</v>
      </c>
      <c r="X256" t="s">
        <v>17</v>
      </c>
      <c r="Y256" t="s">
        <v>18</v>
      </c>
    </row>
    <row r="257" spans="1:25" x14ac:dyDescent="0.25">
      <c r="A257">
        <v>397995</v>
      </c>
      <c r="B257" t="s">
        <v>575</v>
      </c>
      <c r="C257" t="s">
        <v>551</v>
      </c>
      <c r="D257" s="1" t="s">
        <v>423</v>
      </c>
      <c r="E257" t="s">
        <v>551</v>
      </c>
      <c r="J257" s="4"/>
      <c r="K257" s="4"/>
      <c r="O257">
        <v>1</v>
      </c>
      <c r="P257">
        <v>83.5</v>
      </c>
      <c r="Q257">
        <v>66</v>
      </c>
      <c r="R257">
        <v>83.5</v>
      </c>
      <c r="S257">
        <v>66</v>
      </c>
      <c r="T257" t="s">
        <v>20</v>
      </c>
      <c r="U257" t="s">
        <v>21</v>
      </c>
      <c r="W257" t="s">
        <v>16</v>
      </c>
      <c r="X257" t="s">
        <v>17</v>
      </c>
      <c r="Y257" t="s">
        <v>18</v>
      </c>
    </row>
    <row r="258" spans="1:25" x14ac:dyDescent="0.25">
      <c r="A258">
        <v>397993</v>
      </c>
      <c r="B258" t="s">
        <v>575</v>
      </c>
      <c r="C258" t="s">
        <v>577</v>
      </c>
      <c r="D258" s="1" t="s">
        <v>417</v>
      </c>
      <c r="E258" t="s">
        <v>551</v>
      </c>
      <c r="J258" s="4"/>
      <c r="K258" s="4"/>
      <c r="O258">
        <v>1</v>
      </c>
      <c r="P258">
        <v>83.5</v>
      </c>
      <c r="Q258">
        <v>66</v>
      </c>
      <c r="R258">
        <v>83.5</v>
      </c>
      <c r="S258">
        <v>66</v>
      </c>
      <c r="T258" t="s">
        <v>20</v>
      </c>
      <c r="U258" t="s">
        <v>21</v>
      </c>
      <c r="W258" t="s">
        <v>16</v>
      </c>
      <c r="X258" t="s">
        <v>17</v>
      </c>
      <c r="Y258" t="s">
        <v>18</v>
      </c>
    </row>
    <row r="259" spans="1:25" x14ac:dyDescent="0.25">
      <c r="A259">
        <v>207624</v>
      </c>
      <c r="B259" t="s">
        <v>575</v>
      </c>
      <c r="C259" t="s">
        <v>577</v>
      </c>
      <c r="D259" s="1" t="s">
        <v>418</v>
      </c>
      <c r="E259" t="s">
        <v>551</v>
      </c>
      <c r="J259" s="4"/>
      <c r="K259" s="4"/>
      <c r="O259">
        <v>1</v>
      </c>
      <c r="P259">
        <v>83.5</v>
      </c>
      <c r="Q259">
        <v>66</v>
      </c>
      <c r="R259">
        <v>83.5</v>
      </c>
      <c r="S259">
        <v>66</v>
      </c>
      <c r="T259" t="s">
        <v>20</v>
      </c>
      <c r="U259" t="s">
        <v>21</v>
      </c>
      <c r="W259" t="s">
        <v>16</v>
      </c>
      <c r="X259" t="s">
        <v>17</v>
      </c>
      <c r="Y259" t="s">
        <v>18</v>
      </c>
    </row>
    <row r="260" spans="1:25" x14ac:dyDescent="0.25">
      <c r="A260">
        <v>397991</v>
      </c>
      <c r="B260" t="s">
        <v>575</v>
      </c>
      <c r="C260" t="s">
        <v>577</v>
      </c>
      <c r="D260" s="1" t="s">
        <v>419</v>
      </c>
      <c r="E260" t="s">
        <v>551</v>
      </c>
      <c r="J260" s="4"/>
      <c r="K260" s="4"/>
      <c r="O260">
        <v>1</v>
      </c>
      <c r="P260">
        <v>83.5</v>
      </c>
      <c r="Q260">
        <v>66</v>
      </c>
      <c r="R260">
        <v>83.5</v>
      </c>
      <c r="S260">
        <v>66</v>
      </c>
      <c r="T260" t="s">
        <v>20</v>
      </c>
      <c r="U260" t="s">
        <v>21</v>
      </c>
      <c r="W260" t="s">
        <v>16</v>
      </c>
      <c r="X260" t="s">
        <v>17</v>
      </c>
      <c r="Y260" t="s">
        <v>18</v>
      </c>
    </row>
    <row r="261" spans="1:25" x14ac:dyDescent="0.25">
      <c r="A261">
        <v>212378</v>
      </c>
      <c r="B261" t="s">
        <v>575</v>
      </c>
      <c r="C261" t="s">
        <v>581</v>
      </c>
      <c r="D261" s="1" t="s">
        <v>420</v>
      </c>
      <c r="E261" t="s">
        <v>551</v>
      </c>
      <c r="J261" s="4"/>
      <c r="K261" s="4"/>
      <c r="O261">
        <v>1</v>
      </c>
      <c r="P261">
        <v>145</v>
      </c>
      <c r="Q261">
        <v>139.80000000000001</v>
      </c>
      <c r="R261">
        <v>145</v>
      </c>
      <c r="S261">
        <v>139.80000000000001</v>
      </c>
      <c r="T261" t="s">
        <v>14</v>
      </c>
      <c r="W261" t="s">
        <v>16</v>
      </c>
      <c r="X261" t="s">
        <v>17</v>
      </c>
      <c r="Y261" t="s">
        <v>18</v>
      </c>
    </row>
    <row r="262" spans="1:25" x14ac:dyDescent="0.25">
      <c r="A262">
        <v>106806</v>
      </c>
      <c r="B262" t="s">
        <v>534</v>
      </c>
      <c r="C262" t="s">
        <v>551</v>
      </c>
      <c r="D262" t="s">
        <v>514</v>
      </c>
      <c r="E262" t="s">
        <v>551</v>
      </c>
      <c r="G262" t="s">
        <v>996</v>
      </c>
      <c r="H262" s="2">
        <v>1.75</v>
      </c>
      <c r="I262" s="2">
        <v>0.8</v>
      </c>
      <c r="J262" s="3" t="s">
        <v>781</v>
      </c>
      <c r="K262" s="3" t="s">
        <v>599</v>
      </c>
      <c r="L262" t="s">
        <v>592</v>
      </c>
      <c r="M262" t="s">
        <v>802</v>
      </c>
      <c r="N262">
        <f t="shared" ref="N262" si="23">1.81+1.827*LN(H262*I262)</f>
        <v>2.4247347763069564</v>
      </c>
      <c r="O262">
        <v>1</v>
      </c>
      <c r="P262">
        <v>139.80000000000001</v>
      </c>
      <c r="Q262">
        <v>132.9</v>
      </c>
      <c r="R262">
        <v>139.80000000000001</v>
      </c>
      <c r="S262">
        <v>132.9</v>
      </c>
      <c r="T262" t="s">
        <v>119</v>
      </c>
      <c r="W262" t="s">
        <v>16</v>
      </c>
      <c r="X262" t="s">
        <v>17</v>
      </c>
      <c r="Y262" t="s">
        <v>18</v>
      </c>
    </row>
    <row r="263" spans="1:25" x14ac:dyDescent="0.25">
      <c r="A263">
        <v>239722</v>
      </c>
      <c r="B263" t="s">
        <v>534</v>
      </c>
      <c r="C263" t="s">
        <v>551</v>
      </c>
      <c r="D263" t="s">
        <v>517</v>
      </c>
      <c r="E263" t="s">
        <v>551</v>
      </c>
      <c r="G263" t="s">
        <v>996</v>
      </c>
      <c r="H263" s="2">
        <v>2.81</v>
      </c>
      <c r="J263" s="3" t="s">
        <v>777</v>
      </c>
      <c r="K263" s="3" t="s">
        <v>603</v>
      </c>
      <c r="L263" s="3" t="s">
        <v>597</v>
      </c>
      <c r="M263" t="s">
        <v>809</v>
      </c>
      <c r="N263">
        <f>1.681+2.91*LN(H263)</f>
        <v>4.6875668465358551</v>
      </c>
      <c r="O263">
        <v>1</v>
      </c>
      <c r="P263">
        <v>125</v>
      </c>
      <c r="Q263">
        <v>113</v>
      </c>
      <c r="R263">
        <v>125</v>
      </c>
      <c r="S263">
        <v>113</v>
      </c>
      <c r="T263" t="s">
        <v>87</v>
      </c>
      <c r="W263" t="s">
        <v>16</v>
      </c>
      <c r="X263" t="s">
        <v>17</v>
      </c>
      <c r="Y263" t="s">
        <v>18</v>
      </c>
    </row>
    <row r="264" spans="1:25" x14ac:dyDescent="0.25">
      <c r="A264">
        <v>289799</v>
      </c>
      <c r="B264" t="s">
        <v>534</v>
      </c>
      <c r="C264" t="s">
        <v>551</v>
      </c>
      <c r="D264" s="1" t="s">
        <v>512</v>
      </c>
      <c r="E264" t="s">
        <v>551</v>
      </c>
      <c r="J264" s="4"/>
      <c r="K264" s="4"/>
      <c r="O264">
        <v>1</v>
      </c>
      <c r="P264">
        <v>129.4</v>
      </c>
      <c r="Q264">
        <v>125</v>
      </c>
      <c r="R264">
        <v>129.4</v>
      </c>
      <c r="S264">
        <v>125</v>
      </c>
      <c r="T264" t="s">
        <v>15</v>
      </c>
      <c r="W264" t="s">
        <v>16</v>
      </c>
      <c r="X264" t="s">
        <v>17</v>
      </c>
      <c r="Y264" t="s">
        <v>18</v>
      </c>
    </row>
    <row r="265" spans="1:25" x14ac:dyDescent="0.25">
      <c r="A265">
        <v>208905</v>
      </c>
      <c r="B265" t="s">
        <v>534</v>
      </c>
      <c r="C265" t="s">
        <v>551</v>
      </c>
      <c r="D265" s="1" t="s">
        <v>513</v>
      </c>
      <c r="E265" t="s">
        <v>551</v>
      </c>
      <c r="J265" s="4"/>
      <c r="K265" s="4"/>
      <c r="O265">
        <v>1</v>
      </c>
      <c r="P265">
        <v>145</v>
      </c>
      <c r="Q265">
        <v>139.80000000000001</v>
      </c>
      <c r="R265">
        <v>145</v>
      </c>
      <c r="S265">
        <v>139.80000000000001</v>
      </c>
      <c r="T265" t="s">
        <v>14</v>
      </c>
      <c r="W265" t="s">
        <v>16</v>
      </c>
      <c r="X265" t="s">
        <v>17</v>
      </c>
      <c r="Y265" t="s">
        <v>18</v>
      </c>
    </row>
    <row r="266" spans="1:25" x14ac:dyDescent="0.25">
      <c r="A266">
        <v>197843</v>
      </c>
      <c r="B266" t="s">
        <v>534</v>
      </c>
      <c r="C266" t="s">
        <v>551</v>
      </c>
      <c r="D266" s="1" t="s">
        <v>515</v>
      </c>
      <c r="E266" t="s">
        <v>551</v>
      </c>
      <c r="J266" s="4"/>
      <c r="K266" s="4"/>
      <c r="O266">
        <v>1</v>
      </c>
      <c r="P266">
        <v>130</v>
      </c>
      <c r="Q266">
        <v>122.46</v>
      </c>
      <c r="R266">
        <v>130</v>
      </c>
      <c r="S266">
        <v>122.46</v>
      </c>
      <c r="T266" t="s">
        <v>123</v>
      </c>
      <c r="U266" t="s">
        <v>87</v>
      </c>
      <c r="W266" t="s">
        <v>16</v>
      </c>
      <c r="X266" t="s">
        <v>17</v>
      </c>
      <c r="Y266" t="s">
        <v>18</v>
      </c>
    </row>
    <row r="267" spans="1:25" x14ac:dyDescent="0.25">
      <c r="A267">
        <v>197849</v>
      </c>
      <c r="B267" t="s">
        <v>534</v>
      </c>
      <c r="C267" t="s">
        <v>551</v>
      </c>
      <c r="D267" s="1" t="s">
        <v>516</v>
      </c>
      <c r="E267" t="s">
        <v>551</v>
      </c>
      <c r="J267" s="4"/>
      <c r="K267" s="4"/>
      <c r="O267">
        <v>1</v>
      </c>
      <c r="P267">
        <v>125.45</v>
      </c>
      <c r="Q267">
        <v>122.46</v>
      </c>
      <c r="R267">
        <v>125.45</v>
      </c>
      <c r="S267">
        <v>122.46</v>
      </c>
      <c r="T267" t="s">
        <v>15</v>
      </c>
      <c r="U267" t="s">
        <v>87</v>
      </c>
      <c r="W267" t="s">
        <v>16</v>
      </c>
      <c r="X267" t="s">
        <v>17</v>
      </c>
      <c r="Y267" t="s">
        <v>18</v>
      </c>
    </row>
    <row r="268" spans="1:25" x14ac:dyDescent="0.25">
      <c r="A268">
        <v>374106</v>
      </c>
      <c r="B268" t="s">
        <v>534</v>
      </c>
      <c r="C268" t="s">
        <v>551</v>
      </c>
      <c r="D268" s="1" t="s">
        <v>518</v>
      </c>
      <c r="E268" t="s">
        <v>551</v>
      </c>
      <c r="J268" s="4"/>
      <c r="K268" s="4"/>
      <c r="O268">
        <v>1</v>
      </c>
      <c r="P268">
        <v>145</v>
      </c>
      <c r="Q268">
        <v>125</v>
      </c>
      <c r="R268">
        <v>145</v>
      </c>
      <c r="S268">
        <v>125</v>
      </c>
      <c r="T268" t="s">
        <v>14</v>
      </c>
      <c r="U268" t="s">
        <v>15</v>
      </c>
      <c r="W268" t="s">
        <v>16</v>
      </c>
      <c r="X268" t="s">
        <v>17</v>
      </c>
      <c r="Y268" t="s">
        <v>18</v>
      </c>
    </row>
    <row r="269" spans="1:25" x14ac:dyDescent="0.25">
      <c r="A269">
        <v>204182</v>
      </c>
      <c r="B269" t="s">
        <v>534</v>
      </c>
      <c r="C269" t="s">
        <v>555</v>
      </c>
      <c r="D269" t="s">
        <v>481</v>
      </c>
      <c r="E269" t="s">
        <v>551</v>
      </c>
      <c r="G269" t="s">
        <v>996</v>
      </c>
      <c r="H269" s="2">
        <v>1.5</v>
      </c>
      <c r="I269" s="2">
        <v>0.9</v>
      </c>
      <c r="J269" s="3" t="s">
        <v>769</v>
      </c>
      <c r="K269" s="3" t="s">
        <v>603</v>
      </c>
      <c r="L269" s="3" t="s">
        <v>597</v>
      </c>
      <c r="M269" t="s">
        <v>809</v>
      </c>
      <c r="N269">
        <f t="shared" ref="N269:N276" si="24">1.681+2.91*LN(H269)</f>
        <v>2.8609034645947586</v>
      </c>
      <c r="O269">
        <v>3</v>
      </c>
      <c r="P269">
        <v>129.4</v>
      </c>
      <c r="Q269">
        <v>113</v>
      </c>
      <c r="R269">
        <v>125</v>
      </c>
      <c r="S269">
        <v>100.5</v>
      </c>
      <c r="T269" t="s">
        <v>15</v>
      </c>
      <c r="U269" t="s">
        <v>39</v>
      </c>
      <c r="W269" t="s">
        <v>16</v>
      </c>
      <c r="X269" t="s">
        <v>17</v>
      </c>
      <c r="Y269" t="s">
        <v>18</v>
      </c>
    </row>
    <row r="270" spans="1:25" x14ac:dyDescent="0.25">
      <c r="A270">
        <v>72278</v>
      </c>
      <c r="B270" t="s">
        <v>534</v>
      </c>
      <c r="C270" t="s">
        <v>555</v>
      </c>
      <c r="D270" t="s">
        <v>480</v>
      </c>
      <c r="E270" t="s">
        <v>551</v>
      </c>
      <c r="G270" t="s">
        <v>996</v>
      </c>
      <c r="H270" s="2">
        <v>1.72</v>
      </c>
      <c r="I270" s="2">
        <v>0.94</v>
      </c>
      <c r="J270" s="3" t="s">
        <v>759</v>
      </c>
      <c r="K270" s="3" t="s">
        <v>603</v>
      </c>
      <c r="L270" s="3" t="s">
        <v>597</v>
      </c>
      <c r="M270" t="s">
        <v>809</v>
      </c>
      <c r="N270">
        <f t="shared" si="24"/>
        <v>3.259163686301803</v>
      </c>
      <c r="O270">
        <v>1</v>
      </c>
      <c r="P270">
        <v>125</v>
      </c>
      <c r="Q270">
        <v>100.5</v>
      </c>
      <c r="R270">
        <v>125</v>
      </c>
      <c r="S270">
        <v>100.5</v>
      </c>
      <c r="T270" t="s">
        <v>87</v>
      </c>
      <c r="U270" t="s">
        <v>87</v>
      </c>
      <c r="W270" t="s">
        <v>16</v>
      </c>
      <c r="X270" t="s">
        <v>17</v>
      </c>
      <c r="Y270" t="s">
        <v>18</v>
      </c>
    </row>
    <row r="271" spans="1:25" x14ac:dyDescent="0.25">
      <c r="A271">
        <v>197841</v>
      </c>
      <c r="B271" t="s">
        <v>534</v>
      </c>
      <c r="C271" t="s">
        <v>555</v>
      </c>
      <c r="D271" t="s">
        <v>486</v>
      </c>
      <c r="E271" t="s">
        <v>551</v>
      </c>
      <c r="G271" t="s">
        <v>996</v>
      </c>
      <c r="H271" s="2">
        <v>2.2999999999999998</v>
      </c>
      <c r="I271" s="2">
        <v>0.9</v>
      </c>
      <c r="J271" s="3" t="s">
        <v>760</v>
      </c>
      <c r="K271" s="3" t="s">
        <v>603</v>
      </c>
      <c r="L271" s="3" t="s">
        <v>597</v>
      </c>
      <c r="M271" t="s">
        <v>809</v>
      </c>
      <c r="N271">
        <f t="shared" si="24"/>
        <v>4.1047655477411524</v>
      </c>
      <c r="O271">
        <v>1</v>
      </c>
      <c r="P271">
        <v>125.45</v>
      </c>
      <c r="Q271">
        <v>122.46</v>
      </c>
      <c r="R271">
        <v>125.45</v>
      </c>
      <c r="S271">
        <v>122.46</v>
      </c>
      <c r="T271" t="s">
        <v>15</v>
      </c>
      <c r="U271" t="s">
        <v>87</v>
      </c>
      <c r="W271" t="s">
        <v>16</v>
      </c>
      <c r="X271" t="s">
        <v>17</v>
      </c>
      <c r="Y271" t="s">
        <v>18</v>
      </c>
    </row>
    <row r="272" spans="1:25" x14ac:dyDescent="0.25">
      <c r="A272">
        <v>140283</v>
      </c>
      <c r="B272" t="s">
        <v>534</v>
      </c>
      <c r="C272" t="s">
        <v>555</v>
      </c>
      <c r="D272" t="s">
        <v>479</v>
      </c>
      <c r="E272" t="s">
        <v>551</v>
      </c>
      <c r="G272" t="s">
        <v>996</v>
      </c>
      <c r="H272" s="2">
        <v>2.4</v>
      </c>
      <c r="J272" s="3" t="s">
        <v>772</v>
      </c>
      <c r="K272" s="3" t="s">
        <v>603</v>
      </c>
      <c r="L272" s="3" t="s">
        <v>597</v>
      </c>
      <c r="M272" t="s">
        <v>809</v>
      </c>
      <c r="N272">
        <f t="shared" si="24"/>
        <v>4.2286140256998488</v>
      </c>
      <c r="O272">
        <v>3</v>
      </c>
      <c r="P272">
        <v>129.4</v>
      </c>
      <c r="Q272">
        <v>113</v>
      </c>
      <c r="R272">
        <v>125</v>
      </c>
      <c r="S272">
        <v>100.5</v>
      </c>
      <c r="T272" t="s">
        <v>15</v>
      </c>
      <c r="U272" t="s">
        <v>39</v>
      </c>
      <c r="W272" t="s">
        <v>16</v>
      </c>
      <c r="X272" t="s">
        <v>17</v>
      </c>
      <c r="Y272" t="s">
        <v>18</v>
      </c>
    </row>
    <row r="273" spans="1:25" x14ac:dyDescent="0.25">
      <c r="A273">
        <v>153871</v>
      </c>
      <c r="B273" t="s">
        <v>534</v>
      </c>
      <c r="C273" t="s">
        <v>555</v>
      </c>
      <c r="D273" t="s">
        <v>483</v>
      </c>
      <c r="E273" t="s">
        <v>551</v>
      </c>
      <c r="G273" t="s">
        <v>996</v>
      </c>
      <c r="H273" s="2">
        <v>3</v>
      </c>
      <c r="J273" s="3" t="s">
        <v>796</v>
      </c>
      <c r="K273" s="3" t="s">
        <v>603</v>
      </c>
      <c r="L273" s="3" t="s">
        <v>597</v>
      </c>
      <c r="M273" t="s">
        <v>809</v>
      </c>
      <c r="N273">
        <f t="shared" si="24"/>
        <v>4.8779617600241991</v>
      </c>
      <c r="O273">
        <v>1</v>
      </c>
      <c r="P273">
        <v>125.45</v>
      </c>
      <c r="Q273">
        <v>122.46</v>
      </c>
      <c r="R273">
        <v>125.45</v>
      </c>
      <c r="S273">
        <v>122.46</v>
      </c>
      <c r="T273" t="s">
        <v>15</v>
      </c>
      <c r="U273" t="s">
        <v>87</v>
      </c>
      <c r="W273" t="s">
        <v>16</v>
      </c>
      <c r="X273" t="s">
        <v>17</v>
      </c>
      <c r="Y273" t="s">
        <v>18</v>
      </c>
    </row>
    <row r="274" spans="1:25" x14ac:dyDescent="0.25">
      <c r="A274">
        <v>46675</v>
      </c>
      <c r="B274" t="s">
        <v>534</v>
      </c>
      <c r="C274" t="s">
        <v>555</v>
      </c>
      <c r="D274" t="s">
        <v>484</v>
      </c>
      <c r="E274" t="s">
        <v>551</v>
      </c>
      <c r="G274" t="s">
        <v>996</v>
      </c>
      <c r="H274" s="2">
        <v>4.25</v>
      </c>
      <c r="I274" s="2">
        <v>2.0499999999999998</v>
      </c>
      <c r="J274" s="3" t="s">
        <v>750</v>
      </c>
      <c r="K274" s="3" t="s">
        <v>603</v>
      </c>
      <c r="L274" s="3" t="s">
        <v>597</v>
      </c>
      <c r="M274" t="s">
        <v>809</v>
      </c>
      <c r="N274">
        <f t="shared" si="24"/>
        <v>5.8915342403447069</v>
      </c>
      <c r="O274">
        <v>3</v>
      </c>
      <c r="P274">
        <v>125</v>
      </c>
      <c r="Q274">
        <v>100.5</v>
      </c>
      <c r="R274">
        <v>125</v>
      </c>
      <c r="S274">
        <v>100.5</v>
      </c>
      <c r="T274" t="s">
        <v>87</v>
      </c>
      <c r="U274" t="s">
        <v>39</v>
      </c>
      <c r="W274" t="s">
        <v>16</v>
      </c>
      <c r="X274" t="s">
        <v>17</v>
      </c>
      <c r="Y274" t="s">
        <v>18</v>
      </c>
    </row>
    <row r="275" spans="1:25" x14ac:dyDescent="0.25">
      <c r="A275">
        <v>146459</v>
      </c>
      <c r="B275" t="s">
        <v>534</v>
      </c>
      <c r="C275" t="s">
        <v>555</v>
      </c>
      <c r="D275" t="s">
        <v>489</v>
      </c>
      <c r="E275" t="s">
        <v>551</v>
      </c>
      <c r="G275" t="s">
        <v>996</v>
      </c>
      <c r="H275" s="2">
        <v>5.33</v>
      </c>
      <c r="I275" s="2">
        <v>2.9</v>
      </c>
      <c r="J275" s="3" t="s">
        <v>761</v>
      </c>
      <c r="K275" s="3" t="s">
        <v>603</v>
      </c>
      <c r="L275" s="3" t="s">
        <v>597</v>
      </c>
      <c r="M275" t="s">
        <v>809</v>
      </c>
      <c r="N275">
        <f t="shared" si="24"/>
        <v>6.5504521030972622</v>
      </c>
      <c r="O275">
        <v>1</v>
      </c>
      <c r="P275">
        <v>125.45</v>
      </c>
      <c r="Q275">
        <v>122.46</v>
      </c>
      <c r="R275">
        <v>125.45</v>
      </c>
      <c r="S275">
        <v>122.46</v>
      </c>
      <c r="T275" t="s">
        <v>15</v>
      </c>
      <c r="U275" t="s">
        <v>87</v>
      </c>
      <c r="W275" t="s">
        <v>16</v>
      </c>
      <c r="X275" t="s">
        <v>17</v>
      </c>
      <c r="Y275" t="s">
        <v>18</v>
      </c>
    </row>
    <row r="276" spans="1:25" x14ac:dyDescent="0.25">
      <c r="A276">
        <v>67606</v>
      </c>
      <c r="B276" t="s">
        <v>534</v>
      </c>
      <c r="C276" t="s">
        <v>555</v>
      </c>
      <c r="D276" t="s">
        <v>490</v>
      </c>
      <c r="E276">
        <v>9.4700000000000006</v>
      </c>
      <c r="F276" t="s">
        <v>746</v>
      </c>
      <c r="G276" t="s">
        <v>996</v>
      </c>
      <c r="H276" s="2">
        <v>7.5</v>
      </c>
      <c r="I276" s="2">
        <v>4.7</v>
      </c>
      <c r="J276" s="3" t="s">
        <v>746</v>
      </c>
      <c r="K276" s="3" t="s">
        <v>603</v>
      </c>
      <c r="L276" s="3" t="s">
        <v>597</v>
      </c>
      <c r="M276" t="s">
        <v>809</v>
      </c>
      <c r="N276">
        <f t="shared" si="24"/>
        <v>7.5443677897779908</v>
      </c>
      <c r="O276">
        <v>1</v>
      </c>
      <c r="P276">
        <v>125.45</v>
      </c>
      <c r="Q276">
        <v>122.46</v>
      </c>
      <c r="R276">
        <v>125.45</v>
      </c>
      <c r="S276">
        <v>122.46</v>
      </c>
      <c r="T276" t="s">
        <v>15</v>
      </c>
      <c r="U276" t="s">
        <v>87</v>
      </c>
      <c r="V276" t="s">
        <v>22</v>
      </c>
      <c r="W276" t="s">
        <v>490</v>
      </c>
      <c r="X276" t="s">
        <v>213</v>
      </c>
      <c r="Y276" t="s">
        <v>490</v>
      </c>
    </row>
    <row r="277" spans="1:25" x14ac:dyDescent="0.25">
      <c r="A277">
        <v>204184</v>
      </c>
      <c r="B277" t="s">
        <v>534</v>
      </c>
      <c r="C277" t="s">
        <v>555</v>
      </c>
      <c r="D277" s="1" t="s">
        <v>482</v>
      </c>
      <c r="E277" t="s">
        <v>551</v>
      </c>
      <c r="J277" s="4"/>
      <c r="K277" s="4"/>
      <c r="O277">
        <v>1</v>
      </c>
      <c r="P277">
        <v>145</v>
      </c>
      <c r="Q277">
        <v>132.9</v>
      </c>
      <c r="R277">
        <v>145</v>
      </c>
      <c r="S277">
        <v>132.9</v>
      </c>
      <c r="T277" t="s">
        <v>14</v>
      </c>
      <c r="U277" t="s">
        <v>119</v>
      </c>
      <c r="W277" t="s">
        <v>16</v>
      </c>
      <c r="X277" t="s">
        <v>17</v>
      </c>
      <c r="Y277" t="s">
        <v>18</v>
      </c>
    </row>
    <row r="278" spans="1:25" x14ac:dyDescent="0.25">
      <c r="A278">
        <v>70490</v>
      </c>
      <c r="B278" t="s">
        <v>534</v>
      </c>
      <c r="C278" t="s">
        <v>555</v>
      </c>
      <c r="D278" s="1" t="s">
        <v>485</v>
      </c>
      <c r="E278" t="s">
        <v>551</v>
      </c>
      <c r="J278" s="4"/>
      <c r="K278" s="4"/>
      <c r="O278">
        <v>1</v>
      </c>
      <c r="P278">
        <v>125</v>
      </c>
      <c r="Q278">
        <v>113</v>
      </c>
      <c r="R278">
        <v>125</v>
      </c>
      <c r="S278">
        <v>113</v>
      </c>
      <c r="T278" t="s">
        <v>87</v>
      </c>
      <c r="W278" t="s">
        <v>16</v>
      </c>
      <c r="X278" t="s">
        <v>17</v>
      </c>
      <c r="Y278" t="s">
        <v>18</v>
      </c>
    </row>
    <row r="279" spans="1:25" x14ac:dyDescent="0.25">
      <c r="A279">
        <v>57346</v>
      </c>
      <c r="B279" t="s">
        <v>534</v>
      </c>
      <c r="C279" t="s">
        <v>555</v>
      </c>
      <c r="D279" s="1" t="s">
        <v>487</v>
      </c>
      <c r="E279" t="s">
        <v>551</v>
      </c>
      <c r="J279" s="4"/>
      <c r="K279" s="4"/>
      <c r="O279">
        <v>1</v>
      </c>
      <c r="P279">
        <v>145</v>
      </c>
      <c r="Q279">
        <v>100.5</v>
      </c>
      <c r="R279">
        <v>145</v>
      </c>
      <c r="S279">
        <v>100.5</v>
      </c>
      <c r="T279" t="s">
        <v>488</v>
      </c>
      <c r="W279" t="s">
        <v>16</v>
      </c>
      <c r="X279" t="s">
        <v>17</v>
      </c>
      <c r="Y279" t="s">
        <v>18</v>
      </c>
    </row>
    <row r="280" spans="1:25" x14ac:dyDescent="0.25">
      <c r="A280">
        <v>67607</v>
      </c>
      <c r="B280" t="s">
        <v>534</v>
      </c>
      <c r="C280" t="s">
        <v>555</v>
      </c>
      <c r="D280" t="s">
        <v>491</v>
      </c>
      <c r="E280">
        <v>8.52</v>
      </c>
      <c r="F280" t="s">
        <v>746</v>
      </c>
      <c r="J280" s="4"/>
      <c r="K280" s="4"/>
      <c r="O280">
        <v>1</v>
      </c>
      <c r="P280">
        <v>125.45</v>
      </c>
      <c r="Q280">
        <v>122.46</v>
      </c>
      <c r="R280">
        <v>125.45</v>
      </c>
      <c r="S280">
        <v>122.46</v>
      </c>
      <c r="T280" t="s">
        <v>15</v>
      </c>
      <c r="U280" t="s">
        <v>87</v>
      </c>
      <c r="V280" t="s">
        <v>22</v>
      </c>
      <c r="W280" t="s">
        <v>491</v>
      </c>
      <c r="X280" t="s">
        <v>213</v>
      </c>
      <c r="Y280" t="s">
        <v>491</v>
      </c>
    </row>
    <row r="281" spans="1:25" x14ac:dyDescent="0.25">
      <c r="A281">
        <v>331039</v>
      </c>
      <c r="B281" t="s">
        <v>534</v>
      </c>
      <c r="C281" t="s">
        <v>555</v>
      </c>
      <c r="D281" t="s">
        <v>492</v>
      </c>
      <c r="E281">
        <v>4.13</v>
      </c>
      <c r="F281" t="s">
        <v>775</v>
      </c>
      <c r="J281" s="4"/>
      <c r="K281" s="4"/>
      <c r="O281">
        <v>1</v>
      </c>
      <c r="P281">
        <v>130</v>
      </c>
      <c r="Q281">
        <v>125.45</v>
      </c>
      <c r="R281">
        <v>130</v>
      </c>
      <c r="S281">
        <v>125.45</v>
      </c>
      <c r="T281" t="s">
        <v>123</v>
      </c>
      <c r="U281" t="s">
        <v>15</v>
      </c>
      <c r="W281" t="s">
        <v>16</v>
      </c>
      <c r="X281" t="s">
        <v>17</v>
      </c>
      <c r="Y281" t="s">
        <v>18</v>
      </c>
    </row>
    <row r="282" spans="1:25" x14ac:dyDescent="0.25">
      <c r="A282">
        <v>65083</v>
      </c>
      <c r="B282" t="s">
        <v>534</v>
      </c>
      <c r="C282" t="s">
        <v>564</v>
      </c>
      <c r="D282" s="1" t="s">
        <v>493</v>
      </c>
      <c r="E282" t="s">
        <v>551</v>
      </c>
      <c r="J282" s="4"/>
      <c r="K282" s="4"/>
      <c r="O282">
        <v>1</v>
      </c>
      <c r="P282">
        <v>129.4</v>
      </c>
      <c r="Q282">
        <v>122.46</v>
      </c>
      <c r="R282">
        <v>129.4</v>
      </c>
      <c r="S282">
        <v>122.46</v>
      </c>
      <c r="T282" t="s">
        <v>15</v>
      </c>
      <c r="U282" t="s">
        <v>87</v>
      </c>
      <c r="V282" t="s">
        <v>22</v>
      </c>
      <c r="W282" t="s">
        <v>494</v>
      </c>
      <c r="X282" t="s">
        <v>17</v>
      </c>
      <c r="Y282" t="s">
        <v>18</v>
      </c>
    </row>
    <row r="283" spans="1:25" x14ac:dyDescent="0.25">
      <c r="A283">
        <v>203406</v>
      </c>
      <c r="B283" t="s">
        <v>534</v>
      </c>
      <c r="C283" t="s">
        <v>535</v>
      </c>
      <c r="D283" t="s">
        <v>508</v>
      </c>
      <c r="E283" t="s">
        <v>551</v>
      </c>
      <c r="G283" t="s">
        <v>996</v>
      </c>
      <c r="H283" s="2">
        <v>2.5</v>
      </c>
      <c r="J283" s="3" t="s">
        <v>749</v>
      </c>
      <c r="K283" s="3" t="s">
        <v>603</v>
      </c>
      <c r="L283" s="3" t="s">
        <v>597</v>
      </c>
      <c r="M283" t="s">
        <v>809</v>
      </c>
      <c r="N283">
        <f>1.681+2.91*LN(H283)</f>
        <v>4.3474060297537918</v>
      </c>
      <c r="O283">
        <v>1</v>
      </c>
      <c r="P283">
        <v>145</v>
      </c>
      <c r="Q283">
        <v>140.19999999999999</v>
      </c>
      <c r="R283">
        <v>145</v>
      </c>
      <c r="S283">
        <v>140.19999999999999</v>
      </c>
      <c r="T283" t="s">
        <v>14</v>
      </c>
      <c r="W283" t="s">
        <v>16</v>
      </c>
      <c r="X283" t="s">
        <v>17</v>
      </c>
      <c r="Y283" t="s">
        <v>18</v>
      </c>
    </row>
    <row r="284" spans="1:25" x14ac:dyDescent="0.25">
      <c r="A284">
        <v>44330</v>
      </c>
      <c r="B284" t="s">
        <v>534</v>
      </c>
      <c r="C284" t="s">
        <v>535</v>
      </c>
      <c r="D284" t="s">
        <v>497</v>
      </c>
      <c r="E284" t="s">
        <v>551</v>
      </c>
      <c r="G284" t="s">
        <v>996</v>
      </c>
      <c r="H284" s="2">
        <v>2.89</v>
      </c>
      <c r="I284" s="2">
        <v>1.03</v>
      </c>
      <c r="J284" s="3" t="s">
        <v>717</v>
      </c>
      <c r="K284" s="3" t="s">
        <v>599</v>
      </c>
      <c r="L284" t="s">
        <v>592</v>
      </c>
      <c r="M284" t="s">
        <v>802</v>
      </c>
      <c r="N284">
        <f t="shared" ref="N284" si="25">1.81+1.827*LN(H284*I284)</f>
        <v>3.8029195610764726</v>
      </c>
      <c r="O284">
        <v>1</v>
      </c>
      <c r="P284">
        <v>125.45</v>
      </c>
      <c r="Q284">
        <v>122.46</v>
      </c>
      <c r="R284">
        <v>125.45</v>
      </c>
      <c r="S284">
        <v>122.46</v>
      </c>
      <c r="T284" t="s">
        <v>15</v>
      </c>
      <c r="U284" t="s">
        <v>87</v>
      </c>
      <c r="W284" t="s">
        <v>16</v>
      </c>
      <c r="X284" t="s">
        <v>17</v>
      </c>
      <c r="Y284" t="s">
        <v>18</v>
      </c>
    </row>
    <row r="285" spans="1:25" x14ac:dyDescent="0.25">
      <c r="A285">
        <v>203407</v>
      </c>
      <c r="B285" t="s">
        <v>534</v>
      </c>
      <c r="C285" t="s">
        <v>535</v>
      </c>
      <c r="D285" t="s">
        <v>509</v>
      </c>
      <c r="E285" t="s">
        <v>551</v>
      </c>
      <c r="G285" t="s">
        <v>996</v>
      </c>
      <c r="H285" s="2">
        <v>3.4</v>
      </c>
      <c r="J285" s="3" t="s">
        <v>749</v>
      </c>
      <c r="K285" s="3" t="s">
        <v>603</v>
      </c>
      <c r="L285" s="3" t="s">
        <v>597</v>
      </c>
      <c r="M285" t="s">
        <v>809</v>
      </c>
      <c r="N285">
        <f>1.681+2.91*LN(H285)</f>
        <v>5.2421865060203565</v>
      </c>
      <c r="O285">
        <v>1</v>
      </c>
      <c r="P285">
        <v>145</v>
      </c>
      <c r="Q285">
        <v>140.19999999999999</v>
      </c>
      <c r="R285">
        <v>145</v>
      </c>
      <c r="S285">
        <v>140.19999999999999</v>
      </c>
      <c r="T285" t="s">
        <v>14</v>
      </c>
      <c r="W285" t="s">
        <v>16</v>
      </c>
      <c r="X285" t="s">
        <v>17</v>
      </c>
      <c r="Y285" t="s">
        <v>18</v>
      </c>
    </row>
    <row r="286" spans="1:25" x14ac:dyDescent="0.25">
      <c r="A286">
        <v>43945</v>
      </c>
      <c r="B286" t="s">
        <v>534</v>
      </c>
      <c r="C286" t="s">
        <v>535</v>
      </c>
      <c r="D286" s="1" t="s">
        <v>496</v>
      </c>
      <c r="E286" t="s">
        <v>551</v>
      </c>
      <c r="J286" s="4"/>
      <c r="K286" s="4"/>
      <c r="O286">
        <v>2</v>
      </c>
      <c r="P286">
        <v>85.8</v>
      </c>
      <c r="Q286">
        <v>83.5</v>
      </c>
      <c r="R286">
        <v>85.8</v>
      </c>
      <c r="S286">
        <v>83.5</v>
      </c>
      <c r="T286" t="s">
        <v>43</v>
      </c>
      <c r="U286" t="s">
        <v>20</v>
      </c>
      <c r="W286" t="s">
        <v>16</v>
      </c>
      <c r="X286" t="s">
        <v>17</v>
      </c>
      <c r="Y286" t="s">
        <v>18</v>
      </c>
    </row>
    <row r="287" spans="1:25" x14ac:dyDescent="0.25">
      <c r="A287">
        <v>44367</v>
      </c>
      <c r="B287" t="s">
        <v>534</v>
      </c>
      <c r="C287" t="s">
        <v>535</v>
      </c>
      <c r="D287" s="1" t="s">
        <v>498</v>
      </c>
      <c r="E287" t="s">
        <v>551</v>
      </c>
      <c r="J287" s="4"/>
      <c r="K287" s="4"/>
      <c r="O287">
        <v>5</v>
      </c>
      <c r="P287">
        <v>105.3</v>
      </c>
      <c r="Q287">
        <v>93.5</v>
      </c>
      <c r="R287">
        <v>105.3</v>
      </c>
      <c r="S287">
        <v>93.5</v>
      </c>
      <c r="T287" t="s">
        <v>39</v>
      </c>
      <c r="U287" t="s">
        <v>40</v>
      </c>
      <c r="V287" t="s">
        <v>500</v>
      </c>
      <c r="W287" t="s">
        <v>499</v>
      </c>
      <c r="X287" t="s">
        <v>501</v>
      </c>
      <c r="Y287" t="s">
        <v>499</v>
      </c>
    </row>
    <row r="288" spans="1:25" x14ac:dyDescent="0.25">
      <c r="A288">
        <v>143620</v>
      </c>
      <c r="B288" t="s">
        <v>534</v>
      </c>
      <c r="C288" t="s">
        <v>535</v>
      </c>
      <c r="D288" s="1" t="s">
        <v>503</v>
      </c>
      <c r="E288" t="s">
        <v>551</v>
      </c>
      <c r="J288" s="4"/>
      <c r="K288" s="4"/>
      <c r="O288">
        <v>1</v>
      </c>
      <c r="P288">
        <v>125</v>
      </c>
      <c r="Q288">
        <v>100.5</v>
      </c>
      <c r="R288">
        <v>125</v>
      </c>
      <c r="S288">
        <v>100.5</v>
      </c>
      <c r="T288" t="s">
        <v>87</v>
      </c>
      <c r="U288" t="s">
        <v>39</v>
      </c>
      <c r="W288" t="s">
        <v>16</v>
      </c>
      <c r="X288" t="s">
        <v>17</v>
      </c>
      <c r="Y288" t="s">
        <v>18</v>
      </c>
    </row>
    <row r="289" spans="1:25" x14ac:dyDescent="0.25">
      <c r="A289">
        <v>45284</v>
      </c>
      <c r="B289" t="s">
        <v>534</v>
      </c>
      <c r="C289" t="s">
        <v>535</v>
      </c>
      <c r="D289" s="1" t="s">
        <v>504</v>
      </c>
      <c r="E289" t="s">
        <v>551</v>
      </c>
      <c r="J289" s="4"/>
      <c r="K289" s="4"/>
      <c r="O289">
        <v>6</v>
      </c>
      <c r="P289">
        <v>105.3</v>
      </c>
      <c r="Q289">
        <v>93.5</v>
      </c>
      <c r="R289">
        <v>105.3</v>
      </c>
      <c r="S289">
        <v>93.5</v>
      </c>
      <c r="T289" t="s">
        <v>39</v>
      </c>
      <c r="U289" t="s">
        <v>40</v>
      </c>
      <c r="W289" t="s">
        <v>16</v>
      </c>
      <c r="X289" t="s">
        <v>17</v>
      </c>
      <c r="Y289" t="s">
        <v>18</v>
      </c>
    </row>
    <row r="290" spans="1:25" x14ac:dyDescent="0.25">
      <c r="A290">
        <v>208907</v>
      </c>
      <c r="B290" t="s">
        <v>534</v>
      </c>
      <c r="C290" t="s">
        <v>535</v>
      </c>
      <c r="D290" s="1" t="s">
        <v>495</v>
      </c>
      <c r="E290" t="s">
        <v>551</v>
      </c>
      <c r="J290" s="4"/>
      <c r="K290" s="4"/>
      <c r="O290">
        <v>1</v>
      </c>
      <c r="P290">
        <v>145</v>
      </c>
      <c r="Q290">
        <v>139.80000000000001</v>
      </c>
      <c r="R290">
        <v>145</v>
      </c>
      <c r="S290">
        <v>139.80000000000001</v>
      </c>
      <c r="T290" t="s">
        <v>14</v>
      </c>
      <c r="W290" t="s">
        <v>16</v>
      </c>
      <c r="X290" t="s">
        <v>17</v>
      </c>
      <c r="Y290" t="s">
        <v>18</v>
      </c>
    </row>
    <row r="291" spans="1:25" x14ac:dyDescent="0.25">
      <c r="A291">
        <v>47425</v>
      </c>
      <c r="B291" t="s">
        <v>534</v>
      </c>
      <c r="C291" t="s">
        <v>535</v>
      </c>
      <c r="D291" s="1" t="s">
        <v>505</v>
      </c>
      <c r="E291" t="s">
        <v>551</v>
      </c>
      <c r="J291" s="4"/>
      <c r="K291" s="4"/>
      <c r="O291">
        <v>4</v>
      </c>
      <c r="P291">
        <v>105.3</v>
      </c>
      <c r="Q291">
        <v>93.5</v>
      </c>
      <c r="R291">
        <v>105.3</v>
      </c>
      <c r="S291">
        <v>93.5</v>
      </c>
      <c r="T291" t="s">
        <v>39</v>
      </c>
      <c r="U291" t="s">
        <v>40</v>
      </c>
      <c r="W291" t="s">
        <v>16</v>
      </c>
      <c r="X291" t="s">
        <v>17</v>
      </c>
      <c r="Y291" t="s">
        <v>18</v>
      </c>
    </row>
    <row r="292" spans="1:25" x14ac:dyDescent="0.25">
      <c r="A292">
        <v>216655</v>
      </c>
      <c r="B292" t="s">
        <v>534</v>
      </c>
      <c r="C292" t="s">
        <v>535</v>
      </c>
      <c r="D292" s="1" t="s">
        <v>506</v>
      </c>
      <c r="E292" t="s">
        <v>551</v>
      </c>
      <c r="J292" s="4"/>
      <c r="K292" s="4"/>
      <c r="O292">
        <v>2</v>
      </c>
      <c r="P292">
        <v>125</v>
      </c>
      <c r="Q292">
        <v>100.5</v>
      </c>
      <c r="R292">
        <v>125</v>
      </c>
      <c r="S292">
        <v>100.5</v>
      </c>
      <c r="T292" t="s">
        <v>87</v>
      </c>
      <c r="U292" t="s">
        <v>39</v>
      </c>
      <c r="W292" t="s">
        <v>16</v>
      </c>
      <c r="X292" t="s">
        <v>17</v>
      </c>
      <c r="Y292" t="s">
        <v>18</v>
      </c>
    </row>
    <row r="293" spans="1:25" x14ac:dyDescent="0.25">
      <c r="A293">
        <v>216656</v>
      </c>
      <c r="B293" t="s">
        <v>534</v>
      </c>
      <c r="C293" t="s">
        <v>535</v>
      </c>
      <c r="D293" s="1" t="s">
        <v>507</v>
      </c>
      <c r="E293" t="s">
        <v>551</v>
      </c>
      <c r="J293" s="4"/>
      <c r="K293" s="4"/>
      <c r="O293">
        <v>1</v>
      </c>
      <c r="P293">
        <v>125</v>
      </c>
      <c r="Q293">
        <v>100.5</v>
      </c>
      <c r="R293">
        <v>125</v>
      </c>
      <c r="S293">
        <v>100.5</v>
      </c>
      <c r="T293" t="s">
        <v>87</v>
      </c>
      <c r="U293" t="s">
        <v>39</v>
      </c>
      <c r="W293" t="s">
        <v>16</v>
      </c>
      <c r="X293" t="s">
        <v>17</v>
      </c>
      <c r="Y293" t="s">
        <v>18</v>
      </c>
    </row>
    <row r="294" spans="1:25" x14ac:dyDescent="0.25">
      <c r="A294">
        <v>203408</v>
      </c>
      <c r="B294" t="s">
        <v>534</v>
      </c>
      <c r="C294" t="s">
        <v>535</v>
      </c>
      <c r="D294" s="1" t="s">
        <v>510</v>
      </c>
      <c r="E294" t="s">
        <v>551</v>
      </c>
      <c r="J294" s="4"/>
      <c r="K294" s="4"/>
      <c r="O294">
        <v>1</v>
      </c>
      <c r="P294">
        <v>145</v>
      </c>
      <c r="Q294">
        <v>140.19999999999999</v>
      </c>
      <c r="R294">
        <v>145</v>
      </c>
      <c r="S294">
        <v>140.19999999999999</v>
      </c>
      <c r="T294" t="s">
        <v>14</v>
      </c>
      <c r="W294" t="s">
        <v>16</v>
      </c>
      <c r="X294" t="s">
        <v>17</v>
      </c>
      <c r="Y294" t="s">
        <v>18</v>
      </c>
    </row>
    <row r="295" spans="1:25" x14ac:dyDescent="0.25">
      <c r="A295">
        <v>203410</v>
      </c>
      <c r="B295" t="s">
        <v>534</v>
      </c>
      <c r="C295" t="s">
        <v>535</v>
      </c>
      <c r="D295" s="1" t="s">
        <v>511</v>
      </c>
      <c r="E295" t="s">
        <v>551</v>
      </c>
      <c r="J295" s="4"/>
      <c r="K295" s="4"/>
      <c r="O295">
        <v>1</v>
      </c>
      <c r="P295">
        <v>145</v>
      </c>
      <c r="Q295">
        <v>140.19999999999999</v>
      </c>
      <c r="R295">
        <v>145</v>
      </c>
      <c r="S295">
        <v>140.19999999999999</v>
      </c>
      <c r="T295" t="s">
        <v>14</v>
      </c>
      <c r="W295" t="s">
        <v>16</v>
      </c>
      <c r="X295" t="s">
        <v>17</v>
      </c>
      <c r="Y295" t="s">
        <v>18</v>
      </c>
    </row>
    <row r="296" spans="1:25" x14ac:dyDescent="0.25">
      <c r="A296">
        <v>44368</v>
      </c>
      <c r="B296" t="s">
        <v>534</v>
      </c>
      <c r="C296" t="s">
        <v>535</v>
      </c>
      <c r="D296" t="s">
        <v>502</v>
      </c>
      <c r="E296">
        <v>2.476</v>
      </c>
      <c r="F296" t="s">
        <v>784</v>
      </c>
      <c r="J296" s="4"/>
      <c r="K296" s="4"/>
      <c r="O296">
        <v>8</v>
      </c>
      <c r="P296">
        <v>125</v>
      </c>
      <c r="Q296">
        <v>113</v>
      </c>
      <c r="R296">
        <v>113</v>
      </c>
      <c r="S296">
        <v>100.5</v>
      </c>
      <c r="T296" t="s">
        <v>87</v>
      </c>
      <c r="U296" t="s">
        <v>39</v>
      </c>
      <c r="V296" t="s">
        <v>500</v>
      </c>
      <c r="W296" t="s">
        <v>499</v>
      </c>
      <c r="X296" t="s">
        <v>501</v>
      </c>
      <c r="Y296" t="s">
        <v>499</v>
      </c>
    </row>
    <row r="297" spans="1:25" x14ac:dyDescent="0.25">
      <c r="A297">
        <v>43737</v>
      </c>
      <c r="B297" t="s">
        <v>285</v>
      </c>
      <c r="C297" t="s">
        <v>551</v>
      </c>
      <c r="D297" s="1" t="s">
        <v>290</v>
      </c>
      <c r="E297" t="s">
        <v>551</v>
      </c>
      <c r="J297" s="4"/>
      <c r="K297" s="4"/>
      <c r="O297">
        <v>1</v>
      </c>
      <c r="P297">
        <v>113</v>
      </c>
      <c r="Q297">
        <v>100.5</v>
      </c>
      <c r="R297">
        <v>113</v>
      </c>
      <c r="S297">
        <v>100.5</v>
      </c>
      <c r="T297" t="s">
        <v>39</v>
      </c>
      <c r="V297" t="s">
        <v>182</v>
      </c>
      <c r="W297" t="s">
        <v>285</v>
      </c>
      <c r="X297" t="s">
        <v>24</v>
      </c>
      <c r="Y297" t="s">
        <v>285</v>
      </c>
    </row>
    <row r="298" spans="1:25" x14ac:dyDescent="0.25">
      <c r="A298">
        <v>253246</v>
      </c>
      <c r="B298" t="s">
        <v>285</v>
      </c>
      <c r="C298" t="s">
        <v>284</v>
      </c>
      <c r="D298" t="s">
        <v>283</v>
      </c>
      <c r="E298" t="s">
        <v>551</v>
      </c>
      <c r="G298" t="s">
        <v>996</v>
      </c>
      <c r="H298" s="2">
        <v>2.2200000000000002</v>
      </c>
      <c r="I298" s="2">
        <v>1.2</v>
      </c>
      <c r="J298" s="3" t="s">
        <v>714</v>
      </c>
      <c r="K298" s="3" t="s">
        <v>601</v>
      </c>
      <c r="L298" t="s">
        <v>591</v>
      </c>
      <c r="M298" t="s">
        <v>801</v>
      </c>
      <c r="N298">
        <f>2.924+1.56*LN(H298*I298)</f>
        <v>4.4525328541779023</v>
      </c>
      <c r="O298">
        <v>7</v>
      </c>
      <c r="P298">
        <v>70.599999999999994</v>
      </c>
      <c r="Q298">
        <v>66</v>
      </c>
      <c r="R298">
        <v>70.599999999999994</v>
      </c>
      <c r="S298">
        <v>66</v>
      </c>
      <c r="T298" t="s">
        <v>21</v>
      </c>
      <c r="V298" t="s">
        <v>22</v>
      </c>
      <c r="W298" t="s">
        <v>284</v>
      </c>
      <c r="X298" t="s">
        <v>24</v>
      </c>
      <c r="Y298" t="s">
        <v>285</v>
      </c>
    </row>
    <row r="299" spans="1:25" x14ac:dyDescent="0.25">
      <c r="A299">
        <v>160064</v>
      </c>
      <c r="B299" t="s">
        <v>285</v>
      </c>
      <c r="C299" t="s">
        <v>284</v>
      </c>
      <c r="D299" t="s">
        <v>286</v>
      </c>
      <c r="E299" t="s">
        <v>551</v>
      </c>
      <c r="G299" t="s">
        <v>996</v>
      </c>
      <c r="H299" s="2">
        <v>2.2999999999999998</v>
      </c>
      <c r="I299" s="2">
        <v>1.6</v>
      </c>
      <c r="J299" s="3" t="s">
        <v>714</v>
      </c>
      <c r="K299" s="3" t="s">
        <v>601</v>
      </c>
      <c r="L299" t="s">
        <v>591</v>
      </c>
      <c r="M299" t="s">
        <v>801</v>
      </c>
      <c r="N299">
        <f>2.924+1.56*LN(H299*I299)</f>
        <v>4.9565438934021095</v>
      </c>
      <c r="O299">
        <v>2</v>
      </c>
      <c r="P299">
        <v>70.599999999999994</v>
      </c>
      <c r="Q299">
        <v>66</v>
      </c>
      <c r="R299">
        <v>70.599999999999994</v>
      </c>
      <c r="S299">
        <v>66</v>
      </c>
      <c r="T299" t="s">
        <v>21</v>
      </c>
      <c r="V299" t="s">
        <v>22</v>
      </c>
      <c r="W299" t="s">
        <v>284</v>
      </c>
      <c r="X299" t="s">
        <v>24</v>
      </c>
      <c r="Y299" t="s">
        <v>285</v>
      </c>
    </row>
    <row r="300" spans="1:25" x14ac:dyDescent="0.25">
      <c r="A300">
        <v>160066</v>
      </c>
      <c r="B300" t="s">
        <v>285</v>
      </c>
      <c r="C300" t="s">
        <v>284</v>
      </c>
      <c r="D300" s="1" t="s">
        <v>287</v>
      </c>
      <c r="E300" t="s">
        <v>551</v>
      </c>
      <c r="J300" s="4"/>
      <c r="K300" s="4"/>
      <c r="O300">
        <v>2</v>
      </c>
      <c r="P300">
        <v>70.599999999999994</v>
      </c>
      <c r="Q300">
        <v>66</v>
      </c>
      <c r="R300">
        <v>70.599999999999994</v>
      </c>
      <c r="S300">
        <v>66</v>
      </c>
      <c r="T300" t="s">
        <v>21</v>
      </c>
      <c r="V300" t="s">
        <v>22</v>
      </c>
      <c r="W300" t="s">
        <v>284</v>
      </c>
      <c r="X300" t="s">
        <v>24</v>
      </c>
      <c r="Y300" t="s">
        <v>285</v>
      </c>
    </row>
    <row r="301" spans="1:25" x14ac:dyDescent="0.25">
      <c r="A301">
        <v>216653</v>
      </c>
      <c r="B301" t="s">
        <v>285</v>
      </c>
      <c r="C301" t="s">
        <v>289</v>
      </c>
      <c r="D301" s="1" t="s">
        <v>288</v>
      </c>
      <c r="E301" t="s">
        <v>551</v>
      </c>
      <c r="J301" s="4"/>
      <c r="K301" s="4"/>
      <c r="O301">
        <v>1</v>
      </c>
      <c r="P301">
        <v>70.599999999999994</v>
      </c>
      <c r="Q301">
        <v>66</v>
      </c>
      <c r="R301">
        <v>70.599999999999994</v>
      </c>
      <c r="S301">
        <v>66</v>
      </c>
      <c r="T301" t="s">
        <v>21</v>
      </c>
      <c r="V301" t="s">
        <v>182</v>
      </c>
      <c r="W301" t="s">
        <v>289</v>
      </c>
      <c r="X301" t="s">
        <v>24</v>
      </c>
      <c r="Y301" t="s">
        <v>285</v>
      </c>
    </row>
    <row r="302" spans="1:25" x14ac:dyDescent="0.25">
      <c r="A302">
        <v>206772</v>
      </c>
      <c r="B302" t="s">
        <v>566</v>
      </c>
      <c r="C302" t="s">
        <v>551</v>
      </c>
      <c r="D302" t="s">
        <v>429</v>
      </c>
      <c r="E302" t="s">
        <v>551</v>
      </c>
      <c r="G302" t="s">
        <v>996</v>
      </c>
      <c r="H302" s="2">
        <v>1.4</v>
      </c>
      <c r="I302" s="2">
        <v>1.9</v>
      </c>
      <c r="J302" s="3" t="s">
        <v>776</v>
      </c>
      <c r="K302" s="3" t="s">
        <v>599</v>
      </c>
      <c r="L302" t="s">
        <v>592</v>
      </c>
      <c r="M302" t="s">
        <v>802</v>
      </c>
      <c r="N302">
        <f t="shared" ref="N302:N303" si="26">1.81+1.827*LN(H302*I302)</f>
        <v>3.5974018263439209</v>
      </c>
      <c r="O302">
        <v>4</v>
      </c>
      <c r="P302">
        <v>83.5</v>
      </c>
      <c r="Q302">
        <v>66</v>
      </c>
      <c r="R302">
        <v>72.099999999999994</v>
      </c>
      <c r="S302">
        <v>66</v>
      </c>
      <c r="T302" t="s">
        <v>20</v>
      </c>
      <c r="U302" t="s">
        <v>21</v>
      </c>
      <c r="W302" t="s">
        <v>16</v>
      </c>
      <c r="X302" t="s">
        <v>17</v>
      </c>
      <c r="Y302" t="s">
        <v>18</v>
      </c>
    </row>
    <row r="303" spans="1:25" x14ac:dyDescent="0.25">
      <c r="A303">
        <v>207630</v>
      </c>
      <c r="B303" t="s">
        <v>566</v>
      </c>
      <c r="C303" t="s">
        <v>551</v>
      </c>
      <c r="D303" t="s">
        <v>433</v>
      </c>
      <c r="E303" t="s">
        <v>551</v>
      </c>
      <c r="G303" t="s">
        <v>996</v>
      </c>
      <c r="H303" s="2">
        <v>1.47</v>
      </c>
      <c r="I303" s="2">
        <v>2.25</v>
      </c>
      <c r="J303" s="3" t="s">
        <v>776</v>
      </c>
      <c r="K303" s="3" t="s">
        <v>599</v>
      </c>
      <c r="L303" t="s">
        <v>592</v>
      </c>
      <c r="M303" t="s">
        <v>802</v>
      </c>
      <c r="N303">
        <f t="shared" si="26"/>
        <v>3.995443911271741</v>
      </c>
      <c r="O303">
        <v>1</v>
      </c>
      <c r="P303">
        <v>83.5</v>
      </c>
      <c r="Q303">
        <v>66</v>
      </c>
      <c r="R303">
        <v>83.5</v>
      </c>
      <c r="S303">
        <v>66</v>
      </c>
      <c r="T303" t="s">
        <v>20</v>
      </c>
      <c r="U303" t="s">
        <v>21</v>
      </c>
      <c r="W303" t="s">
        <v>16</v>
      </c>
      <c r="X303" t="s">
        <v>17</v>
      </c>
      <c r="Y303" t="s">
        <v>18</v>
      </c>
    </row>
    <row r="304" spans="1:25" x14ac:dyDescent="0.25">
      <c r="A304">
        <v>67621</v>
      </c>
      <c r="B304" t="s">
        <v>566</v>
      </c>
      <c r="C304" t="s">
        <v>551</v>
      </c>
      <c r="D304" s="1" t="s">
        <v>430</v>
      </c>
      <c r="E304" t="s">
        <v>551</v>
      </c>
      <c r="J304" s="4"/>
      <c r="K304" s="4"/>
      <c r="O304">
        <v>1</v>
      </c>
      <c r="P304">
        <v>83.5</v>
      </c>
      <c r="Q304">
        <v>66</v>
      </c>
      <c r="R304">
        <v>83.5</v>
      </c>
      <c r="S304">
        <v>66</v>
      </c>
      <c r="T304" t="s">
        <v>20</v>
      </c>
      <c r="U304" t="s">
        <v>21</v>
      </c>
      <c r="W304" t="s">
        <v>16</v>
      </c>
      <c r="X304" t="s">
        <v>17</v>
      </c>
      <c r="Y304" t="s">
        <v>18</v>
      </c>
    </row>
    <row r="305" spans="1:25" x14ac:dyDescent="0.25">
      <c r="A305">
        <v>67622</v>
      </c>
      <c r="B305" t="s">
        <v>566</v>
      </c>
      <c r="C305" t="s">
        <v>551</v>
      </c>
      <c r="D305" s="1" t="s">
        <v>431</v>
      </c>
      <c r="E305" t="s">
        <v>551</v>
      </c>
      <c r="J305" s="4"/>
      <c r="K305" s="4"/>
      <c r="O305">
        <v>1</v>
      </c>
      <c r="P305">
        <v>83.5</v>
      </c>
      <c r="Q305">
        <v>66</v>
      </c>
      <c r="R305">
        <v>83.5</v>
      </c>
      <c r="S305">
        <v>66</v>
      </c>
      <c r="T305" t="s">
        <v>20</v>
      </c>
      <c r="U305" t="s">
        <v>21</v>
      </c>
      <c r="W305" t="s">
        <v>16</v>
      </c>
      <c r="X305" t="s">
        <v>17</v>
      </c>
      <c r="Y305" t="s">
        <v>18</v>
      </c>
    </row>
    <row r="306" spans="1:25" x14ac:dyDescent="0.25">
      <c r="A306">
        <v>204734</v>
      </c>
      <c r="B306" t="s">
        <v>566</v>
      </c>
      <c r="C306" t="s">
        <v>551</v>
      </c>
      <c r="D306" s="1" t="s">
        <v>432</v>
      </c>
      <c r="E306" t="s">
        <v>551</v>
      </c>
      <c r="J306" s="4"/>
      <c r="K306" s="4"/>
      <c r="O306">
        <v>1</v>
      </c>
      <c r="P306">
        <v>99.6</v>
      </c>
      <c r="Q306">
        <v>93.5</v>
      </c>
      <c r="R306">
        <v>99.6</v>
      </c>
      <c r="S306">
        <v>93.5</v>
      </c>
      <c r="T306" t="s">
        <v>48</v>
      </c>
      <c r="U306" t="s">
        <v>40</v>
      </c>
      <c r="W306" t="s">
        <v>16</v>
      </c>
      <c r="X306" t="s">
        <v>17</v>
      </c>
      <c r="Y306" t="s">
        <v>18</v>
      </c>
    </row>
    <row r="307" spans="1:25" x14ac:dyDescent="0.25">
      <c r="A307">
        <v>435400</v>
      </c>
      <c r="B307" t="s">
        <v>566</v>
      </c>
      <c r="C307" t="s">
        <v>567</v>
      </c>
      <c r="D307" t="s">
        <v>428</v>
      </c>
      <c r="E307" t="s">
        <v>551</v>
      </c>
      <c r="G307" t="s">
        <v>996</v>
      </c>
      <c r="H307" s="2">
        <v>3.12</v>
      </c>
      <c r="I307" s="2">
        <v>3.64</v>
      </c>
      <c r="J307" s="3" t="s">
        <v>776</v>
      </c>
      <c r="K307" s="3" t="s">
        <v>599</v>
      </c>
      <c r="L307" t="s">
        <v>592</v>
      </c>
      <c r="M307" t="s">
        <v>802</v>
      </c>
      <c r="N307">
        <f t="shared" ref="N307:N309" si="27">1.81+1.827*LN(H307*I307)</f>
        <v>6.2492750806997641</v>
      </c>
      <c r="O307">
        <v>1</v>
      </c>
      <c r="P307">
        <v>83.5</v>
      </c>
      <c r="Q307">
        <v>66</v>
      </c>
      <c r="R307">
        <v>83.5</v>
      </c>
      <c r="S307">
        <v>66</v>
      </c>
      <c r="T307" t="s">
        <v>20</v>
      </c>
      <c r="U307" t="s">
        <v>21</v>
      </c>
      <c r="W307" t="s">
        <v>16</v>
      </c>
      <c r="X307" t="s">
        <v>17</v>
      </c>
      <c r="Y307" t="s">
        <v>18</v>
      </c>
    </row>
    <row r="308" spans="1:25" x14ac:dyDescent="0.25">
      <c r="A308">
        <v>67612</v>
      </c>
      <c r="B308" t="s">
        <v>566</v>
      </c>
      <c r="C308" t="s">
        <v>567</v>
      </c>
      <c r="D308" t="s">
        <v>425</v>
      </c>
      <c r="E308" t="s">
        <v>551</v>
      </c>
      <c r="G308" t="s">
        <v>996</v>
      </c>
      <c r="H308" s="2">
        <v>3.9</v>
      </c>
      <c r="I308" s="2">
        <v>3.7</v>
      </c>
      <c r="J308" s="3" t="s">
        <v>776</v>
      </c>
      <c r="K308" s="3" t="s">
        <v>599</v>
      </c>
      <c r="L308" t="s">
        <v>592</v>
      </c>
      <c r="M308" t="s">
        <v>802</v>
      </c>
      <c r="N308">
        <f t="shared" si="27"/>
        <v>6.6868282240796191</v>
      </c>
      <c r="O308">
        <v>1</v>
      </c>
      <c r="P308">
        <v>83.5</v>
      </c>
      <c r="Q308">
        <v>66</v>
      </c>
      <c r="R308">
        <v>83.5</v>
      </c>
      <c r="S308">
        <v>66</v>
      </c>
      <c r="T308" t="s">
        <v>20</v>
      </c>
      <c r="U308" t="s">
        <v>21</v>
      </c>
      <c r="W308" t="s">
        <v>16</v>
      </c>
      <c r="X308" t="s">
        <v>17</v>
      </c>
      <c r="Y308" t="s">
        <v>18</v>
      </c>
    </row>
    <row r="309" spans="1:25" x14ac:dyDescent="0.25">
      <c r="A309">
        <v>206767</v>
      </c>
      <c r="B309" t="s">
        <v>566</v>
      </c>
      <c r="C309" t="s">
        <v>567</v>
      </c>
      <c r="D309" t="s">
        <v>424</v>
      </c>
      <c r="E309" t="s">
        <v>551</v>
      </c>
      <c r="G309" t="s">
        <v>996</v>
      </c>
      <c r="H309" s="2">
        <v>5.7</v>
      </c>
      <c r="I309" s="2">
        <v>4.8499999999999996</v>
      </c>
      <c r="J309" s="3" t="s">
        <v>776</v>
      </c>
      <c r="K309" s="3" t="s">
        <v>599</v>
      </c>
      <c r="L309" t="s">
        <v>592</v>
      </c>
      <c r="M309" t="s">
        <v>802</v>
      </c>
      <c r="N309">
        <f t="shared" si="27"/>
        <v>7.87462579537614</v>
      </c>
      <c r="O309">
        <v>3</v>
      </c>
      <c r="P309">
        <v>72.099999999999994</v>
      </c>
      <c r="Q309">
        <v>66</v>
      </c>
      <c r="R309">
        <v>72.099999999999994</v>
      </c>
      <c r="S309">
        <v>66</v>
      </c>
      <c r="T309" t="s">
        <v>21</v>
      </c>
      <c r="W309" t="s">
        <v>16</v>
      </c>
      <c r="X309" t="s">
        <v>17</v>
      </c>
      <c r="Y309" t="s">
        <v>18</v>
      </c>
    </row>
    <row r="310" spans="1:25" x14ac:dyDescent="0.25">
      <c r="A310">
        <v>140932</v>
      </c>
      <c r="B310" t="s">
        <v>566</v>
      </c>
      <c r="C310" t="s">
        <v>567</v>
      </c>
      <c r="D310" s="1" t="s">
        <v>426</v>
      </c>
      <c r="E310" t="s">
        <v>551</v>
      </c>
      <c r="J310" s="4"/>
      <c r="K310" s="4"/>
      <c r="O310">
        <v>1</v>
      </c>
      <c r="P310">
        <v>83.5</v>
      </c>
      <c r="Q310">
        <v>66</v>
      </c>
      <c r="R310">
        <v>83.5</v>
      </c>
      <c r="S310">
        <v>66</v>
      </c>
      <c r="T310" t="s">
        <v>20</v>
      </c>
      <c r="U310" t="s">
        <v>21</v>
      </c>
      <c r="W310" t="s">
        <v>16</v>
      </c>
      <c r="X310" t="s">
        <v>17</v>
      </c>
      <c r="Y310" t="s">
        <v>18</v>
      </c>
    </row>
    <row r="311" spans="1:25" x14ac:dyDescent="0.25">
      <c r="A311">
        <v>207629</v>
      </c>
      <c r="B311" t="s">
        <v>566</v>
      </c>
      <c r="C311" t="s">
        <v>567</v>
      </c>
      <c r="D311" s="1" t="s">
        <v>427</v>
      </c>
      <c r="E311" t="s">
        <v>551</v>
      </c>
      <c r="J311" s="4"/>
      <c r="K311" s="4"/>
      <c r="O311">
        <v>1</v>
      </c>
      <c r="P311">
        <v>83.5</v>
      </c>
      <c r="Q311">
        <v>66</v>
      </c>
      <c r="R311">
        <v>83.5</v>
      </c>
      <c r="S311">
        <v>66</v>
      </c>
      <c r="T311" t="s">
        <v>20</v>
      </c>
      <c r="U311" t="s">
        <v>21</v>
      </c>
      <c r="W311" t="s">
        <v>16</v>
      </c>
      <c r="X311" t="s">
        <v>17</v>
      </c>
      <c r="Y311" t="s">
        <v>18</v>
      </c>
    </row>
    <row r="312" spans="1:25" x14ac:dyDescent="0.25">
      <c r="A312">
        <v>164354</v>
      </c>
      <c r="B312" t="s">
        <v>568</v>
      </c>
      <c r="C312" t="s">
        <v>551</v>
      </c>
      <c r="D312" s="1" t="s">
        <v>177</v>
      </c>
      <c r="E312" t="s">
        <v>551</v>
      </c>
      <c r="J312" s="4"/>
      <c r="K312" s="4"/>
      <c r="O312">
        <v>1</v>
      </c>
      <c r="P312">
        <v>122.46</v>
      </c>
      <c r="Q312">
        <v>109</v>
      </c>
      <c r="R312">
        <v>122.46</v>
      </c>
      <c r="S312">
        <v>109</v>
      </c>
      <c r="T312" t="s">
        <v>87</v>
      </c>
      <c r="U312" t="s">
        <v>39</v>
      </c>
      <c r="W312" t="s">
        <v>16</v>
      </c>
      <c r="X312" t="s">
        <v>17</v>
      </c>
      <c r="Y312" t="s">
        <v>18</v>
      </c>
    </row>
    <row r="313" spans="1:25" x14ac:dyDescent="0.25">
      <c r="A313">
        <v>166572</v>
      </c>
      <c r="B313" t="s">
        <v>568</v>
      </c>
      <c r="C313" t="s">
        <v>574</v>
      </c>
      <c r="D313" t="s">
        <v>172</v>
      </c>
      <c r="E313" t="s">
        <v>551</v>
      </c>
      <c r="G313" t="s">
        <v>996</v>
      </c>
      <c r="H313" s="2">
        <v>5.7</v>
      </c>
      <c r="I313" s="2">
        <v>4.0999999999999996</v>
      </c>
      <c r="J313" s="3" t="s">
        <v>720</v>
      </c>
      <c r="K313" s="3" t="s">
        <v>599</v>
      </c>
      <c r="L313" t="s">
        <v>592</v>
      </c>
      <c r="M313" t="s">
        <v>802</v>
      </c>
      <c r="N313">
        <f t="shared" ref="N313:N314" si="28">1.81+1.827*LN(H313*I313)</f>
        <v>7.5677049024022498</v>
      </c>
      <c r="O313">
        <v>1</v>
      </c>
      <c r="P313">
        <v>99.6</v>
      </c>
      <c r="Q313">
        <v>93.5</v>
      </c>
      <c r="R313">
        <v>99.6</v>
      </c>
      <c r="S313">
        <v>93.5</v>
      </c>
      <c r="T313" t="s">
        <v>48</v>
      </c>
      <c r="U313" t="s">
        <v>40</v>
      </c>
      <c r="W313" t="s">
        <v>16</v>
      </c>
      <c r="X313" t="s">
        <v>17</v>
      </c>
      <c r="Y313" t="s">
        <v>18</v>
      </c>
    </row>
    <row r="314" spans="1:25" x14ac:dyDescent="0.25">
      <c r="A314">
        <v>166544</v>
      </c>
      <c r="B314" t="s">
        <v>568</v>
      </c>
      <c r="C314" t="s">
        <v>174</v>
      </c>
      <c r="D314" t="s">
        <v>173</v>
      </c>
      <c r="E314" t="s">
        <v>551</v>
      </c>
      <c r="G314" t="s">
        <v>996</v>
      </c>
      <c r="H314" s="2">
        <v>7.3</v>
      </c>
      <c r="I314" s="2">
        <v>4.3</v>
      </c>
      <c r="J314" s="3" t="s">
        <v>702</v>
      </c>
      <c r="K314" s="3" t="s">
        <v>599</v>
      </c>
      <c r="L314" t="s">
        <v>592</v>
      </c>
      <c r="M314" t="s">
        <v>802</v>
      </c>
      <c r="N314">
        <f t="shared" si="28"/>
        <v>8.1067360805500055</v>
      </c>
      <c r="O314">
        <v>1</v>
      </c>
      <c r="P314">
        <v>99.6</v>
      </c>
      <c r="Q314">
        <v>93.5</v>
      </c>
      <c r="R314">
        <v>99.6</v>
      </c>
      <c r="S314">
        <v>93.5</v>
      </c>
      <c r="T314" t="s">
        <v>48</v>
      </c>
      <c r="U314" t="s">
        <v>40</v>
      </c>
      <c r="W314" t="s">
        <v>174</v>
      </c>
      <c r="X314" t="s">
        <v>175</v>
      </c>
      <c r="Y314" t="s">
        <v>174</v>
      </c>
    </row>
    <row r="315" spans="1:25" x14ac:dyDescent="0.25">
      <c r="A315">
        <v>137612</v>
      </c>
      <c r="B315" t="s">
        <v>568</v>
      </c>
      <c r="C315" t="s">
        <v>174</v>
      </c>
      <c r="D315" s="1" t="s">
        <v>176</v>
      </c>
      <c r="E315" t="s">
        <v>551</v>
      </c>
      <c r="J315" s="4"/>
      <c r="K315" s="4"/>
      <c r="O315">
        <v>1</v>
      </c>
      <c r="P315">
        <v>122.46</v>
      </c>
      <c r="Q315">
        <v>112.03</v>
      </c>
      <c r="R315">
        <v>122.46</v>
      </c>
      <c r="S315">
        <v>112.03</v>
      </c>
      <c r="T315" t="s">
        <v>87</v>
      </c>
      <c r="U315" t="s">
        <v>39</v>
      </c>
      <c r="W315" t="s">
        <v>174</v>
      </c>
      <c r="X315" t="s">
        <v>175</v>
      </c>
      <c r="Y315" t="s">
        <v>174</v>
      </c>
    </row>
    <row r="316" spans="1:25" x14ac:dyDescent="0.25">
      <c r="A316">
        <v>47415</v>
      </c>
      <c r="B316" t="s">
        <v>70</v>
      </c>
      <c r="C316" t="s">
        <v>551</v>
      </c>
      <c r="D316" t="s">
        <v>136</v>
      </c>
      <c r="E316">
        <v>1.791759469</v>
      </c>
      <c r="F316" t="s">
        <v>784</v>
      </c>
      <c r="G316" t="s">
        <v>996</v>
      </c>
      <c r="H316" s="2">
        <v>1.26</v>
      </c>
      <c r="I316" s="2">
        <v>0.76</v>
      </c>
      <c r="J316" s="3" t="s">
        <v>730</v>
      </c>
      <c r="K316" s="3" t="s">
        <v>605</v>
      </c>
      <c r="L316" t="s">
        <v>598</v>
      </c>
      <c r="M316" t="s">
        <v>798</v>
      </c>
      <c r="N316">
        <f>0.87+0.79*(1.81+1.827*LN(H316*I316))</f>
        <v>2.2373675477113633</v>
      </c>
      <c r="O316">
        <v>5</v>
      </c>
      <c r="P316">
        <v>105.3</v>
      </c>
      <c r="Q316">
        <v>93.5</v>
      </c>
      <c r="R316">
        <v>105.3</v>
      </c>
      <c r="S316">
        <v>93.5</v>
      </c>
      <c r="T316" t="s">
        <v>39</v>
      </c>
      <c r="U316" t="s">
        <v>40</v>
      </c>
      <c r="V316" t="s">
        <v>64</v>
      </c>
      <c r="W316" t="s">
        <v>70</v>
      </c>
      <c r="X316" t="s">
        <v>37</v>
      </c>
      <c r="Y316" t="s">
        <v>70</v>
      </c>
    </row>
    <row r="317" spans="1:25" x14ac:dyDescent="0.25">
      <c r="A317">
        <v>249185</v>
      </c>
      <c r="B317" t="s">
        <v>70</v>
      </c>
      <c r="C317" t="s">
        <v>551</v>
      </c>
      <c r="D317" t="s">
        <v>118</v>
      </c>
      <c r="E317" t="s">
        <v>551</v>
      </c>
      <c r="G317" t="s">
        <v>996</v>
      </c>
      <c r="H317" s="2">
        <v>1.41</v>
      </c>
      <c r="I317" s="2">
        <v>1.1200000000000001</v>
      </c>
      <c r="J317" s="3" t="s">
        <v>716</v>
      </c>
      <c r="K317" s="3" t="s">
        <v>605</v>
      </c>
      <c r="L317" t="s">
        <v>598</v>
      </c>
      <c r="M317" t="s">
        <v>798</v>
      </c>
      <c r="N317">
        <f>0.87+0.79*(1.81+1.827*LN(H317*I317))</f>
        <v>2.9593840194014867</v>
      </c>
      <c r="O317">
        <v>1</v>
      </c>
      <c r="P317">
        <v>145</v>
      </c>
      <c r="Q317">
        <v>136.4</v>
      </c>
      <c r="R317">
        <v>145</v>
      </c>
      <c r="S317">
        <v>136.4</v>
      </c>
      <c r="T317" t="s">
        <v>14</v>
      </c>
      <c r="U317" t="s">
        <v>119</v>
      </c>
      <c r="V317" t="s">
        <v>64</v>
      </c>
      <c r="W317" t="s">
        <v>70</v>
      </c>
      <c r="X317" t="s">
        <v>37</v>
      </c>
      <c r="Y317" t="s">
        <v>70</v>
      </c>
    </row>
    <row r="318" spans="1:25" x14ac:dyDescent="0.25">
      <c r="A318">
        <v>45105</v>
      </c>
      <c r="B318" t="s">
        <v>70</v>
      </c>
      <c r="C318" t="s">
        <v>551</v>
      </c>
      <c r="D318" t="s">
        <v>104</v>
      </c>
      <c r="E318">
        <v>3.182418433</v>
      </c>
      <c r="F318" t="s">
        <v>784</v>
      </c>
      <c r="G318" t="s">
        <v>996</v>
      </c>
      <c r="H318" s="2">
        <v>1.8</v>
      </c>
      <c r="J318" s="3" t="s">
        <v>783</v>
      </c>
      <c r="K318" s="3" t="s">
        <v>603</v>
      </c>
      <c r="L318" s="3" t="s">
        <v>597</v>
      </c>
      <c r="M318" t="s">
        <v>809</v>
      </c>
      <c r="N318">
        <f>1.681+2.91*LN(H318)</f>
        <v>3.3914591948651669</v>
      </c>
      <c r="O318">
        <v>7</v>
      </c>
      <c r="P318">
        <v>83.5</v>
      </c>
      <c r="Q318">
        <v>70.599999999999994</v>
      </c>
      <c r="R318">
        <v>83.5</v>
      </c>
      <c r="S318">
        <v>70.599999999999994</v>
      </c>
      <c r="T318" t="s">
        <v>20</v>
      </c>
      <c r="U318" t="s">
        <v>21</v>
      </c>
      <c r="V318" t="s">
        <v>64</v>
      </c>
      <c r="W318" t="s">
        <v>70</v>
      </c>
      <c r="X318" t="s">
        <v>37</v>
      </c>
      <c r="Y318" t="s">
        <v>70</v>
      </c>
    </row>
    <row r="319" spans="1:25" x14ac:dyDescent="0.25">
      <c r="A319">
        <v>45525</v>
      </c>
      <c r="B319" t="s">
        <v>70</v>
      </c>
      <c r="C319" t="s">
        <v>551</v>
      </c>
      <c r="D319" t="s">
        <v>106</v>
      </c>
      <c r="E319">
        <v>3.3015986910000001</v>
      </c>
      <c r="F319" t="s">
        <v>784</v>
      </c>
      <c r="G319" t="s">
        <v>996</v>
      </c>
      <c r="H319" s="2">
        <v>1.88</v>
      </c>
      <c r="I319" s="2">
        <v>1.0900000000000001</v>
      </c>
      <c r="J319" s="3" t="s">
        <v>733</v>
      </c>
      <c r="K319" s="3" t="s">
        <v>605</v>
      </c>
      <c r="L319" t="s">
        <v>598</v>
      </c>
      <c r="M319" t="s">
        <v>798</v>
      </c>
      <c r="N319">
        <f>0.87+0.79*(1.81+1.827*LN(H319*I319))</f>
        <v>3.3354163479847565</v>
      </c>
      <c r="O319">
        <v>5</v>
      </c>
      <c r="P319">
        <v>100.5</v>
      </c>
      <c r="Q319">
        <v>93.9</v>
      </c>
      <c r="R319">
        <v>99.6</v>
      </c>
      <c r="S319">
        <v>93.5</v>
      </c>
      <c r="T319" t="s">
        <v>48</v>
      </c>
      <c r="U319" t="s">
        <v>40</v>
      </c>
      <c r="V319" t="s">
        <v>64</v>
      </c>
      <c r="W319" t="s">
        <v>70</v>
      </c>
      <c r="X319" t="s">
        <v>37</v>
      </c>
      <c r="Y319" t="s">
        <v>70</v>
      </c>
    </row>
    <row r="320" spans="1:25" x14ac:dyDescent="0.25">
      <c r="A320">
        <v>44721</v>
      </c>
      <c r="B320" t="s">
        <v>70</v>
      </c>
      <c r="C320" t="s">
        <v>551</v>
      </c>
      <c r="D320" t="s">
        <v>98</v>
      </c>
      <c r="E320">
        <v>3.4011973819999999</v>
      </c>
      <c r="F320" t="s">
        <v>784</v>
      </c>
      <c r="G320" t="s">
        <v>996</v>
      </c>
      <c r="H320" s="2">
        <v>1.88</v>
      </c>
      <c r="I320" s="2">
        <v>1.1499999999999999</v>
      </c>
      <c r="J320" s="3" t="s">
        <v>730</v>
      </c>
      <c r="K320" s="3" t="s">
        <v>605</v>
      </c>
      <c r="L320" t="s">
        <v>598</v>
      </c>
      <c r="M320" t="s">
        <v>798</v>
      </c>
      <c r="N320">
        <f t="shared" ref="N320:N327" si="29">0.87+0.79*(1.81+1.827*LN(H320*I320))</f>
        <v>3.4127560979574967</v>
      </c>
      <c r="O320">
        <v>9</v>
      </c>
      <c r="P320">
        <v>113</v>
      </c>
      <c r="Q320">
        <v>100.5</v>
      </c>
      <c r="R320">
        <v>105.3</v>
      </c>
      <c r="S320">
        <v>93.5</v>
      </c>
      <c r="T320" t="s">
        <v>39</v>
      </c>
      <c r="U320" t="s">
        <v>40</v>
      </c>
      <c r="V320" t="s">
        <v>64</v>
      </c>
      <c r="W320" t="s">
        <v>70</v>
      </c>
      <c r="X320" t="s">
        <v>37</v>
      </c>
      <c r="Y320" t="s">
        <v>70</v>
      </c>
    </row>
    <row r="321" spans="1:25" x14ac:dyDescent="0.25">
      <c r="A321">
        <v>204040</v>
      </c>
      <c r="B321" t="s">
        <v>70</v>
      </c>
      <c r="C321" t="s">
        <v>551</v>
      </c>
      <c r="D321" t="s">
        <v>34</v>
      </c>
      <c r="E321">
        <v>2.4849066500000001</v>
      </c>
      <c r="F321" t="s">
        <v>784</v>
      </c>
      <c r="G321" t="s">
        <v>996</v>
      </c>
      <c r="H321" s="2">
        <v>1.9</v>
      </c>
      <c r="I321" s="2">
        <v>0.9</v>
      </c>
      <c r="J321" s="3" t="s">
        <v>754</v>
      </c>
      <c r="K321" s="3" t="s">
        <v>605</v>
      </c>
      <c r="L321" t="s">
        <v>598</v>
      </c>
      <c r="M321" t="s">
        <v>798</v>
      </c>
      <c r="N321">
        <f t="shared" si="29"/>
        <v>3.0742369764647925</v>
      </c>
      <c r="O321">
        <v>5</v>
      </c>
      <c r="P321">
        <v>83.6</v>
      </c>
      <c r="Q321">
        <v>72.099999999999994</v>
      </c>
      <c r="R321">
        <v>83.5</v>
      </c>
      <c r="S321">
        <v>70.599999999999994</v>
      </c>
      <c r="T321" t="s">
        <v>20</v>
      </c>
      <c r="U321" t="s">
        <v>21</v>
      </c>
      <c r="V321" t="s">
        <v>22</v>
      </c>
      <c r="W321" t="s">
        <v>23</v>
      </c>
      <c r="X321" t="s">
        <v>24</v>
      </c>
      <c r="Y321" t="s">
        <v>23</v>
      </c>
    </row>
    <row r="322" spans="1:25" x14ac:dyDescent="0.25">
      <c r="A322">
        <v>216471</v>
      </c>
      <c r="B322" t="s">
        <v>70</v>
      </c>
      <c r="C322" t="s">
        <v>551</v>
      </c>
      <c r="D322" t="s">
        <v>115</v>
      </c>
      <c r="E322" t="s">
        <v>551</v>
      </c>
      <c r="G322" t="s">
        <v>996</v>
      </c>
      <c r="H322" s="2">
        <v>1.96</v>
      </c>
      <c r="I322" s="2">
        <v>1.1200000000000001</v>
      </c>
      <c r="J322" s="3" t="s">
        <v>709</v>
      </c>
      <c r="K322" s="3" t="s">
        <v>605</v>
      </c>
      <c r="L322" t="s">
        <v>598</v>
      </c>
      <c r="M322" t="s">
        <v>798</v>
      </c>
      <c r="N322">
        <f t="shared" si="29"/>
        <v>3.4347516379291481</v>
      </c>
      <c r="O322">
        <v>1</v>
      </c>
      <c r="P322">
        <v>93.5</v>
      </c>
      <c r="Q322">
        <v>86.3</v>
      </c>
      <c r="R322">
        <v>93.5</v>
      </c>
      <c r="S322">
        <v>86.3</v>
      </c>
      <c r="T322" t="s">
        <v>40</v>
      </c>
      <c r="U322" t="s">
        <v>96</v>
      </c>
      <c r="V322" t="s">
        <v>64</v>
      </c>
      <c r="W322" t="s">
        <v>70</v>
      </c>
      <c r="X322" t="s">
        <v>37</v>
      </c>
      <c r="Y322" t="s">
        <v>70</v>
      </c>
    </row>
    <row r="323" spans="1:25" x14ac:dyDescent="0.25">
      <c r="A323">
        <v>44976</v>
      </c>
      <c r="B323" t="s">
        <v>70</v>
      </c>
      <c r="C323" t="s">
        <v>551</v>
      </c>
      <c r="D323" t="s">
        <v>101</v>
      </c>
      <c r="E323">
        <v>3.8286413960000001</v>
      </c>
      <c r="F323" t="s">
        <v>784</v>
      </c>
      <c r="G323" t="s">
        <v>996</v>
      </c>
      <c r="H323" s="2">
        <v>2.06</v>
      </c>
      <c r="I323" s="2">
        <v>1.39</v>
      </c>
      <c r="J323" s="3" t="s">
        <v>730</v>
      </c>
      <c r="K323" s="3" t="s">
        <v>605</v>
      </c>
      <c r="L323" t="s">
        <v>598</v>
      </c>
      <c r="M323" t="s">
        <v>798</v>
      </c>
      <c r="N323">
        <f t="shared" si="29"/>
        <v>3.8182972035202036</v>
      </c>
      <c r="O323">
        <v>8</v>
      </c>
      <c r="P323">
        <v>113</v>
      </c>
      <c r="Q323">
        <v>100.5</v>
      </c>
      <c r="R323">
        <v>105.3</v>
      </c>
      <c r="S323">
        <v>93.5</v>
      </c>
      <c r="T323" t="s">
        <v>39</v>
      </c>
      <c r="U323" t="s">
        <v>40</v>
      </c>
      <c r="V323" t="s">
        <v>64</v>
      </c>
      <c r="W323" t="s">
        <v>70</v>
      </c>
      <c r="X323" t="s">
        <v>37</v>
      </c>
      <c r="Y323" t="s">
        <v>70</v>
      </c>
    </row>
    <row r="324" spans="1:25" x14ac:dyDescent="0.25">
      <c r="A324">
        <v>45101</v>
      </c>
      <c r="B324" t="s">
        <v>70</v>
      </c>
      <c r="C324" t="s">
        <v>551</v>
      </c>
      <c r="D324" t="s">
        <v>102</v>
      </c>
      <c r="E324">
        <v>3.4691740310000001</v>
      </c>
      <c r="F324" t="s">
        <v>784</v>
      </c>
      <c r="G324" t="s">
        <v>996</v>
      </c>
      <c r="H324" s="2">
        <v>2.15</v>
      </c>
      <c r="I324" s="2">
        <v>1.1000000000000001</v>
      </c>
      <c r="J324" s="3" t="s">
        <v>738</v>
      </c>
      <c r="K324" s="3" t="s">
        <v>605</v>
      </c>
      <c r="L324" t="s">
        <v>598</v>
      </c>
      <c r="M324" t="s">
        <v>798</v>
      </c>
      <c r="N324">
        <f t="shared" si="29"/>
        <v>3.5422867424122844</v>
      </c>
      <c r="O324">
        <v>3</v>
      </c>
      <c r="P324">
        <v>85.8</v>
      </c>
      <c r="Q324">
        <v>83.5</v>
      </c>
      <c r="R324">
        <v>83.5</v>
      </c>
      <c r="S324">
        <v>70.599999999999994</v>
      </c>
      <c r="T324" t="s">
        <v>43</v>
      </c>
      <c r="U324" t="s">
        <v>21</v>
      </c>
      <c r="V324" t="s">
        <v>64</v>
      </c>
      <c r="W324" t="s">
        <v>70</v>
      </c>
      <c r="X324" t="s">
        <v>37</v>
      </c>
      <c r="Y324" t="s">
        <v>70</v>
      </c>
    </row>
    <row r="325" spans="1:25" x14ac:dyDescent="0.25">
      <c r="A325">
        <v>45108</v>
      </c>
      <c r="B325" t="s">
        <v>70</v>
      </c>
      <c r="C325" t="s">
        <v>551</v>
      </c>
      <c r="D325" t="s">
        <v>105</v>
      </c>
      <c r="E325">
        <v>3.6319128159999998</v>
      </c>
      <c r="F325" t="s">
        <v>784</v>
      </c>
      <c r="G325" t="s">
        <v>996</v>
      </c>
      <c r="H325" s="2">
        <v>2.2999999999999998</v>
      </c>
      <c r="I325" s="2">
        <v>1</v>
      </c>
      <c r="J325" s="3" t="s">
        <v>738</v>
      </c>
      <c r="K325" s="3" t="s">
        <v>605</v>
      </c>
      <c r="L325" t="s">
        <v>598</v>
      </c>
      <c r="M325" t="s">
        <v>798</v>
      </c>
      <c r="N325">
        <f t="shared" si="29"/>
        <v>3.5020627244059237</v>
      </c>
      <c r="O325">
        <v>7</v>
      </c>
      <c r="P325">
        <v>70.599999999999994</v>
      </c>
      <c r="Q325">
        <v>66</v>
      </c>
      <c r="R325">
        <v>66</v>
      </c>
      <c r="S325">
        <v>63.3</v>
      </c>
      <c r="T325" t="s">
        <v>21</v>
      </c>
      <c r="U325" t="s">
        <v>55</v>
      </c>
      <c r="V325" t="s">
        <v>64</v>
      </c>
      <c r="W325" t="s">
        <v>70</v>
      </c>
      <c r="X325" t="s">
        <v>37</v>
      </c>
      <c r="Y325" t="s">
        <v>70</v>
      </c>
    </row>
    <row r="326" spans="1:25" x14ac:dyDescent="0.25">
      <c r="A326">
        <v>44975</v>
      </c>
      <c r="B326" t="s">
        <v>70</v>
      </c>
      <c r="C326" t="s">
        <v>551</v>
      </c>
      <c r="D326" t="s">
        <v>99</v>
      </c>
      <c r="E326">
        <v>4.2626798770000001</v>
      </c>
      <c r="F326" t="s">
        <v>784</v>
      </c>
      <c r="G326" t="s">
        <v>996</v>
      </c>
      <c r="H326" s="2">
        <v>2.4900000000000002</v>
      </c>
      <c r="I326" s="2">
        <v>1.57</v>
      </c>
      <c r="J326" s="3" t="s">
        <v>730</v>
      </c>
      <c r="K326" s="3" t="s">
        <v>605</v>
      </c>
      <c r="L326" t="s">
        <v>598</v>
      </c>
      <c r="M326" t="s">
        <v>798</v>
      </c>
      <c r="N326">
        <f t="shared" si="29"/>
        <v>4.2676759782033962</v>
      </c>
      <c r="O326">
        <v>9</v>
      </c>
      <c r="P326">
        <v>113</v>
      </c>
      <c r="Q326">
        <v>100.5</v>
      </c>
      <c r="R326">
        <v>105.3</v>
      </c>
      <c r="S326">
        <v>93.5</v>
      </c>
      <c r="T326" t="s">
        <v>39</v>
      </c>
      <c r="U326" t="s">
        <v>40</v>
      </c>
      <c r="V326" t="s">
        <v>64</v>
      </c>
      <c r="W326" t="s">
        <v>70</v>
      </c>
      <c r="X326" t="s">
        <v>37</v>
      </c>
      <c r="Y326" t="s">
        <v>70</v>
      </c>
    </row>
    <row r="327" spans="1:25" x14ac:dyDescent="0.25">
      <c r="A327">
        <v>331090</v>
      </c>
      <c r="B327" t="s">
        <v>70</v>
      </c>
      <c r="C327" t="s">
        <v>551</v>
      </c>
      <c r="D327" t="s">
        <v>117</v>
      </c>
      <c r="E327" t="s">
        <v>551</v>
      </c>
      <c r="G327" t="s">
        <v>996</v>
      </c>
      <c r="H327" s="2">
        <v>9.1999999999999993</v>
      </c>
      <c r="I327" s="2">
        <v>3.58</v>
      </c>
      <c r="J327" s="3" t="s">
        <v>795</v>
      </c>
      <c r="K327" s="3" t="s">
        <v>605</v>
      </c>
      <c r="L327" t="s">
        <v>598</v>
      </c>
      <c r="M327" t="s">
        <v>798</v>
      </c>
      <c r="N327">
        <f t="shared" si="29"/>
        <v>7.3437123553606272</v>
      </c>
      <c r="O327">
        <v>1</v>
      </c>
      <c r="P327">
        <v>70.599999999999994</v>
      </c>
      <c r="Q327">
        <v>66</v>
      </c>
      <c r="R327">
        <v>70.599999999999994</v>
      </c>
      <c r="S327">
        <v>66</v>
      </c>
      <c r="T327" t="s">
        <v>21</v>
      </c>
      <c r="V327" t="s">
        <v>64</v>
      </c>
      <c r="W327" t="s">
        <v>70</v>
      </c>
      <c r="X327" t="s">
        <v>37</v>
      </c>
      <c r="Y327" t="s">
        <v>70</v>
      </c>
    </row>
    <row r="328" spans="1:25" x14ac:dyDescent="0.25">
      <c r="A328">
        <v>43974</v>
      </c>
      <c r="B328" t="s">
        <v>70</v>
      </c>
      <c r="C328" t="s">
        <v>551</v>
      </c>
      <c r="D328" s="1" t="s">
        <v>157</v>
      </c>
      <c r="E328" t="s">
        <v>551</v>
      </c>
      <c r="J328" s="4"/>
      <c r="K328" s="4"/>
      <c r="O328">
        <v>5</v>
      </c>
      <c r="P328">
        <v>105.3</v>
      </c>
      <c r="Q328">
        <v>93.5</v>
      </c>
      <c r="R328">
        <v>105.3</v>
      </c>
      <c r="S328">
        <v>93.5</v>
      </c>
      <c r="T328" t="s">
        <v>39</v>
      </c>
      <c r="U328" t="s">
        <v>40</v>
      </c>
      <c r="V328" t="s">
        <v>64</v>
      </c>
      <c r="W328" t="s">
        <v>70</v>
      </c>
      <c r="X328" t="s">
        <v>37</v>
      </c>
      <c r="Y328" t="s">
        <v>70</v>
      </c>
    </row>
    <row r="329" spans="1:25" x14ac:dyDescent="0.25">
      <c r="A329">
        <v>216491</v>
      </c>
      <c r="B329" t="s">
        <v>70</v>
      </c>
      <c r="C329" t="s">
        <v>551</v>
      </c>
      <c r="D329" s="1" t="s">
        <v>94</v>
      </c>
      <c r="E329" t="s">
        <v>551</v>
      </c>
      <c r="J329" s="4"/>
      <c r="K329" s="4"/>
      <c r="O329">
        <v>1</v>
      </c>
      <c r="P329">
        <v>72.099999999999994</v>
      </c>
      <c r="Q329">
        <v>66</v>
      </c>
      <c r="R329">
        <v>72.099999999999994</v>
      </c>
      <c r="S329">
        <v>66</v>
      </c>
      <c r="T329" t="s">
        <v>21</v>
      </c>
      <c r="V329" t="s">
        <v>64</v>
      </c>
      <c r="W329" t="s">
        <v>70</v>
      </c>
      <c r="X329" t="s">
        <v>37</v>
      </c>
      <c r="Y329" t="s">
        <v>70</v>
      </c>
    </row>
    <row r="330" spans="1:25" x14ac:dyDescent="0.25">
      <c r="A330">
        <v>265643</v>
      </c>
      <c r="B330" t="s">
        <v>70</v>
      </c>
      <c r="C330" t="s">
        <v>551</v>
      </c>
      <c r="D330" s="1" t="s">
        <v>134</v>
      </c>
      <c r="E330" t="s">
        <v>551</v>
      </c>
      <c r="J330" s="4"/>
      <c r="K330" s="4"/>
      <c r="O330">
        <v>1</v>
      </c>
      <c r="P330">
        <v>122.46</v>
      </c>
      <c r="Q330">
        <v>112.03</v>
      </c>
      <c r="R330">
        <v>122.46</v>
      </c>
      <c r="S330">
        <v>112.03</v>
      </c>
      <c r="T330" t="s">
        <v>87</v>
      </c>
      <c r="U330" t="s">
        <v>39</v>
      </c>
      <c r="V330" t="s">
        <v>64</v>
      </c>
      <c r="W330" t="s">
        <v>70</v>
      </c>
      <c r="X330" t="s">
        <v>37</v>
      </c>
      <c r="Y330" t="s">
        <v>70</v>
      </c>
    </row>
    <row r="331" spans="1:25" x14ac:dyDescent="0.25">
      <c r="A331">
        <v>358279</v>
      </c>
      <c r="B331" t="s">
        <v>70</v>
      </c>
      <c r="C331" t="s">
        <v>551</v>
      </c>
      <c r="D331" s="1" t="s">
        <v>158</v>
      </c>
      <c r="E331" t="s">
        <v>551</v>
      </c>
      <c r="J331" s="4"/>
      <c r="K331" s="4"/>
      <c r="O331">
        <v>1</v>
      </c>
      <c r="P331">
        <v>129.4</v>
      </c>
      <c r="Q331">
        <v>113</v>
      </c>
      <c r="R331">
        <v>129.4</v>
      </c>
      <c r="S331">
        <v>113</v>
      </c>
      <c r="T331" t="s">
        <v>15</v>
      </c>
      <c r="U331" t="s">
        <v>87</v>
      </c>
      <c r="V331" t="s">
        <v>64</v>
      </c>
      <c r="W331" t="s">
        <v>70</v>
      </c>
      <c r="X331" t="s">
        <v>37</v>
      </c>
      <c r="Y331" t="s">
        <v>70</v>
      </c>
    </row>
    <row r="332" spans="1:25" x14ac:dyDescent="0.25">
      <c r="A332">
        <v>204009</v>
      </c>
      <c r="B332" t="s">
        <v>70</v>
      </c>
      <c r="C332" t="s">
        <v>551</v>
      </c>
      <c r="D332" s="1" t="s">
        <v>33</v>
      </c>
      <c r="E332" t="s">
        <v>551</v>
      </c>
      <c r="J332" s="4"/>
      <c r="K332" s="4"/>
      <c r="O332">
        <v>2</v>
      </c>
      <c r="P332">
        <v>83.6</v>
      </c>
      <c r="Q332">
        <v>72.099999999999994</v>
      </c>
      <c r="R332">
        <v>83.5</v>
      </c>
      <c r="S332">
        <v>70.599999999999994</v>
      </c>
      <c r="T332" t="s">
        <v>20</v>
      </c>
      <c r="U332" t="s">
        <v>21</v>
      </c>
      <c r="V332" t="s">
        <v>22</v>
      </c>
      <c r="W332" t="s">
        <v>23</v>
      </c>
      <c r="X332" t="s">
        <v>24</v>
      </c>
      <c r="Y332" t="s">
        <v>23</v>
      </c>
    </row>
    <row r="333" spans="1:25" x14ac:dyDescent="0.25">
      <c r="A333">
        <v>253258</v>
      </c>
      <c r="B333" t="s">
        <v>70</v>
      </c>
      <c r="C333" t="s">
        <v>551</v>
      </c>
      <c r="D333" s="1" t="s">
        <v>100</v>
      </c>
      <c r="E333" t="s">
        <v>551</v>
      </c>
      <c r="J333" s="4"/>
      <c r="K333" s="4"/>
      <c r="O333">
        <v>1</v>
      </c>
      <c r="P333">
        <v>99.6</v>
      </c>
      <c r="Q333">
        <v>93.5</v>
      </c>
      <c r="R333">
        <v>99.6</v>
      </c>
      <c r="S333">
        <v>93.5</v>
      </c>
      <c r="T333" t="s">
        <v>48</v>
      </c>
      <c r="U333" t="s">
        <v>40</v>
      </c>
      <c r="V333" t="s">
        <v>64</v>
      </c>
      <c r="W333" t="s">
        <v>70</v>
      </c>
      <c r="X333" t="s">
        <v>37</v>
      </c>
      <c r="Y333" t="s">
        <v>70</v>
      </c>
    </row>
    <row r="334" spans="1:25" x14ac:dyDescent="0.25">
      <c r="A334">
        <v>45103</v>
      </c>
      <c r="B334" t="s">
        <v>70</v>
      </c>
      <c r="C334" t="s">
        <v>551</v>
      </c>
      <c r="D334" s="1" t="s">
        <v>103</v>
      </c>
      <c r="E334" t="s">
        <v>551</v>
      </c>
      <c r="J334" s="4"/>
      <c r="K334" s="4"/>
      <c r="O334">
        <v>1</v>
      </c>
      <c r="P334">
        <v>83.5</v>
      </c>
      <c r="Q334">
        <v>70.599999999999994</v>
      </c>
      <c r="R334">
        <v>83.5</v>
      </c>
      <c r="S334">
        <v>70.599999999999994</v>
      </c>
      <c r="T334" t="s">
        <v>20</v>
      </c>
      <c r="U334" t="s">
        <v>21</v>
      </c>
      <c r="V334" t="s">
        <v>64</v>
      </c>
      <c r="W334" t="s">
        <v>70</v>
      </c>
      <c r="X334" t="s">
        <v>37</v>
      </c>
      <c r="Y334" t="s">
        <v>70</v>
      </c>
    </row>
    <row r="335" spans="1:25" x14ac:dyDescent="0.25">
      <c r="A335">
        <v>216670</v>
      </c>
      <c r="B335" t="s">
        <v>70</v>
      </c>
      <c r="C335" t="s">
        <v>551</v>
      </c>
      <c r="D335" s="1" t="s">
        <v>135</v>
      </c>
      <c r="E335" t="s">
        <v>551</v>
      </c>
      <c r="J335" s="4"/>
      <c r="K335" s="4"/>
      <c r="O335">
        <v>3</v>
      </c>
      <c r="P335">
        <v>130</v>
      </c>
      <c r="Q335">
        <v>125.45</v>
      </c>
      <c r="R335">
        <v>130</v>
      </c>
      <c r="S335">
        <v>125.45</v>
      </c>
      <c r="T335" t="s">
        <v>123</v>
      </c>
      <c r="U335" t="s">
        <v>15</v>
      </c>
      <c r="V335" t="s">
        <v>64</v>
      </c>
      <c r="W335" t="s">
        <v>70</v>
      </c>
      <c r="X335" t="s">
        <v>37</v>
      </c>
      <c r="Y335" t="s">
        <v>70</v>
      </c>
    </row>
    <row r="336" spans="1:25" x14ac:dyDescent="0.25">
      <c r="A336">
        <v>49784</v>
      </c>
      <c r="B336" t="s">
        <v>70</v>
      </c>
      <c r="C336" t="s">
        <v>551</v>
      </c>
      <c r="D336" s="1" t="s">
        <v>107</v>
      </c>
      <c r="E336" t="s">
        <v>551</v>
      </c>
      <c r="J336" s="4"/>
      <c r="K336" s="4"/>
      <c r="O336">
        <v>1</v>
      </c>
      <c r="P336">
        <v>122.46</v>
      </c>
      <c r="Q336">
        <v>109</v>
      </c>
      <c r="R336">
        <v>122.46</v>
      </c>
      <c r="S336">
        <v>109</v>
      </c>
      <c r="T336" t="s">
        <v>87</v>
      </c>
      <c r="U336" t="s">
        <v>39</v>
      </c>
      <c r="V336" t="s">
        <v>64</v>
      </c>
      <c r="W336" t="s">
        <v>70</v>
      </c>
      <c r="X336" t="s">
        <v>37</v>
      </c>
      <c r="Y336" t="s">
        <v>70</v>
      </c>
    </row>
    <row r="337" spans="1:25" x14ac:dyDescent="0.25">
      <c r="A337">
        <v>49787</v>
      </c>
      <c r="B337" t="s">
        <v>70</v>
      </c>
      <c r="C337" t="s">
        <v>551</v>
      </c>
      <c r="D337" s="1" t="s">
        <v>109</v>
      </c>
      <c r="E337" t="s">
        <v>551</v>
      </c>
      <c r="J337" s="4"/>
      <c r="K337" s="4"/>
      <c r="O337">
        <v>2</v>
      </c>
      <c r="P337">
        <v>83.5</v>
      </c>
      <c r="Q337">
        <v>70.599999999999994</v>
      </c>
      <c r="R337">
        <v>83.5</v>
      </c>
      <c r="S337">
        <v>70.599999999999994</v>
      </c>
      <c r="T337" t="s">
        <v>20</v>
      </c>
      <c r="U337" t="s">
        <v>21</v>
      </c>
      <c r="V337" t="s">
        <v>64</v>
      </c>
      <c r="W337" t="s">
        <v>70</v>
      </c>
      <c r="X337" t="s">
        <v>37</v>
      </c>
      <c r="Y337" t="s">
        <v>70</v>
      </c>
    </row>
    <row r="338" spans="1:25" x14ac:dyDescent="0.25">
      <c r="A338">
        <v>137979</v>
      </c>
      <c r="B338" t="s">
        <v>70</v>
      </c>
      <c r="C338" t="s">
        <v>551</v>
      </c>
      <c r="D338" s="1" t="s">
        <v>114</v>
      </c>
      <c r="E338" t="s">
        <v>551</v>
      </c>
      <c r="J338" s="4"/>
      <c r="K338" s="4"/>
      <c r="O338">
        <v>2</v>
      </c>
      <c r="P338">
        <v>93.5</v>
      </c>
      <c r="Q338">
        <v>89.3</v>
      </c>
      <c r="R338">
        <v>93.5</v>
      </c>
      <c r="S338">
        <v>89.3</v>
      </c>
      <c r="T338" t="s">
        <v>40</v>
      </c>
      <c r="U338" t="s">
        <v>96</v>
      </c>
      <c r="V338" t="s">
        <v>64</v>
      </c>
      <c r="W338" t="s">
        <v>70</v>
      </c>
      <c r="X338" t="s">
        <v>37</v>
      </c>
      <c r="Y338" t="s">
        <v>70</v>
      </c>
    </row>
    <row r="339" spans="1:25" x14ac:dyDescent="0.25">
      <c r="A339">
        <v>52654</v>
      </c>
      <c r="B339" t="s">
        <v>70</v>
      </c>
      <c r="C339" t="s">
        <v>551</v>
      </c>
      <c r="D339" s="1" t="s">
        <v>116</v>
      </c>
      <c r="E339" t="s">
        <v>551</v>
      </c>
      <c r="J339" s="4"/>
      <c r="K339" s="4"/>
      <c r="O339">
        <v>2</v>
      </c>
      <c r="P339">
        <v>85.8</v>
      </c>
      <c r="Q339">
        <v>83.5</v>
      </c>
      <c r="R339">
        <v>85.8</v>
      </c>
      <c r="S339">
        <v>83.5</v>
      </c>
      <c r="T339" t="s">
        <v>43</v>
      </c>
      <c r="U339" t="s">
        <v>20</v>
      </c>
      <c r="V339" t="s">
        <v>64</v>
      </c>
      <c r="W339" t="s">
        <v>70</v>
      </c>
      <c r="X339" t="s">
        <v>37</v>
      </c>
      <c r="Y339" t="s">
        <v>70</v>
      </c>
    </row>
    <row r="340" spans="1:25" x14ac:dyDescent="0.25">
      <c r="A340">
        <v>204010</v>
      </c>
      <c r="B340" t="s">
        <v>70</v>
      </c>
      <c r="C340" t="s">
        <v>551</v>
      </c>
      <c r="D340" t="s">
        <v>35</v>
      </c>
      <c r="E340">
        <v>5.3659760150000002</v>
      </c>
      <c r="F340" t="s">
        <v>784</v>
      </c>
      <c r="J340" s="4"/>
      <c r="K340" s="4"/>
      <c r="O340">
        <v>5</v>
      </c>
      <c r="P340">
        <v>83.6</v>
      </c>
      <c r="Q340">
        <v>72.099999999999994</v>
      </c>
      <c r="R340">
        <v>83.5</v>
      </c>
      <c r="S340">
        <v>70.599999999999994</v>
      </c>
      <c r="T340" t="s">
        <v>20</v>
      </c>
      <c r="U340" t="s">
        <v>21</v>
      </c>
      <c r="V340" t="s">
        <v>22</v>
      </c>
      <c r="W340" t="s">
        <v>36</v>
      </c>
      <c r="X340" t="s">
        <v>37</v>
      </c>
      <c r="Y340" t="s">
        <v>36</v>
      </c>
    </row>
    <row r="341" spans="1:25" x14ac:dyDescent="0.25">
      <c r="A341">
        <v>49786</v>
      </c>
      <c r="B341" t="s">
        <v>70</v>
      </c>
      <c r="C341" t="s">
        <v>551</v>
      </c>
      <c r="D341" t="s">
        <v>108</v>
      </c>
      <c r="E341">
        <v>4.5079540600000003</v>
      </c>
      <c r="F341" t="s">
        <v>784</v>
      </c>
      <c r="J341" s="4"/>
      <c r="K341" s="4"/>
      <c r="O341">
        <v>3</v>
      </c>
      <c r="P341">
        <v>85.8</v>
      </c>
      <c r="Q341">
        <v>83.5</v>
      </c>
      <c r="R341">
        <v>85.8</v>
      </c>
      <c r="S341">
        <v>83.5</v>
      </c>
      <c r="T341" t="s">
        <v>43</v>
      </c>
      <c r="U341" t="s">
        <v>20</v>
      </c>
      <c r="V341" t="s">
        <v>64</v>
      </c>
      <c r="W341" t="s">
        <v>70</v>
      </c>
      <c r="X341" t="s">
        <v>37</v>
      </c>
      <c r="Y341" t="s">
        <v>70</v>
      </c>
    </row>
    <row r="342" spans="1:25" x14ac:dyDescent="0.25">
      <c r="A342">
        <v>44720</v>
      </c>
      <c r="B342" t="s">
        <v>70</v>
      </c>
      <c r="C342" t="s">
        <v>551</v>
      </c>
      <c r="D342" t="s">
        <v>97</v>
      </c>
      <c r="E342">
        <v>4.4307245770000003</v>
      </c>
      <c r="F342" t="s">
        <v>784</v>
      </c>
      <c r="J342" s="4"/>
      <c r="K342" s="4"/>
      <c r="O342">
        <v>2</v>
      </c>
      <c r="P342">
        <v>93.9</v>
      </c>
      <c r="Q342">
        <v>89.8</v>
      </c>
      <c r="R342">
        <v>93.5</v>
      </c>
      <c r="S342">
        <v>89.3</v>
      </c>
      <c r="T342" t="s">
        <v>40</v>
      </c>
      <c r="U342" t="s">
        <v>96</v>
      </c>
      <c r="V342" t="s">
        <v>64</v>
      </c>
      <c r="W342" t="s">
        <v>70</v>
      </c>
      <c r="X342" t="s">
        <v>37</v>
      </c>
      <c r="Y342" t="s">
        <v>70</v>
      </c>
    </row>
    <row r="343" spans="1:25" x14ac:dyDescent="0.25">
      <c r="A343">
        <v>49789</v>
      </c>
      <c r="B343" t="s">
        <v>70</v>
      </c>
      <c r="C343" t="s">
        <v>551</v>
      </c>
      <c r="D343" t="s">
        <v>111</v>
      </c>
      <c r="E343">
        <v>4.1612476210000002</v>
      </c>
      <c r="F343" t="s">
        <v>784</v>
      </c>
      <c r="J343" s="4"/>
      <c r="K343" s="4"/>
      <c r="O343">
        <v>11</v>
      </c>
      <c r="P343">
        <v>85.8</v>
      </c>
      <c r="Q343">
        <v>70.599999999999994</v>
      </c>
      <c r="R343">
        <v>70.599999999999994</v>
      </c>
      <c r="S343">
        <v>66</v>
      </c>
      <c r="T343" t="s">
        <v>43</v>
      </c>
      <c r="U343" t="s">
        <v>21</v>
      </c>
      <c r="V343" t="s">
        <v>64</v>
      </c>
      <c r="W343" t="s">
        <v>70</v>
      </c>
      <c r="X343" t="s">
        <v>37</v>
      </c>
      <c r="Y343" t="s">
        <v>70</v>
      </c>
    </row>
    <row r="344" spans="1:25" x14ac:dyDescent="0.25">
      <c r="A344">
        <v>168379</v>
      </c>
      <c r="B344" t="s">
        <v>70</v>
      </c>
      <c r="C344" t="s">
        <v>551</v>
      </c>
      <c r="D344" t="s">
        <v>112</v>
      </c>
      <c r="E344">
        <v>3.8286413960000001</v>
      </c>
      <c r="F344" t="s">
        <v>784</v>
      </c>
      <c r="J344" s="4"/>
      <c r="K344" s="4"/>
      <c r="O344">
        <v>1</v>
      </c>
      <c r="P344">
        <v>70.599999999999994</v>
      </c>
      <c r="Q344">
        <v>66</v>
      </c>
      <c r="R344">
        <v>70.599999999999994</v>
      </c>
      <c r="S344">
        <v>66</v>
      </c>
      <c r="T344" t="s">
        <v>21</v>
      </c>
      <c r="V344" t="s">
        <v>64</v>
      </c>
      <c r="W344" t="s">
        <v>70</v>
      </c>
      <c r="X344" t="s">
        <v>37</v>
      </c>
      <c r="Y344" t="s">
        <v>70</v>
      </c>
    </row>
    <row r="345" spans="1:25" x14ac:dyDescent="0.25">
      <c r="A345">
        <v>49790</v>
      </c>
      <c r="B345" t="s">
        <v>70</v>
      </c>
      <c r="C345" t="s">
        <v>551</v>
      </c>
      <c r="D345" t="s">
        <v>113</v>
      </c>
      <c r="E345">
        <v>3.208548269</v>
      </c>
      <c r="F345" t="s">
        <v>784</v>
      </c>
      <c r="J345" s="4"/>
      <c r="K345" s="4"/>
      <c r="O345">
        <v>13</v>
      </c>
      <c r="P345">
        <v>113</v>
      </c>
      <c r="Q345">
        <v>100.5</v>
      </c>
      <c r="R345">
        <v>70.599999999999994</v>
      </c>
      <c r="S345">
        <v>66</v>
      </c>
      <c r="T345" t="s">
        <v>39</v>
      </c>
      <c r="U345" t="s">
        <v>49</v>
      </c>
      <c r="V345" t="s">
        <v>64</v>
      </c>
      <c r="W345" t="s">
        <v>70</v>
      </c>
      <c r="X345" t="s">
        <v>37</v>
      </c>
      <c r="Y345" t="s">
        <v>70</v>
      </c>
    </row>
    <row r="346" spans="1:25" x14ac:dyDescent="0.25">
      <c r="A346">
        <v>49788</v>
      </c>
      <c r="B346" t="s">
        <v>70</v>
      </c>
      <c r="C346" t="s">
        <v>551</v>
      </c>
      <c r="D346" t="s">
        <v>110</v>
      </c>
      <c r="E346">
        <v>2.9444389790000001</v>
      </c>
      <c r="F346" t="s">
        <v>784</v>
      </c>
      <c r="J346" s="4"/>
      <c r="K346" s="4"/>
      <c r="O346">
        <v>8</v>
      </c>
      <c r="P346">
        <v>105.3</v>
      </c>
      <c r="Q346">
        <v>93.5</v>
      </c>
      <c r="R346">
        <v>105.3</v>
      </c>
      <c r="S346">
        <v>93.5</v>
      </c>
      <c r="T346" t="s">
        <v>39</v>
      </c>
      <c r="U346" t="s">
        <v>40</v>
      </c>
      <c r="V346" t="s">
        <v>64</v>
      </c>
      <c r="W346" t="s">
        <v>70</v>
      </c>
      <c r="X346" t="s">
        <v>37</v>
      </c>
      <c r="Y346" t="s">
        <v>70</v>
      </c>
    </row>
    <row r="347" spans="1:25" x14ac:dyDescent="0.25">
      <c r="A347">
        <v>44719</v>
      </c>
      <c r="B347" t="s">
        <v>70</v>
      </c>
      <c r="C347" t="s">
        <v>551</v>
      </c>
      <c r="D347" t="s">
        <v>95</v>
      </c>
      <c r="E347">
        <v>2.665606672</v>
      </c>
      <c r="F347" t="s">
        <v>784</v>
      </c>
      <c r="J347" s="4"/>
      <c r="K347" s="4"/>
      <c r="O347">
        <v>3</v>
      </c>
      <c r="P347">
        <v>93.9</v>
      </c>
      <c r="Q347">
        <v>89.8</v>
      </c>
      <c r="R347">
        <v>93.5</v>
      </c>
      <c r="S347">
        <v>89.3</v>
      </c>
      <c r="T347" t="s">
        <v>40</v>
      </c>
      <c r="U347" t="s">
        <v>96</v>
      </c>
      <c r="V347" t="s">
        <v>64</v>
      </c>
      <c r="W347" t="s">
        <v>70</v>
      </c>
      <c r="X347" t="s">
        <v>37</v>
      </c>
      <c r="Y347" t="s">
        <v>70</v>
      </c>
    </row>
    <row r="348" spans="1:25" x14ac:dyDescent="0.25">
      <c r="A348">
        <v>209842</v>
      </c>
      <c r="B348" t="s">
        <v>70</v>
      </c>
      <c r="C348" t="s">
        <v>578</v>
      </c>
      <c r="D348" s="1" t="s">
        <v>120</v>
      </c>
      <c r="E348" t="s">
        <v>551</v>
      </c>
      <c r="J348" s="4"/>
      <c r="K348" s="4"/>
      <c r="O348">
        <v>1</v>
      </c>
      <c r="P348">
        <v>145</v>
      </c>
      <c r="Q348">
        <v>140.19999999999999</v>
      </c>
      <c r="R348">
        <v>145</v>
      </c>
      <c r="S348">
        <v>140.19999999999999</v>
      </c>
      <c r="T348" t="s">
        <v>14</v>
      </c>
      <c r="V348" t="s">
        <v>64</v>
      </c>
      <c r="W348" t="s">
        <v>70</v>
      </c>
      <c r="X348" t="s">
        <v>37</v>
      </c>
      <c r="Y348" t="s">
        <v>70</v>
      </c>
    </row>
    <row r="349" spans="1:25" x14ac:dyDescent="0.25">
      <c r="A349">
        <v>216660</v>
      </c>
      <c r="B349" t="s">
        <v>70</v>
      </c>
      <c r="C349" t="s">
        <v>578</v>
      </c>
      <c r="D349" s="1" t="s">
        <v>121</v>
      </c>
      <c r="E349" t="s">
        <v>551</v>
      </c>
      <c r="J349" s="4"/>
      <c r="K349" s="4"/>
      <c r="O349">
        <v>1</v>
      </c>
      <c r="P349">
        <v>125</v>
      </c>
      <c r="Q349">
        <v>100.5</v>
      </c>
      <c r="R349">
        <v>125</v>
      </c>
      <c r="S349">
        <v>100.5</v>
      </c>
      <c r="T349" t="s">
        <v>87</v>
      </c>
      <c r="U349" t="s">
        <v>39</v>
      </c>
      <c r="V349" t="s">
        <v>64</v>
      </c>
      <c r="W349" t="s">
        <v>70</v>
      </c>
      <c r="X349" t="s">
        <v>37</v>
      </c>
      <c r="Y349" t="s">
        <v>70</v>
      </c>
    </row>
    <row r="350" spans="1:25" x14ac:dyDescent="0.25">
      <c r="A350">
        <v>207526</v>
      </c>
      <c r="B350" t="s">
        <v>70</v>
      </c>
      <c r="C350" t="s">
        <v>536</v>
      </c>
      <c r="D350" s="1" t="s">
        <v>137</v>
      </c>
      <c r="E350" t="s">
        <v>551</v>
      </c>
      <c r="J350" s="4"/>
      <c r="K350" s="4"/>
      <c r="O350">
        <v>1</v>
      </c>
      <c r="P350">
        <v>145</v>
      </c>
      <c r="Q350">
        <v>140.19999999999999</v>
      </c>
      <c r="R350">
        <v>145</v>
      </c>
      <c r="S350">
        <v>140.19999999999999</v>
      </c>
      <c r="T350" t="s">
        <v>14</v>
      </c>
      <c r="V350" t="s">
        <v>64</v>
      </c>
      <c r="W350" t="s">
        <v>70</v>
      </c>
      <c r="X350" t="s">
        <v>37</v>
      </c>
      <c r="Y350" t="s">
        <v>70</v>
      </c>
    </row>
    <row r="351" spans="1:25" x14ac:dyDescent="0.25">
      <c r="A351">
        <v>204183</v>
      </c>
      <c r="B351" t="s">
        <v>70</v>
      </c>
      <c r="C351" t="s">
        <v>537</v>
      </c>
      <c r="D351" t="s">
        <v>138</v>
      </c>
      <c r="E351">
        <v>2.397895273</v>
      </c>
      <c r="F351" t="s">
        <v>784</v>
      </c>
      <c r="J351" s="4"/>
      <c r="K351" s="4"/>
      <c r="O351">
        <v>1</v>
      </c>
      <c r="P351">
        <v>125</v>
      </c>
      <c r="Q351">
        <v>100.5</v>
      </c>
      <c r="R351">
        <v>125</v>
      </c>
      <c r="S351">
        <v>100.5</v>
      </c>
      <c r="T351" t="s">
        <v>87</v>
      </c>
      <c r="U351" t="s">
        <v>39</v>
      </c>
      <c r="V351" t="s">
        <v>64</v>
      </c>
      <c r="W351" t="s">
        <v>70</v>
      </c>
      <c r="X351" t="s">
        <v>37</v>
      </c>
      <c r="Y351" t="s">
        <v>70</v>
      </c>
    </row>
    <row r="352" spans="1:25" x14ac:dyDescent="0.25">
      <c r="A352">
        <v>45123</v>
      </c>
      <c r="B352" t="s">
        <v>70</v>
      </c>
      <c r="C352" t="s">
        <v>41</v>
      </c>
      <c r="D352" t="s">
        <v>47</v>
      </c>
      <c r="E352">
        <v>4.7504801749999999</v>
      </c>
      <c r="F352" t="s">
        <v>784</v>
      </c>
      <c r="G352" t="s">
        <v>996</v>
      </c>
      <c r="H352" s="2">
        <v>3.1</v>
      </c>
      <c r="I352" s="2">
        <v>1.7</v>
      </c>
      <c r="J352" s="3" t="s">
        <v>738</v>
      </c>
      <c r="K352" s="3" t="s">
        <v>605</v>
      </c>
      <c r="L352" t="s">
        <v>598</v>
      </c>
      <c r="M352" t="s">
        <v>798</v>
      </c>
      <c r="N352">
        <f t="shared" ref="N352:N354" si="30">0.87+0.79*(1.81+1.827*LN(H352*I352))</f>
        <v>4.698758283184012</v>
      </c>
      <c r="O352">
        <v>12</v>
      </c>
      <c r="P352">
        <v>100.5</v>
      </c>
      <c r="Q352">
        <v>93.9</v>
      </c>
      <c r="R352">
        <v>83.5</v>
      </c>
      <c r="S352">
        <v>70.599999999999994</v>
      </c>
      <c r="T352" t="s">
        <v>48</v>
      </c>
      <c r="U352" t="s">
        <v>49</v>
      </c>
      <c r="W352" t="s">
        <v>41</v>
      </c>
      <c r="X352" t="s">
        <v>24</v>
      </c>
      <c r="Y352" t="s">
        <v>41</v>
      </c>
    </row>
    <row r="353" spans="1:25" x14ac:dyDescent="0.25">
      <c r="A353">
        <v>45121</v>
      </c>
      <c r="B353" t="s">
        <v>70</v>
      </c>
      <c r="C353" t="s">
        <v>41</v>
      </c>
      <c r="D353" t="s">
        <v>42</v>
      </c>
      <c r="E353">
        <v>5.1482189610000004</v>
      </c>
      <c r="F353" t="s">
        <v>784</v>
      </c>
      <c r="G353" t="s">
        <v>996</v>
      </c>
      <c r="H353" s="2">
        <v>3.4</v>
      </c>
      <c r="I353" s="2">
        <v>1.95</v>
      </c>
      <c r="J353" s="3" t="s">
        <v>738</v>
      </c>
      <c r="K353" s="3" t="s">
        <v>605</v>
      </c>
      <c r="L353" t="s">
        <v>598</v>
      </c>
      <c r="M353" t="s">
        <v>798</v>
      </c>
      <c r="N353">
        <f t="shared" si="30"/>
        <v>5.0301099620427694</v>
      </c>
      <c r="O353">
        <v>10</v>
      </c>
      <c r="P353">
        <v>85.8</v>
      </c>
      <c r="Q353">
        <v>83.5</v>
      </c>
      <c r="R353">
        <v>83.5</v>
      </c>
      <c r="S353">
        <v>70.599999999999994</v>
      </c>
      <c r="T353" t="s">
        <v>43</v>
      </c>
      <c r="U353" t="s">
        <v>21</v>
      </c>
      <c r="W353" t="s">
        <v>41</v>
      </c>
      <c r="X353" t="s">
        <v>24</v>
      </c>
      <c r="Y353" t="s">
        <v>41</v>
      </c>
    </row>
    <row r="354" spans="1:25" x14ac:dyDescent="0.25">
      <c r="A354">
        <v>45122</v>
      </c>
      <c r="B354" t="s">
        <v>70</v>
      </c>
      <c r="C354" t="s">
        <v>41</v>
      </c>
      <c r="D354" t="s">
        <v>44</v>
      </c>
      <c r="E354">
        <v>5.3096929030000002</v>
      </c>
      <c r="F354" t="s">
        <v>784</v>
      </c>
      <c r="G354" t="s">
        <v>996</v>
      </c>
      <c r="H354" s="2">
        <v>4.875</v>
      </c>
      <c r="I354" s="2">
        <v>2.25</v>
      </c>
      <c r="J354" s="3" t="s">
        <v>738</v>
      </c>
      <c r="K354" s="3" t="s">
        <v>605</v>
      </c>
      <c r="L354" t="s">
        <v>598</v>
      </c>
      <c r="M354" t="s">
        <v>798</v>
      </c>
      <c r="N354">
        <f t="shared" si="30"/>
        <v>5.7567479793270584</v>
      </c>
      <c r="O354">
        <v>69</v>
      </c>
      <c r="P354">
        <v>83.5</v>
      </c>
      <c r="Q354">
        <v>70.599999999999994</v>
      </c>
      <c r="R354">
        <v>70.599999999999994</v>
      </c>
      <c r="S354">
        <v>66</v>
      </c>
      <c r="T354" t="s">
        <v>20</v>
      </c>
      <c r="U354" t="s">
        <v>21</v>
      </c>
      <c r="W354" t="s">
        <v>41</v>
      </c>
      <c r="X354" t="s">
        <v>24</v>
      </c>
      <c r="Y354" t="s">
        <v>41</v>
      </c>
    </row>
    <row r="355" spans="1:25" x14ac:dyDescent="0.25">
      <c r="A355">
        <v>387583</v>
      </c>
      <c r="B355" t="s">
        <v>70</v>
      </c>
      <c r="C355" t="s">
        <v>41</v>
      </c>
      <c r="D355" s="1" t="s">
        <v>38</v>
      </c>
      <c r="E355" t="s">
        <v>551</v>
      </c>
      <c r="J355" s="4"/>
      <c r="K355" s="4"/>
      <c r="O355">
        <v>1</v>
      </c>
      <c r="P355">
        <v>105.3</v>
      </c>
      <c r="Q355">
        <v>93.5</v>
      </c>
      <c r="R355">
        <v>105.3</v>
      </c>
      <c r="S355">
        <v>93.5</v>
      </c>
      <c r="T355" t="s">
        <v>39</v>
      </c>
      <c r="U355" t="s">
        <v>40</v>
      </c>
      <c r="W355" t="s">
        <v>41</v>
      </c>
      <c r="X355" t="s">
        <v>24</v>
      </c>
      <c r="Y355" t="s">
        <v>41</v>
      </c>
    </row>
    <row r="356" spans="1:25" x14ac:dyDescent="0.25">
      <c r="A356">
        <v>209125</v>
      </c>
      <c r="B356" t="s">
        <v>70</v>
      </c>
      <c r="C356" t="s">
        <v>41</v>
      </c>
      <c r="D356" s="1" t="s">
        <v>45</v>
      </c>
      <c r="E356" t="s">
        <v>551</v>
      </c>
      <c r="J356" s="4"/>
      <c r="K356" s="4"/>
      <c r="O356">
        <v>2</v>
      </c>
      <c r="P356">
        <v>70.599999999999994</v>
      </c>
      <c r="Q356">
        <v>66</v>
      </c>
      <c r="R356">
        <v>70.599999999999994</v>
      </c>
      <c r="S356">
        <v>66</v>
      </c>
      <c r="T356" t="s">
        <v>21</v>
      </c>
      <c r="W356" t="s">
        <v>41</v>
      </c>
      <c r="X356" t="s">
        <v>24</v>
      </c>
      <c r="Y356" t="s">
        <v>41</v>
      </c>
    </row>
    <row r="357" spans="1:25" x14ac:dyDescent="0.25">
      <c r="A357">
        <v>267478</v>
      </c>
      <c r="B357" t="s">
        <v>70</v>
      </c>
      <c r="C357" t="s">
        <v>41</v>
      </c>
      <c r="D357" s="1" t="s">
        <v>46</v>
      </c>
      <c r="E357" t="s">
        <v>551</v>
      </c>
      <c r="J357" s="4"/>
      <c r="K357" s="4"/>
      <c r="O357">
        <v>1</v>
      </c>
      <c r="P357">
        <v>70.599999999999994</v>
      </c>
      <c r="Q357">
        <v>66</v>
      </c>
      <c r="R357">
        <v>70.599999999999994</v>
      </c>
      <c r="S357">
        <v>66</v>
      </c>
      <c r="T357" t="s">
        <v>21</v>
      </c>
      <c r="W357" t="s">
        <v>41</v>
      </c>
      <c r="X357" t="s">
        <v>24</v>
      </c>
      <c r="Y357" t="s">
        <v>41</v>
      </c>
    </row>
    <row r="358" spans="1:25" x14ac:dyDescent="0.25">
      <c r="A358">
        <v>82051</v>
      </c>
      <c r="B358" t="s">
        <v>70</v>
      </c>
      <c r="C358" t="s">
        <v>41</v>
      </c>
      <c r="D358" t="s">
        <v>50</v>
      </c>
      <c r="E358">
        <v>4.2484952419999997</v>
      </c>
      <c r="F358" t="s">
        <v>784</v>
      </c>
      <c r="J358" s="4"/>
      <c r="K358" s="4"/>
      <c r="O358">
        <v>1</v>
      </c>
      <c r="P358">
        <v>83.5</v>
      </c>
      <c r="Q358">
        <v>70.599999999999994</v>
      </c>
      <c r="R358">
        <v>83.5</v>
      </c>
      <c r="S358">
        <v>70.599999999999994</v>
      </c>
      <c r="T358" t="s">
        <v>20</v>
      </c>
      <c r="U358" t="s">
        <v>21</v>
      </c>
      <c r="W358" t="s">
        <v>41</v>
      </c>
      <c r="X358" t="s">
        <v>24</v>
      </c>
      <c r="Y358" t="s">
        <v>41</v>
      </c>
    </row>
    <row r="359" spans="1:25" x14ac:dyDescent="0.25">
      <c r="A359">
        <v>45127</v>
      </c>
      <c r="B359" t="s">
        <v>70</v>
      </c>
      <c r="C359" t="s">
        <v>542</v>
      </c>
      <c r="D359" t="s">
        <v>74</v>
      </c>
      <c r="E359">
        <v>5.8427411080000002</v>
      </c>
      <c r="F359" t="s">
        <v>784</v>
      </c>
      <c r="G359" t="s">
        <v>996</v>
      </c>
      <c r="H359" s="2">
        <v>4.9000000000000004</v>
      </c>
      <c r="I359" s="2">
        <v>2.15</v>
      </c>
      <c r="J359" s="3" t="s">
        <v>738</v>
      </c>
      <c r="K359" s="3" t="s">
        <v>605</v>
      </c>
      <c r="L359" t="s">
        <v>598</v>
      </c>
      <c r="M359" t="s">
        <v>798</v>
      </c>
      <c r="N359">
        <f t="shared" ref="N359:N360" si="31">0.87+0.79*(1.81+1.827*LN(H359*I359))</f>
        <v>5.6985135491962229</v>
      </c>
      <c r="O359">
        <v>23</v>
      </c>
      <c r="P359">
        <v>70.599999999999994</v>
      </c>
      <c r="Q359">
        <v>66</v>
      </c>
      <c r="R359">
        <v>70.599999999999994</v>
      </c>
      <c r="S359">
        <v>66</v>
      </c>
      <c r="T359" t="s">
        <v>21</v>
      </c>
      <c r="V359" t="s">
        <v>64</v>
      </c>
      <c r="W359" t="s">
        <v>70</v>
      </c>
      <c r="X359" t="s">
        <v>37</v>
      </c>
      <c r="Y359" t="s">
        <v>70</v>
      </c>
    </row>
    <row r="360" spans="1:25" x14ac:dyDescent="0.25">
      <c r="A360">
        <v>48076</v>
      </c>
      <c r="B360" t="s">
        <v>70</v>
      </c>
      <c r="C360" t="s">
        <v>542</v>
      </c>
      <c r="D360" t="s">
        <v>83</v>
      </c>
      <c r="E360">
        <v>7.7644663749999996</v>
      </c>
      <c r="F360" t="s">
        <v>784</v>
      </c>
      <c r="G360" t="s">
        <v>996</v>
      </c>
      <c r="H360" s="2">
        <v>8.49</v>
      </c>
      <c r="I360" s="2">
        <v>4.29</v>
      </c>
      <c r="J360" s="3" t="s">
        <v>753</v>
      </c>
      <c r="K360" s="3" t="s">
        <v>605</v>
      </c>
      <c r="L360" t="s">
        <v>598</v>
      </c>
      <c r="M360" t="s">
        <v>798</v>
      </c>
      <c r="N360">
        <f t="shared" si="31"/>
        <v>7.4889249910907489</v>
      </c>
      <c r="O360">
        <v>92</v>
      </c>
      <c r="P360">
        <v>72.099999999999994</v>
      </c>
      <c r="Q360">
        <v>66</v>
      </c>
      <c r="R360">
        <v>70.599999999999994</v>
      </c>
      <c r="S360">
        <v>66</v>
      </c>
      <c r="T360" t="s">
        <v>21</v>
      </c>
      <c r="V360" t="s">
        <v>64</v>
      </c>
      <c r="W360" t="s">
        <v>70</v>
      </c>
      <c r="X360" t="s">
        <v>37</v>
      </c>
      <c r="Y360" t="s">
        <v>70</v>
      </c>
    </row>
    <row r="361" spans="1:25" x14ac:dyDescent="0.25">
      <c r="A361">
        <v>43873</v>
      </c>
      <c r="B361" t="s">
        <v>70</v>
      </c>
      <c r="C361" t="s">
        <v>542</v>
      </c>
      <c r="D361" s="1" t="s">
        <v>69</v>
      </c>
      <c r="E361" t="s">
        <v>551</v>
      </c>
      <c r="J361" s="4"/>
      <c r="K361" s="4"/>
      <c r="O361">
        <v>5</v>
      </c>
      <c r="P361">
        <v>70.599999999999994</v>
      </c>
      <c r="Q361">
        <v>66</v>
      </c>
      <c r="R361">
        <v>70.599999999999994</v>
      </c>
      <c r="S361">
        <v>66</v>
      </c>
      <c r="T361" t="s">
        <v>21</v>
      </c>
      <c r="V361" t="s">
        <v>64</v>
      </c>
      <c r="W361" t="s">
        <v>70</v>
      </c>
      <c r="X361" t="s">
        <v>37</v>
      </c>
      <c r="Y361" t="s">
        <v>70</v>
      </c>
    </row>
    <row r="362" spans="1:25" x14ac:dyDescent="0.25">
      <c r="A362">
        <v>43874</v>
      </c>
      <c r="B362" t="s">
        <v>70</v>
      </c>
      <c r="C362" t="s">
        <v>542</v>
      </c>
      <c r="D362" s="1" t="s">
        <v>71</v>
      </c>
      <c r="E362" t="s">
        <v>551</v>
      </c>
      <c r="J362" s="4"/>
      <c r="K362" s="4"/>
      <c r="O362">
        <v>2</v>
      </c>
      <c r="P362">
        <v>70.599999999999994</v>
      </c>
      <c r="Q362">
        <v>66</v>
      </c>
      <c r="R362">
        <v>70.599999999999994</v>
      </c>
      <c r="S362">
        <v>66</v>
      </c>
      <c r="T362" t="s">
        <v>21</v>
      </c>
      <c r="V362" t="s">
        <v>64</v>
      </c>
      <c r="W362" t="s">
        <v>70</v>
      </c>
      <c r="X362" t="s">
        <v>37</v>
      </c>
      <c r="Y362" t="s">
        <v>70</v>
      </c>
    </row>
    <row r="363" spans="1:25" x14ac:dyDescent="0.25">
      <c r="A363">
        <v>204008</v>
      </c>
      <c r="B363" t="s">
        <v>70</v>
      </c>
      <c r="C363" t="s">
        <v>542</v>
      </c>
      <c r="D363" s="1" t="s">
        <v>72</v>
      </c>
      <c r="E363" t="s">
        <v>551</v>
      </c>
      <c r="J363" s="4"/>
      <c r="K363" s="4"/>
      <c r="O363">
        <v>1</v>
      </c>
      <c r="P363">
        <v>72.099999999999994</v>
      </c>
      <c r="Q363">
        <v>66</v>
      </c>
      <c r="R363">
        <v>72.099999999999994</v>
      </c>
      <c r="S363">
        <v>66</v>
      </c>
      <c r="T363" t="s">
        <v>21</v>
      </c>
      <c r="V363" t="s">
        <v>64</v>
      </c>
      <c r="W363" t="s">
        <v>70</v>
      </c>
      <c r="X363" t="s">
        <v>37</v>
      </c>
      <c r="Y363" t="s">
        <v>70</v>
      </c>
    </row>
    <row r="364" spans="1:25" x14ac:dyDescent="0.25">
      <c r="A364">
        <v>45129</v>
      </c>
      <c r="B364" t="s">
        <v>70</v>
      </c>
      <c r="C364" t="s">
        <v>542</v>
      </c>
      <c r="D364" s="1" t="s">
        <v>75</v>
      </c>
      <c r="E364" t="s">
        <v>551</v>
      </c>
      <c r="J364" s="4"/>
      <c r="K364" s="4"/>
      <c r="O364">
        <v>1</v>
      </c>
      <c r="P364">
        <v>83.5</v>
      </c>
      <c r="Q364">
        <v>70.599999999999994</v>
      </c>
      <c r="R364">
        <v>83.5</v>
      </c>
      <c r="S364">
        <v>70.599999999999994</v>
      </c>
      <c r="T364" t="s">
        <v>20</v>
      </c>
      <c r="U364" t="s">
        <v>21</v>
      </c>
      <c r="V364" t="s">
        <v>64</v>
      </c>
      <c r="W364" t="s">
        <v>70</v>
      </c>
      <c r="X364" t="s">
        <v>37</v>
      </c>
      <c r="Y364" t="s">
        <v>70</v>
      </c>
    </row>
    <row r="365" spans="1:25" x14ac:dyDescent="0.25">
      <c r="A365">
        <v>45131</v>
      </c>
      <c r="B365" t="s">
        <v>70</v>
      </c>
      <c r="C365" t="s">
        <v>542</v>
      </c>
      <c r="D365" s="1" t="s">
        <v>76</v>
      </c>
      <c r="E365" t="s">
        <v>551</v>
      </c>
      <c r="J365" s="4"/>
      <c r="K365" s="4"/>
      <c r="O365">
        <v>1</v>
      </c>
      <c r="P365">
        <v>70.599999999999994</v>
      </c>
      <c r="Q365">
        <v>66</v>
      </c>
      <c r="R365">
        <v>70.599999999999994</v>
      </c>
      <c r="S365">
        <v>66</v>
      </c>
      <c r="T365" t="s">
        <v>21</v>
      </c>
      <c r="V365" t="s">
        <v>64</v>
      </c>
      <c r="W365" t="s">
        <v>70</v>
      </c>
      <c r="X365" t="s">
        <v>37</v>
      </c>
      <c r="Y365" t="s">
        <v>70</v>
      </c>
    </row>
    <row r="366" spans="1:25" x14ac:dyDescent="0.25">
      <c r="A366">
        <v>48071</v>
      </c>
      <c r="B366" t="s">
        <v>70</v>
      </c>
      <c r="C366" t="s">
        <v>542</v>
      </c>
      <c r="D366" s="1" t="s">
        <v>79</v>
      </c>
      <c r="E366" t="s">
        <v>551</v>
      </c>
      <c r="J366" s="4"/>
      <c r="K366" s="4"/>
      <c r="O366">
        <v>2</v>
      </c>
      <c r="P366">
        <v>70.599999999999994</v>
      </c>
      <c r="Q366">
        <v>66</v>
      </c>
      <c r="R366">
        <v>70.599999999999994</v>
      </c>
      <c r="S366">
        <v>66</v>
      </c>
      <c r="T366" t="s">
        <v>21</v>
      </c>
      <c r="V366" t="s">
        <v>64</v>
      </c>
      <c r="W366" t="s">
        <v>70</v>
      </c>
      <c r="X366" t="s">
        <v>37</v>
      </c>
      <c r="Y366" t="s">
        <v>70</v>
      </c>
    </row>
    <row r="367" spans="1:25" x14ac:dyDescent="0.25">
      <c r="A367">
        <v>48072</v>
      </c>
      <c r="B367" t="s">
        <v>70</v>
      </c>
      <c r="C367" t="s">
        <v>542</v>
      </c>
      <c r="D367" s="1" t="s">
        <v>80</v>
      </c>
      <c r="E367" t="s">
        <v>551</v>
      </c>
      <c r="J367" s="4"/>
      <c r="K367" s="4"/>
      <c r="O367">
        <v>1</v>
      </c>
      <c r="P367">
        <v>85.8</v>
      </c>
      <c r="Q367">
        <v>83.5</v>
      </c>
      <c r="R367">
        <v>85.8</v>
      </c>
      <c r="S367">
        <v>83.5</v>
      </c>
      <c r="T367" t="s">
        <v>43</v>
      </c>
      <c r="U367" t="s">
        <v>20</v>
      </c>
      <c r="V367" t="s">
        <v>64</v>
      </c>
      <c r="W367" t="s">
        <v>70</v>
      </c>
      <c r="X367" t="s">
        <v>37</v>
      </c>
      <c r="Y367" t="s">
        <v>70</v>
      </c>
    </row>
    <row r="368" spans="1:25" x14ac:dyDescent="0.25">
      <c r="A368">
        <v>166859</v>
      </c>
      <c r="B368" t="s">
        <v>70</v>
      </c>
      <c r="C368" t="s">
        <v>542</v>
      </c>
      <c r="D368" s="1" t="s">
        <v>85</v>
      </c>
      <c r="E368" t="s">
        <v>551</v>
      </c>
      <c r="J368" s="4"/>
      <c r="K368" s="4"/>
      <c r="O368">
        <v>3</v>
      </c>
      <c r="P368">
        <v>70.599999999999994</v>
      </c>
      <c r="Q368">
        <v>66</v>
      </c>
      <c r="R368">
        <v>70.599999999999994</v>
      </c>
      <c r="S368">
        <v>66</v>
      </c>
      <c r="T368" t="s">
        <v>21</v>
      </c>
      <c r="V368" t="s">
        <v>64</v>
      </c>
      <c r="W368" t="s">
        <v>70</v>
      </c>
      <c r="X368" t="s">
        <v>37</v>
      </c>
      <c r="Y368" t="s">
        <v>70</v>
      </c>
    </row>
    <row r="369" spans="1:25" x14ac:dyDescent="0.25">
      <c r="A369">
        <v>48077</v>
      </c>
      <c r="B369" t="s">
        <v>70</v>
      </c>
      <c r="C369" t="s">
        <v>542</v>
      </c>
      <c r="D369" t="s">
        <v>84</v>
      </c>
      <c r="E369">
        <v>7.7311091919999999</v>
      </c>
      <c r="F369" t="s">
        <v>784</v>
      </c>
      <c r="J369" s="4"/>
      <c r="K369" s="4"/>
      <c r="O369">
        <v>1</v>
      </c>
      <c r="P369">
        <v>70.599999999999994</v>
      </c>
      <c r="Q369">
        <v>66</v>
      </c>
      <c r="R369">
        <v>70.599999999999994</v>
      </c>
      <c r="S369">
        <v>66</v>
      </c>
      <c r="T369" t="s">
        <v>21</v>
      </c>
      <c r="V369" t="s">
        <v>64</v>
      </c>
      <c r="W369" t="s">
        <v>70</v>
      </c>
      <c r="X369" t="s">
        <v>37</v>
      </c>
      <c r="Y369" t="s">
        <v>70</v>
      </c>
    </row>
    <row r="370" spans="1:25" x14ac:dyDescent="0.25">
      <c r="A370">
        <v>46330</v>
      </c>
      <c r="B370" t="s">
        <v>70</v>
      </c>
      <c r="C370" t="s">
        <v>542</v>
      </c>
      <c r="D370" t="s">
        <v>77</v>
      </c>
      <c r="E370">
        <v>7.5390594279999998</v>
      </c>
      <c r="F370" t="s">
        <v>784</v>
      </c>
      <c r="J370" s="4"/>
      <c r="K370" s="4"/>
      <c r="O370">
        <v>17</v>
      </c>
      <c r="P370">
        <v>72.099999999999994</v>
      </c>
      <c r="Q370">
        <v>66</v>
      </c>
      <c r="R370">
        <v>70.599999999999994</v>
      </c>
      <c r="S370">
        <v>66</v>
      </c>
      <c r="T370" t="s">
        <v>21</v>
      </c>
      <c r="V370" t="s">
        <v>64</v>
      </c>
      <c r="W370" t="s">
        <v>70</v>
      </c>
      <c r="X370" t="s">
        <v>37</v>
      </c>
      <c r="Y370" t="s">
        <v>70</v>
      </c>
    </row>
    <row r="371" spans="1:25" x14ac:dyDescent="0.25">
      <c r="A371">
        <v>48075</v>
      </c>
      <c r="B371" t="s">
        <v>70</v>
      </c>
      <c r="C371" t="s">
        <v>542</v>
      </c>
      <c r="D371" t="s">
        <v>82</v>
      </c>
      <c r="E371">
        <v>6.6160533819999996</v>
      </c>
      <c r="F371" t="s">
        <v>784</v>
      </c>
      <c r="J371" s="4"/>
      <c r="K371" s="4"/>
      <c r="O371">
        <v>17</v>
      </c>
      <c r="P371">
        <v>83.5</v>
      </c>
      <c r="Q371">
        <v>70.599999999999994</v>
      </c>
      <c r="R371">
        <v>83.5</v>
      </c>
      <c r="S371">
        <v>70.599999999999994</v>
      </c>
      <c r="T371" t="s">
        <v>20</v>
      </c>
      <c r="U371" t="s">
        <v>21</v>
      </c>
      <c r="V371" t="s">
        <v>64</v>
      </c>
      <c r="W371" t="s">
        <v>70</v>
      </c>
      <c r="X371" t="s">
        <v>37</v>
      </c>
      <c r="Y371" t="s">
        <v>70</v>
      </c>
    </row>
    <row r="372" spans="1:25" x14ac:dyDescent="0.25">
      <c r="A372">
        <v>48070</v>
      </c>
      <c r="B372" t="s">
        <v>70</v>
      </c>
      <c r="C372" t="s">
        <v>542</v>
      </c>
      <c r="D372" t="s">
        <v>78</v>
      </c>
      <c r="E372">
        <v>6.6120410349999998</v>
      </c>
      <c r="F372" t="s">
        <v>784</v>
      </c>
      <c r="J372" s="4"/>
      <c r="K372" s="4"/>
      <c r="O372">
        <v>1</v>
      </c>
      <c r="P372">
        <v>70.599999999999994</v>
      </c>
      <c r="Q372">
        <v>66</v>
      </c>
      <c r="R372">
        <v>70.599999999999994</v>
      </c>
      <c r="S372">
        <v>66</v>
      </c>
      <c r="T372" t="s">
        <v>21</v>
      </c>
      <c r="V372" t="s">
        <v>64</v>
      </c>
      <c r="W372" t="s">
        <v>70</v>
      </c>
      <c r="X372" t="s">
        <v>37</v>
      </c>
      <c r="Y372" t="s">
        <v>70</v>
      </c>
    </row>
    <row r="373" spans="1:25" x14ac:dyDescent="0.25">
      <c r="A373">
        <v>48074</v>
      </c>
      <c r="B373" t="s">
        <v>70</v>
      </c>
      <c r="C373" t="s">
        <v>542</v>
      </c>
      <c r="D373" t="s">
        <v>81</v>
      </c>
      <c r="E373">
        <v>5.9948261609999998</v>
      </c>
      <c r="F373" t="s">
        <v>784</v>
      </c>
      <c r="J373" s="4"/>
      <c r="K373" s="4"/>
      <c r="O373">
        <v>7</v>
      </c>
      <c r="P373">
        <v>83.5</v>
      </c>
      <c r="Q373">
        <v>70.599999999999994</v>
      </c>
      <c r="R373">
        <v>83.5</v>
      </c>
      <c r="S373">
        <v>70.599999999999994</v>
      </c>
      <c r="T373" t="s">
        <v>20</v>
      </c>
      <c r="U373" t="s">
        <v>21</v>
      </c>
      <c r="V373" t="s">
        <v>64</v>
      </c>
      <c r="W373" t="s">
        <v>70</v>
      </c>
      <c r="X373" t="s">
        <v>37</v>
      </c>
      <c r="Y373" t="s">
        <v>70</v>
      </c>
    </row>
    <row r="374" spans="1:25" x14ac:dyDescent="0.25">
      <c r="A374">
        <v>45124</v>
      </c>
      <c r="B374" t="s">
        <v>70</v>
      </c>
      <c r="C374" t="s">
        <v>542</v>
      </c>
      <c r="D374" t="s">
        <v>73</v>
      </c>
      <c r="E374">
        <v>5.5621392040000002</v>
      </c>
      <c r="F374" t="s">
        <v>784</v>
      </c>
      <c r="J374" s="4"/>
      <c r="K374" s="4"/>
      <c r="O374">
        <v>22</v>
      </c>
      <c r="P374">
        <v>83.6</v>
      </c>
      <c r="Q374">
        <v>72.099999999999994</v>
      </c>
      <c r="R374">
        <v>83.5</v>
      </c>
      <c r="S374">
        <v>70.599999999999994</v>
      </c>
      <c r="T374" t="s">
        <v>20</v>
      </c>
      <c r="U374" t="s">
        <v>21</v>
      </c>
      <c r="V374" t="s">
        <v>64</v>
      </c>
      <c r="W374" t="s">
        <v>70</v>
      </c>
      <c r="X374" t="s">
        <v>37</v>
      </c>
      <c r="Y374" t="s">
        <v>70</v>
      </c>
    </row>
    <row r="375" spans="1:25" x14ac:dyDescent="0.25">
      <c r="A375">
        <v>143292</v>
      </c>
      <c r="B375" t="s">
        <v>70</v>
      </c>
      <c r="C375" t="s">
        <v>572</v>
      </c>
      <c r="D375" s="1" t="s">
        <v>86</v>
      </c>
      <c r="E375" t="s">
        <v>551</v>
      </c>
      <c r="J375" s="4"/>
      <c r="K375" s="4"/>
      <c r="O375">
        <v>1</v>
      </c>
      <c r="P375">
        <v>122.46</v>
      </c>
      <c r="Q375">
        <v>112.03</v>
      </c>
      <c r="R375">
        <v>122.46</v>
      </c>
      <c r="S375">
        <v>112.03</v>
      </c>
      <c r="T375" t="s">
        <v>87</v>
      </c>
      <c r="U375" t="s">
        <v>39</v>
      </c>
      <c r="V375" t="s">
        <v>64</v>
      </c>
      <c r="W375" t="s">
        <v>70</v>
      </c>
      <c r="X375" t="s">
        <v>37</v>
      </c>
      <c r="Y375" t="s">
        <v>70</v>
      </c>
    </row>
    <row r="376" spans="1:25" x14ac:dyDescent="0.25">
      <c r="A376">
        <v>404415</v>
      </c>
      <c r="B376" t="s">
        <v>70</v>
      </c>
      <c r="C376" t="s">
        <v>549</v>
      </c>
      <c r="D376" t="s">
        <v>26</v>
      </c>
      <c r="E376" t="s">
        <v>551</v>
      </c>
      <c r="G376" t="s">
        <v>996</v>
      </c>
      <c r="H376" s="2">
        <v>4.07</v>
      </c>
      <c r="I376" s="2">
        <v>2.35</v>
      </c>
      <c r="J376" s="3" t="s">
        <v>791</v>
      </c>
      <c r="K376" s="3" t="s">
        <v>605</v>
      </c>
      <c r="L376" t="s">
        <v>598</v>
      </c>
      <c r="M376" t="s">
        <v>798</v>
      </c>
      <c r="N376">
        <f t="shared" ref="N376:N377" si="32">0.87+0.79*(1.81+1.827*LN(H376*I376))</f>
        <v>5.5590233259901654</v>
      </c>
      <c r="O376">
        <v>1</v>
      </c>
      <c r="P376">
        <v>83.6</v>
      </c>
      <c r="Q376">
        <v>72.099999999999994</v>
      </c>
      <c r="R376">
        <v>83.6</v>
      </c>
      <c r="S376">
        <v>72.099999999999994</v>
      </c>
      <c r="T376" t="s">
        <v>20</v>
      </c>
      <c r="V376" t="s">
        <v>22</v>
      </c>
      <c r="W376" t="s">
        <v>23</v>
      </c>
      <c r="X376" t="s">
        <v>24</v>
      </c>
      <c r="Y376" t="s">
        <v>23</v>
      </c>
    </row>
    <row r="377" spans="1:25" x14ac:dyDescent="0.25">
      <c r="A377">
        <v>204043</v>
      </c>
      <c r="B377" t="s">
        <v>70</v>
      </c>
      <c r="C377" t="s">
        <v>549</v>
      </c>
      <c r="D377" t="s">
        <v>19</v>
      </c>
      <c r="E377">
        <v>6.7787848979999996</v>
      </c>
      <c r="F377" t="s">
        <v>784</v>
      </c>
      <c r="G377" t="s">
        <v>996</v>
      </c>
      <c r="H377" s="2">
        <v>6.1</v>
      </c>
      <c r="I377" s="2">
        <v>3.8</v>
      </c>
      <c r="J377" s="3" t="s">
        <v>754</v>
      </c>
      <c r="K377" s="3" t="s">
        <v>605</v>
      </c>
      <c r="L377" t="s">
        <v>598</v>
      </c>
      <c r="M377" t="s">
        <v>798</v>
      </c>
      <c r="N377">
        <f t="shared" si="32"/>
        <v>6.8367045217529574</v>
      </c>
      <c r="O377">
        <v>4</v>
      </c>
      <c r="P377">
        <v>83.5</v>
      </c>
      <c r="Q377">
        <v>70.599999999999994</v>
      </c>
      <c r="R377">
        <v>83.5</v>
      </c>
      <c r="S377">
        <v>70.599999999999994</v>
      </c>
      <c r="T377" t="s">
        <v>20</v>
      </c>
      <c r="U377" t="s">
        <v>21</v>
      </c>
      <c r="V377" t="s">
        <v>22</v>
      </c>
      <c r="W377" t="s">
        <v>23</v>
      </c>
      <c r="X377" t="s">
        <v>24</v>
      </c>
      <c r="Y377" t="s">
        <v>23</v>
      </c>
    </row>
    <row r="378" spans="1:25" x14ac:dyDescent="0.25">
      <c r="A378">
        <v>371284</v>
      </c>
      <c r="B378" t="s">
        <v>70</v>
      </c>
      <c r="C378" t="s">
        <v>549</v>
      </c>
      <c r="D378" t="s">
        <v>28</v>
      </c>
      <c r="E378">
        <v>6.78</v>
      </c>
      <c r="F378" t="s">
        <v>782</v>
      </c>
      <c r="J378" s="4"/>
      <c r="K378" s="4"/>
      <c r="O378">
        <v>1</v>
      </c>
      <c r="P378">
        <v>83.6</v>
      </c>
      <c r="Q378">
        <v>72.099999999999994</v>
      </c>
      <c r="R378">
        <v>83.6</v>
      </c>
      <c r="S378">
        <v>72.099999999999994</v>
      </c>
      <c r="T378" t="s">
        <v>20</v>
      </c>
      <c r="V378" t="s">
        <v>22</v>
      </c>
      <c r="W378" t="s">
        <v>23</v>
      </c>
      <c r="X378" t="s">
        <v>24</v>
      </c>
      <c r="Y378" t="s">
        <v>23</v>
      </c>
    </row>
    <row r="379" spans="1:25" x14ac:dyDescent="0.25">
      <c r="A379">
        <v>204035</v>
      </c>
      <c r="B379" t="s">
        <v>70</v>
      </c>
      <c r="C379" t="s">
        <v>549</v>
      </c>
      <c r="D379" s="1" t="s">
        <v>29</v>
      </c>
      <c r="E379" t="s">
        <v>551</v>
      </c>
      <c r="J379" s="4"/>
      <c r="K379" s="4"/>
      <c r="O379">
        <v>1</v>
      </c>
      <c r="P379">
        <v>83.6</v>
      </c>
      <c r="Q379">
        <v>72.099999999999994</v>
      </c>
      <c r="R379">
        <v>83.6</v>
      </c>
      <c r="S379">
        <v>72.099999999999994</v>
      </c>
      <c r="T379" t="s">
        <v>20</v>
      </c>
      <c r="V379" t="s">
        <v>22</v>
      </c>
      <c r="W379" t="s">
        <v>23</v>
      </c>
      <c r="X379" t="s">
        <v>24</v>
      </c>
      <c r="Y379" t="s">
        <v>23</v>
      </c>
    </row>
    <row r="380" spans="1:25" x14ac:dyDescent="0.25">
      <c r="A380">
        <v>203446</v>
      </c>
      <c r="B380" t="s">
        <v>70</v>
      </c>
      <c r="C380" t="s">
        <v>549</v>
      </c>
      <c r="D380" t="s">
        <v>25</v>
      </c>
      <c r="E380">
        <v>5.7397929120000004</v>
      </c>
      <c r="F380" t="s">
        <v>784</v>
      </c>
      <c r="J380" s="4"/>
      <c r="K380" s="4"/>
      <c r="O380">
        <v>2</v>
      </c>
      <c r="P380">
        <v>83.6</v>
      </c>
      <c r="Q380">
        <v>72.099999999999994</v>
      </c>
      <c r="R380">
        <v>83.5</v>
      </c>
      <c r="S380">
        <v>70.599999999999994</v>
      </c>
      <c r="T380" t="s">
        <v>20</v>
      </c>
      <c r="U380" t="s">
        <v>21</v>
      </c>
      <c r="V380" t="s">
        <v>22</v>
      </c>
      <c r="W380" t="s">
        <v>23</v>
      </c>
      <c r="X380" t="s">
        <v>24</v>
      </c>
      <c r="Y380" t="s">
        <v>23</v>
      </c>
    </row>
    <row r="381" spans="1:25" x14ac:dyDescent="0.25">
      <c r="A381">
        <v>57298</v>
      </c>
      <c r="B381" t="s">
        <v>70</v>
      </c>
      <c r="C381" t="s">
        <v>549</v>
      </c>
      <c r="D381" t="s">
        <v>27</v>
      </c>
      <c r="E381">
        <v>4.418840608</v>
      </c>
      <c r="F381" t="s">
        <v>784</v>
      </c>
      <c r="J381" s="4"/>
      <c r="K381" s="4"/>
      <c r="O381">
        <v>4</v>
      </c>
      <c r="P381">
        <v>83.6</v>
      </c>
      <c r="Q381">
        <v>72.099999999999994</v>
      </c>
      <c r="R381">
        <v>83.5</v>
      </c>
      <c r="S381">
        <v>70.599999999999994</v>
      </c>
      <c r="T381" t="s">
        <v>20</v>
      </c>
      <c r="U381" t="s">
        <v>21</v>
      </c>
      <c r="V381" t="s">
        <v>22</v>
      </c>
      <c r="W381" t="s">
        <v>23</v>
      </c>
      <c r="X381" t="s">
        <v>24</v>
      </c>
      <c r="Y381" t="s">
        <v>23</v>
      </c>
    </row>
    <row r="382" spans="1:25" x14ac:dyDescent="0.25">
      <c r="A382">
        <v>216658</v>
      </c>
      <c r="B382" t="s">
        <v>70</v>
      </c>
      <c r="C382" t="s">
        <v>538</v>
      </c>
      <c r="D382" t="s">
        <v>145</v>
      </c>
      <c r="E382">
        <v>3.1780538300000001</v>
      </c>
      <c r="F382" t="s">
        <v>784</v>
      </c>
      <c r="G382" t="s">
        <v>996</v>
      </c>
      <c r="H382" s="2">
        <v>1.5</v>
      </c>
      <c r="I382" s="2">
        <v>1.1000000000000001</v>
      </c>
      <c r="J382" s="3" t="s">
        <v>757</v>
      </c>
      <c r="K382" s="3" t="s">
        <v>605</v>
      </c>
      <c r="L382" t="s">
        <v>598</v>
      </c>
      <c r="M382" t="s">
        <v>798</v>
      </c>
      <c r="N382">
        <f t="shared" ref="N382:N383" si="33">0.87+0.79*(1.81+1.827*LN(H382*I382))</f>
        <v>3.0226839963027334</v>
      </c>
      <c r="O382">
        <v>2</v>
      </c>
      <c r="P382">
        <v>125</v>
      </c>
      <c r="Q382">
        <v>100.5</v>
      </c>
      <c r="R382">
        <v>125</v>
      </c>
      <c r="S382">
        <v>100.5</v>
      </c>
      <c r="T382" t="s">
        <v>87</v>
      </c>
      <c r="U382" t="s">
        <v>39</v>
      </c>
      <c r="V382" t="s">
        <v>64</v>
      </c>
      <c r="W382" t="s">
        <v>70</v>
      </c>
      <c r="X382" t="s">
        <v>37</v>
      </c>
      <c r="Y382" t="s">
        <v>70</v>
      </c>
    </row>
    <row r="383" spans="1:25" x14ac:dyDescent="0.25">
      <c r="A383">
        <v>216673</v>
      </c>
      <c r="B383" t="s">
        <v>70</v>
      </c>
      <c r="C383" t="s">
        <v>538</v>
      </c>
      <c r="D383" t="s">
        <v>150</v>
      </c>
      <c r="E383">
        <v>3.737669618</v>
      </c>
      <c r="F383" t="s">
        <v>784</v>
      </c>
      <c r="G383" t="s">
        <v>996</v>
      </c>
      <c r="H383" s="2">
        <v>1.7</v>
      </c>
      <c r="I383" s="2">
        <v>1.4</v>
      </c>
      <c r="J383" s="3" t="s">
        <v>757</v>
      </c>
      <c r="K383" s="3" t="s">
        <v>605</v>
      </c>
      <c r="L383" t="s">
        <v>598</v>
      </c>
      <c r="M383" t="s">
        <v>798</v>
      </c>
      <c r="N383">
        <f t="shared" si="33"/>
        <v>3.5514121468880582</v>
      </c>
      <c r="O383">
        <v>2</v>
      </c>
      <c r="P383">
        <v>125</v>
      </c>
      <c r="Q383">
        <v>100.5</v>
      </c>
      <c r="R383">
        <v>125</v>
      </c>
      <c r="S383">
        <v>100.5</v>
      </c>
      <c r="T383" t="s">
        <v>87</v>
      </c>
      <c r="U383" t="s">
        <v>39</v>
      </c>
      <c r="V383" t="s">
        <v>64</v>
      </c>
      <c r="W383" t="s">
        <v>70</v>
      </c>
      <c r="X383" t="s">
        <v>37</v>
      </c>
      <c r="Y383" t="s">
        <v>70</v>
      </c>
    </row>
    <row r="384" spans="1:25" x14ac:dyDescent="0.25">
      <c r="A384">
        <v>216672</v>
      </c>
      <c r="B384" t="s">
        <v>70</v>
      </c>
      <c r="C384" t="s">
        <v>538</v>
      </c>
      <c r="D384" t="s">
        <v>152</v>
      </c>
      <c r="E384">
        <v>3.5553480610000001</v>
      </c>
      <c r="F384" t="s">
        <v>784</v>
      </c>
      <c r="G384" t="s">
        <v>996</v>
      </c>
      <c r="H384" s="2">
        <v>1.7</v>
      </c>
      <c r="J384" s="3" t="s">
        <v>757</v>
      </c>
      <c r="K384" s="3" t="s">
        <v>603</v>
      </c>
      <c r="L384" s="3" t="s">
        <v>597</v>
      </c>
      <c r="M384" t="s">
        <v>809</v>
      </c>
      <c r="N384">
        <f>1.681+2.91*LN(H384)</f>
        <v>3.225128210590916</v>
      </c>
      <c r="O384">
        <v>1</v>
      </c>
      <c r="P384">
        <v>125</v>
      </c>
      <c r="Q384">
        <v>100.5</v>
      </c>
      <c r="R384">
        <v>125</v>
      </c>
      <c r="S384">
        <v>100.5</v>
      </c>
      <c r="T384" t="s">
        <v>87</v>
      </c>
      <c r="U384" t="s">
        <v>39</v>
      </c>
      <c r="V384" t="s">
        <v>64</v>
      </c>
      <c r="W384" t="s">
        <v>70</v>
      </c>
      <c r="X384" t="s">
        <v>37</v>
      </c>
      <c r="Y384" t="s">
        <v>70</v>
      </c>
    </row>
    <row r="385" spans="1:25" x14ac:dyDescent="0.25">
      <c r="A385">
        <v>216675</v>
      </c>
      <c r="B385" t="s">
        <v>70</v>
      </c>
      <c r="C385" t="s">
        <v>538</v>
      </c>
      <c r="D385" t="s">
        <v>146</v>
      </c>
      <c r="E385">
        <v>4.5951198499999997</v>
      </c>
      <c r="F385" t="s">
        <v>784</v>
      </c>
      <c r="G385" t="s">
        <v>996</v>
      </c>
      <c r="H385" s="2">
        <v>2.5</v>
      </c>
      <c r="I385" s="2">
        <v>2</v>
      </c>
      <c r="J385" s="3" t="s">
        <v>757</v>
      </c>
      <c r="K385" s="3" t="s">
        <v>605</v>
      </c>
      <c r="L385" t="s">
        <v>598</v>
      </c>
      <c r="M385" t="s">
        <v>798</v>
      </c>
      <c r="N385">
        <f t="shared" ref="N385" si="34">0.87+0.79*(1.81+1.827*LN(H385*I385))</f>
        <v>4.6228500221535107</v>
      </c>
      <c r="O385">
        <v>1</v>
      </c>
      <c r="P385">
        <v>125</v>
      </c>
      <c r="Q385">
        <v>100.5</v>
      </c>
      <c r="R385">
        <v>125</v>
      </c>
      <c r="S385">
        <v>100.5</v>
      </c>
      <c r="T385" t="s">
        <v>87</v>
      </c>
      <c r="U385" t="s">
        <v>39</v>
      </c>
      <c r="V385" t="s">
        <v>64</v>
      </c>
      <c r="W385" t="s">
        <v>70</v>
      </c>
      <c r="X385" t="s">
        <v>37</v>
      </c>
      <c r="Y385" t="s">
        <v>70</v>
      </c>
    </row>
    <row r="386" spans="1:25" x14ac:dyDescent="0.25">
      <c r="A386">
        <v>208966</v>
      </c>
      <c r="B386" t="s">
        <v>70</v>
      </c>
      <c r="C386" t="s">
        <v>538</v>
      </c>
      <c r="D386" s="1" t="s">
        <v>140</v>
      </c>
      <c r="E386" t="s">
        <v>551</v>
      </c>
      <c r="J386" s="4"/>
      <c r="K386" s="4"/>
      <c r="O386">
        <v>2</v>
      </c>
      <c r="P386">
        <v>130</v>
      </c>
      <c r="Q386">
        <v>125.45</v>
      </c>
      <c r="R386">
        <v>130</v>
      </c>
      <c r="S386">
        <v>125.45</v>
      </c>
      <c r="T386" t="s">
        <v>123</v>
      </c>
      <c r="U386" t="s">
        <v>15</v>
      </c>
      <c r="V386" t="s">
        <v>64</v>
      </c>
      <c r="W386" t="s">
        <v>70</v>
      </c>
      <c r="X386" t="s">
        <v>37</v>
      </c>
      <c r="Y386" t="s">
        <v>70</v>
      </c>
    </row>
    <row r="387" spans="1:25" x14ac:dyDescent="0.25">
      <c r="A387">
        <v>94198</v>
      </c>
      <c r="B387" t="s">
        <v>70</v>
      </c>
      <c r="C387" t="s">
        <v>538</v>
      </c>
      <c r="D387" s="1" t="s">
        <v>142</v>
      </c>
      <c r="E387" t="s">
        <v>551</v>
      </c>
      <c r="J387" s="4"/>
      <c r="K387" s="4"/>
      <c r="O387">
        <v>1</v>
      </c>
      <c r="P387">
        <v>125</v>
      </c>
      <c r="Q387">
        <v>100.5</v>
      </c>
      <c r="R387">
        <v>125</v>
      </c>
      <c r="S387">
        <v>100.5</v>
      </c>
      <c r="T387" t="s">
        <v>87</v>
      </c>
      <c r="U387" t="s">
        <v>39</v>
      </c>
      <c r="V387" t="s">
        <v>64</v>
      </c>
      <c r="W387" t="s">
        <v>70</v>
      </c>
      <c r="X387" t="s">
        <v>37</v>
      </c>
      <c r="Y387" t="s">
        <v>70</v>
      </c>
    </row>
    <row r="388" spans="1:25" x14ac:dyDescent="0.25">
      <c r="A388">
        <v>208967</v>
      </c>
      <c r="B388" t="s">
        <v>70</v>
      </c>
      <c r="C388" t="s">
        <v>538</v>
      </c>
      <c r="D388" s="1" t="s">
        <v>143</v>
      </c>
      <c r="E388" t="s">
        <v>551</v>
      </c>
      <c r="J388" s="4"/>
      <c r="K388" s="4"/>
      <c r="O388">
        <v>2</v>
      </c>
      <c r="P388">
        <v>130</v>
      </c>
      <c r="Q388">
        <v>125.45</v>
      </c>
      <c r="R388">
        <v>130</v>
      </c>
      <c r="S388">
        <v>122.46</v>
      </c>
      <c r="T388" t="s">
        <v>123</v>
      </c>
      <c r="U388" t="s">
        <v>87</v>
      </c>
      <c r="V388" t="s">
        <v>64</v>
      </c>
      <c r="W388" t="s">
        <v>70</v>
      </c>
      <c r="X388" t="s">
        <v>37</v>
      </c>
      <c r="Y388" t="s">
        <v>70</v>
      </c>
    </row>
    <row r="389" spans="1:25" x14ac:dyDescent="0.25">
      <c r="A389">
        <v>216662</v>
      </c>
      <c r="B389" t="s">
        <v>70</v>
      </c>
      <c r="C389" t="s">
        <v>538</v>
      </c>
      <c r="D389" s="1" t="s">
        <v>144</v>
      </c>
      <c r="E389" t="s">
        <v>551</v>
      </c>
      <c r="J389" s="4"/>
      <c r="K389" s="4"/>
      <c r="O389">
        <v>1</v>
      </c>
      <c r="P389">
        <v>139.80000000000001</v>
      </c>
      <c r="Q389">
        <v>132.9</v>
      </c>
      <c r="R389">
        <v>139.80000000000001</v>
      </c>
      <c r="S389">
        <v>132.9</v>
      </c>
      <c r="T389" t="s">
        <v>119</v>
      </c>
      <c r="V389" t="s">
        <v>64</v>
      </c>
      <c r="W389" t="s">
        <v>70</v>
      </c>
      <c r="X389" t="s">
        <v>37</v>
      </c>
      <c r="Y389" t="s">
        <v>70</v>
      </c>
    </row>
    <row r="390" spans="1:25" x14ac:dyDescent="0.25">
      <c r="A390">
        <v>94159</v>
      </c>
      <c r="B390" t="s">
        <v>70</v>
      </c>
      <c r="C390" t="s">
        <v>538</v>
      </c>
      <c r="D390" s="1" t="s">
        <v>148</v>
      </c>
      <c r="E390" t="s">
        <v>551</v>
      </c>
      <c r="J390" s="4"/>
      <c r="K390" s="4"/>
      <c r="O390">
        <v>1</v>
      </c>
      <c r="P390">
        <v>125</v>
      </c>
      <c r="Q390">
        <v>100.5</v>
      </c>
      <c r="R390">
        <v>125</v>
      </c>
      <c r="S390">
        <v>100.5</v>
      </c>
      <c r="T390" t="s">
        <v>87</v>
      </c>
      <c r="U390" t="s">
        <v>39</v>
      </c>
      <c r="V390" t="s">
        <v>64</v>
      </c>
      <c r="W390" t="s">
        <v>70</v>
      </c>
      <c r="X390" t="s">
        <v>37</v>
      </c>
      <c r="Y390" t="s">
        <v>70</v>
      </c>
    </row>
    <row r="391" spans="1:25" x14ac:dyDescent="0.25">
      <c r="A391">
        <v>203460</v>
      </c>
      <c r="B391" t="s">
        <v>70</v>
      </c>
      <c r="C391" t="s">
        <v>538</v>
      </c>
      <c r="D391" s="1" t="s">
        <v>149</v>
      </c>
      <c r="E391" t="s">
        <v>551</v>
      </c>
      <c r="J391" s="4"/>
      <c r="K391" s="4"/>
      <c r="O391">
        <v>1</v>
      </c>
      <c r="P391">
        <v>130</v>
      </c>
      <c r="Q391">
        <v>125.45</v>
      </c>
      <c r="R391">
        <v>130</v>
      </c>
      <c r="S391">
        <v>125.45</v>
      </c>
      <c r="T391" t="s">
        <v>123</v>
      </c>
      <c r="U391" t="s">
        <v>15</v>
      </c>
      <c r="V391" t="s">
        <v>64</v>
      </c>
      <c r="W391" t="s">
        <v>70</v>
      </c>
      <c r="X391" t="s">
        <v>37</v>
      </c>
      <c r="Y391" t="s">
        <v>70</v>
      </c>
    </row>
    <row r="392" spans="1:25" x14ac:dyDescent="0.25">
      <c r="A392">
        <v>167144</v>
      </c>
      <c r="B392" t="s">
        <v>70</v>
      </c>
      <c r="C392" t="s">
        <v>538</v>
      </c>
      <c r="D392" s="1" t="s">
        <v>151</v>
      </c>
      <c r="E392" t="s">
        <v>551</v>
      </c>
      <c r="J392" s="4"/>
      <c r="K392" s="4"/>
      <c r="O392">
        <v>1</v>
      </c>
      <c r="P392">
        <v>129.4</v>
      </c>
      <c r="Q392">
        <v>125</v>
      </c>
      <c r="R392">
        <v>129.4</v>
      </c>
      <c r="S392">
        <v>125</v>
      </c>
      <c r="T392" t="s">
        <v>15</v>
      </c>
      <c r="V392" t="s">
        <v>64</v>
      </c>
      <c r="W392" t="s">
        <v>70</v>
      </c>
      <c r="X392" t="s">
        <v>37</v>
      </c>
      <c r="Y392" t="s">
        <v>70</v>
      </c>
    </row>
    <row r="393" spans="1:25" x14ac:dyDescent="0.25">
      <c r="A393">
        <v>216664</v>
      </c>
      <c r="B393" t="s">
        <v>70</v>
      </c>
      <c r="C393" t="s">
        <v>538</v>
      </c>
      <c r="D393" s="1" t="s">
        <v>153</v>
      </c>
      <c r="E393" t="s">
        <v>551</v>
      </c>
      <c r="J393" s="4"/>
      <c r="K393" s="4"/>
      <c r="O393">
        <v>1</v>
      </c>
      <c r="P393">
        <v>139.80000000000001</v>
      </c>
      <c r="Q393">
        <v>132.9</v>
      </c>
      <c r="R393">
        <v>139.80000000000001</v>
      </c>
      <c r="S393">
        <v>132.9</v>
      </c>
      <c r="T393" t="s">
        <v>119</v>
      </c>
      <c r="V393" t="s">
        <v>64</v>
      </c>
      <c r="W393" t="s">
        <v>70</v>
      </c>
      <c r="X393" t="s">
        <v>37</v>
      </c>
      <c r="Y393" t="s">
        <v>70</v>
      </c>
    </row>
    <row r="394" spans="1:25" x14ac:dyDescent="0.25">
      <c r="A394">
        <v>203438</v>
      </c>
      <c r="B394" t="s">
        <v>70</v>
      </c>
      <c r="C394" t="s">
        <v>538</v>
      </c>
      <c r="D394" t="s">
        <v>147</v>
      </c>
      <c r="E394">
        <v>3.9702919140000001</v>
      </c>
      <c r="F394" t="s">
        <v>784</v>
      </c>
      <c r="J394" s="4"/>
      <c r="K394" s="4"/>
      <c r="O394">
        <v>4</v>
      </c>
      <c r="P394">
        <v>140.19999999999999</v>
      </c>
      <c r="Q394">
        <v>136.4</v>
      </c>
      <c r="R394">
        <v>129.4</v>
      </c>
      <c r="S394">
        <v>125</v>
      </c>
      <c r="T394" t="s">
        <v>14</v>
      </c>
      <c r="U394" t="s">
        <v>15</v>
      </c>
      <c r="V394" t="s">
        <v>64</v>
      </c>
      <c r="W394" t="s">
        <v>70</v>
      </c>
      <c r="X394" t="s">
        <v>37</v>
      </c>
      <c r="Y394" t="s">
        <v>70</v>
      </c>
    </row>
    <row r="395" spans="1:25" x14ac:dyDescent="0.25">
      <c r="A395">
        <v>94197</v>
      </c>
      <c r="B395" t="s">
        <v>70</v>
      </c>
      <c r="C395" t="s">
        <v>538</v>
      </c>
      <c r="D395" t="s">
        <v>141</v>
      </c>
      <c r="E395">
        <v>3.218875825</v>
      </c>
      <c r="F395" t="s">
        <v>784</v>
      </c>
      <c r="J395" s="4"/>
      <c r="K395" s="4"/>
      <c r="O395">
        <v>1</v>
      </c>
      <c r="P395">
        <v>125</v>
      </c>
      <c r="Q395">
        <v>100.5</v>
      </c>
      <c r="R395">
        <v>125</v>
      </c>
      <c r="S395">
        <v>100.5</v>
      </c>
      <c r="T395" t="s">
        <v>87</v>
      </c>
      <c r="U395" t="s">
        <v>39</v>
      </c>
      <c r="V395" t="s">
        <v>64</v>
      </c>
      <c r="W395" t="s">
        <v>70</v>
      </c>
      <c r="X395" t="s">
        <v>37</v>
      </c>
      <c r="Y395" t="s">
        <v>70</v>
      </c>
    </row>
    <row r="396" spans="1:25" x14ac:dyDescent="0.25">
      <c r="A396">
        <v>216668</v>
      </c>
      <c r="B396" t="s">
        <v>70</v>
      </c>
      <c r="C396" t="s">
        <v>538</v>
      </c>
      <c r="D396" t="s">
        <v>139</v>
      </c>
      <c r="E396">
        <v>2.8903717580000001</v>
      </c>
      <c r="F396" t="s">
        <v>784</v>
      </c>
      <c r="J396" s="4"/>
      <c r="K396" s="4"/>
      <c r="O396">
        <v>3</v>
      </c>
      <c r="P396">
        <v>129.4</v>
      </c>
      <c r="Q396">
        <v>125</v>
      </c>
      <c r="R396">
        <v>129.4</v>
      </c>
      <c r="S396">
        <v>125</v>
      </c>
      <c r="T396" t="s">
        <v>15</v>
      </c>
      <c r="V396" t="s">
        <v>64</v>
      </c>
      <c r="W396" t="s">
        <v>70</v>
      </c>
      <c r="X396" t="s">
        <v>37</v>
      </c>
      <c r="Y396" t="s">
        <v>70</v>
      </c>
    </row>
    <row r="397" spans="1:25" x14ac:dyDescent="0.25">
      <c r="A397">
        <v>45174</v>
      </c>
      <c r="B397" t="s">
        <v>70</v>
      </c>
      <c r="C397" t="s">
        <v>89</v>
      </c>
      <c r="D397" s="1" t="s">
        <v>88</v>
      </c>
      <c r="E397" t="s">
        <v>551</v>
      </c>
      <c r="J397" s="4"/>
      <c r="K397" s="4"/>
      <c r="O397">
        <v>1</v>
      </c>
      <c r="P397">
        <v>70.599999999999994</v>
      </c>
      <c r="Q397">
        <v>66</v>
      </c>
      <c r="R397">
        <v>70.599999999999994</v>
      </c>
      <c r="S397">
        <v>66</v>
      </c>
      <c r="T397" t="s">
        <v>21</v>
      </c>
      <c r="W397" t="s">
        <v>89</v>
      </c>
      <c r="X397" t="s">
        <v>24</v>
      </c>
      <c r="Y397" t="s">
        <v>89</v>
      </c>
    </row>
    <row r="398" spans="1:25" x14ac:dyDescent="0.25">
      <c r="A398">
        <v>216756</v>
      </c>
      <c r="B398" t="s">
        <v>70</v>
      </c>
      <c r="C398" t="s">
        <v>584</v>
      </c>
      <c r="D398" s="1" t="s">
        <v>154</v>
      </c>
      <c r="E398" t="s">
        <v>551</v>
      </c>
      <c r="J398" s="4"/>
      <c r="K398" s="4"/>
      <c r="O398">
        <v>1</v>
      </c>
      <c r="P398">
        <v>72.099999999999994</v>
      </c>
      <c r="Q398">
        <v>66</v>
      </c>
      <c r="R398">
        <v>72.099999999999994</v>
      </c>
      <c r="S398">
        <v>66</v>
      </c>
      <c r="T398" t="s">
        <v>21</v>
      </c>
      <c r="V398" t="s">
        <v>64</v>
      </c>
      <c r="W398" t="s">
        <v>70</v>
      </c>
      <c r="X398" t="s">
        <v>37</v>
      </c>
      <c r="Y398" t="s">
        <v>70</v>
      </c>
    </row>
    <row r="399" spans="1:25" x14ac:dyDescent="0.25">
      <c r="A399">
        <v>289407</v>
      </c>
      <c r="B399" t="s">
        <v>70</v>
      </c>
      <c r="C399" t="s">
        <v>541</v>
      </c>
      <c r="D399" t="s">
        <v>90</v>
      </c>
      <c r="E399" t="s">
        <v>551</v>
      </c>
      <c r="G399" t="s">
        <v>996</v>
      </c>
      <c r="H399" s="2">
        <v>2.09</v>
      </c>
      <c r="I399" s="2">
        <v>1.38</v>
      </c>
      <c r="J399" s="3" t="s">
        <v>718</v>
      </c>
      <c r="K399" s="3" t="s">
        <v>605</v>
      </c>
      <c r="L399" t="s">
        <v>598</v>
      </c>
      <c r="M399" t="s">
        <v>798</v>
      </c>
      <c r="N399">
        <f t="shared" ref="N399" si="35">0.87+0.79*(1.81+1.827*LN(H399*I399))</f>
        <v>3.8287437882019355</v>
      </c>
      <c r="O399">
        <v>3</v>
      </c>
      <c r="P399">
        <v>70.599999999999994</v>
      </c>
      <c r="Q399">
        <v>66</v>
      </c>
      <c r="R399">
        <v>70.599999999999994</v>
      </c>
      <c r="S399">
        <v>66</v>
      </c>
      <c r="T399" t="s">
        <v>21</v>
      </c>
      <c r="V399" t="s">
        <v>64</v>
      </c>
      <c r="W399" t="s">
        <v>70</v>
      </c>
      <c r="X399" t="s">
        <v>37</v>
      </c>
      <c r="Y399" t="s">
        <v>70</v>
      </c>
    </row>
    <row r="400" spans="1:25" x14ac:dyDescent="0.25">
      <c r="A400">
        <v>209868</v>
      </c>
      <c r="B400" t="s">
        <v>70</v>
      </c>
      <c r="C400" t="s">
        <v>541</v>
      </c>
      <c r="D400" s="1" t="s">
        <v>92</v>
      </c>
      <c r="E400" t="s">
        <v>551</v>
      </c>
      <c r="J400" s="4"/>
      <c r="K400" s="4"/>
      <c r="O400">
        <v>1</v>
      </c>
      <c r="P400">
        <v>70.599999999999994</v>
      </c>
      <c r="Q400">
        <v>66</v>
      </c>
      <c r="R400">
        <v>70.599999999999994</v>
      </c>
      <c r="S400">
        <v>66</v>
      </c>
      <c r="T400" t="s">
        <v>21</v>
      </c>
      <c r="V400" t="s">
        <v>64</v>
      </c>
      <c r="W400" t="s">
        <v>70</v>
      </c>
      <c r="X400" t="s">
        <v>37</v>
      </c>
      <c r="Y400" t="s">
        <v>70</v>
      </c>
    </row>
    <row r="401" spans="1:25" x14ac:dyDescent="0.25">
      <c r="A401">
        <v>371029</v>
      </c>
      <c r="B401" t="s">
        <v>70</v>
      </c>
      <c r="C401" t="s">
        <v>541</v>
      </c>
      <c r="D401" t="s">
        <v>93</v>
      </c>
      <c r="E401">
        <v>5.1100000000000003</v>
      </c>
      <c r="F401" t="s">
        <v>719</v>
      </c>
      <c r="J401" s="4"/>
      <c r="K401" s="4"/>
      <c r="O401">
        <v>1</v>
      </c>
      <c r="P401">
        <v>70.599999999999994</v>
      </c>
      <c r="Q401">
        <v>66</v>
      </c>
      <c r="R401">
        <v>70.599999999999994</v>
      </c>
      <c r="S401">
        <v>66</v>
      </c>
      <c r="T401" t="s">
        <v>21</v>
      </c>
      <c r="V401" t="s">
        <v>64</v>
      </c>
      <c r="W401" t="s">
        <v>70</v>
      </c>
      <c r="X401" t="s">
        <v>37</v>
      </c>
      <c r="Y401" t="s">
        <v>70</v>
      </c>
    </row>
    <row r="402" spans="1:25" x14ac:dyDescent="0.25">
      <c r="A402">
        <v>197180</v>
      </c>
      <c r="B402" t="s">
        <v>70</v>
      </c>
      <c r="C402" t="s">
        <v>541</v>
      </c>
      <c r="D402" t="s">
        <v>91</v>
      </c>
      <c r="E402">
        <v>5.1817835499999996</v>
      </c>
      <c r="F402" t="s">
        <v>784</v>
      </c>
      <c r="J402" s="4"/>
      <c r="K402" s="4"/>
      <c r="O402">
        <v>1</v>
      </c>
      <c r="P402">
        <v>70.599999999999994</v>
      </c>
      <c r="Q402">
        <v>66</v>
      </c>
      <c r="R402">
        <v>70.599999999999994</v>
      </c>
      <c r="S402">
        <v>66</v>
      </c>
      <c r="T402" t="s">
        <v>21</v>
      </c>
      <c r="V402" t="s">
        <v>64</v>
      </c>
      <c r="W402" t="s">
        <v>70</v>
      </c>
      <c r="X402" t="s">
        <v>37</v>
      </c>
      <c r="Y402" t="s">
        <v>70</v>
      </c>
    </row>
    <row r="403" spans="1:25" x14ac:dyDescent="0.25">
      <c r="A403">
        <v>428180</v>
      </c>
      <c r="B403" t="s">
        <v>70</v>
      </c>
      <c r="C403" t="s">
        <v>52</v>
      </c>
      <c r="D403" t="s">
        <v>51</v>
      </c>
      <c r="E403" t="s">
        <v>551</v>
      </c>
      <c r="G403" t="s">
        <v>996</v>
      </c>
      <c r="H403" s="2">
        <v>1.56</v>
      </c>
      <c r="I403" s="2">
        <v>0.8</v>
      </c>
      <c r="J403" s="3" t="s">
        <v>731</v>
      </c>
      <c r="K403" s="3" t="s">
        <v>605</v>
      </c>
      <c r="L403" t="s">
        <v>598</v>
      </c>
      <c r="M403" t="s">
        <v>798</v>
      </c>
      <c r="N403">
        <f t="shared" ref="N403:N409" si="36">0.87+0.79*(1.81+1.827*LN(H403*I403))</f>
        <v>2.6196586044829444</v>
      </c>
      <c r="O403">
        <v>1</v>
      </c>
      <c r="P403">
        <v>83.5</v>
      </c>
      <c r="Q403">
        <v>70.599999999999994</v>
      </c>
      <c r="R403">
        <v>83.5</v>
      </c>
      <c r="S403">
        <v>70.599999999999994</v>
      </c>
      <c r="T403" t="s">
        <v>20</v>
      </c>
      <c r="U403" t="s">
        <v>21</v>
      </c>
      <c r="W403" t="s">
        <v>52</v>
      </c>
      <c r="X403" t="s">
        <v>24</v>
      </c>
      <c r="Y403" t="s">
        <v>52</v>
      </c>
    </row>
    <row r="404" spans="1:25" x14ac:dyDescent="0.25">
      <c r="A404">
        <v>428177</v>
      </c>
      <c r="B404" t="s">
        <v>70</v>
      </c>
      <c r="C404" t="s">
        <v>52</v>
      </c>
      <c r="D404" t="s">
        <v>53</v>
      </c>
      <c r="E404" t="s">
        <v>551</v>
      </c>
      <c r="G404" t="s">
        <v>996</v>
      </c>
      <c r="H404" s="2">
        <v>1.85</v>
      </c>
      <c r="I404" s="2">
        <v>0.87</v>
      </c>
      <c r="J404" s="3" t="s">
        <v>731</v>
      </c>
      <c r="K404" s="3" t="s">
        <v>605</v>
      </c>
      <c r="L404" t="s">
        <v>598</v>
      </c>
      <c r="M404" t="s">
        <v>798</v>
      </c>
      <c r="N404">
        <f t="shared" si="36"/>
        <v>2.9868147688236353</v>
      </c>
      <c r="O404">
        <v>13</v>
      </c>
      <c r="P404">
        <v>83.5</v>
      </c>
      <c r="Q404">
        <v>70.599999999999994</v>
      </c>
      <c r="R404">
        <v>83.5</v>
      </c>
      <c r="S404">
        <v>70.599999999999994</v>
      </c>
      <c r="T404" t="s">
        <v>20</v>
      </c>
      <c r="U404" t="s">
        <v>21</v>
      </c>
      <c r="W404" t="s">
        <v>52</v>
      </c>
      <c r="X404" t="s">
        <v>24</v>
      </c>
      <c r="Y404" t="s">
        <v>52</v>
      </c>
    </row>
    <row r="405" spans="1:25" x14ac:dyDescent="0.25">
      <c r="A405">
        <v>48346</v>
      </c>
      <c r="B405" t="s">
        <v>70</v>
      </c>
      <c r="C405" t="s">
        <v>52</v>
      </c>
      <c r="D405" t="s">
        <v>56</v>
      </c>
      <c r="E405">
        <v>2.7746858790000002</v>
      </c>
      <c r="F405" t="s">
        <v>784</v>
      </c>
      <c r="G405" t="s">
        <v>996</v>
      </c>
      <c r="H405" s="2">
        <v>1.95</v>
      </c>
      <c r="I405" s="2">
        <v>0.85</v>
      </c>
      <c r="J405" s="3" t="s">
        <v>731</v>
      </c>
      <c r="K405" s="3" t="s">
        <v>605</v>
      </c>
      <c r="L405" t="s">
        <v>598</v>
      </c>
      <c r="M405" t="s">
        <v>798</v>
      </c>
      <c r="N405">
        <f t="shared" si="36"/>
        <v>3.0292297218075976</v>
      </c>
      <c r="O405">
        <v>18</v>
      </c>
      <c r="P405">
        <v>83.5</v>
      </c>
      <c r="Q405">
        <v>70.599999999999994</v>
      </c>
      <c r="R405">
        <v>66</v>
      </c>
      <c r="S405">
        <v>63.3</v>
      </c>
      <c r="T405" t="s">
        <v>20</v>
      </c>
      <c r="U405" t="s">
        <v>55</v>
      </c>
      <c r="W405" t="s">
        <v>52</v>
      </c>
      <c r="X405" t="s">
        <v>24</v>
      </c>
      <c r="Y405" t="s">
        <v>52</v>
      </c>
    </row>
    <row r="406" spans="1:25" x14ac:dyDescent="0.25">
      <c r="A406">
        <v>48344</v>
      </c>
      <c r="B406" t="s">
        <v>70</v>
      </c>
      <c r="C406" t="s">
        <v>52</v>
      </c>
      <c r="D406" t="s">
        <v>54</v>
      </c>
      <c r="E406">
        <v>3.4941740299999999</v>
      </c>
      <c r="F406" t="s">
        <v>784</v>
      </c>
      <c r="G406" t="s">
        <v>996</v>
      </c>
      <c r="H406" s="2">
        <v>2.5</v>
      </c>
      <c r="I406" s="2">
        <v>1.4</v>
      </c>
      <c r="J406" s="3" t="s">
        <v>731</v>
      </c>
      <c r="K406" s="3" t="s">
        <v>605</v>
      </c>
      <c r="L406" t="s">
        <v>598</v>
      </c>
      <c r="M406" t="s">
        <v>798</v>
      </c>
      <c r="N406">
        <f t="shared" si="36"/>
        <v>4.1080503753184194</v>
      </c>
      <c r="O406">
        <v>36</v>
      </c>
      <c r="P406">
        <v>83.5</v>
      </c>
      <c r="Q406">
        <v>70.599999999999994</v>
      </c>
      <c r="R406">
        <v>66</v>
      </c>
      <c r="S406">
        <v>63.3</v>
      </c>
      <c r="T406" t="s">
        <v>20</v>
      </c>
      <c r="U406" t="s">
        <v>55</v>
      </c>
      <c r="W406" t="s">
        <v>52</v>
      </c>
      <c r="X406" t="s">
        <v>24</v>
      </c>
      <c r="Y406" t="s">
        <v>52</v>
      </c>
    </row>
    <row r="407" spans="1:25" x14ac:dyDescent="0.25">
      <c r="A407">
        <v>166857</v>
      </c>
      <c r="B407" t="s">
        <v>70</v>
      </c>
      <c r="C407" t="s">
        <v>52</v>
      </c>
      <c r="D407" t="s">
        <v>62</v>
      </c>
      <c r="E407">
        <v>3.8286413960000001</v>
      </c>
      <c r="F407" t="s">
        <v>784</v>
      </c>
      <c r="G407" t="s">
        <v>996</v>
      </c>
      <c r="H407" s="2">
        <v>2.5099999999999998</v>
      </c>
      <c r="I407" s="2">
        <v>1.1499999999999999</v>
      </c>
      <c r="J407" s="3" t="s">
        <v>793</v>
      </c>
      <c r="K407" s="3" t="s">
        <v>605</v>
      </c>
      <c r="L407" t="s">
        <v>598</v>
      </c>
      <c r="M407" t="s">
        <v>798</v>
      </c>
      <c r="N407">
        <f t="shared" si="36"/>
        <v>3.8298943103832235</v>
      </c>
      <c r="O407">
        <v>3</v>
      </c>
      <c r="P407">
        <v>70.599999999999994</v>
      </c>
      <c r="Q407">
        <v>66</v>
      </c>
      <c r="R407">
        <v>70.599999999999994</v>
      </c>
      <c r="S407">
        <v>66</v>
      </c>
      <c r="T407" t="s">
        <v>21</v>
      </c>
      <c r="W407" t="s">
        <v>52</v>
      </c>
      <c r="X407" t="s">
        <v>24</v>
      </c>
      <c r="Y407" t="s">
        <v>52</v>
      </c>
    </row>
    <row r="408" spans="1:25" x14ac:dyDescent="0.25">
      <c r="A408">
        <v>48351</v>
      </c>
      <c r="B408" t="s">
        <v>70</v>
      </c>
      <c r="C408" t="s">
        <v>52</v>
      </c>
      <c r="D408" t="s">
        <v>58</v>
      </c>
      <c r="E408">
        <v>3.9766459570000001</v>
      </c>
      <c r="F408" t="s">
        <v>784</v>
      </c>
      <c r="G408" t="s">
        <v>996</v>
      </c>
      <c r="H408" s="2">
        <v>2.85</v>
      </c>
      <c r="I408" s="2">
        <v>1.25</v>
      </c>
      <c r="J408" s="3" t="s">
        <v>731</v>
      </c>
      <c r="K408" s="3" t="s">
        <v>605</v>
      </c>
      <c r="L408" t="s">
        <v>598</v>
      </c>
      <c r="M408" t="s">
        <v>798</v>
      </c>
      <c r="N408">
        <f t="shared" si="36"/>
        <v>4.1335967059332974</v>
      </c>
      <c r="O408">
        <v>42</v>
      </c>
      <c r="P408">
        <v>83.5</v>
      </c>
      <c r="Q408">
        <v>70.599999999999994</v>
      </c>
      <c r="R408">
        <v>63.3</v>
      </c>
      <c r="S408">
        <v>61.7</v>
      </c>
      <c r="T408" t="s">
        <v>20</v>
      </c>
      <c r="U408" t="s">
        <v>55</v>
      </c>
      <c r="W408" t="s">
        <v>52</v>
      </c>
      <c r="X408" t="s">
        <v>24</v>
      </c>
      <c r="Y408" t="s">
        <v>52</v>
      </c>
    </row>
    <row r="409" spans="1:25" x14ac:dyDescent="0.25">
      <c r="A409">
        <v>168381</v>
      </c>
      <c r="B409" t="s">
        <v>70</v>
      </c>
      <c r="C409" t="s">
        <v>52</v>
      </c>
      <c r="D409" t="s">
        <v>60</v>
      </c>
      <c r="E409">
        <v>4.6634390940000001</v>
      </c>
      <c r="F409" t="s">
        <v>784</v>
      </c>
      <c r="G409" t="s">
        <v>996</v>
      </c>
      <c r="H409" s="2">
        <v>3.46</v>
      </c>
      <c r="I409" s="2">
        <v>1.67</v>
      </c>
      <c r="J409" s="3" t="s">
        <v>747</v>
      </c>
      <c r="K409" s="3" t="s">
        <v>605</v>
      </c>
      <c r="L409" t="s">
        <v>598</v>
      </c>
      <c r="M409" t="s">
        <v>798</v>
      </c>
      <c r="N409">
        <f t="shared" si="36"/>
        <v>4.8316339173951564</v>
      </c>
      <c r="O409">
        <v>1</v>
      </c>
      <c r="P409">
        <v>70.599999999999994</v>
      </c>
      <c r="Q409">
        <v>66</v>
      </c>
      <c r="R409">
        <v>70.599999999999994</v>
      </c>
      <c r="S409">
        <v>66</v>
      </c>
      <c r="T409" t="s">
        <v>21</v>
      </c>
      <c r="W409" t="s">
        <v>52</v>
      </c>
      <c r="X409" t="s">
        <v>24</v>
      </c>
      <c r="Y409" t="s">
        <v>52</v>
      </c>
    </row>
    <row r="410" spans="1:25" x14ac:dyDescent="0.25">
      <c r="A410">
        <v>49072</v>
      </c>
      <c r="B410" t="s">
        <v>70</v>
      </c>
      <c r="C410" t="s">
        <v>52</v>
      </c>
      <c r="D410" s="1" t="s">
        <v>59</v>
      </c>
      <c r="E410" t="s">
        <v>551</v>
      </c>
      <c r="J410" s="4"/>
      <c r="K410" s="4"/>
      <c r="O410">
        <v>1</v>
      </c>
      <c r="P410">
        <v>70.599999999999994</v>
      </c>
      <c r="Q410">
        <v>66</v>
      </c>
      <c r="R410">
        <v>70.599999999999994</v>
      </c>
      <c r="S410">
        <v>66</v>
      </c>
      <c r="T410" t="s">
        <v>21</v>
      </c>
      <c r="W410" t="s">
        <v>52</v>
      </c>
      <c r="X410" t="s">
        <v>24</v>
      </c>
      <c r="Y410" t="s">
        <v>52</v>
      </c>
    </row>
    <row r="411" spans="1:25" x14ac:dyDescent="0.25">
      <c r="A411">
        <v>49969</v>
      </c>
      <c r="B411" t="s">
        <v>70</v>
      </c>
      <c r="C411" t="s">
        <v>52</v>
      </c>
      <c r="D411" t="s">
        <v>61</v>
      </c>
      <c r="E411">
        <v>4.3848544140000003</v>
      </c>
      <c r="F411" t="s">
        <v>784</v>
      </c>
      <c r="J411" s="4"/>
      <c r="K411" s="4"/>
      <c r="O411">
        <v>1</v>
      </c>
      <c r="P411">
        <v>70.599999999999994</v>
      </c>
      <c r="Q411">
        <v>66</v>
      </c>
      <c r="R411">
        <v>70.599999999999994</v>
      </c>
      <c r="S411">
        <v>66</v>
      </c>
      <c r="T411" t="s">
        <v>21</v>
      </c>
      <c r="W411" t="s">
        <v>52</v>
      </c>
      <c r="X411" t="s">
        <v>24</v>
      </c>
      <c r="Y411" t="s">
        <v>52</v>
      </c>
    </row>
    <row r="412" spans="1:25" x14ac:dyDescent="0.25">
      <c r="A412">
        <v>48349</v>
      </c>
      <c r="B412" t="s">
        <v>70</v>
      </c>
      <c r="C412" t="s">
        <v>52</v>
      </c>
      <c r="D412" t="s">
        <v>57</v>
      </c>
      <c r="E412">
        <v>3.9546459569999999</v>
      </c>
      <c r="F412" t="s">
        <v>784</v>
      </c>
      <c r="J412" s="4"/>
      <c r="K412" s="4"/>
      <c r="O412">
        <v>4</v>
      </c>
      <c r="P412">
        <v>85.8</v>
      </c>
      <c r="Q412">
        <v>83.5</v>
      </c>
      <c r="R412">
        <v>83.5</v>
      </c>
      <c r="S412">
        <v>70.599999999999994</v>
      </c>
      <c r="T412" t="s">
        <v>43</v>
      </c>
      <c r="U412" t="s">
        <v>21</v>
      </c>
      <c r="W412" t="s">
        <v>52</v>
      </c>
      <c r="X412" t="s">
        <v>24</v>
      </c>
      <c r="Y412" t="s">
        <v>52</v>
      </c>
    </row>
    <row r="413" spans="1:25" x14ac:dyDescent="0.25">
      <c r="A413">
        <v>208943</v>
      </c>
      <c r="B413" t="s">
        <v>70</v>
      </c>
      <c r="C413" t="s">
        <v>540</v>
      </c>
      <c r="D413" s="1" t="s">
        <v>155</v>
      </c>
      <c r="E413" t="s">
        <v>551</v>
      </c>
      <c r="J413" s="4"/>
      <c r="K413" s="4"/>
      <c r="O413">
        <v>2</v>
      </c>
      <c r="P413">
        <v>130</v>
      </c>
      <c r="Q413">
        <v>125.45</v>
      </c>
      <c r="R413">
        <v>130</v>
      </c>
      <c r="S413">
        <v>125.45</v>
      </c>
      <c r="T413" t="s">
        <v>123</v>
      </c>
      <c r="U413" t="s">
        <v>15</v>
      </c>
      <c r="V413" t="s">
        <v>64</v>
      </c>
      <c r="W413" t="s">
        <v>70</v>
      </c>
      <c r="X413" t="s">
        <v>37</v>
      </c>
      <c r="Y413" t="s">
        <v>70</v>
      </c>
    </row>
    <row r="414" spans="1:25" x14ac:dyDescent="0.25">
      <c r="A414">
        <v>53330</v>
      </c>
      <c r="B414" t="s">
        <v>70</v>
      </c>
      <c r="C414" t="s">
        <v>540</v>
      </c>
      <c r="D414" s="1" t="s">
        <v>156</v>
      </c>
      <c r="E414" t="s">
        <v>551</v>
      </c>
      <c r="J414" s="4"/>
      <c r="K414" s="4"/>
      <c r="O414">
        <v>1</v>
      </c>
      <c r="P414">
        <v>145</v>
      </c>
      <c r="Q414">
        <v>140.19999999999999</v>
      </c>
      <c r="R414">
        <v>145</v>
      </c>
      <c r="S414">
        <v>140.19999999999999</v>
      </c>
      <c r="T414" t="s">
        <v>14</v>
      </c>
      <c r="V414" t="s">
        <v>64</v>
      </c>
      <c r="W414" t="s">
        <v>70</v>
      </c>
      <c r="X414" t="s">
        <v>37</v>
      </c>
      <c r="Y414" t="s">
        <v>70</v>
      </c>
    </row>
    <row r="415" spans="1:25" x14ac:dyDescent="0.25">
      <c r="A415">
        <v>216667</v>
      </c>
      <c r="B415" t="s">
        <v>70</v>
      </c>
      <c r="C415" t="s">
        <v>559</v>
      </c>
      <c r="D415" s="1" t="s">
        <v>122</v>
      </c>
      <c r="E415" t="s">
        <v>551</v>
      </c>
      <c r="J415" s="4"/>
      <c r="K415" s="4"/>
      <c r="O415">
        <v>1</v>
      </c>
      <c r="P415">
        <v>130</v>
      </c>
      <c r="Q415">
        <v>125.45</v>
      </c>
      <c r="R415">
        <v>130</v>
      </c>
      <c r="S415">
        <v>125.45</v>
      </c>
      <c r="T415" t="s">
        <v>123</v>
      </c>
      <c r="U415" t="s">
        <v>15</v>
      </c>
      <c r="V415" t="s">
        <v>64</v>
      </c>
      <c r="W415" t="s">
        <v>70</v>
      </c>
      <c r="X415" t="s">
        <v>37</v>
      </c>
      <c r="Y415" t="s">
        <v>70</v>
      </c>
    </row>
    <row r="416" spans="1:25" x14ac:dyDescent="0.25">
      <c r="A416">
        <v>53063</v>
      </c>
      <c r="B416" t="s">
        <v>70</v>
      </c>
      <c r="C416" t="s">
        <v>559</v>
      </c>
      <c r="D416" s="1" t="s">
        <v>124</v>
      </c>
      <c r="E416" t="s">
        <v>551</v>
      </c>
      <c r="J416" s="4"/>
      <c r="K416" s="4"/>
      <c r="O416">
        <v>1</v>
      </c>
      <c r="P416">
        <v>145</v>
      </c>
      <c r="Q416">
        <v>140.19999999999999</v>
      </c>
      <c r="R416">
        <v>145</v>
      </c>
      <c r="S416">
        <v>140.19999999999999</v>
      </c>
      <c r="T416" t="s">
        <v>14</v>
      </c>
      <c r="V416" t="s">
        <v>64</v>
      </c>
      <c r="W416" t="s">
        <v>70</v>
      </c>
      <c r="X416" t="s">
        <v>37</v>
      </c>
      <c r="Y416" t="s">
        <v>70</v>
      </c>
    </row>
    <row r="417" spans="1:25" x14ac:dyDescent="0.25">
      <c r="A417">
        <v>204044</v>
      </c>
      <c r="B417" t="s">
        <v>70</v>
      </c>
      <c r="C417" t="s">
        <v>559</v>
      </c>
      <c r="D417" s="1" t="s">
        <v>125</v>
      </c>
      <c r="E417" t="s">
        <v>551</v>
      </c>
      <c r="J417" s="4"/>
      <c r="K417" s="4"/>
      <c r="O417">
        <v>1</v>
      </c>
      <c r="P417">
        <v>130</v>
      </c>
      <c r="Q417">
        <v>125.45</v>
      </c>
      <c r="R417">
        <v>130</v>
      </c>
      <c r="S417">
        <v>125.45</v>
      </c>
      <c r="T417" t="s">
        <v>123</v>
      </c>
      <c r="U417" t="s">
        <v>15</v>
      </c>
      <c r="V417" t="s">
        <v>64</v>
      </c>
      <c r="W417" t="s">
        <v>70</v>
      </c>
      <c r="X417" t="s">
        <v>37</v>
      </c>
      <c r="Y417" t="s">
        <v>70</v>
      </c>
    </row>
    <row r="418" spans="1:25" x14ac:dyDescent="0.25">
      <c r="A418">
        <v>53332</v>
      </c>
      <c r="B418" t="s">
        <v>70</v>
      </c>
      <c r="C418" t="s">
        <v>539</v>
      </c>
      <c r="D418" s="1" t="s">
        <v>127</v>
      </c>
      <c r="E418" t="s">
        <v>551</v>
      </c>
      <c r="J418" s="4"/>
      <c r="K418" s="4"/>
      <c r="O418">
        <v>1</v>
      </c>
      <c r="P418">
        <v>145</v>
      </c>
      <c r="Q418">
        <v>140.19999999999999</v>
      </c>
      <c r="R418">
        <v>145</v>
      </c>
      <c r="S418">
        <v>140.19999999999999</v>
      </c>
      <c r="T418" t="s">
        <v>14</v>
      </c>
      <c r="V418" t="s">
        <v>64</v>
      </c>
      <c r="W418" t="s">
        <v>70</v>
      </c>
      <c r="X418" t="s">
        <v>37</v>
      </c>
      <c r="Y418" t="s">
        <v>70</v>
      </c>
    </row>
    <row r="419" spans="1:25" x14ac:dyDescent="0.25">
      <c r="A419">
        <v>203430</v>
      </c>
      <c r="B419" t="s">
        <v>70</v>
      </c>
      <c r="C419" t="s">
        <v>539</v>
      </c>
      <c r="D419" s="1" t="s">
        <v>128</v>
      </c>
      <c r="E419" t="s">
        <v>551</v>
      </c>
      <c r="J419" s="4"/>
      <c r="K419" s="4"/>
      <c r="O419">
        <v>1</v>
      </c>
      <c r="P419">
        <v>145</v>
      </c>
      <c r="Q419">
        <v>140.19999999999999</v>
      </c>
      <c r="R419">
        <v>145</v>
      </c>
      <c r="S419">
        <v>140.19999999999999</v>
      </c>
      <c r="T419" t="s">
        <v>14</v>
      </c>
      <c r="V419" t="s">
        <v>64</v>
      </c>
      <c r="W419" t="s">
        <v>70</v>
      </c>
      <c r="X419" t="s">
        <v>37</v>
      </c>
      <c r="Y419" t="s">
        <v>70</v>
      </c>
    </row>
    <row r="420" spans="1:25" x14ac:dyDescent="0.25">
      <c r="A420">
        <v>208964</v>
      </c>
      <c r="B420" t="s">
        <v>70</v>
      </c>
      <c r="C420" t="s">
        <v>539</v>
      </c>
      <c r="D420" s="1" t="s">
        <v>129</v>
      </c>
      <c r="E420" t="s">
        <v>551</v>
      </c>
      <c r="J420" s="4"/>
      <c r="K420" s="4"/>
      <c r="O420">
        <v>1</v>
      </c>
      <c r="P420">
        <v>145</v>
      </c>
      <c r="Q420">
        <v>140.19999999999999</v>
      </c>
      <c r="R420">
        <v>145</v>
      </c>
      <c r="S420">
        <v>140.19999999999999</v>
      </c>
      <c r="T420" t="s">
        <v>14</v>
      </c>
      <c r="V420" t="s">
        <v>64</v>
      </c>
      <c r="W420" t="s">
        <v>70</v>
      </c>
      <c r="X420" t="s">
        <v>37</v>
      </c>
      <c r="Y420" t="s">
        <v>70</v>
      </c>
    </row>
    <row r="421" spans="1:25" x14ac:dyDescent="0.25">
      <c r="A421">
        <v>249186</v>
      </c>
      <c r="B421" t="s">
        <v>70</v>
      </c>
      <c r="C421" t="s">
        <v>539</v>
      </c>
      <c r="D421" s="1" t="s">
        <v>130</v>
      </c>
      <c r="E421" t="s">
        <v>551</v>
      </c>
      <c r="J421" s="4"/>
      <c r="K421" s="4"/>
      <c r="O421">
        <v>1</v>
      </c>
      <c r="P421">
        <v>145</v>
      </c>
      <c r="Q421">
        <v>136.4</v>
      </c>
      <c r="R421">
        <v>145</v>
      </c>
      <c r="S421">
        <v>136.4</v>
      </c>
      <c r="T421" t="s">
        <v>14</v>
      </c>
      <c r="U421" t="s">
        <v>119</v>
      </c>
      <c r="V421" t="s">
        <v>64</v>
      </c>
      <c r="W421" t="s">
        <v>70</v>
      </c>
      <c r="X421" t="s">
        <v>37</v>
      </c>
      <c r="Y421" t="s">
        <v>70</v>
      </c>
    </row>
    <row r="422" spans="1:25" x14ac:dyDescent="0.25">
      <c r="A422">
        <v>208963</v>
      </c>
      <c r="B422" t="s">
        <v>70</v>
      </c>
      <c r="C422" t="s">
        <v>539</v>
      </c>
      <c r="D422" s="1" t="s">
        <v>131</v>
      </c>
      <c r="E422" t="s">
        <v>551</v>
      </c>
      <c r="J422" s="4"/>
      <c r="K422" s="4"/>
      <c r="O422">
        <v>1</v>
      </c>
      <c r="P422">
        <v>145</v>
      </c>
      <c r="Q422">
        <v>140.19999999999999</v>
      </c>
      <c r="R422">
        <v>145</v>
      </c>
      <c r="S422">
        <v>140.19999999999999</v>
      </c>
      <c r="T422" t="s">
        <v>14</v>
      </c>
      <c r="V422" t="s">
        <v>64</v>
      </c>
      <c r="W422" t="s">
        <v>70</v>
      </c>
      <c r="X422" t="s">
        <v>37</v>
      </c>
      <c r="Y422" t="s">
        <v>70</v>
      </c>
    </row>
    <row r="423" spans="1:25" x14ac:dyDescent="0.25">
      <c r="A423">
        <v>54226</v>
      </c>
      <c r="B423" t="s">
        <v>70</v>
      </c>
      <c r="C423" t="s">
        <v>539</v>
      </c>
      <c r="D423" s="1" t="s">
        <v>126</v>
      </c>
      <c r="E423" t="s">
        <v>551</v>
      </c>
      <c r="J423" s="4"/>
      <c r="K423" s="4"/>
      <c r="O423">
        <v>1</v>
      </c>
      <c r="P423">
        <v>70.599999999999994</v>
      </c>
      <c r="Q423">
        <v>66</v>
      </c>
      <c r="R423">
        <v>70.599999999999994</v>
      </c>
      <c r="S423">
        <v>66</v>
      </c>
      <c r="T423" t="s">
        <v>21</v>
      </c>
      <c r="V423" t="s">
        <v>64</v>
      </c>
      <c r="W423" t="s">
        <v>70</v>
      </c>
      <c r="X423" t="s">
        <v>37</v>
      </c>
      <c r="Y423" t="s">
        <v>70</v>
      </c>
    </row>
    <row r="424" spans="1:25" x14ac:dyDescent="0.25">
      <c r="A424">
        <v>203451</v>
      </c>
      <c r="B424" t="s">
        <v>70</v>
      </c>
      <c r="C424" t="s">
        <v>539</v>
      </c>
      <c r="D424" s="1" t="s">
        <v>133</v>
      </c>
      <c r="E424" t="s">
        <v>551</v>
      </c>
      <c r="J424" s="4"/>
      <c r="K424" s="4"/>
      <c r="O424">
        <v>1</v>
      </c>
      <c r="P424">
        <v>145</v>
      </c>
      <c r="Q424">
        <v>140.19999999999999</v>
      </c>
      <c r="R424">
        <v>145</v>
      </c>
      <c r="S424">
        <v>140.19999999999999</v>
      </c>
      <c r="T424" t="s">
        <v>14</v>
      </c>
      <c r="V424" t="s">
        <v>64</v>
      </c>
      <c r="W424" t="s">
        <v>70</v>
      </c>
      <c r="X424" t="s">
        <v>37</v>
      </c>
      <c r="Y424" t="s">
        <v>70</v>
      </c>
    </row>
    <row r="425" spans="1:25" x14ac:dyDescent="0.25">
      <c r="A425">
        <v>203429</v>
      </c>
      <c r="B425" t="s">
        <v>70</v>
      </c>
      <c r="C425" t="s">
        <v>539</v>
      </c>
      <c r="D425" t="s">
        <v>132</v>
      </c>
      <c r="E425">
        <v>3.091042453</v>
      </c>
      <c r="F425" t="s">
        <v>784</v>
      </c>
      <c r="J425" s="4"/>
      <c r="K425" s="4"/>
      <c r="O425">
        <v>2</v>
      </c>
      <c r="P425">
        <v>145</v>
      </c>
      <c r="Q425">
        <v>140.19999999999999</v>
      </c>
      <c r="R425">
        <v>145</v>
      </c>
      <c r="S425">
        <v>140.19999999999999</v>
      </c>
      <c r="T425" t="s">
        <v>14</v>
      </c>
      <c r="V425" t="s">
        <v>64</v>
      </c>
      <c r="W425" t="s">
        <v>70</v>
      </c>
      <c r="X425" t="s">
        <v>37</v>
      </c>
      <c r="Y425" t="s">
        <v>70</v>
      </c>
    </row>
    <row r="426" spans="1:25" x14ac:dyDescent="0.25">
      <c r="A426">
        <v>47440</v>
      </c>
      <c r="B426" t="s">
        <v>70</v>
      </c>
      <c r="C426" t="s">
        <v>65</v>
      </c>
      <c r="D426" s="1" t="s">
        <v>63</v>
      </c>
      <c r="E426" t="s">
        <v>551</v>
      </c>
      <c r="J426" s="4"/>
      <c r="K426" s="4"/>
      <c r="O426">
        <v>1</v>
      </c>
      <c r="P426">
        <v>83.5</v>
      </c>
      <c r="Q426">
        <v>70.599999999999994</v>
      </c>
      <c r="R426">
        <v>66</v>
      </c>
      <c r="S426">
        <v>63.3</v>
      </c>
      <c r="T426" t="s">
        <v>20</v>
      </c>
      <c r="U426" t="s">
        <v>55</v>
      </c>
      <c r="V426" t="s">
        <v>64</v>
      </c>
      <c r="W426" t="s">
        <v>65</v>
      </c>
      <c r="X426" t="s">
        <v>24</v>
      </c>
      <c r="Y426" t="s">
        <v>65</v>
      </c>
    </row>
    <row r="427" spans="1:25" x14ac:dyDescent="0.25">
      <c r="A427">
        <v>204033</v>
      </c>
      <c r="B427" t="s">
        <v>70</v>
      </c>
      <c r="C427" t="s">
        <v>548</v>
      </c>
      <c r="D427" t="s">
        <v>31</v>
      </c>
      <c r="E427">
        <v>3.2958368660000001</v>
      </c>
      <c r="F427" t="s">
        <v>784</v>
      </c>
      <c r="J427" s="4"/>
      <c r="K427" s="4"/>
      <c r="O427">
        <v>1</v>
      </c>
      <c r="P427">
        <v>83.5</v>
      </c>
      <c r="Q427">
        <v>70.599999999999994</v>
      </c>
      <c r="R427">
        <v>83.5</v>
      </c>
      <c r="S427">
        <v>70.599999999999994</v>
      </c>
      <c r="T427" t="s">
        <v>20</v>
      </c>
      <c r="U427" t="s">
        <v>21</v>
      </c>
      <c r="V427" t="s">
        <v>22</v>
      </c>
      <c r="W427" t="s">
        <v>23</v>
      </c>
      <c r="X427" t="s">
        <v>24</v>
      </c>
      <c r="Y427" t="s">
        <v>23</v>
      </c>
    </row>
    <row r="428" spans="1:25" x14ac:dyDescent="0.25">
      <c r="A428">
        <v>57297</v>
      </c>
      <c r="B428" t="s">
        <v>70</v>
      </c>
      <c r="C428" t="s">
        <v>548</v>
      </c>
      <c r="D428" t="s">
        <v>32</v>
      </c>
      <c r="E428">
        <v>3.1354942160000001</v>
      </c>
      <c r="F428" t="s">
        <v>784</v>
      </c>
      <c r="J428" s="4"/>
      <c r="K428" s="4"/>
      <c r="O428">
        <v>2</v>
      </c>
      <c r="P428">
        <v>83.6</v>
      </c>
      <c r="Q428">
        <v>72.099999999999994</v>
      </c>
      <c r="R428">
        <v>83.5</v>
      </c>
      <c r="S428">
        <v>70.599999999999994</v>
      </c>
      <c r="T428" t="s">
        <v>20</v>
      </c>
      <c r="U428" t="s">
        <v>21</v>
      </c>
      <c r="V428" t="s">
        <v>22</v>
      </c>
      <c r="W428" t="s">
        <v>23</v>
      </c>
      <c r="X428" t="s">
        <v>24</v>
      </c>
      <c r="Y428" t="s">
        <v>23</v>
      </c>
    </row>
    <row r="429" spans="1:25" x14ac:dyDescent="0.25">
      <c r="A429">
        <v>57299</v>
      </c>
      <c r="B429" t="s">
        <v>70</v>
      </c>
      <c r="C429" t="s">
        <v>548</v>
      </c>
      <c r="D429" t="s">
        <v>30</v>
      </c>
      <c r="E429">
        <v>2.5649493570000002</v>
      </c>
      <c r="F429" t="s">
        <v>784</v>
      </c>
      <c r="J429" s="4"/>
      <c r="K429" s="4"/>
      <c r="O429">
        <v>2</v>
      </c>
      <c r="P429">
        <v>83.6</v>
      </c>
      <c r="Q429">
        <v>72.099999999999994</v>
      </c>
      <c r="R429">
        <v>83.5</v>
      </c>
      <c r="S429">
        <v>70.599999999999994</v>
      </c>
      <c r="T429" t="s">
        <v>20</v>
      </c>
      <c r="U429" t="s">
        <v>21</v>
      </c>
      <c r="V429" t="s">
        <v>22</v>
      </c>
      <c r="W429" t="s">
        <v>23</v>
      </c>
      <c r="X429" t="s">
        <v>24</v>
      </c>
      <c r="Y429" t="s">
        <v>23</v>
      </c>
    </row>
    <row r="430" spans="1:25" x14ac:dyDescent="0.25">
      <c r="A430">
        <v>331074</v>
      </c>
      <c r="B430" t="s">
        <v>70</v>
      </c>
      <c r="C430" t="s">
        <v>67</v>
      </c>
      <c r="D430" s="1" t="s">
        <v>68</v>
      </c>
      <c r="E430" t="s">
        <v>551</v>
      </c>
      <c r="J430" s="4"/>
      <c r="K430" s="4"/>
      <c r="O430">
        <v>1</v>
      </c>
      <c r="P430">
        <v>70.599999999999994</v>
      </c>
      <c r="Q430">
        <v>66</v>
      </c>
      <c r="R430">
        <v>66</v>
      </c>
      <c r="S430">
        <v>63.3</v>
      </c>
      <c r="T430" t="s">
        <v>21</v>
      </c>
      <c r="U430" t="s">
        <v>55</v>
      </c>
      <c r="W430" t="s">
        <v>67</v>
      </c>
      <c r="X430" t="s">
        <v>37</v>
      </c>
      <c r="Y430" t="s">
        <v>67</v>
      </c>
    </row>
    <row r="431" spans="1:25" x14ac:dyDescent="0.25">
      <c r="A431">
        <v>44722</v>
      </c>
      <c r="B431" t="s">
        <v>70</v>
      </c>
      <c r="C431" t="s">
        <v>67</v>
      </c>
      <c r="D431" t="s">
        <v>66</v>
      </c>
      <c r="E431">
        <v>9.1533011650000002</v>
      </c>
      <c r="F431" t="s">
        <v>784</v>
      </c>
      <c r="J431" s="4"/>
      <c r="K431" s="4"/>
      <c r="O431">
        <v>1</v>
      </c>
      <c r="P431">
        <v>70.599999999999994</v>
      </c>
      <c r="Q431">
        <v>66</v>
      </c>
      <c r="R431">
        <v>70.599999999999994</v>
      </c>
      <c r="S431">
        <v>66</v>
      </c>
      <c r="T431" t="s">
        <v>21</v>
      </c>
      <c r="W431" t="s">
        <v>67</v>
      </c>
      <c r="X431" t="s">
        <v>37</v>
      </c>
      <c r="Y431" t="s">
        <v>67</v>
      </c>
    </row>
    <row r="432" spans="1:25" x14ac:dyDescent="0.25">
      <c r="A432">
        <v>241963</v>
      </c>
      <c r="B432" t="s">
        <v>582</v>
      </c>
      <c r="C432" t="s">
        <v>583</v>
      </c>
      <c r="D432" t="s">
        <v>408</v>
      </c>
      <c r="E432" t="s">
        <v>551</v>
      </c>
      <c r="G432" t="s">
        <v>996</v>
      </c>
      <c r="H432" s="2">
        <v>0.9</v>
      </c>
      <c r="I432" s="2">
        <v>0.43</v>
      </c>
      <c r="J432" s="3" t="s">
        <v>729</v>
      </c>
      <c r="K432" s="3" t="s">
        <v>605</v>
      </c>
      <c r="L432" t="s">
        <v>598</v>
      </c>
      <c r="M432" t="s">
        <v>798</v>
      </c>
      <c r="N432">
        <f t="shared" ref="N432:N433" si="37">0.87+0.79*(1.81+1.827*LN(H432*I432))</f>
        <v>0.92970268537738732</v>
      </c>
      <c r="O432">
        <v>1</v>
      </c>
      <c r="P432">
        <v>145</v>
      </c>
      <c r="Q432">
        <v>140.19999999999999</v>
      </c>
      <c r="R432">
        <v>145</v>
      </c>
      <c r="S432">
        <v>140.19999999999999</v>
      </c>
      <c r="T432" t="s">
        <v>14</v>
      </c>
      <c r="W432" t="s">
        <v>16</v>
      </c>
      <c r="X432" t="s">
        <v>17</v>
      </c>
      <c r="Y432" t="s">
        <v>18</v>
      </c>
    </row>
    <row r="433" spans="1:25" x14ac:dyDescent="0.25">
      <c r="A433">
        <v>241961</v>
      </c>
      <c r="B433" t="s">
        <v>582</v>
      </c>
      <c r="C433" t="s">
        <v>583</v>
      </c>
      <c r="D433" t="s">
        <v>407</v>
      </c>
      <c r="E433" t="s">
        <v>551</v>
      </c>
      <c r="G433" t="s">
        <v>996</v>
      </c>
      <c r="H433" s="2">
        <v>1.1499999999999999</v>
      </c>
      <c r="I433" s="2">
        <v>0.54</v>
      </c>
      <c r="J433" s="3" t="s">
        <v>729</v>
      </c>
      <c r="K433" s="3" t="s">
        <v>605</v>
      </c>
      <c r="L433" t="s">
        <v>598</v>
      </c>
      <c r="M433" t="s">
        <v>798</v>
      </c>
      <c r="N433">
        <f t="shared" si="37"/>
        <v>1.6122626636737603</v>
      </c>
      <c r="O433">
        <v>1</v>
      </c>
      <c r="P433">
        <v>145</v>
      </c>
      <c r="Q433">
        <v>140.19999999999999</v>
      </c>
      <c r="R433">
        <v>145</v>
      </c>
      <c r="S433">
        <v>140.19999999999999</v>
      </c>
      <c r="T433" t="s">
        <v>14</v>
      </c>
      <c r="W433" t="s">
        <v>16</v>
      </c>
      <c r="X433" t="s">
        <v>17</v>
      </c>
      <c r="Y433" t="s">
        <v>18</v>
      </c>
    </row>
    <row r="434" spans="1:25" x14ac:dyDescent="0.25">
      <c r="A434">
        <v>213201</v>
      </c>
      <c r="B434" t="s">
        <v>582</v>
      </c>
      <c r="C434" t="s">
        <v>583</v>
      </c>
      <c r="D434" s="1" t="s">
        <v>406</v>
      </c>
      <c r="E434" t="s">
        <v>551</v>
      </c>
      <c r="J434" s="4"/>
      <c r="K434" s="4"/>
      <c r="O434">
        <v>1</v>
      </c>
      <c r="P434">
        <v>145</v>
      </c>
      <c r="Q434">
        <v>139.80000000000001</v>
      </c>
      <c r="R434">
        <v>145</v>
      </c>
      <c r="S434">
        <v>139.80000000000001</v>
      </c>
      <c r="T434" t="s">
        <v>14</v>
      </c>
      <c r="W434" t="s">
        <v>16</v>
      </c>
      <c r="X434" t="s">
        <v>17</v>
      </c>
      <c r="Y434" t="s">
        <v>18</v>
      </c>
    </row>
    <row r="435" spans="1:25" x14ac:dyDescent="0.25">
      <c r="A435">
        <v>166836</v>
      </c>
      <c r="B435" t="s">
        <v>568</v>
      </c>
      <c r="C435" t="s">
        <v>903</v>
      </c>
      <c r="D435" t="s">
        <v>904</v>
      </c>
      <c r="G435" t="s">
        <v>1000</v>
      </c>
      <c r="H435" s="2">
        <v>165</v>
      </c>
      <c r="J435" t="s">
        <v>1036</v>
      </c>
      <c r="K435" s="3" t="s">
        <v>1004</v>
      </c>
      <c r="L435" s="3" t="s">
        <v>1005</v>
      </c>
      <c r="M435" s="3" t="s">
        <v>1006</v>
      </c>
      <c r="N435">
        <f>-3.83+3.68*LN(H435)</f>
        <v>14.959879343954137</v>
      </c>
      <c r="O435">
        <v>2</v>
      </c>
      <c r="P435">
        <v>5.3330000000000002</v>
      </c>
      <c r="Q435">
        <v>2.5880000000000001</v>
      </c>
      <c r="R435">
        <v>2.5880000000000001</v>
      </c>
      <c r="S435">
        <v>1.17E-2</v>
      </c>
      <c r="T435" t="s">
        <v>840</v>
      </c>
      <c r="U435" t="s">
        <v>822</v>
      </c>
      <c r="W435" t="s">
        <v>903</v>
      </c>
      <c r="X435" t="s">
        <v>17</v>
      </c>
      <c r="Y435" t="s">
        <v>903</v>
      </c>
    </row>
    <row r="436" spans="1:25" x14ac:dyDescent="0.25">
      <c r="A436">
        <v>337011</v>
      </c>
      <c r="B436" t="s">
        <v>886</v>
      </c>
      <c r="C436" t="s">
        <v>905</v>
      </c>
      <c r="D436" s="1" t="s">
        <v>906</v>
      </c>
      <c r="O436">
        <v>2</v>
      </c>
      <c r="P436">
        <v>6.8</v>
      </c>
      <c r="Q436">
        <v>4</v>
      </c>
      <c r="R436">
        <v>6.8</v>
      </c>
      <c r="S436">
        <v>4</v>
      </c>
      <c r="T436" t="s">
        <v>907</v>
      </c>
      <c r="U436" t="s">
        <v>818</v>
      </c>
      <c r="V436" t="s">
        <v>22</v>
      </c>
      <c r="W436" t="s">
        <v>905</v>
      </c>
      <c r="X436" t="s">
        <v>17</v>
      </c>
      <c r="Y436" t="s">
        <v>905</v>
      </c>
    </row>
    <row r="437" spans="1:25" x14ac:dyDescent="0.25">
      <c r="A437">
        <v>48923</v>
      </c>
      <c r="B437" t="s">
        <v>886</v>
      </c>
      <c r="C437" t="s">
        <v>905</v>
      </c>
      <c r="D437" t="s">
        <v>908</v>
      </c>
      <c r="E437">
        <v>10.404262840448617</v>
      </c>
      <c r="F437" t="s">
        <v>1031</v>
      </c>
      <c r="O437">
        <v>5</v>
      </c>
      <c r="P437">
        <v>4.9000000000000004</v>
      </c>
      <c r="Q437">
        <v>1.8</v>
      </c>
      <c r="R437">
        <v>1.17E-2</v>
      </c>
      <c r="S437">
        <v>0</v>
      </c>
      <c r="T437" t="s">
        <v>840</v>
      </c>
      <c r="U437" t="s">
        <v>821</v>
      </c>
      <c r="V437" t="s">
        <v>22</v>
      </c>
      <c r="W437" t="s">
        <v>905</v>
      </c>
      <c r="X437" t="s">
        <v>17</v>
      </c>
      <c r="Y437" t="s">
        <v>905</v>
      </c>
    </row>
    <row r="438" spans="1:25" x14ac:dyDescent="0.25">
      <c r="A438">
        <v>337007</v>
      </c>
      <c r="B438" t="s">
        <v>886</v>
      </c>
      <c r="C438" t="s">
        <v>905</v>
      </c>
      <c r="D438" s="1" t="s">
        <v>909</v>
      </c>
      <c r="O438">
        <v>1</v>
      </c>
      <c r="P438">
        <v>6.8</v>
      </c>
      <c r="Q438">
        <v>3</v>
      </c>
      <c r="R438">
        <v>6.8</v>
      </c>
      <c r="S438">
        <v>3</v>
      </c>
      <c r="T438" t="s">
        <v>907</v>
      </c>
      <c r="U438" t="s">
        <v>840</v>
      </c>
      <c r="V438" t="s">
        <v>22</v>
      </c>
      <c r="W438" t="s">
        <v>905</v>
      </c>
      <c r="X438" t="s">
        <v>17</v>
      </c>
      <c r="Y438" t="s">
        <v>905</v>
      </c>
    </row>
    <row r="439" spans="1:25" x14ac:dyDescent="0.25">
      <c r="A439">
        <v>83728</v>
      </c>
      <c r="B439" t="s">
        <v>910</v>
      </c>
      <c r="C439" t="s">
        <v>911</v>
      </c>
      <c r="D439" t="s">
        <v>912</v>
      </c>
      <c r="E439">
        <v>6.8844866520427823</v>
      </c>
      <c r="F439" t="s">
        <v>1034</v>
      </c>
      <c r="O439">
        <v>16</v>
      </c>
      <c r="P439">
        <v>10</v>
      </c>
      <c r="Q439">
        <v>9</v>
      </c>
      <c r="R439">
        <v>1.17E-2</v>
      </c>
      <c r="S439">
        <v>0</v>
      </c>
      <c r="T439" t="s">
        <v>836</v>
      </c>
      <c r="U439" t="s">
        <v>821</v>
      </c>
      <c r="V439" t="s">
        <v>22</v>
      </c>
      <c r="W439" t="s">
        <v>911</v>
      </c>
      <c r="X439" t="s">
        <v>17</v>
      </c>
      <c r="Y439" t="s">
        <v>911</v>
      </c>
    </row>
    <row r="440" spans="1:25" x14ac:dyDescent="0.25">
      <c r="A440">
        <v>318402</v>
      </c>
      <c r="B440" t="s">
        <v>910</v>
      </c>
      <c r="C440" t="s">
        <v>911</v>
      </c>
      <c r="D440" s="1" t="s">
        <v>913</v>
      </c>
      <c r="O440">
        <v>1</v>
      </c>
      <c r="P440">
        <v>6.8</v>
      </c>
      <c r="Q440">
        <v>4</v>
      </c>
      <c r="R440">
        <v>6.8</v>
      </c>
      <c r="S440">
        <v>4</v>
      </c>
      <c r="T440" t="s">
        <v>907</v>
      </c>
      <c r="U440" t="s">
        <v>818</v>
      </c>
      <c r="V440" t="s">
        <v>22</v>
      </c>
      <c r="W440" t="s">
        <v>911</v>
      </c>
      <c r="X440" t="s">
        <v>17</v>
      </c>
      <c r="Y440" t="s">
        <v>911</v>
      </c>
    </row>
    <row r="441" spans="1:25" x14ac:dyDescent="0.25">
      <c r="A441">
        <v>83801</v>
      </c>
      <c r="B441" t="s">
        <v>910</v>
      </c>
      <c r="C441" t="s">
        <v>911</v>
      </c>
      <c r="D441" t="s">
        <v>914</v>
      </c>
      <c r="E441">
        <v>10.81777628173961</v>
      </c>
      <c r="F441" t="s">
        <v>1035</v>
      </c>
      <c r="O441">
        <v>12</v>
      </c>
      <c r="P441">
        <v>9</v>
      </c>
      <c r="Q441">
        <v>6.8</v>
      </c>
      <c r="R441">
        <v>0.126</v>
      </c>
      <c r="S441">
        <v>1.17E-2</v>
      </c>
      <c r="T441" t="s">
        <v>836</v>
      </c>
      <c r="U441" t="s">
        <v>822</v>
      </c>
      <c r="V441" t="s">
        <v>22</v>
      </c>
      <c r="W441" t="s">
        <v>911</v>
      </c>
      <c r="X441" t="s">
        <v>17</v>
      </c>
      <c r="Y441" t="s">
        <v>911</v>
      </c>
    </row>
    <row r="442" spans="1:25" x14ac:dyDescent="0.25">
      <c r="A442">
        <v>281440</v>
      </c>
      <c r="B442" t="s">
        <v>910</v>
      </c>
      <c r="C442" t="s">
        <v>911</v>
      </c>
      <c r="D442" s="1" t="s">
        <v>915</v>
      </c>
      <c r="O442">
        <v>9</v>
      </c>
      <c r="P442">
        <v>9</v>
      </c>
      <c r="Q442">
        <v>6.8</v>
      </c>
      <c r="R442">
        <v>3.6</v>
      </c>
      <c r="S442">
        <v>2.5880000000000001</v>
      </c>
      <c r="T442" t="s">
        <v>836</v>
      </c>
      <c r="U442" t="s">
        <v>840</v>
      </c>
      <c r="V442" t="s">
        <v>22</v>
      </c>
      <c r="W442" t="s">
        <v>911</v>
      </c>
      <c r="X442" t="s">
        <v>17</v>
      </c>
      <c r="Y442" t="s">
        <v>911</v>
      </c>
    </row>
    <row r="443" spans="1:25" x14ac:dyDescent="0.25">
      <c r="A443">
        <v>282540</v>
      </c>
      <c r="B443" t="s">
        <v>910</v>
      </c>
      <c r="C443" t="s">
        <v>911</v>
      </c>
      <c r="D443" t="s">
        <v>916</v>
      </c>
      <c r="G443" t="s">
        <v>1001</v>
      </c>
      <c r="H443" s="2">
        <v>90</v>
      </c>
      <c r="J443" t="s">
        <v>1037</v>
      </c>
      <c r="K443" s="3" t="s">
        <v>1007</v>
      </c>
      <c r="L443" s="3" t="s">
        <v>1008</v>
      </c>
      <c r="M443" s="3" t="s">
        <v>1009</v>
      </c>
      <c r="N443">
        <f>-5.6712+2.9677*LN(H443)</f>
        <v>7.6828851586391265</v>
      </c>
      <c r="O443">
        <v>30</v>
      </c>
      <c r="P443">
        <v>10</v>
      </c>
      <c r="Q443">
        <v>9</v>
      </c>
      <c r="R443">
        <v>5.3330000000000002</v>
      </c>
      <c r="S443">
        <v>3.6</v>
      </c>
      <c r="T443" t="s">
        <v>836</v>
      </c>
      <c r="U443" t="s">
        <v>818</v>
      </c>
      <c r="V443" t="s">
        <v>22</v>
      </c>
      <c r="W443" t="s">
        <v>911</v>
      </c>
      <c r="X443" t="s">
        <v>17</v>
      </c>
      <c r="Y443" t="s">
        <v>911</v>
      </c>
    </row>
    <row r="444" spans="1:25" x14ac:dyDescent="0.25">
      <c r="A444">
        <v>388623</v>
      </c>
      <c r="B444" t="s">
        <v>910</v>
      </c>
      <c r="C444" t="s">
        <v>911</v>
      </c>
      <c r="D444" t="s">
        <v>917</v>
      </c>
      <c r="G444" t="s">
        <v>1001</v>
      </c>
      <c r="H444" s="2">
        <v>120</v>
      </c>
      <c r="J444" t="s">
        <v>1037</v>
      </c>
      <c r="K444" s="3" t="s">
        <v>1007</v>
      </c>
      <c r="L444" s="3" t="s">
        <v>1008</v>
      </c>
      <c r="M444" s="3" t="s">
        <v>1009</v>
      </c>
      <c r="N444">
        <f>-5.6712+2.9677*LN(H444)</f>
        <v>8.5366392450542783</v>
      </c>
      <c r="O444">
        <v>7</v>
      </c>
      <c r="P444">
        <v>9</v>
      </c>
      <c r="Q444">
        <v>6.8</v>
      </c>
      <c r="R444">
        <v>0.78100000000000003</v>
      </c>
      <c r="S444">
        <v>1.2E-2</v>
      </c>
      <c r="T444" t="s">
        <v>836</v>
      </c>
      <c r="U444" t="s">
        <v>822</v>
      </c>
      <c r="V444" t="s">
        <v>22</v>
      </c>
      <c r="W444" t="s">
        <v>911</v>
      </c>
      <c r="X444" t="s">
        <v>17</v>
      </c>
      <c r="Y444" t="s">
        <v>911</v>
      </c>
    </row>
    <row r="445" spans="1:25" x14ac:dyDescent="0.25">
      <c r="A445">
        <v>83806</v>
      </c>
      <c r="B445" t="s">
        <v>910</v>
      </c>
      <c r="C445" t="s">
        <v>911</v>
      </c>
      <c r="D445" t="s">
        <v>918</v>
      </c>
      <c r="E445">
        <v>8.3938949750717438</v>
      </c>
      <c r="F445" t="s">
        <v>1002</v>
      </c>
      <c r="O445">
        <v>17</v>
      </c>
      <c r="P445">
        <v>3.6</v>
      </c>
      <c r="Q445">
        <v>2.5880000000000001</v>
      </c>
      <c r="R445">
        <v>1.17E-2</v>
      </c>
      <c r="S445">
        <v>0</v>
      </c>
      <c r="T445" t="s">
        <v>919</v>
      </c>
      <c r="U445" t="s">
        <v>821</v>
      </c>
      <c r="V445" t="s">
        <v>22</v>
      </c>
      <c r="W445" t="s">
        <v>911</v>
      </c>
      <c r="X445" t="s">
        <v>17</v>
      </c>
      <c r="Y445" t="s">
        <v>911</v>
      </c>
    </row>
    <row r="446" spans="1:25" x14ac:dyDescent="0.25">
      <c r="A446">
        <v>395832</v>
      </c>
      <c r="B446" t="s">
        <v>910</v>
      </c>
      <c r="C446" t="s">
        <v>911</v>
      </c>
      <c r="D446" s="1" t="s">
        <v>920</v>
      </c>
      <c r="O446">
        <v>3</v>
      </c>
      <c r="P446">
        <v>9</v>
      </c>
      <c r="Q446">
        <v>6.8</v>
      </c>
      <c r="R446">
        <v>6.8</v>
      </c>
      <c r="S446">
        <v>4</v>
      </c>
      <c r="T446" t="s">
        <v>836</v>
      </c>
      <c r="U446" t="s">
        <v>818</v>
      </c>
      <c r="V446" t="s">
        <v>22</v>
      </c>
      <c r="W446" t="s">
        <v>911</v>
      </c>
      <c r="X446" t="s">
        <v>17</v>
      </c>
      <c r="Y446" t="s">
        <v>911</v>
      </c>
    </row>
    <row r="447" spans="1:25" x14ac:dyDescent="0.25">
      <c r="A447">
        <v>297452</v>
      </c>
      <c r="B447" t="s">
        <v>910</v>
      </c>
      <c r="C447" t="s">
        <v>911</v>
      </c>
      <c r="D447" s="1" t="s">
        <v>921</v>
      </c>
      <c r="O447">
        <v>3</v>
      </c>
      <c r="P447">
        <v>6.8</v>
      </c>
      <c r="Q447">
        <v>4</v>
      </c>
      <c r="R447">
        <v>6.8</v>
      </c>
      <c r="S447">
        <v>4</v>
      </c>
      <c r="T447" t="s">
        <v>907</v>
      </c>
      <c r="U447" t="s">
        <v>818</v>
      </c>
      <c r="V447" t="s">
        <v>22</v>
      </c>
      <c r="W447" t="s">
        <v>911</v>
      </c>
      <c r="X447" t="s">
        <v>17</v>
      </c>
      <c r="Y447" t="s">
        <v>911</v>
      </c>
    </row>
    <row r="448" spans="1:25" x14ac:dyDescent="0.25">
      <c r="A448">
        <v>387573</v>
      </c>
      <c r="B448" t="s">
        <v>910</v>
      </c>
      <c r="C448" t="s">
        <v>911</v>
      </c>
      <c r="D448" t="s">
        <v>922</v>
      </c>
      <c r="G448" t="s">
        <v>1000</v>
      </c>
      <c r="H448" s="2">
        <v>101.2</v>
      </c>
      <c r="J448" t="s">
        <v>1038</v>
      </c>
      <c r="K448" s="3" t="s">
        <v>1004</v>
      </c>
      <c r="L448" s="3" t="s">
        <v>1005</v>
      </c>
      <c r="M448" s="3" t="s">
        <v>1006</v>
      </c>
      <c r="N448">
        <f>-3.83+3.68*LN(H448)</f>
        <v>13.160923425220384</v>
      </c>
      <c r="O448">
        <v>3</v>
      </c>
      <c r="P448">
        <v>6.8</v>
      </c>
      <c r="Q448">
        <v>4</v>
      </c>
      <c r="R448">
        <v>4</v>
      </c>
      <c r="S448">
        <v>2.5880000000000001</v>
      </c>
      <c r="T448" t="s">
        <v>907</v>
      </c>
      <c r="U448" t="s">
        <v>840</v>
      </c>
      <c r="V448" t="s">
        <v>22</v>
      </c>
      <c r="W448" t="s">
        <v>911</v>
      </c>
      <c r="X448" t="s">
        <v>17</v>
      </c>
      <c r="Y448" t="s">
        <v>911</v>
      </c>
    </row>
    <row r="449" spans="1:25" x14ac:dyDescent="0.25">
      <c r="A449">
        <v>282539</v>
      </c>
      <c r="B449" t="s">
        <v>910</v>
      </c>
      <c r="C449" t="s">
        <v>911</v>
      </c>
      <c r="D449" s="1" t="s">
        <v>923</v>
      </c>
      <c r="O449">
        <v>27</v>
      </c>
      <c r="P449">
        <v>10</v>
      </c>
      <c r="Q449">
        <v>9</v>
      </c>
      <c r="R449">
        <v>5.3330000000000002</v>
      </c>
      <c r="S449">
        <v>3.6</v>
      </c>
      <c r="T449" t="s">
        <v>836</v>
      </c>
      <c r="U449" t="s">
        <v>818</v>
      </c>
      <c r="V449" t="s">
        <v>22</v>
      </c>
      <c r="W449" t="s">
        <v>911</v>
      </c>
      <c r="X449" t="s">
        <v>17</v>
      </c>
      <c r="Y449" t="s">
        <v>911</v>
      </c>
    </row>
    <row r="450" spans="1:25" x14ac:dyDescent="0.25">
      <c r="A450">
        <v>379915</v>
      </c>
      <c r="B450" t="s">
        <v>910</v>
      </c>
      <c r="C450" t="s">
        <v>911</v>
      </c>
      <c r="D450" s="1" t="s">
        <v>924</v>
      </c>
      <c r="O450">
        <v>7</v>
      </c>
      <c r="P450">
        <v>9</v>
      </c>
      <c r="Q450">
        <v>6.8</v>
      </c>
      <c r="R450">
        <v>5.3330000000000002</v>
      </c>
      <c r="S450">
        <v>3</v>
      </c>
      <c r="T450" t="s">
        <v>836</v>
      </c>
      <c r="U450" t="s">
        <v>840</v>
      </c>
      <c r="V450" t="s">
        <v>22</v>
      </c>
      <c r="W450" t="s">
        <v>911</v>
      </c>
      <c r="X450" t="s">
        <v>17</v>
      </c>
      <c r="Y450" t="s">
        <v>911</v>
      </c>
    </row>
    <row r="451" spans="1:25" x14ac:dyDescent="0.25">
      <c r="A451">
        <v>436679</v>
      </c>
      <c r="B451" t="s">
        <v>910</v>
      </c>
      <c r="C451" t="s">
        <v>911</v>
      </c>
      <c r="D451" s="1" t="s">
        <v>925</v>
      </c>
      <c r="O451">
        <v>1</v>
      </c>
      <c r="P451">
        <v>6.8</v>
      </c>
      <c r="Q451">
        <v>4</v>
      </c>
      <c r="R451">
        <v>6.8</v>
      </c>
      <c r="S451">
        <v>4</v>
      </c>
      <c r="T451" t="s">
        <v>907</v>
      </c>
      <c r="U451" t="s">
        <v>818</v>
      </c>
      <c r="V451" t="s">
        <v>22</v>
      </c>
      <c r="W451" t="s">
        <v>911</v>
      </c>
      <c r="X451" t="s">
        <v>17</v>
      </c>
      <c r="Y451" t="s">
        <v>911</v>
      </c>
    </row>
    <row r="452" spans="1:25" x14ac:dyDescent="0.25">
      <c r="A452">
        <v>388624</v>
      </c>
      <c r="B452" t="s">
        <v>910</v>
      </c>
      <c r="C452" t="s">
        <v>911</v>
      </c>
      <c r="D452" t="s">
        <v>926</v>
      </c>
      <c r="G452" t="s">
        <v>1000</v>
      </c>
      <c r="H452" s="2">
        <v>25.2</v>
      </c>
      <c r="J452" t="s">
        <v>1039</v>
      </c>
      <c r="K452" s="3" t="s">
        <v>1004</v>
      </c>
      <c r="L452" s="3" t="s">
        <v>1005</v>
      </c>
      <c r="M452" s="3" t="s">
        <v>1006</v>
      </c>
      <c r="N452">
        <f>-3.83+3.68*LN(H452)</f>
        <v>8.0447858998239496</v>
      </c>
      <c r="O452">
        <v>1</v>
      </c>
      <c r="P452">
        <v>4</v>
      </c>
      <c r="Q452">
        <v>3</v>
      </c>
      <c r="R452">
        <v>4</v>
      </c>
      <c r="S452">
        <v>3</v>
      </c>
      <c r="T452" t="s">
        <v>818</v>
      </c>
      <c r="U452" t="s">
        <v>919</v>
      </c>
      <c r="V452" t="s">
        <v>22</v>
      </c>
      <c r="W452" t="s">
        <v>911</v>
      </c>
      <c r="X452" t="s">
        <v>17</v>
      </c>
      <c r="Y452" t="s">
        <v>911</v>
      </c>
    </row>
    <row r="453" spans="1:25" x14ac:dyDescent="0.25">
      <c r="A453">
        <v>247974</v>
      </c>
      <c r="B453" t="s">
        <v>910</v>
      </c>
      <c r="C453" t="s">
        <v>911</v>
      </c>
      <c r="D453" t="s">
        <v>927</v>
      </c>
      <c r="G453" t="s">
        <v>1000</v>
      </c>
      <c r="H453" s="2">
        <v>23.4</v>
      </c>
      <c r="J453" t="s">
        <v>1039</v>
      </c>
      <c r="K453" s="3" t="s">
        <v>1004</v>
      </c>
      <c r="L453" s="3" t="s">
        <v>1005</v>
      </c>
      <c r="M453" s="3" t="s">
        <v>1006</v>
      </c>
      <c r="N453">
        <f>-3.83+3.68*LN(H453)</f>
        <v>7.7720685622982533</v>
      </c>
      <c r="O453">
        <v>4</v>
      </c>
      <c r="P453">
        <v>9</v>
      </c>
      <c r="Q453">
        <v>6.8</v>
      </c>
      <c r="R453">
        <v>4</v>
      </c>
      <c r="S453">
        <v>3</v>
      </c>
      <c r="T453" t="s">
        <v>836</v>
      </c>
      <c r="U453" t="s">
        <v>840</v>
      </c>
      <c r="V453" t="s">
        <v>22</v>
      </c>
      <c r="W453" t="s">
        <v>911</v>
      </c>
      <c r="X453" t="s">
        <v>17</v>
      </c>
      <c r="Y453" t="s">
        <v>911</v>
      </c>
    </row>
    <row r="454" spans="1:25" x14ac:dyDescent="0.25">
      <c r="A454">
        <v>68407</v>
      </c>
      <c r="B454" t="s">
        <v>910</v>
      </c>
      <c r="C454" t="s">
        <v>911</v>
      </c>
      <c r="D454" s="1" t="s">
        <v>928</v>
      </c>
      <c r="O454">
        <v>17</v>
      </c>
      <c r="P454">
        <v>11.608000000000001</v>
      </c>
      <c r="Q454">
        <v>9</v>
      </c>
      <c r="R454">
        <v>5.3330000000000002</v>
      </c>
      <c r="S454">
        <v>3.6</v>
      </c>
      <c r="T454" t="s">
        <v>836</v>
      </c>
      <c r="U454" t="s">
        <v>818</v>
      </c>
      <c r="V454" t="s">
        <v>22</v>
      </c>
      <c r="W454" t="s">
        <v>911</v>
      </c>
      <c r="X454" t="s">
        <v>17</v>
      </c>
      <c r="Y454" t="s">
        <v>911</v>
      </c>
    </row>
    <row r="455" spans="1:25" x14ac:dyDescent="0.25">
      <c r="A455">
        <v>281441</v>
      </c>
      <c r="B455" t="s">
        <v>910</v>
      </c>
      <c r="C455" t="s">
        <v>911</v>
      </c>
      <c r="D455" s="1" t="s">
        <v>929</v>
      </c>
      <c r="O455">
        <v>3</v>
      </c>
      <c r="P455">
        <v>6.8</v>
      </c>
      <c r="Q455">
        <v>4</v>
      </c>
      <c r="R455">
        <v>4</v>
      </c>
      <c r="S455">
        <v>3</v>
      </c>
      <c r="T455" t="s">
        <v>907</v>
      </c>
      <c r="U455" t="s">
        <v>840</v>
      </c>
      <c r="V455" t="s">
        <v>22</v>
      </c>
      <c r="W455" t="s">
        <v>911</v>
      </c>
      <c r="X455" t="s">
        <v>17</v>
      </c>
      <c r="Y455" t="s">
        <v>911</v>
      </c>
    </row>
    <row r="456" spans="1:25" x14ac:dyDescent="0.25">
      <c r="A456">
        <v>294079</v>
      </c>
      <c r="B456" t="s">
        <v>910</v>
      </c>
      <c r="C456" t="s">
        <v>911</v>
      </c>
      <c r="D456" s="1" t="s">
        <v>930</v>
      </c>
      <c r="O456">
        <v>1</v>
      </c>
      <c r="P456">
        <v>3.6</v>
      </c>
      <c r="Q456">
        <v>2.5880000000000001</v>
      </c>
      <c r="R456">
        <v>3.6</v>
      </c>
      <c r="S456">
        <v>2.5880000000000001</v>
      </c>
      <c r="T456" t="s">
        <v>919</v>
      </c>
      <c r="V456" t="s">
        <v>22</v>
      </c>
      <c r="W456" t="s">
        <v>911</v>
      </c>
      <c r="X456" t="s">
        <v>17</v>
      </c>
      <c r="Y456" t="s">
        <v>911</v>
      </c>
    </row>
    <row r="457" spans="1:25" x14ac:dyDescent="0.25">
      <c r="A457">
        <v>161170</v>
      </c>
      <c r="B457" t="s">
        <v>910</v>
      </c>
      <c r="C457" t="s">
        <v>911</v>
      </c>
      <c r="D457" t="s">
        <v>931</v>
      </c>
      <c r="G457" t="s">
        <v>1000</v>
      </c>
      <c r="H457" s="2">
        <v>119</v>
      </c>
      <c r="J457" t="s">
        <v>1040</v>
      </c>
      <c r="K457" s="3" t="s">
        <v>1004</v>
      </c>
      <c r="L457" s="3" t="s">
        <v>1005</v>
      </c>
      <c r="M457" s="3" t="s">
        <v>1006</v>
      </c>
      <c r="N457">
        <f>-3.83+3.68*LN(H457)</f>
        <v>13.75717445465043</v>
      </c>
      <c r="O457">
        <v>21</v>
      </c>
      <c r="P457">
        <v>3.6</v>
      </c>
      <c r="Q457">
        <v>0.78100000000000003</v>
      </c>
      <c r="R457">
        <v>0.126</v>
      </c>
      <c r="S457">
        <v>0</v>
      </c>
      <c r="T457" t="s">
        <v>919</v>
      </c>
      <c r="U457" t="s">
        <v>821</v>
      </c>
      <c r="V457" t="s">
        <v>22</v>
      </c>
      <c r="W457" t="s">
        <v>911</v>
      </c>
      <c r="X457" t="s">
        <v>17</v>
      </c>
      <c r="Y457" t="s">
        <v>911</v>
      </c>
    </row>
    <row r="458" spans="1:25" x14ac:dyDescent="0.25">
      <c r="A458">
        <v>234143</v>
      </c>
      <c r="B458" t="s">
        <v>932</v>
      </c>
      <c r="C458" t="s">
        <v>933</v>
      </c>
      <c r="D458" t="s">
        <v>934</v>
      </c>
      <c r="E458">
        <v>10.404262840448617</v>
      </c>
      <c r="F458" t="s">
        <v>1003</v>
      </c>
      <c r="O458">
        <v>2</v>
      </c>
      <c r="P458">
        <v>5.3330000000000002</v>
      </c>
      <c r="Q458">
        <v>3.6</v>
      </c>
      <c r="R458">
        <v>5.3330000000000002</v>
      </c>
      <c r="S458">
        <v>2.5880000000000001</v>
      </c>
      <c r="T458" t="s">
        <v>840</v>
      </c>
      <c r="V458" t="s">
        <v>182</v>
      </c>
      <c r="W458" t="s">
        <v>933</v>
      </c>
      <c r="X458" t="s">
        <v>17</v>
      </c>
      <c r="Y458" t="s">
        <v>933</v>
      </c>
    </row>
    <row r="459" spans="1:25" x14ac:dyDescent="0.25">
      <c r="A459">
        <v>46943</v>
      </c>
      <c r="C459" t="s">
        <v>846</v>
      </c>
      <c r="D459" s="1" t="s">
        <v>935</v>
      </c>
      <c r="O459">
        <v>1</v>
      </c>
      <c r="P459">
        <v>4.9000000000000004</v>
      </c>
      <c r="Q459">
        <v>1.8</v>
      </c>
      <c r="R459">
        <v>4.9000000000000004</v>
      </c>
      <c r="S459">
        <v>1.8</v>
      </c>
      <c r="T459" t="s">
        <v>840</v>
      </c>
      <c r="U459" t="s">
        <v>839</v>
      </c>
      <c r="V459" t="s">
        <v>847</v>
      </c>
      <c r="W459" t="s">
        <v>846</v>
      </c>
      <c r="X459" t="s">
        <v>17</v>
      </c>
      <c r="Y459" t="s">
        <v>846</v>
      </c>
    </row>
    <row r="460" spans="1:25" x14ac:dyDescent="0.25">
      <c r="A460">
        <v>46942</v>
      </c>
      <c r="C460" t="s">
        <v>846</v>
      </c>
      <c r="D460" t="s">
        <v>936</v>
      </c>
      <c r="G460" t="s">
        <v>996</v>
      </c>
      <c r="H460" s="2">
        <v>2.9</v>
      </c>
      <c r="I460" s="2">
        <v>2.1</v>
      </c>
      <c r="J460" t="s">
        <v>1041</v>
      </c>
      <c r="K460" s="3" t="s">
        <v>602</v>
      </c>
      <c r="L460" s="3" t="s">
        <v>593</v>
      </c>
      <c r="M460" t="s">
        <v>800</v>
      </c>
      <c r="N460">
        <f>1.726+1.628*LN(H460*I460)</f>
        <v>4.6672230770430989</v>
      </c>
      <c r="O460">
        <v>1</v>
      </c>
      <c r="P460">
        <v>10.3</v>
      </c>
      <c r="Q460">
        <v>4.9000000000000004</v>
      </c>
      <c r="R460">
        <v>10.3</v>
      </c>
      <c r="S460">
        <v>4.9000000000000004</v>
      </c>
      <c r="T460" t="s">
        <v>836</v>
      </c>
      <c r="U460" t="s">
        <v>818</v>
      </c>
      <c r="V460" t="s">
        <v>847</v>
      </c>
      <c r="W460" t="s">
        <v>846</v>
      </c>
      <c r="X460" t="s">
        <v>17</v>
      </c>
      <c r="Y460" t="s">
        <v>846</v>
      </c>
    </row>
    <row r="461" spans="1:25" x14ac:dyDescent="0.25">
      <c r="A461">
        <v>46941</v>
      </c>
      <c r="C461" t="s">
        <v>846</v>
      </c>
      <c r="D461" s="1" t="s">
        <v>937</v>
      </c>
      <c r="O461">
        <v>7</v>
      </c>
      <c r="P461">
        <v>4.9000000000000004</v>
      </c>
      <c r="Q461">
        <v>1.8</v>
      </c>
      <c r="R461">
        <v>4.9000000000000004</v>
      </c>
      <c r="S461">
        <v>1.8</v>
      </c>
      <c r="T461" t="s">
        <v>840</v>
      </c>
      <c r="U461" t="s">
        <v>839</v>
      </c>
      <c r="V461" t="s">
        <v>847</v>
      </c>
      <c r="W461" t="s">
        <v>846</v>
      </c>
      <c r="X461" t="s">
        <v>17</v>
      </c>
      <c r="Y461" t="s">
        <v>846</v>
      </c>
    </row>
    <row r="462" spans="1:25" x14ac:dyDescent="0.25">
      <c r="A462">
        <v>46940</v>
      </c>
      <c r="C462" t="s">
        <v>846</v>
      </c>
      <c r="D462" s="1" t="s">
        <v>938</v>
      </c>
      <c r="O462">
        <v>2</v>
      </c>
      <c r="P462">
        <v>10.3</v>
      </c>
      <c r="Q462">
        <v>4.9000000000000004</v>
      </c>
      <c r="R462">
        <v>10.3</v>
      </c>
      <c r="S462">
        <v>4.9000000000000004</v>
      </c>
      <c r="T462" t="s">
        <v>836</v>
      </c>
      <c r="U462" t="s">
        <v>818</v>
      </c>
      <c r="V462" t="s">
        <v>847</v>
      </c>
      <c r="W462" t="s">
        <v>846</v>
      </c>
      <c r="X462" t="s">
        <v>17</v>
      </c>
      <c r="Y462" t="s">
        <v>846</v>
      </c>
    </row>
    <row r="463" spans="1:25" x14ac:dyDescent="0.25">
      <c r="A463">
        <v>46939</v>
      </c>
      <c r="C463" t="s">
        <v>846</v>
      </c>
      <c r="D463" s="1" t="s">
        <v>939</v>
      </c>
      <c r="O463">
        <v>3</v>
      </c>
      <c r="P463">
        <v>4.9000000000000004</v>
      </c>
      <c r="Q463">
        <v>1.8</v>
      </c>
      <c r="R463">
        <v>4.9000000000000004</v>
      </c>
      <c r="S463">
        <v>1.8</v>
      </c>
      <c r="T463" t="s">
        <v>840</v>
      </c>
      <c r="U463" t="s">
        <v>839</v>
      </c>
      <c r="V463" t="s">
        <v>847</v>
      </c>
      <c r="W463" t="s">
        <v>846</v>
      </c>
      <c r="X463" t="s">
        <v>17</v>
      </c>
      <c r="Y463" t="s">
        <v>846</v>
      </c>
    </row>
    <row r="464" spans="1:25" x14ac:dyDescent="0.25">
      <c r="A464">
        <v>47509</v>
      </c>
      <c r="C464" t="s">
        <v>846</v>
      </c>
      <c r="D464" t="s">
        <v>940</v>
      </c>
      <c r="G464" t="s">
        <v>996</v>
      </c>
      <c r="H464" s="2">
        <v>2.2000000000000002</v>
      </c>
      <c r="I464" s="2">
        <v>1.65</v>
      </c>
      <c r="J464" t="s">
        <v>1043</v>
      </c>
      <c r="K464" s="3" t="s">
        <v>602</v>
      </c>
      <c r="L464" s="3" t="s">
        <v>593</v>
      </c>
      <c r="M464" t="s">
        <v>800</v>
      </c>
      <c r="N464">
        <f>1.726+1.628*LN(H464*I464)</f>
        <v>3.8248707513945641</v>
      </c>
      <c r="O464">
        <v>3</v>
      </c>
      <c r="P464">
        <v>13.6</v>
      </c>
      <c r="Q464">
        <v>4.9000000000000004</v>
      </c>
      <c r="R464">
        <v>10.3</v>
      </c>
      <c r="S464">
        <v>4.9000000000000004</v>
      </c>
      <c r="T464" t="s">
        <v>848</v>
      </c>
      <c r="U464" t="s">
        <v>818</v>
      </c>
      <c r="V464" t="s">
        <v>847</v>
      </c>
      <c r="W464" t="s">
        <v>846</v>
      </c>
      <c r="X464" t="s">
        <v>17</v>
      </c>
      <c r="Y464" t="s">
        <v>846</v>
      </c>
    </row>
    <row r="465" spans="1:25" x14ac:dyDescent="0.25">
      <c r="A465">
        <v>109618</v>
      </c>
      <c r="C465" t="s">
        <v>846</v>
      </c>
      <c r="D465" s="1" t="s">
        <v>941</v>
      </c>
      <c r="O465">
        <v>2</v>
      </c>
      <c r="P465">
        <v>5.3330000000000002</v>
      </c>
      <c r="Q465">
        <v>2.5880000000000001</v>
      </c>
      <c r="R465">
        <v>5.3330000000000002</v>
      </c>
      <c r="S465">
        <v>2.5880000000000001</v>
      </c>
      <c r="T465" t="s">
        <v>840</v>
      </c>
      <c r="V465" t="s">
        <v>847</v>
      </c>
      <c r="W465" t="s">
        <v>942</v>
      </c>
      <c r="X465" t="s">
        <v>17</v>
      </c>
      <c r="Y465" t="s">
        <v>846</v>
      </c>
    </row>
    <row r="466" spans="1:25" x14ac:dyDescent="0.25">
      <c r="A466">
        <v>143100</v>
      </c>
      <c r="C466" t="s">
        <v>846</v>
      </c>
      <c r="D466" t="s">
        <v>943</v>
      </c>
      <c r="E466">
        <v>4.5272086445183799</v>
      </c>
      <c r="F466" t="s">
        <v>1003</v>
      </c>
      <c r="O466">
        <v>11</v>
      </c>
      <c r="P466">
        <v>5.3330000000000002</v>
      </c>
      <c r="Q466">
        <v>0.126</v>
      </c>
      <c r="R466">
        <v>0.78100000000000003</v>
      </c>
      <c r="S466">
        <v>1.17E-2</v>
      </c>
      <c r="T466" t="s">
        <v>840</v>
      </c>
      <c r="U466" t="s">
        <v>822</v>
      </c>
      <c r="V466" t="s">
        <v>847</v>
      </c>
      <c r="W466" t="s">
        <v>942</v>
      </c>
      <c r="X466" t="s">
        <v>17</v>
      </c>
      <c r="Y466" t="s">
        <v>846</v>
      </c>
    </row>
    <row r="467" spans="1:25" x14ac:dyDescent="0.25">
      <c r="A467">
        <v>93649</v>
      </c>
      <c r="C467" t="s">
        <v>846</v>
      </c>
      <c r="D467" t="s">
        <v>944</v>
      </c>
      <c r="G467" t="s">
        <v>996</v>
      </c>
      <c r="H467" s="2">
        <v>1.79</v>
      </c>
      <c r="I467" s="2">
        <v>1.17</v>
      </c>
      <c r="J467" t="s">
        <v>1044</v>
      </c>
      <c r="K467" s="3" t="s">
        <v>602</v>
      </c>
      <c r="L467" s="3" t="s">
        <v>593</v>
      </c>
      <c r="M467" t="s">
        <v>800</v>
      </c>
      <c r="N467">
        <f>1.726+1.628*LN(H467*I467)</f>
        <v>2.9294491321822704</v>
      </c>
      <c r="O467">
        <v>16</v>
      </c>
      <c r="P467">
        <v>23.03</v>
      </c>
      <c r="Q467">
        <v>13.65</v>
      </c>
      <c r="R467">
        <v>2.5880000000000001</v>
      </c>
      <c r="S467">
        <v>1.17E-2</v>
      </c>
      <c r="T467" t="s">
        <v>862</v>
      </c>
      <c r="U467" t="s">
        <v>822</v>
      </c>
      <c r="V467" t="s">
        <v>847</v>
      </c>
      <c r="W467" t="s">
        <v>942</v>
      </c>
      <c r="X467" t="s">
        <v>17</v>
      </c>
      <c r="Y467" t="s">
        <v>846</v>
      </c>
    </row>
    <row r="468" spans="1:25" x14ac:dyDescent="0.25">
      <c r="A468">
        <v>54106</v>
      </c>
      <c r="C468" t="s">
        <v>846</v>
      </c>
      <c r="D468" s="1" t="s">
        <v>945</v>
      </c>
      <c r="O468">
        <v>50</v>
      </c>
      <c r="P468">
        <v>5.3330000000000002</v>
      </c>
      <c r="Q468">
        <v>4.2</v>
      </c>
      <c r="R468">
        <v>0.78100000000000003</v>
      </c>
      <c r="S468">
        <v>1.17E-2</v>
      </c>
      <c r="T468" t="s">
        <v>840</v>
      </c>
      <c r="U468" t="s">
        <v>822</v>
      </c>
      <c r="V468" t="s">
        <v>847</v>
      </c>
      <c r="W468" t="s">
        <v>942</v>
      </c>
      <c r="X468" t="s">
        <v>17</v>
      </c>
      <c r="Y468" t="s">
        <v>846</v>
      </c>
    </row>
    <row r="469" spans="1:25" x14ac:dyDescent="0.25">
      <c r="A469">
        <v>93614</v>
      </c>
      <c r="C469" t="s">
        <v>846</v>
      </c>
      <c r="D469" s="1" t="s">
        <v>946</v>
      </c>
      <c r="O469">
        <v>40</v>
      </c>
      <c r="P469">
        <v>8.6999999999999993</v>
      </c>
      <c r="Q469">
        <v>5.3330000000000002</v>
      </c>
      <c r="R469">
        <v>0.78100000000000003</v>
      </c>
      <c r="S469">
        <v>1.17E-2</v>
      </c>
      <c r="T469" t="s">
        <v>836</v>
      </c>
      <c r="U469" t="s">
        <v>822</v>
      </c>
      <c r="V469" t="s">
        <v>847</v>
      </c>
      <c r="W469" t="s">
        <v>942</v>
      </c>
      <c r="X469" t="s">
        <v>17</v>
      </c>
      <c r="Y469" t="s">
        <v>846</v>
      </c>
    </row>
    <row r="470" spans="1:25" x14ac:dyDescent="0.25">
      <c r="A470">
        <v>376817</v>
      </c>
      <c r="C470" t="s">
        <v>846</v>
      </c>
      <c r="D470" s="1" t="s">
        <v>947</v>
      </c>
      <c r="O470">
        <v>5</v>
      </c>
      <c r="P470">
        <v>5.3330000000000002</v>
      </c>
      <c r="Q470">
        <v>0.126</v>
      </c>
      <c r="R470">
        <v>0.78100000000000003</v>
      </c>
      <c r="S470">
        <v>1.17E-2</v>
      </c>
      <c r="T470" t="s">
        <v>840</v>
      </c>
      <c r="U470" t="s">
        <v>822</v>
      </c>
      <c r="V470" t="s">
        <v>847</v>
      </c>
      <c r="W470" t="s">
        <v>942</v>
      </c>
      <c r="X470" t="s">
        <v>17</v>
      </c>
      <c r="Y470" t="s">
        <v>846</v>
      </c>
    </row>
    <row r="471" spans="1:25" x14ac:dyDescent="0.25">
      <c r="A471">
        <v>104182</v>
      </c>
      <c r="C471" t="s">
        <v>846</v>
      </c>
      <c r="D471" t="s">
        <v>948</v>
      </c>
      <c r="G471" t="s">
        <v>996</v>
      </c>
      <c r="H471" s="2">
        <v>2.2599999999999998</v>
      </c>
      <c r="I471" s="2">
        <v>1.3</v>
      </c>
      <c r="J471" t="s">
        <v>1045</v>
      </c>
      <c r="K471" s="3" t="s">
        <v>602</v>
      </c>
      <c r="L471" s="3" t="s">
        <v>593</v>
      </c>
      <c r="M471" t="s">
        <v>800</v>
      </c>
      <c r="N471">
        <f>1.726+1.628*LN(H471*I471)</f>
        <v>3.4805429385797435</v>
      </c>
      <c r="O471">
        <v>47</v>
      </c>
      <c r="P471">
        <v>5.3330000000000002</v>
      </c>
      <c r="Q471">
        <v>2.5880000000000001</v>
      </c>
      <c r="R471">
        <v>1.17E-2</v>
      </c>
      <c r="S471">
        <v>0</v>
      </c>
      <c r="T471" t="s">
        <v>840</v>
      </c>
      <c r="U471" t="s">
        <v>821</v>
      </c>
      <c r="V471" t="s">
        <v>847</v>
      </c>
      <c r="W471" t="s">
        <v>942</v>
      </c>
      <c r="X471" t="s">
        <v>17</v>
      </c>
      <c r="Y471" t="s">
        <v>846</v>
      </c>
    </row>
    <row r="472" spans="1:25" x14ac:dyDescent="0.25">
      <c r="A472">
        <v>110090</v>
      </c>
      <c r="C472" t="s">
        <v>846</v>
      </c>
      <c r="D472" s="1" t="s">
        <v>949</v>
      </c>
      <c r="O472">
        <v>1</v>
      </c>
      <c r="P472">
        <v>4.9000000000000004</v>
      </c>
      <c r="Q472">
        <v>4.2</v>
      </c>
      <c r="R472">
        <v>4.9000000000000004</v>
      </c>
      <c r="S472">
        <v>4.2</v>
      </c>
      <c r="T472" t="s">
        <v>818</v>
      </c>
      <c r="V472" t="s">
        <v>847</v>
      </c>
      <c r="W472" t="s">
        <v>846</v>
      </c>
      <c r="X472" t="s">
        <v>17</v>
      </c>
      <c r="Y472" t="s">
        <v>846</v>
      </c>
    </row>
    <row r="473" spans="1:25" x14ac:dyDescent="0.25">
      <c r="A473">
        <v>109068</v>
      </c>
      <c r="C473" t="s">
        <v>846</v>
      </c>
      <c r="D473" s="1" t="s">
        <v>950</v>
      </c>
      <c r="O473">
        <v>3</v>
      </c>
      <c r="P473">
        <v>11.608000000000001</v>
      </c>
      <c r="Q473">
        <v>5.3330000000000002</v>
      </c>
      <c r="R473">
        <v>5.3330000000000002</v>
      </c>
      <c r="S473">
        <v>2.5880000000000001</v>
      </c>
      <c r="T473" t="s">
        <v>836</v>
      </c>
      <c r="U473" t="s">
        <v>840</v>
      </c>
      <c r="V473" t="s">
        <v>847</v>
      </c>
      <c r="W473" t="s">
        <v>846</v>
      </c>
      <c r="X473" t="s">
        <v>17</v>
      </c>
      <c r="Y473" t="s">
        <v>846</v>
      </c>
    </row>
    <row r="474" spans="1:25" x14ac:dyDescent="0.25">
      <c r="A474">
        <v>109065</v>
      </c>
      <c r="C474" t="s">
        <v>846</v>
      </c>
      <c r="D474" t="s">
        <v>951</v>
      </c>
      <c r="G474" t="s">
        <v>996</v>
      </c>
      <c r="H474" s="2">
        <v>1.46</v>
      </c>
      <c r="I474" s="2">
        <v>1</v>
      </c>
      <c r="J474" t="s">
        <v>1046</v>
      </c>
      <c r="K474" s="3" t="s">
        <v>602</v>
      </c>
      <c r="L474" s="3" t="s">
        <v>593</v>
      </c>
      <c r="M474" t="s">
        <v>800</v>
      </c>
      <c r="N474">
        <f>1.726+1.628*LN(H474*I474)</f>
        <v>2.3420945173525589</v>
      </c>
      <c r="O474">
        <v>3</v>
      </c>
      <c r="P474">
        <v>11.608000000000001</v>
      </c>
      <c r="Q474">
        <v>5.3330000000000002</v>
      </c>
      <c r="R474">
        <v>5.3330000000000002</v>
      </c>
      <c r="S474">
        <v>2.5880000000000001</v>
      </c>
      <c r="T474" t="s">
        <v>836</v>
      </c>
      <c r="U474" t="s">
        <v>840</v>
      </c>
      <c r="V474" t="s">
        <v>847</v>
      </c>
      <c r="W474" t="s">
        <v>846</v>
      </c>
      <c r="X474" t="s">
        <v>17</v>
      </c>
      <c r="Y474" t="s">
        <v>846</v>
      </c>
    </row>
    <row r="475" spans="1:25" x14ac:dyDescent="0.25">
      <c r="A475">
        <v>51419</v>
      </c>
      <c r="C475" t="s">
        <v>846</v>
      </c>
      <c r="D475" t="s">
        <v>952</v>
      </c>
      <c r="E475">
        <v>4.2931954209672663</v>
      </c>
      <c r="F475" t="s">
        <v>1047</v>
      </c>
      <c r="O475">
        <v>7</v>
      </c>
      <c r="P475">
        <v>4.9000000000000004</v>
      </c>
      <c r="Q475">
        <v>1.8</v>
      </c>
      <c r="R475">
        <v>0.126</v>
      </c>
      <c r="S475">
        <v>1.17E-2</v>
      </c>
      <c r="T475" t="s">
        <v>840</v>
      </c>
      <c r="U475" t="s">
        <v>822</v>
      </c>
      <c r="V475" t="s">
        <v>847</v>
      </c>
      <c r="W475" t="s">
        <v>953</v>
      </c>
      <c r="X475" t="s">
        <v>17</v>
      </c>
      <c r="Y475" t="s">
        <v>846</v>
      </c>
    </row>
    <row r="476" spans="1:25" x14ac:dyDescent="0.25">
      <c r="A476">
        <v>51424</v>
      </c>
      <c r="C476" t="s">
        <v>846</v>
      </c>
      <c r="D476" t="s">
        <v>954</v>
      </c>
      <c r="E476">
        <v>4.9537121466966347</v>
      </c>
      <c r="F476" t="s">
        <v>1048</v>
      </c>
      <c r="O476">
        <v>1</v>
      </c>
      <c r="P476">
        <v>4.9000000000000004</v>
      </c>
      <c r="Q476">
        <v>1.8</v>
      </c>
      <c r="R476">
        <v>4.9000000000000004</v>
      </c>
      <c r="S476">
        <v>1.8</v>
      </c>
      <c r="T476" t="s">
        <v>840</v>
      </c>
      <c r="U476" t="s">
        <v>839</v>
      </c>
      <c r="V476" t="s">
        <v>847</v>
      </c>
      <c r="W476" t="s">
        <v>953</v>
      </c>
      <c r="X476" t="s">
        <v>17</v>
      </c>
      <c r="Y476" t="s">
        <v>846</v>
      </c>
    </row>
    <row r="477" spans="1:25" x14ac:dyDescent="0.25">
      <c r="A477">
        <v>51422</v>
      </c>
      <c r="C477" t="s">
        <v>846</v>
      </c>
      <c r="D477" t="s">
        <v>955</v>
      </c>
      <c r="G477" t="s">
        <v>996</v>
      </c>
      <c r="H477" s="2">
        <v>2.41</v>
      </c>
      <c r="I477" s="2">
        <v>1.91</v>
      </c>
      <c r="J477" t="s">
        <v>1049</v>
      </c>
      <c r="K477" s="3" t="s">
        <v>602</v>
      </c>
      <c r="L477" s="3" t="s">
        <v>593</v>
      </c>
      <c r="M477" t="s">
        <v>800</v>
      </c>
      <c r="N477">
        <f>1.726+1.628*LN(H477*I477)</f>
        <v>4.2115164230054738</v>
      </c>
      <c r="O477">
        <v>9</v>
      </c>
      <c r="P477">
        <v>23.03</v>
      </c>
      <c r="Q477">
        <v>5.3330000000000002</v>
      </c>
      <c r="R477">
        <v>10.3</v>
      </c>
      <c r="S477">
        <v>4.9000000000000004</v>
      </c>
      <c r="T477" t="s">
        <v>819</v>
      </c>
      <c r="U477" t="s">
        <v>818</v>
      </c>
      <c r="V477" t="s">
        <v>847</v>
      </c>
      <c r="W477" t="s">
        <v>953</v>
      </c>
      <c r="X477" t="s">
        <v>17</v>
      </c>
      <c r="Y477" t="s">
        <v>846</v>
      </c>
    </row>
    <row r="478" spans="1:25" x14ac:dyDescent="0.25">
      <c r="A478">
        <v>51418</v>
      </c>
      <c r="C478" t="s">
        <v>846</v>
      </c>
      <c r="D478" s="1" t="s">
        <v>956</v>
      </c>
      <c r="O478">
        <v>3</v>
      </c>
      <c r="P478">
        <v>4.9000000000000004</v>
      </c>
      <c r="Q478">
        <v>1.8</v>
      </c>
      <c r="R478">
        <v>4.9000000000000004</v>
      </c>
      <c r="S478">
        <v>1.8</v>
      </c>
      <c r="T478" t="s">
        <v>840</v>
      </c>
      <c r="U478" t="s">
        <v>839</v>
      </c>
      <c r="V478" t="s">
        <v>847</v>
      </c>
      <c r="W478" t="s">
        <v>953</v>
      </c>
      <c r="X478" t="s">
        <v>17</v>
      </c>
      <c r="Y478" t="s">
        <v>846</v>
      </c>
    </row>
    <row r="479" spans="1:25" x14ac:dyDescent="0.25">
      <c r="A479">
        <v>51420</v>
      </c>
      <c r="C479" t="s">
        <v>846</v>
      </c>
      <c r="D479" s="1" t="s">
        <v>957</v>
      </c>
      <c r="O479">
        <v>6</v>
      </c>
      <c r="P479">
        <v>4.9000000000000004</v>
      </c>
      <c r="Q479">
        <v>1.8</v>
      </c>
      <c r="R479">
        <v>1.8</v>
      </c>
      <c r="S479">
        <v>0.3</v>
      </c>
      <c r="T479" t="s">
        <v>840</v>
      </c>
      <c r="U479" t="s">
        <v>811</v>
      </c>
      <c r="V479" t="s">
        <v>847</v>
      </c>
      <c r="W479" t="s">
        <v>953</v>
      </c>
      <c r="X479" t="s">
        <v>17</v>
      </c>
      <c r="Y479" t="s">
        <v>846</v>
      </c>
    </row>
    <row r="480" spans="1:25" x14ac:dyDescent="0.25">
      <c r="A480">
        <v>92120</v>
      </c>
      <c r="C480" t="s">
        <v>846</v>
      </c>
      <c r="D480" s="1" t="s">
        <v>958</v>
      </c>
      <c r="O480">
        <v>3</v>
      </c>
      <c r="P480">
        <v>5.3330000000000002</v>
      </c>
      <c r="Q480">
        <v>4.2</v>
      </c>
      <c r="R480">
        <v>4.9000000000000004</v>
      </c>
      <c r="S480">
        <v>3.2</v>
      </c>
      <c r="T480" t="s">
        <v>818</v>
      </c>
      <c r="U480" t="s">
        <v>840</v>
      </c>
      <c r="V480" t="s">
        <v>847</v>
      </c>
      <c r="W480" t="s">
        <v>846</v>
      </c>
      <c r="X480" t="s">
        <v>17</v>
      </c>
      <c r="Y480" t="s">
        <v>846</v>
      </c>
    </row>
    <row r="481" spans="1:25" x14ac:dyDescent="0.25">
      <c r="A481">
        <v>95967</v>
      </c>
      <c r="C481" t="s">
        <v>846</v>
      </c>
      <c r="D481" t="s">
        <v>959</v>
      </c>
      <c r="G481" t="s">
        <v>996</v>
      </c>
      <c r="H481" s="2">
        <v>2.71</v>
      </c>
      <c r="I481" s="2">
        <v>1.99</v>
      </c>
      <c r="J481" t="s">
        <v>1050</v>
      </c>
      <c r="K481" s="3" t="s">
        <v>602</v>
      </c>
      <c r="L481" s="3" t="s">
        <v>593</v>
      </c>
      <c r="M481" t="s">
        <v>800</v>
      </c>
      <c r="N481">
        <f>1.726+1.628*LN(H481*I481)</f>
        <v>4.4693155694664011</v>
      </c>
      <c r="O481">
        <v>3</v>
      </c>
      <c r="P481">
        <v>5.3330000000000002</v>
      </c>
      <c r="Q481">
        <v>3.2</v>
      </c>
      <c r="R481">
        <v>3.2</v>
      </c>
      <c r="S481">
        <v>2.5880000000000001</v>
      </c>
      <c r="T481" t="s">
        <v>840</v>
      </c>
      <c r="V481" t="s">
        <v>847</v>
      </c>
      <c r="W481" t="s">
        <v>846</v>
      </c>
      <c r="X481" t="s">
        <v>17</v>
      </c>
      <c r="Y481" t="s">
        <v>846</v>
      </c>
    </row>
    <row r="482" spans="1:25" x14ac:dyDescent="0.25">
      <c r="A482">
        <v>92122</v>
      </c>
      <c r="C482" t="s">
        <v>846</v>
      </c>
      <c r="D482" t="s">
        <v>960</v>
      </c>
      <c r="G482" t="s">
        <v>996</v>
      </c>
      <c r="H482" s="2">
        <v>2.4900000000000002</v>
      </c>
      <c r="I482" s="2">
        <v>1.87</v>
      </c>
      <c r="J482" t="s">
        <v>1050</v>
      </c>
      <c r="K482" s="3" t="s">
        <v>602</v>
      </c>
      <c r="L482" s="3" t="s">
        <v>593</v>
      </c>
      <c r="M482" t="s">
        <v>800</v>
      </c>
      <c r="N482">
        <f>1.726+1.628*LN(H482*I482)</f>
        <v>4.2302240181065862</v>
      </c>
      <c r="O482">
        <v>5</v>
      </c>
      <c r="P482">
        <v>5.3330000000000002</v>
      </c>
      <c r="Q482">
        <v>3.2</v>
      </c>
      <c r="R482">
        <v>3.6</v>
      </c>
      <c r="S482">
        <v>2.5880000000000001</v>
      </c>
      <c r="T482" t="s">
        <v>840</v>
      </c>
      <c r="V482" t="s">
        <v>847</v>
      </c>
      <c r="W482" t="s">
        <v>846</v>
      </c>
      <c r="X482" t="s">
        <v>17</v>
      </c>
      <c r="Y482" t="s">
        <v>846</v>
      </c>
    </row>
    <row r="483" spans="1:25" x14ac:dyDescent="0.25">
      <c r="A483">
        <v>92104</v>
      </c>
      <c r="C483" t="s">
        <v>846</v>
      </c>
      <c r="D483" t="s">
        <v>961</v>
      </c>
      <c r="G483" t="s">
        <v>996</v>
      </c>
      <c r="H483" s="2">
        <v>2.6320000000000001</v>
      </c>
      <c r="J483" t="s">
        <v>1051</v>
      </c>
      <c r="K483" s="3" t="s">
        <v>603</v>
      </c>
      <c r="L483" s="3" t="s">
        <v>597</v>
      </c>
      <c r="M483" t="s">
        <v>809</v>
      </c>
      <c r="N483">
        <f>1.681+2.91*LN(H483)</f>
        <v>4.4971350791775357</v>
      </c>
      <c r="O483">
        <v>1</v>
      </c>
      <c r="P483">
        <v>7.2460000000000004</v>
      </c>
      <c r="Q483">
        <v>4.9000000000000004</v>
      </c>
      <c r="R483">
        <v>7.2460000000000004</v>
      </c>
      <c r="S483">
        <v>4.9000000000000004</v>
      </c>
      <c r="T483" t="s">
        <v>907</v>
      </c>
      <c r="U483" t="s">
        <v>818</v>
      </c>
      <c r="V483" t="s">
        <v>847</v>
      </c>
      <c r="W483" t="s">
        <v>846</v>
      </c>
      <c r="X483" t="s">
        <v>17</v>
      </c>
      <c r="Y483" t="s">
        <v>846</v>
      </c>
    </row>
    <row r="484" spans="1:25" x14ac:dyDescent="0.25">
      <c r="A484">
        <v>95979</v>
      </c>
      <c r="C484" t="s">
        <v>846</v>
      </c>
      <c r="D484" t="s">
        <v>962</v>
      </c>
      <c r="G484" t="s">
        <v>996</v>
      </c>
      <c r="H484" s="2">
        <v>2.5</v>
      </c>
      <c r="I484" s="2">
        <v>1.86</v>
      </c>
      <c r="J484" t="s">
        <v>1050</v>
      </c>
      <c r="K484" s="3" t="s">
        <v>602</v>
      </c>
      <c r="L484" s="3" t="s">
        <v>593</v>
      </c>
      <c r="M484" t="s">
        <v>800</v>
      </c>
      <c r="N484">
        <f>1.726+1.628*LN(H484*I484)</f>
        <v>4.2280198335076031</v>
      </c>
      <c r="O484">
        <v>11</v>
      </c>
      <c r="P484">
        <v>5.3330000000000002</v>
      </c>
      <c r="Q484">
        <v>2.5880000000000001</v>
      </c>
      <c r="R484">
        <v>2.5880000000000001</v>
      </c>
      <c r="S484">
        <v>1.17E-2</v>
      </c>
      <c r="T484" t="s">
        <v>840</v>
      </c>
      <c r="U484" t="s">
        <v>822</v>
      </c>
      <c r="V484" t="s">
        <v>500</v>
      </c>
      <c r="W484" t="s">
        <v>963</v>
      </c>
      <c r="X484" t="s">
        <v>17</v>
      </c>
      <c r="Y484" t="s">
        <v>846</v>
      </c>
    </row>
    <row r="485" spans="1:25" x14ac:dyDescent="0.25">
      <c r="A485">
        <v>94102</v>
      </c>
      <c r="C485" t="s">
        <v>846</v>
      </c>
      <c r="D485" t="s">
        <v>964</v>
      </c>
      <c r="G485" t="s">
        <v>996</v>
      </c>
      <c r="H485" s="2">
        <v>2.65</v>
      </c>
      <c r="I485" s="2">
        <v>1.92</v>
      </c>
      <c r="J485" t="s">
        <v>1050</v>
      </c>
      <c r="K485" s="3" t="s">
        <v>602</v>
      </c>
      <c r="L485" s="3" t="s">
        <v>593</v>
      </c>
      <c r="M485" t="s">
        <v>800</v>
      </c>
      <c r="N485">
        <f>1.726+1.628*LN(H485*I485)</f>
        <v>4.374568496789573</v>
      </c>
      <c r="O485">
        <v>1</v>
      </c>
      <c r="P485">
        <v>4.2</v>
      </c>
      <c r="Q485">
        <v>3.2</v>
      </c>
      <c r="R485">
        <v>4.2</v>
      </c>
      <c r="S485">
        <v>3.2</v>
      </c>
      <c r="T485" t="s">
        <v>818</v>
      </c>
      <c r="U485" t="s">
        <v>919</v>
      </c>
      <c r="V485" t="s">
        <v>500</v>
      </c>
      <c r="W485" t="s">
        <v>963</v>
      </c>
      <c r="X485" t="s">
        <v>17</v>
      </c>
      <c r="Y485" t="s">
        <v>846</v>
      </c>
    </row>
    <row r="486" spans="1:25" x14ac:dyDescent="0.25">
      <c r="A486">
        <v>93502</v>
      </c>
      <c r="C486" t="s">
        <v>846</v>
      </c>
      <c r="D486" s="1" t="s">
        <v>965</v>
      </c>
      <c r="O486">
        <v>2</v>
      </c>
      <c r="P486">
        <v>7.2460000000000004</v>
      </c>
      <c r="Q486">
        <v>4.9000000000000004</v>
      </c>
      <c r="R486">
        <v>7.2460000000000004</v>
      </c>
      <c r="S486">
        <v>4.9000000000000004</v>
      </c>
      <c r="T486" t="s">
        <v>907</v>
      </c>
      <c r="U486" t="s">
        <v>818</v>
      </c>
      <c r="V486" t="s">
        <v>847</v>
      </c>
      <c r="W486" t="s">
        <v>846</v>
      </c>
      <c r="X486" t="s">
        <v>17</v>
      </c>
      <c r="Y486" t="s">
        <v>846</v>
      </c>
    </row>
    <row r="487" spans="1:25" x14ac:dyDescent="0.25">
      <c r="A487">
        <v>91924</v>
      </c>
      <c r="C487" t="s">
        <v>846</v>
      </c>
      <c r="D487" t="s">
        <v>966</v>
      </c>
      <c r="G487" t="s">
        <v>996</v>
      </c>
      <c r="H487" s="2">
        <v>1.32</v>
      </c>
      <c r="I487" s="2">
        <v>1.1100000000000001</v>
      </c>
      <c r="J487" t="s">
        <v>1052</v>
      </c>
      <c r="K487" s="3" t="s">
        <v>602</v>
      </c>
      <c r="L487" s="3" t="s">
        <v>593</v>
      </c>
      <c r="M487" t="s">
        <v>800</v>
      </c>
      <c r="N487">
        <f>1.726+1.628*LN(H487*I487)</f>
        <v>2.3478825721298664</v>
      </c>
      <c r="O487">
        <v>5</v>
      </c>
      <c r="P487">
        <v>9.6999999999999993</v>
      </c>
      <c r="Q487">
        <v>8.6999999999999993</v>
      </c>
      <c r="R487">
        <v>4.9000000000000004</v>
      </c>
      <c r="S487">
        <v>4.2</v>
      </c>
      <c r="T487" t="s">
        <v>836</v>
      </c>
      <c r="U487" t="s">
        <v>818</v>
      </c>
      <c r="V487" t="s">
        <v>847</v>
      </c>
      <c r="W487" t="s">
        <v>846</v>
      </c>
      <c r="X487" t="s">
        <v>17</v>
      </c>
      <c r="Y487" t="s">
        <v>846</v>
      </c>
    </row>
    <row r="488" spans="1:25" x14ac:dyDescent="0.25">
      <c r="A488">
        <v>92460</v>
      </c>
      <c r="C488" t="s">
        <v>846</v>
      </c>
      <c r="D488" t="s">
        <v>967</v>
      </c>
      <c r="G488" t="s">
        <v>996</v>
      </c>
      <c r="H488" s="2">
        <v>1.6</v>
      </c>
      <c r="I488" s="2">
        <v>1.25</v>
      </c>
      <c r="J488" t="s">
        <v>1052</v>
      </c>
      <c r="K488" s="3" t="s">
        <v>602</v>
      </c>
      <c r="L488" s="3" t="s">
        <v>593</v>
      </c>
      <c r="M488" t="s">
        <v>800</v>
      </c>
      <c r="N488">
        <f>1.726+1.628*LN(H488*I488)</f>
        <v>2.8544436099515909</v>
      </c>
      <c r="O488">
        <v>1</v>
      </c>
      <c r="P488">
        <v>3.6</v>
      </c>
      <c r="Q488">
        <v>2.5880000000000001</v>
      </c>
      <c r="R488">
        <v>3.6</v>
      </c>
      <c r="S488">
        <v>2.5880000000000001</v>
      </c>
      <c r="T488" t="s">
        <v>919</v>
      </c>
      <c r="V488" t="s">
        <v>847</v>
      </c>
      <c r="W488" t="s">
        <v>846</v>
      </c>
      <c r="X488" t="s">
        <v>17</v>
      </c>
      <c r="Y488" t="s">
        <v>846</v>
      </c>
    </row>
    <row r="489" spans="1:25" x14ac:dyDescent="0.25">
      <c r="A489">
        <v>46567</v>
      </c>
      <c r="C489" t="s">
        <v>846</v>
      </c>
      <c r="D489" s="1" t="s">
        <v>968</v>
      </c>
      <c r="O489">
        <v>2</v>
      </c>
      <c r="P489">
        <v>10.3</v>
      </c>
      <c r="Q489">
        <v>4.9000000000000004</v>
      </c>
      <c r="R489">
        <v>10.3</v>
      </c>
      <c r="S489">
        <v>4.9000000000000004</v>
      </c>
      <c r="T489" t="s">
        <v>836</v>
      </c>
      <c r="U489" t="s">
        <v>818</v>
      </c>
      <c r="V489" t="s">
        <v>847</v>
      </c>
      <c r="W489" t="s">
        <v>846</v>
      </c>
      <c r="X489" t="s">
        <v>17</v>
      </c>
      <c r="Y489" t="s">
        <v>846</v>
      </c>
    </row>
    <row r="490" spans="1:25" x14ac:dyDescent="0.25">
      <c r="A490">
        <v>110153</v>
      </c>
      <c r="C490" t="s">
        <v>846</v>
      </c>
      <c r="D490" s="1" t="s">
        <v>969</v>
      </c>
      <c r="O490">
        <v>1</v>
      </c>
      <c r="P490">
        <v>4.9000000000000004</v>
      </c>
      <c r="Q490">
        <v>4.2</v>
      </c>
      <c r="R490">
        <v>4.9000000000000004</v>
      </c>
      <c r="S490">
        <v>4.2</v>
      </c>
      <c r="T490" t="s">
        <v>818</v>
      </c>
      <c r="V490" t="s">
        <v>847</v>
      </c>
      <c r="W490" t="s">
        <v>970</v>
      </c>
      <c r="X490" t="s">
        <v>17</v>
      </c>
      <c r="Y490" t="s">
        <v>846</v>
      </c>
    </row>
    <row r="491" spans="1:25" x14ac:dyDescent="0.25">
      <c r="A491">
        <v>49154</v>
      </c>
      <c r="C491" t="s">
        <v>846</v>
      </c>
      <c r="D491" t="s">
        <v>971</v>
      </c>
      <c r="G491" t="s">
        <v>996</v>
      </c>
      <c r="H491" s="2">
        <v>2.0699999999999998</v>
      </c>
      <c r="I491" s="2">
        <v>1.32</v>
      </c>
      <c r="J491" t="s">
        <v>1049</v>
      </c>
      <c r="K491" s="3" t="s">
        <v>602</v>
      </c>
      <c r="L491" s="3" t="s">
        <v>593</v>
      </c>
      <c r="M491" t="s">
        <v>800</v>
      </c>
      <c r="N491">
        <f>1.726+1.628*LN(H491*I491)</f>
        <v>3.3624335998294068</v>
      </c>
      <c r="O491">
        <v>1</v>
      </c>
      <c r="P491">
        <v>10.3</v>
      </c>
      <c r="Q491">
        <v>4.9000000000000004</v>
      </c>
      <c r="R491">
        <v>10.3</v>
      </c>
      <c r="S491">
        <v>4.9000000000000004</v>
      </c>
      <c r="T491" t="s">
        <v>836</v>
      </c>
      <c r="U491" t="s">
        <v>818</v>
      </c>
      <c r="V491" t="s">
        <v>847</v>
      </c>
      <c r="W491" t="s">
        <v>846</v>
      </c>
      <c r="X491" t="s">
        <v>17</v>
      </c>
      <c r="Y491" t="s">
        <v>846</v>
      </c>
    </row>
    <row r="492" spans="1:25" x14ac:dyDescent="0.25">
      <c r="A492">
        <v>335155</v>
      </c>
      <c r="C492" t="s">
        <v>846</v>
      </c>
      <c r="D492" s="1" t="s">
        <v>972</v>
      </c>
      <c r="O492">
        <v>1</v>
      </c>
      <c r="P492">
        <v>4.2</v>
      </c>
      <c r="Q492">
        <v>2.5880000000000001</v>
      </c>
      <c r="R492">
        <v>4.2</v>
      </c>
      <c r="S492">
        <v>2.5880000000000001</v>
      </c>
      <c r="T492" t="s">
        <v>840</v>
      </c>
      <c r="U492" t="s">
        <v>919</v>
      </c>
      <c r="V492" t="s">
        <v>847</v>
      </c>
      <c r="W492" t="s">
        <v>846</v>
      </c>
      <c r="X492" t="s">
        <v>17</v>
      </c>
      <c r="Y492" t="s">
        <v>846</v>
      </c>
    </row>
    <row r="493" spans="1:25" x14ac:dyDescent="0.25">
      <c r="A493">
        <v>96010</v>
      </c>
      <c r="C493" t="s">
        <v>846</v>
      </c>
      <c r="D493" t="s">
        <v>973</v>
      </c>
      <c r="G493" t="s">
        <v>996</v>
      </c>
      <c r="H493" s="2">
        <v>3.49</v>
      </c>
      <c r="I493" s="2">
        <v>2.5499999999999998</v>
      </c>
      <c r="J493" t="s">
        <v>1050</v>
      </c>
      <c r="K493" s="3" t="s">
        <v>602</v>
      </c>
      <c r="L493" s="3" t="s">
        <v>593</v>
      </c>
      <c r="M493" t="s">
        <v>800</v>
      </c>
      <c r="N493">
        <f>1.726+1.628*LN(H493*I493)</f>
        <v>5.284800015286244</v>
      </c>
      <c r="O493">
        <v>16</v>
      </c>
      <c r="P493">
        <v>3.6</v>
      </c>
      <c r="Q493">
        <v>2.5880000000000001</v>
      </c>
      <c r="R493">
        <v>0.78100000000000003</v>
      </c>
      <c r="S493">
        <v>0.126</v>
      </c>
      <c r="T493" t="s">
        <v>919</v>
      </c>
      <c r="U493" t="s">
        <v>811</v>
      </c>
      <c r="V493" t="s">
        <v>500</v>
      </c>
      <c r="W493" t="s">
        <v>974</v>
      </c>
      <c r="X493" t="s">
        <v>17</v>
      </c>
      <c r="Y493" t="s">
        <v>846</v>
      </c>
    </row>
    <row r="494" spans="1:25" x14ac:dyDescent="0.25">
      <c r="A494">
        <v>92125</v>
      </c>
      <c r="C494" t="s">
        <v>846</v>
      </c>
      <c r="D494" t="s">
        <v>975</v>
      </c>
      <c r="G494" t="s">
        <v>996</v>
      </c>
      <c r="H494" s="2">
        <v>2.75</v>
      </c>
      <c r="I494" s="2">
        <v>2.1</v>
      </c>
      <c r="J494" t="s">
        <v>1050</v>
      </c>
      <c r="K494" s="3" t="s">
        <v>602</v>
      </c>
      <c r="L494" s="3" t="s">
        <v>593</v>
      </c>
      <c r="M494" t="s">
        <v>800</v>
      </c>
      <c r="N494">
        <f>1.726+1.628*LN(H494*I494)</f>
        <v>4.5807602814319912</v>
      </c>
      <c r="O494">
        <v>4</v>
      </c>
      <c r="P494">
        <v>5.3330000000000002</v>
      </c>
      <c r="Q494">
        <v>3.2</v>
      </c>
      <c r="R494">
        <v>5.3330000000000002</v>
      </c>
      <c r="S494">
        <v>2.5880000000000001</v>
      </c>
      <c r="T494" t="s">
        <v>840</v>
      </c>
      <c r="V494" t="s">
        <v>500</v>
      </c>
      <c r="W494" t="s">
        <v>974</v>
      </c>
      <c r="X494" t="s">
        <v>17</v>
      </c>
      <c r="Y494" t="s">
        <v>846</v>
      </c>
    </row>
    <row r="495" spans="1:25" x14ac:dyDescent="0.25">
      <c r="A495">
        <v>94104</v>
      </c>
      <c r="C495" t="s">
        <v>846</v>
      </c>
      <c r="D495" t="s">
        <v>976</v>
      </c>
      <c r="G495" t="s">
        <v>996</v>
      </c>
      <c r="H495" s="2">
        <v>2.72</v>
      </c>
      <c r="I495" s="2">
        <v>2.2000000000000002</v>
      </c>
      <c r="J495" t="s">
        <v>1050</v>
      </c>
      <c r="K495" s="3" t="s">
        <v>602</v>
      </c>
      <c r="L495" s="3" t="s">
        <v>593</v>
      </c>
      <c r="M495" t="s">
        <v>800</v>
      </c>
      <c r="N495">
        <f>1.726+1.628*LN(H495*I495)</f>
        <v>4.6386372838143028</v>
      </c>
      <c r="O495">
        <v>4</v>
      </c>
      <c r="P495">
        <v>5.3330000000000002</v>
      </c>
      <c r="Q495">
        <v>2.5880000000000001</v>
      </c>
      <c r="R495">
        <v>5.3330000000000002</v>
      </c>
      <c r="S495">
        <v>2.5880000000000001</v>
      </c>
      <c r="T495" t="s">
        <v>840</v>
      </c>
      <c r="V495" t="s">
        <v>500</v>
      </c>
      <c r="W495" t="s">
        <v>974</v>
      </c>
      <c r="X495" t="s">
        <v>17</v>
      </c>
      <c r="Y495" t="s">
        <v>846</v>
      </c>
    </row>
    <row r="496" spans="1:25" x14ac:dyDescent="0.25">
      <c r="A496">
        <v>94096</v>
      </c>
      <c r="C496" t="s">
        <v>846</v>
      </c>
      <c r="D496" t="s">
        <v>977</v>
      </c>
      <c r="G496" t="s">
        <v>996</v>
      </c>
      <c r="H496" s="2">
        <v>3.09</v>
      </c>
      <c r="I496" s="2">
        <v>2.39</v>
      </c>
      <c r="J496" t="s">
        <v>1050</v>
      </c>
      <c r="K496" s="3" t="s">
        <v>602</v>
      </c>
      <c r="L496" s="3" t="s">
        <v>593</v>
      </c>
      <c r="M496" t="s">
        <v>800</v>
      </c>
      <c r="N496">
        <f>1.726+1.628*LN(H496*I496)</f>
        <v>4.9811281357568031</v>
      </c>
      <c r="O496">
        <v>11</v>
      </c>
      <c r="P496">
        <v>4.9000000000000004</v>
      </c>
      <c r="Q496">
        <v>4.2</v>
      </c>
      <c r="R496">
        <v>2.5880000000000001</v>
      </c>
      <c r="S496">
        <v>0.78100000000000003</v>
      </c>
      <c r="T496" t="s">
        <v>840</v>
      </c>
      <c r="U496" t="s">
        <v>839</v>
      </c>
      <c r="V496" t="s">
        <v>500</v>
      </c>
      <c r="W496" t="s">
        <v>974</v>
      </c>
      <c r="X496" t="s">
        <v>17</v>
      </c>
      <c r="Y496" t="s">
        <v>846</v>
      </c>
    </row>
    <row r="497" spans="1:25" x14ac:dyDescent="0.25">
      <c r="A497">
        <v>94103</v>
      </c>
      <c r="C497" t="s">
        <v>846</v>
      </c>
      <c r="D497" t="s">
        <v>978</v>
      </c>
      <c r="G497" t="s">
        <v>996</v>
      </c>
      <c r="H497" s="2">
        <v>2.94</v>
      </c>
      <c r="I497" s="2">
        <v>2.27</v>
      </c>
      <c r="J497" t="s">
        <v>1050</v>
      </c>
      <c r="K497" s="3" t="s">
        <v>602</v>
      </c>
      <c r="L497" s="3" t="s">
        <v>593</v>
      </c>
      <c r="M497" t="s">
        <v>800</v>
      </c>
      <c r="N497">
        <f>1.726+1.628*LN(H497*I497)</f>
        <v>4.8162523641098716</v>
      </c>
      <c r="O497">
        <v>1</v>
      </c>
      <c r="P497">
        <v>4.2</v>
      </c>
      <c r="Q497">
        <v>3.2</v>
      </c>
      <c r="R497">
        <v>4.2</v>
      </c>
      <c r="S497">
        <v>3.2</v>
      </c>
      <c r="T497" t="s">
        <v>818</v>
      </c>
      <c r="U497" t="s">
        <v>919</v>
      </c>
      <c r="V497" t="s">
        <v>500</v>
      </c>
      <c r="W497" t="s">
        <v>974</v>
      </c>
      <c r="X497" t="s">
        <v>17</v>
      </c>
      <c r="Y497" t="s">
        <v>846</v>
      </c>
    </row>
    <row r="498" spans="1:25" x14ac:dyDescent="0.25">
      <c r="A498">
        <v>51409</v>
      </c>
      <c r="C498" t="s">
        <v>846</v>
      </c>
      <c r="D498" t="s">
        <v>979</v>
      </c>
      <c r="E498">
        <v>4.514150787600923</v>
      </c>
      <c r="F498" t="s">
        <v>1003</v>
      </c>
      <c r="O498">
        <v>52</v>
      </c>
      <c r="P498">
        <v>4.9000000000000004</v>
      </c>
      <c r="Q498">
        <v>1.806</v>
      </c>
      <c r="R498">
        <v>1.17E-2</v>
      </c>
      <c r="S498">
        <v>0</v>
      </c>
      <c r="T498" t="s">
        <v>840</v>
      </c>
      <c r="U498" t="s">
        <v>821</v>
      </c>
      <c r="V498" t="s">
        <v>847</v>
      </c>
      <c r="W498" t="s">
        <v>980</v>
      </c>
      <c r="X498" t="s">
        <v>17</v>
      </c>
      <c r="Y498" t="s">
        <v>846</v>
      </c>
    </row>
    <row r="499" spans="1:25" x14ac:dyDescent="0.25">
      <c r="A499">
        <v>165546</v>
      </c>
      <c r="B499" t="s">
        <v>981</v>
      </c>
      <c r="C499" t="s">
        <v>982</v>
      </c>
      <c r="D499" t="s">
        <v>983</v>
      </c>
      <c r="G499" t="s">
        <v>996</v>
      </c>
      <c r="H499" s="2">
        <v>10.5</v>
      </c>
      <c r="I499" s="2">
        <v>8.6999999999999993</v>
      </c>
      <c r="J499" t="s">
        <v>1053</v>
      </c>
      <c r="K499" s="3" t="s">
        <v>602</v>
      </c>
      <c r="L499" s="3" t="s">
        <v>593</v>
      </c>
      <c r="M499" t="s">
        <v>800</v>
      </c>
      <c r="N499">
        <f>1.726+1.628*LN(H499*I499)</f>
        <v>9.0759288044374973</v>
      </c>
      <c r="O499">
        <v>1</v>
      </c>
      <c r="P499">
        <v>11.608000000000001</v>
      </c>
      <c r="Q499">
        <v>2.5880000000000001</v>
      </c>
      <c r="R499">
        <v>11.608000000000001</v>
      </c>
      <c r="S499">
        <v>2.5880000000000001</v>
      </c>
      <c r="T499" t="s">
        <v>836</v>
      </c>
      <c r="U499" t="s">
        <v>840</v>
      </c>
      <c r="V499" t="s">
        <v>843</v>
      </c>
      <c r="W499" t="s">
        <v>984</v>
      </c>
      <c r="X499" t="s">
        <v>17</v>
      </c>
      <c r="Y499" t="s">
        <v>984</v>
      </c>
    </row>
    <row r="500" spans="1:25" x14ac:dyDescent="0.25">
      <c r="A500">
        <v>166766</v>
      </c>
      <c r="B500" t="s">
        <v>981</v>
      </c>
      <c r="C500" t="s">
        <v>982</v>
      </c>
      <c r="D500" t="s">
        <v>985</v>
      </c>
      <c r="G500" t="s">
        <v>996</v>
      </c>
      <c r="H500" s="2">
        <v>14.7</v>
      </c>
      <c r="I500" s="2">
        <v>9</v>
      </c>
      <c r="J500" t="s">
        <v>1054</v>
      </c>
      <c r="K500" s="3" t="s">
        <v>602</v>
      </c>
      <c r="L500" s="3" t="s">
        <v>593</v>
      </c>
      <c r="M500" t="s">
        <v>800</v>
      </c>
      <c r="N500">
        <f>1.726+1.628*LN(H500*I500)</f>
        <v>9.6788973317848424</v>
      </c>
      <c r="O500">
        <v>3</v>
      </c>
      <c r="P500">
        <v>5.3330000000000002</v>
      </c>
      <c r="Q500">
        <v>3.6</v>
      </c>
      <c r="R500">
        <v>5.3330000000000002</v>
      </c>
      <c r="S500">
        <v>1.17E-2</v>
      </c>
      <c r="T500" t="s">
        <v>840</v>
      </c>
      <c r="U500" t="s">
        <v>822</v>
      </c>
      <c r="V500" t="s">
        <v>843</v>
      </c>
      <c r="W500" t="s">
        <v>984</v>
      </c>
      <c r="X500" t="s">
        <v>17</v>
      </c>
      <c r="Y500" t="s">
        <v>984</v>
      </c>
    </row>
    <row r="501" spans="1:25" x14ac:dyDescent="0.25">
      <c r="A501">
        <v>119862</v>
      </c>
      <c r="B501" t="s">
        <v>981</v>
      </c>
      <c r="C501" t="s">
        <v>982</v>
      </c>
      <c r="D501" t="s">
        <v>986</v>
      </c>
      <c r="G501" t="s">
        <v>996</v>
      </c>
      <c r="H501" s="2">
        <v>11.5</v>
      </c>
      <c r="I501" s="2">
        <v>7.6</v>
      </c>
      <c r="J501" t="s">
        <v>1054</v>
      </c>
      <c r="K501" s="3" t="s">
        <v>602</v>
      </c>
      <c r="L501" s="3" t="s">
        <v>593</v>
      </c>
      <c r="M501" t="s">
        <v>800</v>
      </c>
      <c r="N501">
        <f>1.726+1.628*LN(H501*I501)</f>
        <v>9.0039663201729034</v>
      </c>
      <c r="O501">
        <v>27</v>
      </c>
      <c r="P501">
        <v>23.03</v>
      </c>
      <c r="Q501">
        <v>2.5880000000000001</v>
      </c>
      <c r="R501">
        <v>1.17E-2</v>
      </c>
      <c r="S501">
        <v>0</v>
      </c>
      <c r="T501" t="s">
        <v>862</v>
      </c>
      <c r="U501" t="s">
        <v>821</v>
      </c>
      <c r="V501" t="s">
        <v>843</v>
      </c>
      <c r="W501" t="s">
        <v>984</v>
      </c>
      <c r="X501" t="s">
        <v>17</v>
      </c>
      <c r="Y501" t="s">
        <v>984</v>
      </c>
    </row>
    <row r="502" spans="1:25" x14ac:dyDescent="0.25">
      <c r="A502">
        <v>166173</v>
      </c>
      <c r="B502" t="s">
        <v>981</v>
      </c>
      <c r="C502" t="s">
        <v>982</v>
      </c>
      <c r="D502" s="1" t="s">
        <v>987</v>
      </c>
      <c r="O502">
        <v>2</v>
      </c>
      <c r="P502">
        <v>11.62</v>
      </c>
      <c r="Q502">
        <v>7.2460000000000004</v>
      </c>
      <c r="R502">
        <v>11.62</v>
      </c>
      <c r="S502">
        <v>2.5880000000000001</v>
      </c>
      <c r="T502" t="s">
        <v>836</v>
      </c>
      <c r="U502" t="s">
        <v>840</v>
      </c>
      <c r="V502" t="s">
        <v>22</v>
      </c>
      <c r="W502" t="s">
        <v>982</v>
      </c>
      <c r="X502" t="s">
        <v>17</v>
      </c>
      <c r="Y502" t="s">
        <v>982</v>
      </c>
    </row>
    <row r="503" spans="1:25" x14ac:dyDescent="0.25">
      <c r="A503">
        <v>432081</v>
      </c>
      <c r="B503" t="s">
        <v>902</v>
      </c>
      <c r="C503" t="s">
        <v>988</v>
      </c>
      <c r="D503" t="s">
        <v>989</v>
      </c>
      <c r="E503">
        <v>3.8607297110405954</v>
      </c>
      <c r="F503" t="s">
        <v>1003</v>
      </c>
      <c r="O503">
        <v>9</v>
      </c>
      <c r="P503">
        <v>5.3330000000000002</v>
      </c>
      <c r="Q503">
        <v>2.5880000000000001</v>
      </c>
      <c r="R503">
        <v>1.17E-2</v>
      </c>
      <c r="S503">
        <v>0</v>
      </c>
      <c r="T503" t="s">
        <v>840</v>
      </c>
      <c r="U503" t="s">
        <v>821</v>
      </c>
      <c r="V503" t="s">
        <v>22</v>
      </c>
      <c r="W503" t="s">
        <v>988</v>
      </c>
      <c r="X503" t="s">
        <v>17</v>
      </c>
      <c r="Y503" t="s">
        <v>988</v>
      </c>
    </row>
    <row r="504" spans="1:25" x14ac:dyDescent="0.25">
      <c r="A504">
        <v>432156</v>
      </c>
      <c r="B504" t="s">
        <v>902</v>
      </c>
      <c r="C504" t="s">
        <v>988</v>
      </c>
      <c r="D504" t="s">
        <v>990</v>
      </c>
      <c r="E504">
        <v>4.0604430105464191</v>
      </c>
      <c r="F504" t="s">
        <v>1055</v>
      </c>
      <c r="O504">
        <v>2</v>
      </c>
      <c r="P504">
        <v>5.3330000000000002</v>
      </c>
      <c r="Q504">
        <v>2.5880000000000001</v>
      </c>
      <c r="R504">
        <v>1.806</v>
      </c>
      <c r="S504">
        <v>0.78100000000000003</v>
      </c>
      <c r="T504" t="s">
        <v>840</v>
      </c>
      <c r="U504" t="s">
        <v>839</v>
      </c>
      <c r="V504" t="s">
        <v>22</v>
      </c>
      <c r="W504" t="s">
        <v>988</v>
      </c>
      <c r="X504" t="s">
        <v>17</v>
      </c>
      <c r="Y504" t="s">
        <v>988</v>
      </c>
    </row>
    <row r="505" spans="1:25" x14ac:dyDescent="0.25">
      <c r="A505">
        <v>432157</v>
      </c>
      <c r="B505" t="s">
        <v>902</v>
      </c>
      <c r="C505" t="s">
        <v>988</v>
      </c>
      <c r="D505" t="s">
        <v>991</v>
      </c>
      <c r="E505">
        <v>3.6428355156125294</v>
      </c>
      <c r="F505" t="s">
        <v>1003</v>
      </c>
      <c r="O505">
        <v>3</v>
      </c>
      <c r="P505">
        <v>5.3330000000000002</v>
      </c>
      <c r="Q505">
        <v>2.5880000000000001</v>
      </c>
      <c r="R505">
        <v>5.3330000000000002</v>
      </c>
      <c r="S505">
        <v>1.17E-2</v>
      </c>
      <c r="T505" t="s">
        <v>840</v>
      </c>
      <c r="U505" t="s">
        <v>822</v>
      </c>
      <c r="V505" t="s">
        <v>22</v>
      </c>
      <c r="W505" t="s">
        <v>988</v>
      </c>
      <c r="X505" t="s">
        <v>17</v>
      </c>
      <c r="Y505" t="s">
        <v>988</v>
      </c>
    </row>
    <row r="506" spans="1:25" x14ac:dyDescent="0.25">
      <c r="A506">
        <v>261801</v>
      </c>
      <c r="B506" t="s">
        <v>992</v>
      </c>
      <c r="C506" t="s">
        <v>993</v>
      </c>
      <c r="D506" s="1" t="s">
        <v>994</v>
      </c>
      <c r="O506">
        <v>3</v>
      </c>
      <c r="P506">
        <v>6.8</v>
      </c>
      <c r="Q506">
        <v>4</v>
      </c>
      <c r="R506">
        <v>5.3330000000000002</v>
      </c>
      <c r="S506">
        <v>3.6</v>
      </c>
      <c r="T506" t="s">
        <v>907</v>
      </c>
      <c r="U506" t="s">
        <v>818</v>
      </c>
      <c r="W506" t="s">
        <v>993</v>
      </c>
      <c r="X506" t="s">
        <v>17</v>
      </c>
      <c r="Y506" t="s">
        <v>993</v>
      </c>
    </row>
    <row r="507" spans="1:25" x14ac:dyDescent="0.25">
      <c r="A507">
        <v>43810</v>
      </c>
      <c r="B507" t="s">
        <v>844</v>
      </c>
      <c r="C507" t="s">
        <v>857</v>
      </c>
      <c r="D507" t="s">
        <v>901</v>
      </c>
      <c r="E507">
        <v>6.9445966404700403</v>
      </c>
      <c r="F507" t="s">
        <v>1056</v>
      </c>
      <c r="O507">
        <v>1</v>
      </c>
      <c r="P507">
        <v>30.8</v>
      </c>
      <c r="Q507">
        <v>20.43</v>
      </c>
      <c r="R507">
        <v>30.8</v>
      </c>
      <c r="S507">
        <v>20.43</v>
      </c>
      <c r="T507" t="s">
        <v>853</v>
      </c>
      <c r="U507" t="s">
        <v>826</v>
      </c>
      <c r="V507" t="s">
        <v>500</v>
      </c>
      <c r="W507" t="s">
        <v>857</v>
      </c>
      <c r="X507" t="s">
        <v>824</v>
      </c>
      <c r="Y507" t="s">
        <v>857</v>
      </c>
    </row>
    <row r="508" spans="1:25" x14ac:dyDescent="0.25">
      <c r="A508">
        <v>43890</v>
      </c>
      <c r="B508" t="s">
        <v>844</v>
      </c>
      <c r="C508" t="s">
        <v>900</v>
      </c>
      <c r="D508" t="s">
        <v>899</v>
      </c>
      <c r="E508">
        <v>4.8031925039855796</v>
      </c>
      <c r="F508" t="s">
        <v>1056</v>
      </c>
      <c r="O508">
        <v>1</v>
      </c>
      <c r="P508">
        <v>30.8</v>
      </c>
      <c r="Q508">
        <v>20.43</v>
      </c>
      <c r="R508">
        <v>30.8</v>
      </c>
      <c r="S508">
        <v>20.43</v>
      </c>
      <c r="T508" t="s">
        <v>853</v>
      </c>
      <c r="U508" t="s">
        <v>826</v>
      </c>
      <c r="V508" t="s">
        <v>22</v>
      </c>
      <c r="W508" t="s">
        <v>844</v>
      </c>
      <c r="X508" t="s">
        <v>37</v>
      </c>
      <c r="Y508" t="s">
        <v>844</v>
      </c>
    </row>
    <row r="509" spans="1:25" x14ac:dyDescent="0.25">
      <c r="A509">
        <v>43954</v>
      </c>
      <c r="B509" t="s">
        <v>844</v>
      </c>
      <c r="C509" t="s">
        <v>900</v>
      </c>
      <c r="D509" t="s">
        <v>1010</v>
      </c>
      <c r="E509">
        <v>5.4202853089079799</v>
      </c>
      <c r="F509" t="s">
        <v>1057</v>
      </c>
      <c r="O509">
        <v>3</v>
      </c>
      <c r="P509">
        <v>30.8</v>
      </c>
      <c r="Q509">
        <v>20.43</v>
      </c>
      <c r="R509">
        <v>30.8</v>
      </c>
      <c r="S509">
        <v>20.43</v>
      </c>
      <c r="T509" t="s">
        <v>853</v>
      </c>
      <c r="U509" t="s">
        <v>826</v>
      </c>
      <c r="V509" t="s">
        <v>22</v>
      </c>
      <c r="W509" t="s">
        <v>844</v>
      </c>
      <c r="X509" t="s">
        <v>37</v>
      </c>
      <c r="Y509" t="s">
        <v>844</v>
      </c>
    </row>
    <row r="510" spans="1:25" x14ac:dyDescent="0.25">
      <c r="A510">
        <v>44028</v>
      </c>
      <c r="B510" t="s">
        <v>891</v>
      </c>
      <c r="C510" t="s">
        <v>1011</v>
      </c>
      <c r="D510" t="s">
        <v>1012</v>
      </c>
      <c r="E510">
        <v>5.2268681610964798</v>
      </c>
      <c r="F510" t="s">
        <v>1057</v>
      </c>
      <c r="O510">
        <v>1</v>
      </c>
      <c r="P510">
        <v>63.3</v>
      </c>
      <c r="Q510">
        <v>61.7</v>
      </c>
      <c r="R510">
        <v>63.3</v>
      </c>
      <c r="S510">
        <v>61.7</v>
      </c>
      <c r="T510" t="s">
        <v>55</v>
      </c>
      <c r="U510" t="s">
        <v>825</v>
      </c>
      <c r="V510" t="s">
        <v>64</v>
      </c>
      <c r="W510" t="s">
        <v>1027</v>
      </c>
      <c r="X510" t="s">
        <v>1028</v>
      </c>
      <c r="Y510" t="s">
        <v>1027</v>
      </c>
    </row>
    <row r="511" spans="1:25" x14ac:dyDescent="0.25">
      <c r="A511">
        <v>44193</v>
      </c>
      <c r="B511" t="s">
        <v>1013</v>
      </c>
      <c r="C511" t="s">
        <v>898</v>
      </c>
      <c r="D511" t="s">
        <v>1014</v>
      </c>
      <c r="E511">
        <v>4.0893911251574204</v>
      </c>
      <c r="F511" t="s">
        <v>1056</v>
      </c>
      <c r="O511">
        <v>3</v>
      </c>
      <c r="P511">
        <v>40.4</v>
      </c>
      <c r="Q511">
        <v>33.9</v>
      </c>
      <c r="R511">
        <v>37.200000000000003</v>
      </c>
      <c r="S511">
        <v>33.9</v>
      </c>
      <c r="T511" t="s">
        <v>868</v>
      </c>
      <c r="U511" t="s">
        <v>832</v>
      </c>
      <c r="V511" t="s">
        <v>182</v>
      </c>
      <c r="W511" t="s">
        <v>181</v>
      </c>
      <c r="X511" t="s">
        <v>17</v>
      </c>
      <c r="Y511" t="s">
        <v>183</v>
      </c>
    </row>
    <row r="512" spans="1:25" x14ac:dyDescent="0.25">
      <c r="A512">
        <v>44200</v>
      </c>
      <c r="B512" t="s">
        <v>1013</v>
      </c>
      <c r="C512" t="s">
        <v>898</v>
      </c>
      <c r="D512" t="s">
        <v>897</v>
      </c>
      <c r="E512">
        <v>4.0893911251574204</v>
      </c>
      <c r="F512" t="s">
        <v>1056</v>
      </c>
      <c r="O512">
        <v>10</v>
      </c>
      <c r="P512">
        <v>37.200000000000003</v>
      </c>
      <c r="Q512">
        <v>33.9</v>
      </c>
      <c r="R512">
        <v>37.200000000000003</v>
      </c>
      <c r="S512">
        <v>33.9</v>
      </c>
      <c r="T512" t="s">
        <v>832</v>
      </c>
      <c r="U512" t="s">
        <v>825</v>
      </c>
      <c r="V512" t="s">
        <v>182</v>
      </c>
      <c r="W512" t="s">
        <v>181</v>
      </c>
      <c r="X512" t="s">
        <v>17</v>
      </c>
      <c r="Y512" t="s">
        <v>183</v>
      </c>
    </row>
    <row r="513" spans="1:25" x14ac:dyDescent="0.25">
      <c r="A513">
        <v>44210</v>
      </c>
      <c r="B513" t="s">
        <v>814</v>
      </c>
      <c r="C513" t="s">
        <v>895</v>
      </c>
      <c r="D513" t="s">
        <v>896</v>
      </c>
      <c r="E513">
        <v>7.6583980192982004</v>
      </c>
      <c r="F513" t="s">
        <v>1057</v>
      </c>
      <c r="O513">
        <v>1</v>
      </c>
      <c r="P513">
        <v>30.8</v>
      </c>
      <c r="Q513">
        <v>20.43</v>
      </c>
      <c r="R513">
        <v>30.8</v>
      </c>
      <c r="S513">
        <v>20.43</v>
      </c>
      <c r="T513" t="s">
        <v>853</v>
      </c>
      <c r="U513" t="s">
        <v>826</v>
      </c>
      <c r="V513" t="s">
        <v>22</v>
      </c>
      <c r="W513" t="s">
        <v>895</v>
      </c>
      <c r="X513" t="s">
        <v>815</v>
      </c>
      <c r="Y513" t="s">
        <v>895</v>
      </c>
    </row>
    <row r="514" spans="1:25" x14ac:dyDescent="0.25">
      <c r="A514">
        <v>45016</v>
      </c>
      <c r="B514" t="s">
        <v>820</v>
      </c>
      <c r="C514" t="s">
        <v>894</v>
      </c>
      <c r="D514" t="s">
        <v>893</v>
      </c>
      <c r="E514">
        <v>12.675730936932201</v>
      </c>
      <c r="F514" t="s">
        <v>1058</v>
      </c>
      <c r="O514">
        <v>25</v>
      </c>
      <c r="P514">
        <v>2.5880000000000001</v>
      </c>
      <c r="Q514">
        <v>0.126</v>
      </c>
      <c r="R514">
        <v>1.17E-2</v>
      </c>
      <c r="S514">
        <v>0</v>
      </c>
      <c r="T514" t="s">
        <v>822</v>
      </c>
      <c r="U514" t="s">
        <v>821</v>
      </c>
      <c r="V514" t="s">
        <v>825</v>
      </c>
      <c r="W514" t="s">
        <v>892</v>
      </c>
      <c r="X514" t="s">
        <v>835</v>
      </c>
      <c r="Y514" t="s">
        <v>892</v>
      </c>
    </row>
    <row r="515" spans="1:25" x14ac:dyDescent="0.25">
      <c r="A515">
        <v>45587</v>
      </c>
      <c r="B515" t="s">
        <v>820</v>
      </c>
      <c r="C515" t="s">
        <v>817</v>
      </c>
      <c r="D515" t="s">
        <v>889</v>
      </c>
      <c r="E515">
        <v>12.0148890152429</v>
      </c>
      <c r="F515" t="s">
        <v>1056</v>
      </c>
      <c r="O515">
        <v>2</v>
      </c>
      <c r="P515">
        <v>30.8</v>
      </c>
      <c r="Q515">
        <v>20.43</v>
      </c>
      <c r="R515">
        <v>20.43</v>
      </c>
      <c r="S515">
        <v>15.97</v>
      </c>
      <c r="T515" t="s">
        <v>853</v>
      </c>
      <c r="U515" t="s">
        <v>826</v>
      </c>
      <c r="V515" t="s">
        <v>22</v>
      </c>
      <c r="W515" t="s">
        <v>817</v>
      </c>
      <c r="X515" t="s">
        <v>37</v>
      </c>
      <c r="Y515" t="s">
        <v>817</v>
      </c>
    </row>
    <row r="516" spans="1:25" x14ac:dyDescent="0.25">
      <c r="A516">
        <v>46038</v>
      </c>
      <c r="B516" t="s">
        <v>1015</v>
      </c>
      <c r="C516" t="s">
        <v>885</v>
      </c>
      <c r="D516" t="s">
        <v>1016</v>
      </c>
      <c r="E516">
        <v>6.42190982436039</v>
      </c>
      <c r="F516" t="s">
        <v>1056</v>
      </c>
      <c r="O516">
        <v>6</v>
      </c>
      <c r="P516">
        <v>63.3</v>
      </c>
      <c r="Q516">
        <v>61.7</v>
      </c>
      <c r="R516">
        <v>63.3</v>
      </c>
      <c r="S516">
        <v>61.7</v>
      </c>
      <c r="T516" t="s">
        <v>55</v>
      </c>
      <c r="U516" t="s">
        <v>825</v>
      </c>
      <c r="V516" t="s">
        <v>825</v>
      </c>
      <c r="W516" t="s">
        <v>885</v>
      </c>
      <c r="X516" t="s">
        <v>24</v>
      </c>
      <c r="Y516" t="s">
        <v>885</v>
      </c>
    </row>
    <row r="517" spans="1:25" x14ac:dyDescent="0.25">
      <c r="A517">
        <v>46273</v>
      </c>
      <c r="B517" t="s">
        <v>829</v>
      </c>
      <c r="C517" t="s">
        <v>852</v>
      </c>
      <c r="D517" t="s">
        <v>888</v>
      </c>
      <c r="E517">
        <v>12.899081690952601</v>
      </c>
      <c r="F517" t="s">
        <v>1057</v>
      </c>
      <c r="O517">
        <v>12</v>
      </c>
      <c r="P517">
        <v>4.9000000000000004</v>
      </c>
      <c r="Q517">
        <v>1.8</v>
      </c>
      <c r="R517">
        <v>0.126</v>
      </c>
      <c r="S517">
        <v>1.17E-2</v>
      </c>
      <c r="T517" t="s">
        <v>840</v>
      </c>
      <c r="U517" t="s">
        <v>822</v>
      </c>
      <c r="V517" t="s">
        <v>22</v>
      </c>
      <c r="W517" t="s">
        <v>887</v>
      </c>
      <c r="X517" t="s">
        <v>835</v>
      </c>
      <c r="Y517" t="s">
        <v>887</v>
      </c>
    </row>
    <row r="518" spans="1:25" x14ac:dyDescent="0.25">
      <c r="A518">
        <v>92546</v>
      </c>
      <c r="B518" t="s">
        <v>1013</v>
      </c>
      <c r="C518" t="s">
        <v>1017</v>
      </c>
      <c r="D518" t="s">
        <v>1018</v>
      </c>
      <c r="E518">
        <v>5.0748975449588798</v>
      </c>
      <c r="F518" t="s">
        <v>1059</v>
      </c>
      <c r="O518">
        <v>1</v>
      </c>
      <c r="P518">
        <v>22.4</v>
      </c>
      <c r="Q518">
        <v>20</v>
      </c>
      <c r="R518">
        <v>22.4</v>
      </c>
      <c r="S518">
        <v>20</v>
      </c>
      <c r="T518" t="s">
        <v>1029</v>
      </c>
      <c r="U518" t="s">
        <v>826</v>
      </c>
      <c r="V518" t="s">
        <v>182</v>
      </c>
      <c r="W518" t="s">
        <v>181</v>
      </c>
      <c r="X518" t="s">
        <v>17</v>
      </c>
      <c r="Y518" t="s">
        <v>183</v>
      </c>
    </row>
    <row r="519" spans="1:25" x14ac:dyDescent="0.25">
      <c r="A519">
        <v>57925</v>
      </c>
      <c r="B519" t="s">
        <v>533</v>
      </c>
      <c r="C519" t="s">
        <v>830</v>
      </c>
      <c r="D519" t="s">
        <v>1019</v>
      </c>
      <c r="E519">
        <v>9.3047463607889398</v>
      </c>
      <c r="F519" t="s">
        <v>1060</v>
      </c>
      <c r="O519">
        <v>15</v>
      </c>
      <c r="P519">
        <v>33.9</v>
      </c>
      <c r="Q519">
        <v>28.4</v>
      </c>
      <c r="R519">
        <v>28.4</v>
      </c>
      <c r="S519">
        <v>23.03</v>
      </c>
      <c r="T519" t="s">
        <v>853</v>
      </c>
      <c r="U519" t="s">
        <v>825</v>
      </c>
      <c r="V519" t="s">
        <v>825</v>
      </c>
      <c r="W519" t="s">
        <v>1030</v>
      </c>
      <c r="X519" t="s">
        <v>213</v>
      </c>
      <c r="Y519" t="s">
        <v>1030</v>
      </c>
    </row>
    <row r="520" spans="1:25" x14ac:dyDescent="0.25">
      <c r="A520">
        <v>47217</v>
      </c>
      <c r="B520" t="s">
        <v>820</v>
      </c>
      <c r="C520" t="s">
        <v>884</v>
      </c>
      <c r="D520" t="s">
        <v>883</v>
      </c>
      <c r="E520">
        <v>5.57686109523158</v>
      </c>
      <c r="F520" t="s">
        <v>1061</v>
      </c>
      <c r="O520">
        <v>16</v>
      </c>
      <c r="P520">
        <v>37.200000000000003</v>
      </c>
      <c r="Q520">
        <v>33.9</v>
      </c>
      <c r="R520">
        <v>33.299999999999997</v>
      </c>
      <c r="S520">
        <v>30.8</v>
      </c>
      <c r="T520" t="s">
        <v>832</v>
      </c>
      <c r="U520" t="s">
        <v>854</v>
      </c>
      <c r="V520" t="s">
        <v>22</v>
      </c>
      <c r="W520" t="s">
        <v>820</v>
      </c>
      <c r="X520" t="s">
        <v>861</v>
      </c>
      <c r="Y520" t="s">
        <v>820</v>
      </c>
    </row>
    <row r="521" spans="1:25" x14ac:dyDescent="0.25">
      <c r="A521">
        <v>47248</v>
      </c>
      <c r="B521" t="s">
        <v>872</v>
      </c>
      <c r="C521" t="s">
        <v>870</v>
      </c>
      <c r="D521" t="s">
        <v>882</v>
      </c>
      <c r="E521">
        <v>6.0028393374354803</v>
      </c>
      <c r="F521" t="s">
        <v>1057</v>
      </c>
      <c r="O521">
        <v>8</v>
      </c>
      <c r="P521">
        <v>4.9000000000000004</v>
      </c>
      <c r="Q521">
        <v>1.8</v>
      </c>
      <c r="R521">
        <v>4.9000000000000004</v>
      </c>
      <c r="S521">
        <v>1.8</v>
      </c>
      <c r="T521" t="s">
        <v>840</v>
      </c>
      <c r="U521" t="s">
        <v>839</v>
      </c>
      <c r="V521" t="s">
        <v>22</v>
      </c>
      <c r="W521" t="s">
        <v>870</v>
      </c>
      <c r="X521" t="s">
        <v>861</v>
      </c>
      <c r="Y521" t="s">
        <v>870</v>
      </c>
    </row>
    <row r="522" spans="1:25" x14ac:dyDescent="0.25">
      <c r="A522">
        <v>322043</v>
      </c>
      <c r="B522" t="s">
        <v>844</v>
      </c>
      <c r="C522" t="s">
        <v>1020</v>
      </c>
      <c r="D522" t="s">
        <v>1021</v>
      </c>
      <c r="E522">
        <v>3.06704334386807</v>
      </c>
      <c r="F522" t="s">
        <v>1057</v>
      </c>
      <c r="O522">
        <v>6</v>
      </c>
      <c r="P522">
        <v>33.299999999999997</v>
      </c>
      <c r="Q522">
        <v>30.8</v>
      </c>
      <c r="R522">
        <v>30.8</v>
      </c>
      <c r="S522">
        <v>20.43</v>
      </c>
      <c r="T522" t="s">
        <v>853</v>
      </c>
      <c r="U522" t="s">
        <v>826</v>
      </c>
      <c r="V522" t="s">
        <v>22</v>
      </c>
      <c r="W522" t="s">
        <v>844</v>
      </c>
      <c r="X522" t="s">
        <v>37</v>
      </c>
      <c r="Y522" t="s">
        <v>844</v>
      </c>
    </row>
    <row r="523" spans="1:25" x14ac:dyDescent="0.25">
      <c r="A523">
        <v>47533</v>
      </c>
      <c r="B523" t="s">
        <v>814</v>
      </c>
      <c r="C523" t="s">
        <v>837</v>
      </c>
      <c r="D523" t="s">
        <v>881</v>
      </c>
      <c r="E523">
        <v>7.8564203372956802</v>
      </c>
      <c r="F523" t="s">
        <v>1057</v>
      </c>
      <c r="O523">
        <v>7</v>
      </c>
      <c r="P523">
        <v>23.03</v>
      </c>
      <c r="Q523">
        <v>13.6</v>
      </c>
      <c r="R523">
        <v>15.97</v>
      </c>
      <c r="S523">
        <v>5.3330000000000002</v>
      </c>
      <c r="T523" t="s">
        <v>819</v>
      </c>
      <c r="U523" t="s">
        <v>825</v>
      </c>
      <c r="V523" t="s">
        <v>825</v>
      </c>
      <c r="W523" t="s">
        <v>880</v>
      </c>
      <c r="X523" t="s">
        <v>24</v>
      </c>
      <c r="Y523" t="s">
        <v>880</v>
      </c>
    </row>
    <row r="524" spans="1:25" x14ac:dyDescent="0.25">
      <c r="A524">
        <v>47557</v>
      </c>
      <c r="B524" t="s">
        <v>1022</v>
      </c>
      <c r="C524" t="s">
        <v>858</v>
      </c>
      <c r="D524" t="s">
        <v>879</v>
      </c>
      <c r="E524">
        <v>6.4679615262202699</v>
      </c>
      <c r="F524" t="s">
        <v>1057</v>
      </c>
      <c r="O524">
        <v>10</v>
      </c>
      <c r="P524">
        <v>37.200000000000003</v>
      </c>
      <c r="Q524">
        <v>33.9</v>
      </c>
      <c r="R524">
        <v>33.299999999999997</v>
      </c>
      <c r="S524">
        <v>30.8</v>
      </c>
      <c r="T524" t="s">
        <v>832</v>
      </c>
      <c r="U524" t="s">
        <v>854</v>
      </c>
      <c r="V524" t="s">
        <v>22</v>
      </c>
      <c r="W524" t="s">
        <v>858</v>
      </c>
      <c r="X524" t="s">
        <v>859</v>
      </c>
      <c r="Y524" t="s">
        <v>858</v>
      </c>
    </row>
    <row r="525" spans="1:25" x14ac:dyDescent="0.25">
      <c r="A525">
        <v>47557</v>
      </c>
      <c r="B525" t="s">
        <v>1022</v>
      </c>
      <c r="C525" t="s">
        <v>858</v>
      </c>
      <c r="D525" t="s">
        <v>879</v>
      </c>
      <c r="E525">
        <v>6.4679615262202699</v>
      </c>
      <c r="F525" t="s">
        <v>1057</v>
      </c>
      <c r="O525">
        <v>10</v>
      </c>
      <c r="P525">
        <v>37.200000000000003</v>
      </c>
      <c r="Q525">
        <v>33.9</v>
      </c>
      <c r="R525">
        <v>33.299999999999997</v>
      </c>
      <c r="S525">
        <v>30.8</v>
      </c>
      <c r="T525" t="s">
        <v>832</v>
      </c>
      <c r="U525" t="s">
        <v>854</v>
      </c>
      <c r="V525" t="s">
        <v>22</v>
      </c>
      <c r="W525" t="s">
        <v>858</v>
      </c>
      <c r="X525" t="s">
        <v>859</v>
      </c>
      <c r="Y525" t="s">
        <v>858</v>
      </c>
    </row>
    <row r="526" spans="1:25" x14ac:dyDescent="0.25">
      <c r="A526">
        <v>240060</v>
      </c>
      <c r="B526" t="s">
        <v>814</v>
      </c>
      <c r="D526" t="s">
        <v>1023</v>
      </c>
      <c r="E526">
        <v>8.6991664813315008</v>
      </c>
      <c r="F526" t="s">
        <v>1062</v>
      </c>
      <c r="O526">
        <v>6</v>
      </c>
      <c r="P526">
        <v>46.2</v>
      </c>
      <c r="Q526">
        <v>40.4</v>
      </c>
      <c r="R526">
        <v>40.4</v>
      </c>
      <c r="S526">
        <v>37.200000000000003</v>
      </c>
      <c r="T526" t="s">
        <v>816</v>
      </c>
      <c r="U526" t="s">
        <v>832</v>
      </c>
      <c r="V526" t="s">
        <v>22</v>
      </c>
      <c r="W526" t="s">
        <v>814</v>
      </c>
      <c r="X526" t="s">
        <v>815</v>
      </c>
      <c r="Y526" t="s">
        <v>814</v>
      </c>
    </row>
    <row r="527" spans="1:25" x14ac:dyDescent="0.25">
      <c r="A527">
        <v>48297</v>
      </c>
      <c r="B527" t="s">
        <v>820</v>
      </c>
      <c r="C527" t="s">
        <v>817</v>
      </c>
      <c r="D527" t="s">
        <v>1024</v>
      </c>
      <c r="E527">
        <v>10.9441869470007</v>
      </c>
      <c r="F527" t="s">
        <v>1057</v>
      </c>
      <c r="O527">
        <v>12</v>
      </c>
      <c r="P527">
        <v>24.8</v>
      </c>
      <c r="Q527">
        <v>20.43</v>
      </c>
      <c r="R527">
        <v>20.43</v>
      </c>
      <c r="S527">
        <v>15.97</v>
      </c>
      <c r="T527" t="s">
        <v>890</v>
      </c>
      <c r="U527" t="s">
        <v>826</v>
      </c>
      <c r="V527" t="s">
        <v>22</v>
      </c>
      <c r="W527" t="s">
        <v>817</v>
      </c>
      <c r="X527" t="s">
        <v>37</v>
      </c>
      <c r="Y527" t="s">
        <v>817</v>
      </c>
    </row>
    <row r="528" spans="1:25" x14ac:dyDescent="0.25">
      <c r="A528">
        <v>48313</v>
      </c>
      <c r="B528" t="s">
        <v>820</v>
      </c>
      <c r="C528" t="s">
        <v>817</v>
      </c>
      <c r="D528" t="s">
        <v>878</v>
      </c>
      <c r="E528">
        <v>11.038592935813501</v>
      </c>
      <c r="F528" t="s">
        <v>1056</v>
      </c>
      <c r="O528">
        <v>30</v>
      </c>
      <c r="P528">
        <v>33.9</v>
      </c>
      <c r="Q528">
        <v>33.299999999999997</v>
      </c>
      <c r="R528">
        <v>30.8</v>
      </c>
      <c r="S528">
        <v>20.43</v>
      </c>
      <c r="T528" t="s">
        <v>853</v>
      </c>
      <c r="U528" t="s">
        <v>826</v>
      </c>
      <c r="V528" t="s">
        <v>22</v>
      </c>
      <c r="W528" t="s">
        <v>817</v>
      </c>
      <c r="X528" t="s">
        <v>37</v>
      </c>
      <c r="Y528" t="s">
        <v>817</v>
      </c>
    </row>
    <row r="529" spans="1:25" x14ac:dyDescent="0.25">
      <c r="A529">
        <v>48704</v>
      </c>
      <c r="B529" t="s">
        <v>829</v>
      </c>
      <c r="C529" t="s">
        <v>852</v>
      </c>
      <c r="D529" t="s">
        <v>877</v>
      </c>
      <c r="E529">
        <v>10.7530723842822</v>
      </c>
      <c r="F529" t="s">
        <v>1057</v>
      </c>
      <c r="O529">
        <v>1</v>
      </c>
      <c r="P529">
        <v>30.8</v>
      </c>
      <c r="Q529">
        <v>20.43</v>
      </c>
      <c r="R529">
        <v>30.8</v>
      </c>
      <c r="S529">
        <v>20.43</v>
      </c>
      <c r="T529" t="s">
        <v>853</v>
      </c>
      <c r="U529" t="s">
        <v>826</v>
      </c>
      <c r="V529" t="s">
        <v>22</v>
      </c>
      <c r="W529" t="s">
        <v>852</v>
      </c>
      <c r="X529" t="s">
        <v>824</v>
      </c>
      <c r="Y529" t="s">
        <v>852</v>
      </c>
    </row>
    <row r="530" spans="1:25" x14ac:dyDescent="0.25">
      <c r="A530">
        <v>289673</v>
      </c>
      <c r="B530" t="s">
        <v>844</v>
      </c>
      <c r="C530" t="s">
        <v>841</v>
      </c>
      <c r="D530" t="s">
        <v>876</v>
      </c>
      <c r="E530">
        <v>7.2001835857923799</v>
      </c>
      <c r="F530" t="s">
        <v>1063</v>
      </c>
      <c r="O530">
        <v>2</v>
      </c>
      <c r="P530">
        <v>5.3330000000000002</v>
      </c>
      <c r="Q530">
        <v>3.6</v>
      </c>
      <c r="R530">
        <v>4.9000000000000004</v>
      </c>
      <c r="S530">
        <v>1.8</v>
      </c>
      <c r="T530" t="s">
        <v>840</v>
      </c>
      <c r="U530" t="s">
        <v>839</v>
      </c>
      <c r="V530" t="s">
        <v>182</v>
      </c>
      <c r="W530" t="s">
        <v>841</v>
      </c>
      <c r="X530" t="s">
        <v>842</v>
      </c>
      <c r="Y530" t="s">
        <v>841</v>
      </c>
    </row>
    <row r="531" spans="1:25" x14ac:dyDescent="0.25">
      <c r="A531">
        <v>49304</v>
      </c>
      <c r="B531" t="s">
        <v>1013</v>
      </c>
      <c r="C531" t="s">
        <v>856</v>
      </c>
      <c r="D531" t="s">
        <v>875</v>
      </c>
      <c r="E531">
        <v>2.7078400693610001</v>
      </c>
      <c r="F531" t="s">
        <v>1057</v>
      </c>
      <c r="O531">
        <v>4</v>
      </c>
      <c r="P531">
        <v>37.200000000000003</v>
      </c>
      <c r="Q531">
        <v>33.9</v>
      </c>
      <c r="R531">
        <v>30.8</v>
      </c>
      <c r="S531">
        <v>26.3</v>
      </c>
      <c r="T531" t="s">
        <v>832</v>
      </c>
      <c r="U531" t="s">
        <v>853</v>
      </c>
      <c r="V531" t="s">
        <v>182</v>
      </c>
      <c r="W531" t="s">
        <v>181</v>
      </c>
      <c r="X531" t="s">
        <v>17</v>
      </c>
      <c r="Y531" t="s">
        <v>183</v>
      </c>
    </row>
    <row r="532" spans="1:25" x14ac:dyDescent="0.25">
      <c r="A532">
        <v>49405</v>
      </c>
      <c r="B532" t="s">
        <v>872</v>
      </c>
      <c r="C532" t="s">
        <v>873</v>
      </c>
      <c r="D532" t="s">
        <v>874</v>
      </c>
      <c r="E532">
        <v>4.3564909959447302</v>
      </c>
      <c r="F532" t="s">
        <v>1057</v>
      </c>
      <c r="O532">
        <v>2</v>
      </c>
      <c r="P532">
        <v>15.97</v>
      </c>
      <c r="Q532">
        <v>13.6</v>
      </c>
      <c r="R532">
        <v>15.97</v>
      </c>
      <c r="S532">
        <v>13.6</v>
      </c>
      <c r="T532" t="s">
        <v>849</v>
      </c>
      <c r="U532" t="s">
        <v>848</v>
      </c>
      <c r="V532" t="s">
        <v>22</v>
      </c>
      <c r="W532" t="s">
        <v>873</v>
      </c>
      <c r="X532" t="s">
        <v>37</v>
      </c>
      <c r="Y532" t="s">
        <v>873</v>
      </c>
    </row>
    <row r="533" spans="1:25" x14ac:dyDescent="0.25">
      <c r="A533">
        <v>49656</v>
      </c>
      <c r="B533" t="s">
        <v>872</v>
      </c>
      <c r="C533" t="s">
        <v>870</v>
      </c>
      <c r="D533" t="s">
        <v>871</v>
      </c>
      <c r="E533">
        <v>6.4403305051043498</v>
      </c>
      <c r="F533" t="s">
        <v>1056</v>
      </c>
      <c r="O533">
        <v>58</v>
      </c>
      <c r="P533">
        <v>37.200000000000003</v>
      </c>
      <c r="Q533">
        <v>33.9</v>
      </c>
      <c r="R533">
        <v>30.8</v>
      </c>
      <c r="S533">
        <v>20.43</v>
      </c>
      <c r="T533" t="s">
        <v>832</v>
      </c>
      <c r="U533" t="s">
        <v>826</v>
      </c>
      <c r="V533" t="s">
        <v>22</v>
      </c>
      <c r="W533" t="s">
        <v>870</v>
      </c>
      <c r="X533" t="s">
        <v>861</v>
      </c>
      <c r="Y533" t="s">
        <v>870</v>
      </c>
    </row>
    <row r="534" spans="1:25" x14ac:dyDescent="0.25">
      <c r="A534">
        <v>49656</v>
      </c>
      <c r="B534" t="s">
        <v>872</v>
      </c>
      <c r="C534" t="s">
        <v>870</v>
      </c>
      <c r="D534" t="s">
        <v>871</v>
      </c>
      <c r="E534">
        <v>6.4403305051043498</v>
      </c>
      <c r="F534" t="s">
        <v>1056</v>
      </c>
      <c r="O534">
        <v>58</v>
      </c>
      <c r="P534">
        <v>37.200000000000003</v>
      </c>
      <c r="Q534">
        <v>33.9</v>
      </c>
      <c r="R534">
        <v>30.8</v>
      </c>
      <c r="S534">
        <v>20.43</v>
      </c>
      <c r="T534" t="s">
        <v>832</v>
      </c>
      <c r="U534" t="s">
        <v>826</v>
      </c>
      <c r="V534" t="s">
        <v>22</v>
      </c>
      <c r="W534" t="s">
        <v>870</v>
      </c>
      <c r="X534" t="s">
        <v>861</v>
      </c>
      <c r="Y534" t="s">
        <v>870</v>
      </c>
    </row>
    <row r="535" spans="1:25" x14ac:dyDescent="0.25">
      <c r="A535">
        <v>49656</v>
      </c>
      <c r="B535" t="s">
        <v>872</v>
      </c>
      <c r="C535" t="s">
        <v>870</v>
      </c>
      <c r="D535" t="s">
        <v>871</v>
      </c>
      <c r="E535">
        <v>6.4403305051043498</v>
      </c>
      <c r="F535" t="s">
        <v>1056</v>
      </c>
      <c r="O535">
        <v>58</v>
      </c>
      <c r="P535">
        <v>37.200000000000003</v>
      </c>
      <c r="Q535">
        <v>33.9</v>
      </c>
      <c r="R535">
        <v>30.8</v>
      </c>
      <c r="S535">
        <v>20.43</v>
      </c>
      <c r="T535" t="s">
        <v>832</v>
      </c>
      <c r="U535" t="s">
        <v>826</v>
      </c>
      <c r="V535" t="s">
        <v>22</v>
      </c>
      <c r="W535" t="s">
        <v>870</v>
      </c>
      <c r="X535" t="s">
        <v>861</v>
      </c>
      <c r="Y535" t="s">
        <v>870</v>
      </c>
    </row>
    <row r="536" spans="1:25" x14ac:dyDescent="0.25">
      <c r="A536">
        <v>49866</v>
      </c>
      <c r="B536" t="s">
        <v>820</v>
      </c>
      <c r="C536" t="s">
        <v>817</v>
      </c>
      <c r="D536" t="s">
        <v>869</v>
      </c>
      <c r="E536">
        <v>10.7760982352121</v>
      </c>
      <c r="F536" t="s">
        <v>1056</v>
      </c>
      <c r="O536">
        <v>4</v>
      </c>
      <c r="P536">
        <v>30.8</v>
      </c>
      <c r="Q536">
        <v>26.3</v>
      </c>
      <c r="R536">
        <v>24.8</v>
      </c>
      <c r="S536">
        <v>20.43</v>
      </c>
      <c r="T536" t="s">
        <v>853</v>
      </c>
      <c r="U536" t="s">
        <v>826</v>
      </c>
      <c r="V536" t="s">
        <v>22</v>
      </c>
      <c r="W536" t="s">
        <v>817</v>
      </c>
      <c r="X536" t="s">
        <v>37</v>
      </c>
      <c r="Y536" t="s">
        <v>817</v>
      </c>
    </row>
    <row r="537" spans="1:25" x14ac:dyDescent="0.25">
      <c r="A537">
        <v>50272</v>
      </c>
      <c r="B537" t="s">
        <v>844</v>
      </c>
      <c r="C537" t="s">
        <v>865</v>
      </c>
      <c r="D537" t="s">
        <v>867</v>
      </c>
      <c r="E537">
        <v>2.88974429170753</v>
      </c>
      <c r="F537" t="s">
        <v>1057</v>
      </c>
      <c r="O537">
        <v>2</v>
      </c>
      <c r="P537">
        <v>2.5880000000000001</v>
      </c>
      <c r="Q537">
        <v>1.806</v>
      </c>
      <c r="R537">
        <v>1.8</v>
      </c>
      <c r="S537">
        <v>0.3</v>
      </c>
      <c r="T537" t="s">
        <v>812</v>
      </c>
      <c r="U537" t="s">
        <v>811</v>
      </c>
      <c r="V537" t="s">
        <v>22</v>
      </c>
      <c r="W537" t="s">
        <v>866</v>
      </c>
      <c r="X537" t="s">
        <v>37</v>
      </c>
      <c r="Y537" t="s">
        <v>844</v>
      </c>
    </row>
    <row r="538" spans="1:25" x14ac:dyDescent="0.25">
      <c r="A538">
        <v>50377</v>
      </c>
      <c r="B538" t="s">
        <v>844</v>
      </c>
      <c r="C538" t="s">
        <v>865</v>
      </c>
      <c r="D538" t="s">
        <v>864</v>
      </c>
      <c r="E538">
        <v>4.7433252915677304</v>
      </c>
      <c r="F538" t="s">
        <v>1056</v>
      </c>
      <c r="O538">
        <v>2</v>
      </c>
      <c r="P538">
        <v>1.8</v>
      </c>
      <c r="Q538">
        <v>0.3</v>
      </c>
      <c r="R538">
        <v>1.8</v>
      </c>
      <c r="S538">
        <v>0.3</v>
      </c>
      <c r="T538" t="s">
        <v>839</v>
      </c>
      <c r="U538" t="s">
        <v>811</v>
      </c>
      <c r="V538" t="s">
        <v>22</v>
      </c>
      <c r="W538" t="s">
        <v>863</v>
      </c>
      <c r="X538" t="s">
        <v>37</v>
      </c>
      <c r="Y538" t="s">
        <v>844</v>
      </c>
    </row>
    <row r="539" spans="1:25" x14ac:dyDescent="0.25">
      <c r="A539">
        <v>50747</v>
      </c>
      <c r="B539" t="s">
        <v>1022</v>
      </c>
      <c r="C539" t="s">
        <v>858</v>
      </c>
      <c r="D539" t="s">
        <v>860</v>
      </c>
      <c r="E539">
        <v>4.2022177947141302</v>
      </c>
      <c r="F539" t="s">
        <v>1057</v>
      </c>
      <c r="O539">
        <v>5</v>
      </c>
      <c r="P539">
        <v>63.3</v>
      </c>
      <c r="Q539">
        <v>61.7</v>
      </c>
      <c r="R539">
        <v>61.7</v>
      </c>
      <c r="S539">
        <v>56.8</v>
      </c>
      <c r="T539" t="s">
        <v>55</v>
      </c>
      <c r="U539" t="s">
        <v>834</v>
      </c>
      <c r="V539" t="s">
        <v>22</v>
      </c>
      <c r="W539" t="s">
        <v>858</v>
      </c>
      <c r="X539" t="s">
        <v>859</v>
      </c>
      <c r="Y539" t="s">
        <v>858</v>
      </c>
    </row>
    <row r="540" spans="1:25" x14ac:dyDescent="0.25">
      <c r="A540">
        <v>50747</v>
      </c>
      <c r="B540" t="s">
        <v>1022</v>
      </c>
      <c r="C540" t="s">
        <v>858</v>
      </c>
      <c r="D540" t="s">
        <v>860</v>
      </c>
      <c r="E540">
        <v>4.2022177947141302</v>
      </c>
      <c r="F540" t="s">
        <v>1057</v>
      </c>
      <c r="O540">
        <v>5</v>
      </c>
      <c r="P540">
        <v>63.3</v>
      </c>
      <c r="Q540">
        <v>61.7</v>
      </c>
      <c r="R540">
        <v>61.7</v>
      </c>
      <c r="S540">
        <v>56.8</v>
      </c>
      <c r="T540" t="s">
        <v>55</v>
      </c>
      <c r="U540" t="s">
        <v>834</v>
      </c>
      <c r="V540" t="s">
        <v>22</v>
      </c>
      <c r="W540" t="s">
        <v>858</v>
      </c>
      <c r="X540" t="s">
        <v>859</v>
      </c>
      <c r="Y540" t="s">
        <v>858</v>
      </c>
    </row>
    <row r="541" spans="1:25" x14ac:dyDescent="0.25">
      <c r="A541">
        <v>50879</v>
      </c>
      <c r="B541" t="s">
        <v>1013</v>
      </c>
      <c r="C541" t="s">
        <v>856</v>
      </c>
      <c r="D541" t="s">
        <v>855</v>
      </c>
      <c r="E541">
        <v>3.3433535550273499</v>
      </c>
      <c r="F541" t="s">
        <v>1057</v>
      </c>
      <c r="O541">
        <v>3</v>
      </c>
      <c r="P541">
        <v>33.9</v>
      </c>
      <c r="Q541">
        <v>33.299999999999997</v>
      </c>
      <c r="R541">
        <v>30.8</v>
      </c>
      <c r="S541">
        <v>26.3</v>
      </c>
      <c r="T541" t="s">
        <v>854</v>
      </c>
      <c r="U541" t="s">
        <v>853</v>
      </c>
      <c r="V541" t="s">
        <v>182</v>
      </c>
      <c r="W541" t="s">
        <v>181</v>
      </c>
      <c r="X541" t="s">
        <v>17</v>
      </c>
      <c r="Y541" t="s">
        <v>183</v>
      </c>
    </row>
    <row r="542" spans="1:25" x14ac:dyDescent="0.25">
      <c r="A542">
        <v>51148</v>
      </c>
      <c r="B542" t="s">
        <v>814</v>
      </c>
      <c r="C542" t="s">
        <v>810</v>
      </c>
      <c r="D542" t="s">
        <v>851</v>
      </c>
      <c r="E542">
        <v>10.117558898615799</v>
      </c>
      <c r="F542" t="s">
        <v>1064</v>
      </c>
      <c r="O542">
        <v>7</v>
      </c>
      <c r="P542">
        <v>20.43</v>
      </c>
      <c r="Q542">
        <v>15.97</v>
      </c>
      <c r="R542">
        <v>15.97</v>
      </c>
      <c r="S542">
        <v>13.6</v>
      </c>
      <c r="T542" t="s">
        <v>826</v>
      </c>
      <c r="U542" t="s">
        <v>848</v>
      </c>
      <c r="V542" t="s">
        <v>825</v>
      </c>
      <c r="W542" t="s">
        <v>850</v>
      </c>
      <c r="X542" t="s">
        <v>213</v>
      </c>
      <c r="Y542" t="s">
        <v>850</v>
      </c>
    </row>
    <row r="543" spans="1:25" x14ac:dyDescent="0.25">
      <c r="A543">
        <v>51662</v>
      </c>
      <c r="B543" t="s">
        <v>1013</v>
      </c>
      <c r="C543" t="s">
        <v>208</v>
      </c>
      <c r="D543" t="s">
        <v>845</v>
      </c>
      <c r="E543">
        <v>2.0792343389736199</v>
      </c>
      <c r="F543" t="s">
        <v>1057</v>
      </c>
      <c r="O543">
        <v>2</v>
      </c>
      <c r="P543">
        <v>4.9000000000000004</v>
      </c>
      <c r="Q543">
        <v>1.8</v>
      </c>
      <c r="R543">
        <v>4.9000000000000004</v>
      </c>
      <c r="S543">
        <v>1.8</v>
      </c>
      <c r="T543" t="s">
        <v>840</v>
      </c>
      <c r="U543" t="s">
        <v>839</v>
      </c>
      <c r="V543" t="s">
        <v>22</v>
      </c>
      <c r="W543" t="s">
        <v>208</v>
      </c>
      <c r="X543" t="s">
        <v>24</v>
      </c>
      <c r="Y543" t="s">
        <v>208</v>
      </c>
    </row>
    <row r="544" spans="1:25" x14ac:dyDescent="0.25">
      <c r="A544">
        <v>51805</v>
      </c>
      <c r="B544" t="s">
        <v>814</v>
      </c>
      <c r="C544" t="s">
        <v>837</v>
      </c>
      <c r="D544" t="s">
        <v>838</v>
      </c>
      <c r="E544">
        <v>9.1804067657672608</v>
      </c>
      <c r="F544" t="s">
        <v>1056</v>
      </c>
      <c r="O544">
        <v>1</v>
      </c>
      <c r="P544">
        <v>20.43</v>
      </c>
      <c r="Q544">
        <v>15.97</v>
      </c>
      <c r="R544">
        <v>20.43</v>
      </c>
      <c r="S544">
        <v>15.97</v>
      </c>
      <c r="T544" t="s">
        <v>826</v>
      </c>
      <c r="U544" t="s">
        <v>825</v>
      </c>
      <c r="V544" t="s">
        <v>182</v>
      </c>
      <c r="W544" t="s">
        <v>837</v>
      </c>
      <c r="X544" t="s">
        <v>815</v>
      </c>
      <c r="Y544" t="s">
        <v>837</v>
      </c>
    </row>
    <row r="545" spans="1:25" x14ac:dyDescent="0.25">
      <c r="A545">
        <v>52439</v>
      </c>
      <c r="B545" t="s">
        <v>820</v>
      </c>
      <c r="C545" t="s">
        <v>831</v>
      </c>
      <c r="D545" t="s">
        <v>833</v>
      </c>
      <c r="E545">
        <v>10.2649243445675</v>
      </c>
      <c r="F545" t="s">
        <v>1057</v>
      </c>
      <c r="O545">
        <v>15</v>
      </c>
      <c r="P545">
        <v>37.200000000000003</v>
      </c>
      <c r="Q545">
        <v>33.9</v>
      </c>
      <c r="R545">
        <v>37.200000000000003</v>
      </c>
      <c r="S545">
        <v>33.9</v>
      </c>
      <c r="T545" t="s">
        <v>832</v>
      </c>
      <c r="U545" t="s">
        <v>825</v>
      </c>
      <c r="V545" t="s">
        <v>22</v>
      </c>
      <c r="W545" t="s">
        <v>831</v>
      </c>
      <c r="X545" t="s">
        <v>824</v>
      </c>
      <c r="Y545" t="s">
        <v>831</v>
      </c>
    </row>
    <row r="546" spans="1:25" x14ac:dyDescent="0.25">
      <c r="A546">
        <v>52543</v>
      </c>
      <c r="B546" t="s">
        <v>829</v>
      </c>
      <c r="C546" t="s">
        <v>828</v>
      </c>
      <c r="D546" t="s">
        <v>827</v>
      </c>
      <c r="E546">
        <v>14.3451051293529</v>
      </c>
      <c r="F546" t="s">
        <v>1057</v>
      </c>
      <c r="O546">
        <v>17</v>
      </c>
      <c r="P546">
        <v>20.43</v>
      </c>
      <c r="Q546">
        <v>15.97</v>
      </c>
      <c r="R546">
        <v>20.43</v>
      </c>
      <c r="S546">
        <v>15.97</v>
      </c>
      <c r="T546" t="s">
        <v>826</v>
      </c>
      <c r="U546" t="s">
        <v>825</v>
      </c>
      <c r="V546" t="s">
        <v>22</v>
      </c>
      <c r="W546" t="s">
        <v>823</v>
      </c>
      <c r="X546" t="s">
        <v>824</v>
      </c>
      <c r="Y546" t="s">
        <v>823</v>
      </c>
    </row>
    <row r="547" spans="1:25" x14ac:dyDescent="0.25">
      <c r="A547">
        <v>376953</v>
      </c>
      <c r="B547" t="s">
        <v>891</v>
      </c>
      <c r="C547" t="s">
        <v>1025</v>
      </c>
      <c r="D547" t="s">
        <v>1026</v>
      </c>
      <c r="E547">
        <v>4.2759005176899398</v>
      </c>
      <c r="F547" t="s">
        <v>1065</v>
      </c>
      <c r="O547">
        <v>6</v>
      </c>
      <c r="P547">
        <v>46.2</v>
      </c>
      <c r="Q547">
        <v>40.4</v>
      </c>
      <c r="R547">
        <v>46.2</v>
      </c>
      <c r="S547">
        <v>40.4</v>
      </c>
      <c r="T547" t="s">
        <v>816</v>
      </c>
      <c r="U547" t="s">
        <v>868</v>
      </c>
      <c r="V547" t="s">
        <v>64</v>
      </c>
      <c r="W547" t="s">
        <v>1025</v>
      </c>
      <c r="X547" t="s">
        <v>17</v>
      </c>
      <c r="Y547" t="s">
        <v>1025</v>
      </c>
    </row>
    <row r="548" spans="1:25" x14ac:dyDescent="0.25">
      <c r="A548">
        <v>176105</v>
      </c>
      <c r="B548" t="s">
        <v>814</v>
      </c>
      <c r="C548" t="s">
        <v>810</v>
      </c>
      <c r="D548" t="s">
        <v>813</v>
      </c>
      <c r="E548">
        <v>11.681014176758801</v>
      </c>
      <c r="F548" t="s">
        <v>1066</v>
      </c>
      <c r="O548">
        <v>2</v>
      </c>
      <c r="P548">
        <v>2.5880000000000001</v>
      </c>
      <c r="Q548">
        <v>0.78100000000000003</v>
      </c>
      <c r="R548">
        <v>1.8</v>
      </c>
      <c r="S548">
        <v>0.3</v>
      </c>
      <c r="T548" t="s">
        <v>812</v>
      </c>
      <c r="U548" t="s">
        <v>811</v>
      </c>
      <c r="V548" t="s">
        <v>182</v>
      </c>
      <c r="W548" t="s">
        <v>810</v>
      </c>
      <c r="X548" t="s">
        <v>213</v>
      </c>
      <c r="Y548" t="s">
        <v>810</v>
      </c>
    </row>
  </sheetData>
  <autoFilter ref="A1:Y548" xr:uid="{00000000-0009-0000-0000-000000000000}"/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F86D-865C-4089-B083-5FE605254946}">
  <dimension ref="A1:B138"/>
  <sheetViews>
    <sheetView workbookViewId="0">
      <selection activeCell="B21" sqref="B21"/>
    </sheetView>
  </sheetViews>
  <sheetFormatPr defaultRowHeight="15" x14ac:dyDescent="0.25"/>
  <cols>
    <col min="1" max="1" width="34.85546875" customWidth="1"/>
    <col min="2" max="2" width="57.5703125" style="5" customWidth="1"/>
  </cols>
  <sheetData>
    <row r="1" spans="1:2" x14ac:dyDescent="0.25">
      <c r="A1" t="s">
        <v>702</v>
      </c>
      <c r="B1" s="6" t="s">
        <v>680</v>
      </c>
    </row>
    <row r="2" spans="1:2" x14ac:dyDescent="0.25">
      <c r="A2" t="s">
        <v>706</v>
      </c>
      <c r="B2" s="6" t="s">
        <v>633</v>
      </c>
    </row>
    <row r="3" spans="1:2" x14ac:dyDescent="0.25">
      <c r="A3" t="s">
        <v>703</v>
      </c>
      <c r="B3" s="6" t="s">
        <v>652</v>
      </c>
    </row>
    <row r="4" spans="1:2" x14ac:dyDescent="0.25">
      <c r="A4" t="s">
        <v>705</v>
      </c>
      <c r="B4" s="6" t="s">
        <v>611</v>
      </c>
    </row>
    <row r="5" spans="1:2" x14ac:dyDescent="0.25">
      <c r="A5" t="s">
        <v>704</v>
      </c>
      <c r="B5" s="6" t="s">
        <v>628</v>
      </c>
    </row>
    <row r="6" spans="1:2" x14ac:dyDescent="0.25">
      <c r="A6" t="s">
        <v>709</v>
      </c>
      <c r="B6" s="6" t="s">
        <v>684</v>
      </c>
    </row>
    <row r="7" spans="1:2" x14ac:dyDescent="0.25">
      <c r="A7" t="s">
        <v>707</v>
      </c>
      <c r="B7" s="6" t="s">
        <v>637</v>
      </c>
    </row>
    <row r="8" spans="1:2" x14ac:dyDescent="0.25">
      <c r="A8" t="s">
        <v>710</v>
      </c>
      <c r="B8" s="6" t="s">
        <v>619</v>
      </c>
    </row>
    <row r="9" spans="1:2" x14ac:dyDescent="0.25">
      <c r="A9" t="s">
        <v>708</v>
      </c>
      <c r="B9" s="6" t="s">
        <v>654</v>
      </c>
    </row>
    <row r="10" spans="1:2" x14ac:dyDescent="0.25">
      <c r="A10" t="s">
        <v>711</v>
      </c>
      <c r="B10" s="6" t="s">
        <v>663</v>
      </c>
    </row>
    <row r="11" spans="1:2" x14ac:dyDescent="0.25">
      <c r="A11" t="s">
        <v>712</v>
      </c>
      <c r="B11" s="6" t="s">
        <v>664</v>
      </c>
    </row>
    <row r="12" spans="1:2" x14ac:dyDescent="0.25">
      <c r="A12" t="s">
        <v>713</v>
      </c>
      <c r="B12" s="6" t="s">
        <v>693</v>
      </c>
    </row>
    <row r="13" spans="1:2" x14ac:dyDescent="0.25">
      <c r="A13" t="s">
        <v>800</v>
      </c>
      <c r="B13" s="6" t="s">
        <v>805</v>
      </c>
    </row>
    <row r="14" spans="1:2" x14ac:dyDescent="0.25">
      <c r="A14" t="s">
        <v>1043</v>
      </c>
      <c r="B14" s="6" t="s">
        <v>1042</v>
      </c>
    </row>
    <row r="15" spans="1:2" x14ac:dyDescent="0.25">
      <c r="A15" t="s">
        <v>1038</v>
      </c>
      <c r="B15" s="6" t="s">
        <v>1067</v>
      </c>
    </row>
    <row r="16" spans="1:2" x14ac:dyDescent="0.25">
      <c r="A16" t="s">
        <v>1048</v>
      </c>
      <c r="B16" s="6" t="s">
        <v>1068</v>
      </c>
    </row>
    <row r="17" spans="1:2" x14ac:dyDescent="0.25">
      <c r="A17" t="s">
        <v>1063</v>
      </c>
      <c r="B17" s="6" t="s">
        <v>1069</v>
      </c>
    </row>
    <row r="18" spans="1:2" x14ac:dyDescent="0.25">
      <c r="A18" t="s">
        <v>714</v>
      </c>
      <c r="B18" s="6" t="s">
        <v>677</v>
      </c>
    </row>
    <row r="19" spans="1:2" x14ac:dyDescent="0.25">
      <c r="A19" t="s">
        <v>1040</v>
      </c>
      <c r="B19" s="6" t="s">
        <v>1070</v>
      </c>
    </row>
    <row r="20" spans="1:2" x14ac:dyDescent="0.25">
      <c r="A20" t="s">
        <v>715</v>
      </c>
      <c r="B20" s="6" t="s">
        <v>640</v>
      </c>
    </row>
    <row r="21" spans="1:2" x14ac:dyDescent="0.25">
      <c r="A21" t="s">
        <v>1099</v>
      </c>
      <c r="B21" s="6" t="s">
        <v>1100</v>
      </c>
    </row>
    <row r="22" spans="1:2" x14ac:dyDescent="0.25">
      <c r="A22" t="s">
        <v>724</v>
      </c>
      <c r="B22" s="6" t="s">
        <v>632</v>
      </c>
    </row>
    <row r="23" spans="1:2" x14ac:dyDescent="0.25">
      <c r="A23" t="s">
        <v>725</v>
      </c>
      <c r="B23" s="6" t="s">
        <v>615</v>
      </c>
    </row>
    <row r="24" spans="1:2" x14ac:dyDescent="0.25">
      <c r="A24" t="s">
        <v>721</v>
      </c>
      <c r="B24" s="6" t="s">
        <v>618</v>
      </c>
    </row>
    <row r="25" spans="1:2" x14ac:dyDescent="0.25">
      <c r="A25" t="s">
        <v>722</v>
      </c>
      <c r="B25" s="6" t="s">
        <v>649</v>
      </c>
    </row>
    <row r="26" spans="1:2" x14ac:dyDescent="0.25">
      <c r="A26" t="s">
        <v>723</v>
      </c>
      <c r="B26" s="6" t="s">
        <v>646</v>
      </c>
    </row>
    <row r="27" spans="1:2" x14ac:dyDescent="0.25">
      <c r="A27" t="s">
        <v>717</v>
      </c>
      <c r="B27" s="6" t="s">
        <v>676</v>
      </c>
    </row>
    <row r="28" spans="1:2" x14ac:dyDescent="0.25">
      <c r="A28" t="s">
        <v>716</v>
      </c>
      <c r="B28" s="6" t="s">
        <v>647</v>
      </c>
    </row>
    <row r="29" spans="1:2" x14ac:dyDescent="0.25">
      <c r="A29" t="s">
        <v>726</v>
      </c>
      <c r="B29" s="6" t="s">
        <v>627</v>
      </c>
    </row>
    <row r="30" spans="1:2" x14ac:dyDescent="0.25">
      <c r="A30" t="s">
        <v>718</v>
      </c>
      <c r="B30" s="6" t="s">
        <v>689</v>
      </c>
    </row>
    <row r="31" spans="1:2" x14ac:dyDescent="0.25">
      <c r="A31" t="s">
        <v>727</v>
      </c>
      <c r="B31" s="6" t="s">
        <v>636</v>
      </c>
    </row>
    <row r="32" spans="1:2" x14ac:dyDescent="0.25">
      <c r="A32" t="s">
        <v>1059</v>
      </c>
      <c r="B32" s="6" t="s">
        <v>1071</v>
      </c>
    </row>
    <row r="33" spans="1:2" x14ac:dyDescent="0.25">
      <c r="A33" t="s">
        <v>1052</v>
      </c>
      <c r="B33" s="6" t="s">
        <v>1072</v>
      </c>
    </row>
    <row r="34" spans="1:2" x14ac:dyDescent="0.25">
      <c r="A34" t="s">
        <v>719</v>
      </c>
      <c r="B34" s="6" t="s">
        <v>701</v>
      </c>
    </row>
    <row r="35" spans="1:2" x14ac:dyDescent="0.25">
      <c r="A35" t="s">
        <v>1041</v>
      </c>
      <c r="B35" s="6" t="s">
        <v>1073</v>
      </c>
    </row>
    <row r="36" spans="1:2" x14ac:dyDescent="0.25">
      <c r="A36" t="s">
        <v>1061</v>
      </c>
      <c r="B36" s="6" t="s">
        <v>1074</v>
      </c>
    </row>
    <row r="37" spans="1:2" x14ac:dyDescent="0.25">
      <c r="A37" t="s">
        <v>729</v>
      </c>
      <c r="B37" s="6" t="s">
        <v>610</v>
      </c>
    </row>
    <row r="38" spans="1:2" x14ac:dyDescent="0.25">
      <c r="A38" t="s">
        <v>728</v>
      </c>
      <c r="B38" s="6" t="s">
        <v>639</v>
      </c>
    </row>
    <row r="39" spans="1:2" x14ac:dyDescent="0.25">
      <c r="A39" t="s">
        <v>731</v>
      </c>
      <c r="B39" s="6" t="s">
        <v>690</v>
      </c>
    </row>
    <row r="40" spans="1:2" x14ac:dyDescent="0.25">
      <c r="A40" t="s">
        <v>732</v>
      </c>
      <c r="B40" s="6" t="s">
        <v>623</v>
      </c>
    </row>
    <row r="41" spans="1:2" x14ac:dyDescent="0.25">
      <c r="A41" t="s">
        <v>733</v>
      </c>
      <c r="B41" s="6" t="s">
        <v>682</v>
      </c>
    </row>
    <row r="42" spans="1:2" x14ac:dyDescent="0.25">
      <c r="A42" t="s">
        <v>730</v>
      </c>
      <c r="B42" s="6" t="s">
        <v>681</v>
      </c>
    </row>
    <row r="43" spans="1:2" x14ac:dyDescent="0.25">
      <c r="A43" t="s">
        <v>734</v>
      </c>
      <c r="B43" s="6" t="s">
        <v>641</v>
      </c>
    </row>
    <row r="44" spans="1:2" x14ac:dyDescent="0.25">
      <c r="A44" t="s">
        <v>736</v>
      </c>
      <c r="B44" s="6" t="s">
        <v>609</v>
      </c>
    </row>
    <row r="45" spans="1:2" x14ac:dyDescent="0.25">
      <c r="A45" t="s">
        <v>735</v>
      </c>
      <c r="B45" s="6" t="s">
        <v>644</v>
      </c>
    </row>
    <row r="46" spans="1:2" x14ac:dyDescent="0.25">
      <c r="A46" t="s">
        <v>720</v>
      </c>
      <c r="B46" s="6" t="s">
        <v>679</v>
      </c>
    </row>
    <row r="47" spans="1:2" x14ac:dyDescent="0.25">
      <c r="A47" t="s">
        <v>1009</v>
      </c>
      <c r="B47" s="6" t="s">
        <v>1075</v>
      </c>
    </row>
    <row r="48" spans="1:2" x14ac:dyDescent="0.25">
      <c r="A48" t="s">
        <v>737</v>
      </c>
      <c r="B48" s="6" t="s">
        <v>655</v>
      </c>
    </row>
    <row r="49" spans="1:2" x14ac:dyDescent="0.25">
      <c r="A49" t="s">
        <v>738</v>
      </c>
      <c r="B49" s="6" t="s">
        <v>685</v>
      </c>
    </row>
    <row r="50" spans="1:2" x14ac:dyDescent="0.25">
      <c r="A50" t="s">
        <v>1031</v>
      </c>
      <c r="B50" s="6" t="s">
        <v>1032</v>
      </c>
    </row>
    <row r="51" spans="1:2" x14ac:dyDescent="0.25">
      <c r="A51" t="s">
        <v>739</v>
      </c>
      <c r="B51" s="6" t="s">
        <v>660</v>
      </c>
    </row>
    <row r="52" spans="1:2" x14ac:dyDescent="0.25">
      <c r="A52" t="s">
        <v>740</v>
      </c>
      <c r="B52" s="6" t="s">
        <v>629</v>
      </c>
    </row>
    <row r="53" spans="1:2" x14ac:dyDescent="0.25">
      <c r="A53" t="s">
        <v>801</v>
      </c>
      <c r="B53" s="6" t="s">
        <v>804</v>
      </c>
    </row>
    <row r="54" spans="1:2" x14ac:dyDescent="0.25">
      <c r="A54" t="s">
        <v>741</v>
      </c>
      <c r="B54" s="6" t="s">
        <v>648</v>
      </c>
    </row>
    <row r="55" spans="1:2" x14ac:dyDescent="0.25">
      <c r="A55" t="s">
        <v>742</v>
      </c>
      <c r="B55" s="6" t="s">
        <v>692</v>
      </c>
    </row>
    <row r="56" spans="1:2" x14ac:dyDescent="0.25">
      <c r="A56" t="s">
        <v>744</v>
      </c>
      <c r="B56" s="6" t="s">
        <v>657</v>
      </c>
    </row>
    <row r="57" spans="1:2" x14ac:dyDescent="0.25">
      <c r="A57" t="s">
        <v>745</v>
      </c>
      <c r="B57" s="6" t="s">
        <v>650</v>
      </c>
    </row>
    <row r="58" spans="1:2" x14ac:dyDescent="0.25">
      <c r="A58" t="s">
        <v>746</v>
      </c>
      <c r="B58" s="6" t="s">
        <v>674</v>
      </c>
    </row>
    <row r="59" spans="1:2" x14ac:dyDescent="0.25">
      <c r="A59" t="s">
        <v>743</v>
      </c>
      <c r="B59" s="6" t="s">
        <v>613</v>
      </c>
    </row>
    <row r="60" spans="1:2" x14ac:dyDescent="0.25">
      <c r="A60" t="s">
        <v>747</v>
      </c>
      <c r="B60" s="6" t="s">
        <v>634</v>
      </c>
    </row>
    <row r="61" spans="1:2" x14ac:dyDescent="0.25">
      <c r="A61" t="s">
        <v>1049</v>
      </c>
      <c r="B61" s="6" t="s">
        <v>1076</v>
      </c>
    </row>
    <row r="62" spans="1:2" x14ac:dyDescent="0.25">
      <c r="A62" t="s">
        <v>748</v>
      </c>
      <c r="B62" s="6" t="s">
        <v>698</v>
      </c>
    </row>
    <row r="63" spans="1:2" x14ac:dyDescent="0.25">
      <c r="A63" t="s">
        <v>749</v>
      </c>
      <c r="B63" s="6" t="s">
        <v>675</v>
      </c>
    </row>
    <row r="64" spans="1:2" x14ac:dyDescent="0.25">
      <c r="A64" t="s">
        <v>750</v>
      </c>
      <c r="B64" s="6" t="s">
        <v>672</v>
      </c>
    </row>
    <row r="65" spans="1:2" x14ac:dyDescent="0.25">
      <c r="A65" t="s">
        <v>751</v>
      </c>
      <c r="B65" s="6" t="s">
        <v>694</v>
      </c>
    </row>
    <row r="66" spans="1:2" x14ac:dyDescent="0.25">
      <c r="A66" t="s">
        <v>752</v>
      </c>
      <c r="B66" s="6" t="s">
        <v>658</v>
      </c>
    </row>
    <row r="67" spans="1:2" x14ac:dyDescent="0.25">
      <c r="A67" t="s">
        <v>753</v>
      </c>
      <c r="B67" s="6" t="s">
        <v>642</v>
      </c>
    </row>
    <row r="68" spans="1:2" x14ac:dyDescent="0.25">
      <c r="A68" t="s">
        <v>755</v>
      </c>
      <c r="B68" s="6" t="s">
        <v>621</v>
      </c>
    </row>
    <row r="69" spans="1:2" x14ac:dyDescent="0.25">
      <c r="A69" t="s">
        <v>754</v>
      </c>
      <c r="B69" s="6" t="s">
        <v>683</v>
      </c>
    </row>
    <row r="70" spans="1:2" x14ac:dyDescent="0.25">
      <c r="A70" t="s">
        <v>1055</v>
      </c>
      <c r="B70" s="6" t="s">
        <v>1077</v>
      </c>
    </row>
    <row r="71" spans="1:2" x14ac:dyDescent="0.25">
      <c r="A71" t="s">
        <v>756</v>
      </c>
      <c r="B71" s="6" t="s">
        <v>697</v>
      </c>
    </row>
    <row r="72" spans="1:2" x14ac:dyDescent="0.25">
      <c r="A72" t="s">
        <v>757</v>
      </c>
      <c r="B72" s="6" t="s">
        <v>688</v>
      </c>
    </row>
    <row r="73" spans="1:2" x14ac:dyDescent="0.25">
      <c r="A73" t="s">
        <v>758</v>
      </c>
      <c r="B73" s="6" t="s">
        <v>622</v>
      </c>
    </row>
    <row r="74" spans="1:2" x14ac:dyDescent="0.25">
      <c r="A74" t="s">
        <v>759</v>
      </c>
      <c r="B74" s="6" t="s">
        <v>668</v>
      </c>
    </row>
    <row r="75" spans="1:2" x14ac:dyDescent="0.25">
      <c r="A75" t="s">
        <v>802</v>
      </c>
      <c r="B75" s="6" t="s">
        <v>803</v>
      </c>
    </row>
    <row r="76" spans="1:2" x14ac:dyDescent="0.25">
      <c r="A76" t="s">
        <v>1054</v>
      </c>
      <c r="B76" s="6" t="s">
        <v>1078</v>
      </c>
    </row>
    <row r="77" spans="1:2" x14ac:dyDescent="0.25">
      <c r="A77" t="s">
        <v>1053</v>
      </c>
      <c r="B77" s="6" t="s">
        <v>1079</v>
      </c>
    </row>
    <row r="78" spans="1:2" x14ac:dyDescent="0.25">
      <c r="A78" t="s">
        <v>760</v>
      </c>
      <c r="B78" s="6" t="s">
        <v>669</v>
      </c>
    </row>
    <row r="79" spans="1:2" x14ac:dyDescent="0.25">
      <c r="A79" t="s">
        <v>763</v>
      </c>
      <c r="B79" s="6" t="s">
        <v>608</v>
      </c>
    </row>
    <row r="80" spans="1:2" x14ac:dyDescent="0.25">
      <c r="A80" t="s">
        <v>762</v>
      </c>
      <c r="B80" s="6" t="s">
        <v>606</v>
      </c>
    </row>
    <row r="81" spans="1:2" x14ac:dyDescent="0.25">
      <c r="A81" t="s">
        <v>767</v>
      </c>
      <c r="B81" s="6" t="s">
        <v>614</v>
      </c>
    </row>
    <row r="82" spans="1:2" x14ac:dyDescent="0.25">
      <c r="A82" t="s">
        <v>769</v>
      </c>
      <c r="B82" s="6" t="s">
        <v>667</v>
      </c>
    </row>
    <row r="83" spans="1:2" x14ac:dyDescent="0.25">
      <c r="A83" t="s">
        <v>770</v>
      </c>
      <c r="B83" s="6" t="s">
        <v>617</v>
      </c>
    </row>
    <row r="84" spans="1:2" x14ac:dyDescent="0.25">
      <c r="A84" t="s">
        <v>771</v>
      </c>
      <c r="B84" s="6" t="s">
        <v>624</v>
      </c>
    </row>
    <row r="85" spans="1:2" x14ac:dyDescent="0.25">
      <c r="A85" t="s">
        <v>773</v>
      </c>
      <c r="B85" s="6" t="s">
        <v>635</v>
      </c>
    </row>
    <row r="86" spans="1:2" x14ac:dyDescent="0.25">
      <c r="A86" t="s">
        <v>1065</v>
      </c>
      <c r="B86" s="6" t="s">
        <v>1080</v>
      </c>
    </row>
    <row r="87" spans="1:2" x14ac:dyDescent="0.25">
      <c r="A87" t="s">
        <v>1056</v>
      </c>
      <c r="B87" s="6" t="s">
        <v>1081</v>
      </c>
    </row>
    <row r="88" spans="1:2" x14ac:dyDescent="0.25">
      <c r="A88" t="s">
        <v>1006</v>
      </c>
      <c r="B88" s="6" t="s">
        <v>1082</v>
      </c>
    </row>
    <row r="89" spans="1:2" x14ac:dyDescent="0.25">
      <c r="A89" t="s">
        <v>774</v>
      </c>
      <c r="B89" s="6" t="s">
        <v>695</v>
      </c>
    </row>
    <row r="90" spans="1:2" x14ac:dyDescent="0.25">
      <c r="A90" t="s">
        <v>775</v>
      </c>
      <c r="B90" s="6" t="s">
        <v>699</v>
      </c>
    </row>
    <row r="91" spans="1:2" x14ac:dyDescent="0.25">
      <c r="A91" t="s">
        <v>776</v>
      </c>
      <c r="B91" s="6" t="s">
        <v>678</v>
      </c>
    </row>
    <row r="92" spans="1:2" x14ac:dyDescent="0.25">
      <c r="A92" t="s">
        <v>1051</v>
      </c>
      <c r="B92" s="6" t="s">
        <v>1083</v>
      </c>
    </row>
    <row r="93" spans="1:2" x14ac:dyDescent="0.25">
      <c r="A93" t="s">
        <v>772</v>
      </c>
      <c r="B93" s="6" t="s">
        <v>670</v>
      </c>
    </row>
    <row r="94" spans="1:2" x14ac:dyDescent="0.25">
      <c r="A94" t="s">
        <v>799</v>
      </c>
      <c r="B94" s="6" t="s">
        <v>806</v>
      </c>
    </row>
    <row r="95" spans="1:2" x14ac:dyDescent="0.25">
      <c r="A95" t="s">
        <v>761</v>
      </c>
      <c r="B95" s="6" t="s">
        <v>673</v>
      </c>
    </row>
    <row r="96" spans="1:2" x14ac:dyDescent="0.25">
      <c r="A96" t="s">
        <v>777</v>
      </c>
      <c r="B96" s="6" t="s">
        <v>666</v>
      </c>
    </row>
    <row r="97" spans="1:2" x14ac:dyDescent="0.25">
      <c r="A97" t="s">
        <v>1036</v>
      </c>
      <c r="B97" s="6" t="s">
        <v>1084</v>
      </c>
    </row>
    <row r="98" spans="1:2" x14ac:dyDescent="0.25">
      <c r="A98" t="s">
        <v>778</v>
      </c>
      <c r="B98" s="6" t="s">
        <v>656</v>
      </c>
    </row>
    <row r="99" spans="1:2" x14ac:dyDescent="0.25">
      <c r="A99" t="s">
        <v>768</v>
      </c>
      <c r="B99" s="6" t="s">
        <v>630</v>
      </c>
    </row>
    <row r="100" spans="1:2" x14ac:dyDescent="0.25">
      <c r="A100" t="s">
        <v>764</v>
      </c>
      <c r="B100" s="6" t="s">
        <v>651</v>
      </c>
    </row>
    <row r="101" spans="1:2" x14ac:dyDescent="0.25">
      <c r="A101" t="s">
        <v>779</v>
      </c>
      <c r="B101" s="6" t="s">
        <v>631</v>
      </c>
    </row>
    <row r="102" spans="1:2" x14ac:dyDescent="0.25">
      <c r="A102" t="s">
        <v>1058</v>
      </c>
      <c r="B102" s="6" t="s">
        <v>1085</v>
      </c>
    </row>
    <row r="103" spans="1:2" x14ac:dyDescent="0.25">
      <c r="A103" t="s">
        <v>765</v>
      </c>
      <c r="B103" s="6" t="s">
        <v>620</v>
      </c>
    </row>
    <row r="104" spans="1:2" x14ac:dyDescent="0.25">
      <c r="A104" t="s">
        <v>780</v>
      </c>
      <c r="B104" s="6" t="s">
        <v>616</v>
      </c>
    </row>
    <row r="105" spans="1:2" x14ac:dyDescent="0.25">
      <c r="A105" t="s">
        <v>1064</v>
      </c>
      <c r="B105" s="6" t="s">
        <v>1086</v>
      </c>
    </row>
    <row r="106" spans="1:2" x14ac:dyDescent="0.25">
      <c r="A106" t="s">
        <v>781</v>
      </c>
      <c r="B106" s="6" t="s">
        <v>665</v>
      </c>
    </row>
    <row r="107" spans="1:2" x14ac:dyDescent="0.25">
      <c r="A107" t="s">
        <v>766</v>
      </c>
      <c r="B107" s="6" t="s">
        <v>626</v>
      </c>
    </row>
    <row r="108" spans="1:2" x14ac:dyDescent="0.25">
      <c r="A108" t="s">
        <v>782</v>
      </c>
      <c r="B108" s="6" t="s">
        <v>700</v>
      </c>
    </row>
    <row r="109" spans="1:2" x14ac:dyDescent="0.25">
      <c r="A109" t="s">
        <v>1050</v>
      </c>
      <c r="B109" s="6" t="s">
        <v>1087</v>
      </c>
    </row>
    <row r="110" spans="1:2" x14ac:dyDescent="0.25">
      <c r="A110" t="s">
        <v>1046</v>
      </c>
      <c r="B110" s="6" t="s">
        <v>1088</v>
      </c>
    </row>
    <row r="111" spans="1:2" x14ac:dyDescent="0.25">
      <c r="A111" t="s">
        <v>783</v>
      </c>
      <c r="B111" s="6" t="s">
        <v>607</v>
      </c>
    </row>
    <row r="112" spans="1:2" x14ac:dyDescent="0.25">
      <c r="A112" t="s">
        <v>784</v>
      </c>
      <c r="B112" s="6" t="s">
        <v>696</v>
      </c>
    </row>
    <row r="113" spans="1:2" x14ac:dyDescent="0.25">
      <c r="A113" t="s">
        <v>1057</v>
      </c>
      <c r="B113" s="6" t="s">
        <v>1089</v>
      </c>
    </row>
    <row r="114" spans="1:2" x14ac:dyDescent="0.25">
      <c r="A114" t="s">
        <v>1060</v>
      </c>
      <c r="B114" s="6" t="s">
        <v>1090</v>
      </c>
    </row>
    <row r="115" spans="1:2" x14ac:dyDescent="0.25">
      <c r="A115" t="s">
        <v>1034</v>
      </c>
      <c r="B115" s="6" t="s">
        <v>1033</v>
      </c>
    </row>
    <row r="116" spans="1:2" x14ac:dyDescent="0.25">
      <c r="A116" t="s">
        <v>785</v>
      </c>
      <c r="B116" s="6" t="s">
        <v>645</v>
      </c>
    </row>
    <row r="117" spans="1:2" x14ac:dyDescent="0.25">
      <c r="A117" t="s">
        <v>786</v>
      </c>
      <c r="B117" s="6" t="s">
        <v>659</v>
      </c>
    </row>
    <row r="118" spans="1:2" x14ac:dyDescent="0.25">
      <c r="A118" t="s">
        <v>1062</v>
      </c>
      <c r="B118" s="6" t="s">
        <v>1091</v>
      </c>
    </row>
    <row r="119" spans="1:2" x14ac:dyDescent="0.25">
      <c r="A119" t="s">
        <v>1066</v>
      </c>
      <c r="B119" s="6" t="s">
        <v>1092</v>
      </c>
    </row>
    <row r="120" spans="1:2" x14ac:dyDescent="0.25">
      <c r="A120" t="s">
        <v>787</v>
      </c>
      <c r="B120" s="6" t="s">
        <v>643</v>
      </c>
    </row>
    <row r="121" spans="1:2" x14ac:dyDescent="0.25">
      <c r="A121" t="s">
        <v>1045</v>
      </c>
      <c r="B121" s="6" t="s">
        <v>1093</v>
      </c>
    </row>
    <row r="122" spans="1:2" x14ac:dyDescent="0.25">
      <c r="A122" t="s">
        <v>809</v>
      </c>
      <c r="B122" s="6" t="s">
        <v>808</v>
      </c>
    </row>
    <row r="123" spans="1:2" x14ac:dyDescent="0.25">
      <c r="A123" t="s">
        <v>1047</v>
      </c>
      <c r="B123" s="6" t="s">
        <v>1094</v>
      </c>
    </row>
    <row r="124" spans="1:2" x14ac:dyDescent="0.25">
      <c r="A124" t="s">
        <v>1037</v>
      </c>
      <c r="B124" s="6" t="s">
        <v>1095</v>
      </c>
    </row>
    <row r="125" spans="1:2" x14ac:dyDescent="0.25">
      <c r="A125" t="s">
        <v>1035</v>
      </c>
      <c r="B125" s="6" t="s">
        <v>1096</v>
      </c>
    </row>
    <row r="126" spans="1:2" x14ac:dyDescent="0.25">
      <c r="A126" t="s">
        <v>1039</v>
      </c>
      <c r="B126" s="6" t="s">
        <v>1097</v>
      </c>
    </row>
    <row r="127" spans="1:2" x14ac:dyDescent="0.25">
      <c r="A127" t="s">
        <v>788</v>
      </c>
      <c r="B127" s="6" t="s">
        <v>612</v>
      </c>
    </row>
    <row r="128" spans="1:2" x14ac:dyDescent="0.25">
      <c r="A128" t="s">
        <v>789</v>
      </c>
      <c r="B128" s="6" t="s">
        <v>625</v>
      </c>
    </row>
    <row r="129" spans="1:2" x14ac:dyDescent="0.25">
      <c r="A129" t="s">
        <v>790</v>
      </c>
      <c r="B129" s="6" t="s">
        <v>662</v>
      </c>
    </row>
    <row r="130" spans="1:2" x14ac:dyDescent="0.25">
      <c r="A130" t="s">
        <v>791</v>
      </c>
      <c r="B130" s="6" t="s">
        <v>687</v>
      </c>
    </row>
    <row r="131" spans="1:2" x14ac:dyDescent="0.25">
      <c r="A131" t="s">
        <v>792</v>
      </c>
      <c r="B131" s="6" t="s">
        <v>638</v>
      </c>
    </row>
    <row r="132" spans="1:2" x14ac:dyDescent="0.25">
      <c r="A132" t="s">
        <v>793</v>
      </c>
      <c r="B132" s="6" t="s">
        <v>691</v>
      </c>
    </row>
    <row r="133" spans="1:2" x14ac:dyDescent="0.25">
      <c r="A133" t="s">
        <v>798</v>
      </c>
      <c r="B133" s="6" t="s">
        <v>807</v>
      </c>
    </row>
    <row r="134" spans="1:2" x14ac:dyDescent="0.25">
      <c r="A134" t="s">
        <v>794</v>
      </c>
      <c r="B134" s="6" t="s">
        <v>661</v>
      </c>
    </row>
    <row r="135" spans="1:2" x14ac:dyDescent="0.25">
      <c r="A135" t="s">
        <v>795</v>
      </c>
      <c r="B135" s="6" t="s">
        <v>686</v>
      </c>
    </row>
    <row r="136" spans="1:2" x14ac:dyDescent="0.25">
      <c r="A136" t="s">
        <v>796</v>
      </c>
      <c r="B136" s="6" t="s">
        <v>671</v>
      </c>
    </row>
    <row r="137" spans="1:2" x14ac:dyDescent="0.25">
      <c r="A137" t="s">
        <v>797</v>
      </c>
      <c r="B137" s="6" t="s">
        <v>653</v>
      </c>
    </row>
    <row r="138" spans="1:2" x14ac:dyDescent="0.25">
      <c r="A138" t="s">
        <v>1044</v>
      </c>
      <c r="B138" s="6" t="s">
        <v>1098</v>
      </c>
    </row>
  </sheetData>
  <sortState xmlns:xlrd2="http://schemas.microsoft.com/office/spreadsheetml/2017/richdata2" ref="A1:B138">
    <sortCondition ref="A1:A13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supp_mammals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Gearty</cp:lastModifiedBy>
  <dcterms:created xsi:type="dcterms:W3CDTF">2021-06-17T21:14:45Z</dcterms:created>
  <dcterms:modified xsi:type="dcterms:W3CDTF">2021-08-12T17:04:28Z</dcterms:modified>
</cp:coreProperties>
</file>