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nelincoln-my.sharepoint.com/personal/wgearty2_unl_edu/Documents/UNL/Trophic-Extremes/tables/"/>
    </mc:Choice>
  </mc:AlternateContent>
  <xr:revisionPtr revIDLastSave="82" documentId="13_ncr:1_{5E9FC224-9B7C-486A-A7F3-11B813666F54}" xr6:coauthVersionLast="47" xr6:coauthVersionMax="47" xr10:uidLastSave="{F73EC49E-B99A-4682-9E7E-4E5FD5D9DD9E}"/>
  <bookViews>
    <workbookView xWindow="30600" yWindow="-120" windowWidth="29040" windowHeight="15840" xr2:uid="{00000000-000D-0000-FFFF-FFFF00000000}"/>
  </bookViews>
  <sheets>
    <sheet name="supp_mammals" sheetId="1" r:id="rId1"/>
    <sheet name="References" sheetId="5" r:id="rId2"/>
  </sheets>
  <definedNames>
    <definedName name="_xlnm._FilterDatabase" localSheetId="0" hidden="1">supp_mammals!$A$1:$Y$237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1" i="1" l="1"/>
  <c r="N160" i="1"/>
  <c r="N159" i="1"/>
  <c r="N178" i="1"/>
  <c r="N165" i="1"/>
  <c r="N164" i="1"/>
  <c r="N163" i="1"/>
  <c r="N162" i="1"/>
  <c r="N155" i="1"/>
  <c r="N192" i="1"/>
  <c r="N191" i="1"/>
  <c r="N190" i="1"/>
  <c r="N188" i="1"/>
  <c r="N187" i="1"/>
  <c r="N186" i="1"/>
  <c r="N185" i="1"/>
  <c r="N184" i="1"/>
  <c r="N183" i="1"/>
  <c r="N182" i="1"/>
  <c r="N181" i="1"/>
  <c r="N180" i="1"/>
  <c r="N179" i="1"/>
  <c r="N177" i="1"/>
  <c r="N176" i="1"/>
  <c r="N175" i="1"/>
  <c r="N172" i="1"/>
  <c r="N171" i="1"/>
  <c r="N170" i="1"/>
  <c r="N168" i="1"/>
  <c r="N167" i="1"/>
  <c r="N8" i="1"/>
  <c r="N23" i="1"/>
  <c r="N64" i="1"/>
  <c r="N72" i="1"/>
  <c r="N97" i="1"/>
  <c r="N142" i="1"/>
  <c r="N122" i="1"/>
  <c r="N110" i="1"/>
  <c r="N108" i="1"/>
  <c r="N148" i="1"/>
  <c r="N102" i="1" l="1"/>
  <c r="N101" i="1"/>
  <c r="N154" i="1"/>
  <c r="N153" i="1"/>
  <c r="N152" i="1"/>
  <c r="N151" i="1"/>
  <c r="N150" i="1"/>
  <c r="N149" i="1"/>
  <c r="N147" i="1"/>
  <c r="N146" i="1"/>
  <c r="N144" i="1"/>
  <c r="N143" i="1"/>
  <c r="N141" i="1"/>
  <c r="N140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1" i="1"/>
  <c r="N120" i="1"/>
  <c r="N119" i="1"/>
  <c r="N118" i="1"/>
  <c r="N117" i="1"/>
  <c r="N116" i="1"/>
  <c r="N115" i="1"/>
  <c r="N114" i="1"/>
  <c r="N113" i="1"/>
  <c r="N109" i="1"/>
  <c r="N105" i="1"/>
  <c r="N104" i="1"/>
  <c r="N103" i="1"/>
  <c r="N100" i="1"/>
  <c r="N99" i="1"/>
  <c r="N98" i="1"/>
  <c r="N96" i="1"/>
  <c r="N95" i="1"/>
  <c r="N94" i="1"/>
  <c r="N93" i="1"/>
  <c r="N90" i="1"/>
  <c r="N91" i="1"/>
  <c r="N92" i="1"/>
  <c r="N89" i="1"/>
  <c r="N81" i="1"/>
  <c r="N82" i="1"/>
  <c r="N83" i="1"/>
  <c r="N84" i="1"/>
  <c r="N85" i="1"/>
  <c r="N86" i="1"/>
  <c r="N87" i="1"/>
  <c r="N88" i="1"/>
  <c r="N80" i="1"/>
  <c r="N79" i="1"/>
  <c r="N78" i="1"/>
  <c r="N77" i="1"/>
  <c r="N74" i="1"/>
  <c r="N75" i="1"/>
  <c r="N76" i="1"/>
  <c r="N73" i="1"/>
  <c r="N71" i="1"/>
  <c r="N68" i="1"/>
  <c r="N67" i="1"/>
  <c r="N55" i="1"/>
  <c r="N66" i="1"/>
  <c r="N59" i="1"/>
  <c r="N60" i="1"/>
  <c r="N61" i="1"/>
  <c r="N62" i="1"/>
  <c r="N63" i="1"/>
  <c r="N65" i="1"/>
  <c r="N58" i="1"/>
  <c r="N57" i="1"/>
  <c r="N56" i="1"/>
  <c r="N54" i="1"/>
  <c r="N53" i="1"/>
  <c r="N52" i="1"/>
  <c r="N51" i="1"/>
  <c r="N50" i="1"/>
  <c r="N49" i="1"/>
  <c r="N47" i="1"/>
  <c r="N46" i="1"/>
  <c r="N45" i="1"/>
  <c r="N44" i="1"/>
  <c r="N43" i="1"/>
  <c r="N39" i="1"/>
  <c r="N40" i="1"/>
  <c r="N41" i="1"/>
  <c r="N42" i="1"/>
  <c r="N37" i="1"/>
  <c r="N38" i="1"/>
  <c r="N35" i="1"/>
  <c r="N36" i="1"/>
  <c r="N34" i="1"/>
  <c r="N25" i="1"/>
  <c r="N26" i="1"/>
  <c r="N27" i="1"/>
  <c r="N24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9" i="1"/>
  <c r="N3" i="1"/>
  <c r="N4" i="1"/>
  <c r="N5" i="1"/>
  <c r="N6" i="1"/>
  <c r="N7" i="1"/>
  <c r="N2" i="1"/>
  <c r="N112" i="1"/>
  <c r="N111" i="1"/>
</calcChain>
</file>

<file path=xl/sharedStrings.xml><?xml version="1.0" encoding="utf-8"?>
<sst xmlns="http://schemas.openxmlformats.org/spreadsheetml/2006/main" count="3318" uniqueCount="736">
  <si>
    <t>taxon_no</t>
  </si>
  <si>
    <t>taxon_name</t>
  </si>
  <si>
    <t>n_occs</t>
  </si>
  <si>
    <t>firstapp_max_ma</t>
  </si>
  <si>
    <t>firstapp_min_ma</t>
  </si>
  <si>
    <t>lastapp_max_ma</t>
  </si>
  <si>
    <t>lastapp_min_ma</t>
  </si>
  <si>
    <t>early_interval</t>
  </si>
  <si>
    <t>late_interval</t>
  </si>
  <si>
    <t>life_habit</t>
  </si>
  <si>
    <t>life_habit_basis</t>
  </si>
  <si>
    <t>diet</t>
  </si>
  <si>
    <t>diet_basis</t>
  </si>
  <si>
    <t>Berriasian</t>
  </si>
  <si>
    <t>Barremian</t>
  </si>
  <si>
    <t>Mammalia</t>
  </si>
  <si>
    <t>insectivore</t>
  </si>
  <si>
    <t>Mammaliaformes</t>
  </si>
  <si>
    <t>Catopsbaatar catopsaloides</t>
  </si>
  <si>
    <t>Campanian</t>
  </si>
  <si>
    <t>Maastrichtian</t>
  </si>
  <si>
    <t>ground dwelling</t>
  </si>
  <si>
    <t>Djadochtatherioidea</t>
  </si>
  <si>
    <t>omnivore</t>
  </si>
  <si>
    <t>Guibaatar castellanus</t>
  </si>
  <si>
    <t>Mangasbaatar udanii</t>
  </si>
  <si>
    <t>Chulsanbaatar vulgaris</t>
  </si>
  <si>
    <t>herbivore</t>
  </si>
  <si>
    <t>Albian</t>
  </si>
  <si>
    <t>Turonian</t>
  </si>
  <si>
    <t>Cimolodontidae</t>
  </si>
  <si>
    <t>Cimolodon electus</t>
  </si>
  <si>
    <t>Santonian</t>
  </si>
  <si>
    <t>Cimolodon nitidus</t>
  </si>
  <si>
    <t>Cimolodon similis</t>
  </si>
  <si>
    <t>Cenomanian</t>
  </si>
  <si>
    <t>Late Cretaceous</t>
  </si>
  <si>
    <t>Filikomys minor</t>
  </si>
  <si>
    <t>Neoplagiaulacidae</t>
  </si>
  <si>
    <t>Filikomys primaevus</t>
  </si>
  <si>
    <t>Mesodma formosa</t>
  </si>
  <si>
    <t>Danian</t>
  </si>
  <si>
    <t>Mesodma hensleighi</t>
  </si>
  <si>
    <t>Mesodma thompsoni</t>
  </si>
  <si>
    <t>Nidimys occultus</t>
  </si>
  <si>
    <t>Parikimys carpenteri</t>
  </si>
  <si>
    <t>arboreal</t>
  </si>
  <si>
    <t>Multituberculata</t>
  </si>
  <si>
    <t>Cimolomys gracilis</t>
  </si>
  <si>
    <t>Meniscoessus robustus</t>
  </si>
  <si>
    <t>Aptian</t>
  </si>
  <si>
    <t>Barbatodon oardaensis</t>
  </si>
  <si>
    <t>Litovoi tholocephalos</t>
  </si>
  <si>
    <t>Coniacian</t>
  </si>
  <si>
    <t>Bryceomys intermedius</t>
  </si>
  <si>
    <t>Cedaromys bestia</t>
  </si>
  <si>
    <t>Cedaromys parvus</t>
  </si>
  <si>
    <t>Cimexomys antiquus</t>
  </si>
  <si>
    <t>Cimexomys judithae</t>
  </si>
  <si>
    <t>Cimexomys minor</t>
  </si>
  <si>
    <t>Dakotamys malcolmi</t>
  </si>
  <si>
    <t>Uzbekbaatar wardi</t>
  </si>
  <si>
    <t>Yubaatar zhongyuanensis</t>
  </si>
  <si>
    <t>Passumys angelli</t>
  </si>
  <si>
    <t>Valanginian</t>
  </si>
  <si>
    <t>Hauterivian</t>
  </si>
  <si>
    <t>Janumys erebos</t>
  </si>
  <si>
    <t>Heishanobaatar triangulus</t>
  </si>
  <si>
    <t>Liaobaatar changi</t>
  </si>
  <si>
    <t>Sinobaatar fuxinensis</t>
  </si>
  <si>
    <t>Sinobaatar xiei</t>
  </si>
  <si>
    <t>Cifelliodon wahkarmoosuch</t>
  </si>
  <si>
    <t>Adalatherium hui</t>
  </si>
  <si>
    <t>Bharattherium bonapartei</t>
  </si>
  <si>
    <t>Vintana sertichi</t>
  </si>
  <si>
    <t>Magallanodon baikashkenke</t>
  </si>
  <si>
    <t>Trapalcotherium matuastensis</t>
  </si>
  <si>
    <t>Kollikodon ritchiei</t>
  </si>
  <si>
    <t>Steropodon galmani</t>
  </si>
  <si>
    <t>Ornithorhynchidae</t>
  </si>
  <si>
    <t>insectivore, herbivore</t>
  </si>
  <si>
    <t>Ausktribosphenos nyktos</t>
  </si>
  <si>
    <t>Bishops whitmorei</t>
  </si>
  <si>
    <t>Eoungulatum kudukensis</t>
  </si>
  <si>
    <t>Eutheria</t>
  </si>
  <si>
    <t>scansorial</t>
  </si>
  <si>
    <t>Theria</t>
  </si>
  <si>
    <t>Asioryctes nemegtensis</t>
  </si>
  <si>
    <t>Asioryctes</t>
  </si>
  <si>
    <t>Bulaklestes kezbe</t>
  </si>
  <si>
    <t>Daulestes inobservabilis</t>
  </si>
  <si>
    <t>Daulestes kulbeckensis</t>
  </si>
  <si>
    <t>Kennalestes gobiensis</t>
  </si>
  <si>
    <t>Kennalestes</t>
  </si>
  <si>
    <t>Sasayamamylos kawaii</t>
  </si>
  <si>
    <t>Uchkudukodon nessovi</t>
  </si>
  <si>
    <t>Ambilestes cerberoides</t>
  </si>
  <si>
    <t>Cimolestidae</t>
  </si>
  <si>
    <t>Batodon tenuis</t>
  </si>
  <si>
    <t>Maelestes gobiensis</t>
  </si>
  <si>
    <t>Scollardius propalaeoryctes</t>
  </si>
  <si>
    <t>Soricidae</t>
  </si>
  <si>
    <t>Paleoungulatum hooleyi</t>
  </si>
  <si>
    <t>Periptychidae</t>
  </si>
  <si>
    <t>Altacreodus magnus</t>
  </si>
  <si>
    <t>carnivore</t>
  </si>
  <si>
    <t>Bobolestes zenge</t>
  </si>
  <si>
    <t>Alymlestes kielanae</t>
  </si>
  <si>
    <t>Zalambdalestidae</t>
  </si>
  <si>
    <t>Kulbeckia kulbecke</t>
  </si>
  <si>
    <t>Zalambdalestes grangeri</t>
  </si>
  <si>
    <t>Zalambdalestes lechei</t>
  </si>
  <si>
    <t>Zhangolestes jilinensis</t>
  </si>
  <si>
    <t>Zofialestes longidens</t>
  </si>
  <si>
    <t>Deccanolestes hislopi</t>
  </si>
  <si>
    <t>Deccanolestes</t>
  </si>
  <si>
    <t>Deccanolestes narmadensis</t>
  </si>
  <si>
    <t>Deccanolestes robustus</t>
  </si>
  <si>
    <t>Holoclemensia texana</t>
  </si>
  <si>
    <t>Holoclemensia</t>
  </si>
  <si>
    <t>Lainodon orueetxebarriai</t>
  </si>
  <si>
    <t>Aspanlestes aptap</t>
  </si>
  <si>
    <t>Borisodon kara</t>
  </si>
  <si>
    <t>Eozhelestes mangit</t>
  </si>
  <si>
    <t>Mistralestes arcensis</t>
  </si>
  <si>
    <t>Parazhelestes mynbulakensis</t>
  </si>
  <si>
    <t>Sheikhdzheilia rezvyii</t>
  </si>
  <si>
    <t>Valentinella vitrollense</t>
  </si>
  <si>
    <t>Zhelestes temirkazyk</t>
  </si>
  <si>
    <t>Acristatherium yanensis</t>
  </si>
  <si>
    <t>Ambolestes zhoui</t>
  </si>
  <si>
    <t>Endotherium niinomii</t>
  </si>
  <si>
    <t>Eomaia scansoria</t>
  </si>
  <si>
    <t>Eomaia</t>
  </si>
  <si>
    <t>Hovurlestes noyon</t>
  </si>
  <si>
    <t>Montanalestes keeblerorum</t>
  </si>
  <si>
    <t>Paranyctoides quadrans</t>
  </si>
  <si>
    <t>Prokennalestes minor</t>
  </si>
  <si>
    <t>Prokennalestes trofimovi</t>
  </si>
  <si>
    <t>Sinodelphys szalayi</t>
  </si>
  <si>
    <t>Sinodelphys</t>
  </si>
  <si>
    <t>Nortedelphys jasoni</t>
  </si>
  <si>
    <t>Herpetotheriidae</t>
  </si>
  <si>
    <t>Marsupialia</t>
  </si>
  <si>
    <t>Nortedelphys magnus</t>
  </si>
  <si>
    <t>Metatheria</t>
  </si>
  <si>
    <t>Scalaridelphys martini</t>
  </si>
  <si>
    <t>Glasbius intricatus</t>
  </si>
  <si>
    <t>Glasbius</t>
  </si>
  <si>
    <t>herbivore, frugivore</t>
  </si>
  <si>
    <t>Glasbius twitchelli</t>
  </si>
  <si>
    <t>Leptalestes cooki</t>
  </si>
  <si>
    <t>Leptalestes krejcii</t>
  </si>
  <si>
    <t>Leptalestes toevsi</t>
  </si>
  <si>
    <t>Pediomys elegans</t>
  </si>
  <si>
    <t>Pediomys</t>
  </si>
  <si>
    <t>Unnuakomys hutchisoni</t>
  </si>
  <si>
    <t>Alphadon</t>
  </si>
  <si>
    <t>Alphadon perexiguus</t>
  </si>
  <si>
    <t>Alphadon sahnii</t>
  </si>
  <si>
    <t>Alphadon wilsoni</t>
  </si>
  <si>
    <t>Eoalphadon clemensi</t>
  </si>
  <si>
    <t>Turgidodon</t>
  </si>
  <si>
    <t>Turgidodon praesagus</t>
  </si>
  <si>
    <t>Turgidodon russelli</t>
  </si>
  <si>
    <t>Stagodontidae</t>
  </si>
  <si>
    <t>carnivore, durophage</t>
  </si>
  <si>
    <t>Pariadens mckennai</t>
  </si>
  <si>
    <t>Arcantiodelphys marchandi</t>
  </si>
  <si>
    <t>Dakotadens pertritus</t>
  </si>
  <si>
    <t>Kokopellia juddi</t>
  </si>
  <si>
    <t>Protalphadon lulli</t>
  </si>
  <si>
    <t>Sinbadelphys schmidti</t>
  </si>
  <si>
    <t>Deltatheridiidae</t>
  </si>
  <si>
    <t>Lotheridium mengi</t>
  </si>
  <si>
    <t>Sulestes karakshi</t>
  </si>
  <si>
    <t>Kouriogenys minor</t>
  </si>
  <si>
    <t>Peramuroides tenuiscus</t>
  </si>
  <si>
    <t>Mozomus shikamai</t>
  </si>
  <si>
    <t>Arguimus khosbajari</t>
  </si>
  <si>
    <t>Chunnelodon alopekodes</t>
  </si>
  <si>
    <t>Peramus dubius</t>
  </si>
  <si>
    <t>Peramus tenuirostris</t>
  </si>
  <si>
    <t>Coloniatherium cilinskii</t>
  </si>
  <si>
    <t>Mesungulatum houssayi</t>
  </si>
  <si>
    <t>Orretherium tzen</t>
  </si>
  <si>
    <t>Reigitherium bunodonta</t>
  </si>
  <si>
    <t>Leonardus cuspidatus</t>
  </si>
  <si>
    <t>Dorsetodon haysomi</t>
  </si>
  <si>
    <t>Vincelestes neuquenianus</t>
  </si>
  <si>
    <t>Vincelestes</t>
  </si>
  <si>
    <t>Heishanlestes changi</t>
  </si>
  <si>
    <t>Lactodens sheni</t>
  </si>
  <si>
    <t>Spalacolestes cretulablatta</t>
  </si>
  <si>
    <t>Symmetrodontoides canadensis</t>
  </si>
  <si>
    <t>Yaverlestes gassoni</t>
  </si>
  <si>
    <t>Infernolestes rougieri</t>
  </si>
  <si>
    <t>Spalacotherium evansae</t>
  </si>
  <si>
    <t>Spalacotherium tricuspidens</t>
  </si>
  <si>
    <t>Symmetrolestes parvus</t>
  </si>
  <si>
    <t>Maotherium asiaticus</t>
  </si>
  <si>
    <t>Maotherium sinensis</t>
  </si>
  <si>
    <t>Zhangheotherium quinquecuspidens</t>
  </si>
  <si>
    <t>Zhangheotherium</t>
  </si>
  <si>
    <t>Gobiconodon borissiaki</t>
  </si>
  <si>
    <t>Gobiconodon haizhouensis</t>
  </si>
  <si>
    <t>Gobiconodon hoburensis</t>
  </si>
  <si>
    <t>Gobiconodon luoianus</t>
  </si>
  <si>
    <t>Gobiconodon ostromi</t>
  </si>
  <si>
    <t>Gobiconodon zofiae</t>
  </si>
  <si>
    <t>Meemannodon lujiatunensis</t>
  </si>
  <si>
    <t>Repenomamus giganticus</t>
  </si>
  <si>
    <t>Repenomamus robustus</t>
  </si>
  <si>
    <t>Spinolestes xenarthrosus</t>
  </si>
  <si>
    <t>Arundelconodon hottoni</t>
  </si>
  <si>
    <t>amphibious</t>
  </si>
  <si>
    <t>Triconodon mordax</t>
  </si>
  <si>
    <t>Trioracodon ferox</t>
  </si>
  <si>
    <t>Hakusanodon archaeus</t>
  </si>
  <si>
    <t>Liaoconodon hui</t>
  </si>
  <si>
    <t>Acinacodus tagaricus</t>
  </si>
  <si>
    <t>Order</t>
  </si>
  <si>
    <t>Family</t>
  </si>
  <si>
    <t>Cimolesta</t>
  </si>
  <si>
    <t>Creodonta</t>
  </si>
  <si>
    <t>Eutriconodonta</t>
  </si>
  <si>
    <t>Triconodontidae</t>
  </si>
  <si>
    <t>Eobaataridae</t>
  </si>
  <si>
    <t>Kogaionidae</t>
  </si>
  <si>
    <t>Cimolomyidae</t>
  </si>
  <si>
    <t>Spalacotheriidae</t>
  </si>
  <si>
    <t>Pediomyidae</t>
  </si>
  <si>
    <t>Zhelestidae</t>
  </si>
  <si>
    <t>Alphadontidae</t>
  </si>
  <si>
    <t>Glasbiidae</t>
  </si>
  <si>
    <t>Djadochtatheriidae</t>
  </si>
  <si>
    <t/>
  </si>
  <si>
    <t>Aquiladelphidae</t>
  </si>
  <si>
    <t>Deltatheroida</t>
  </si>
  <si>
    <t>Gobiconodontidae</t>
  </si>
  <si>
    <t>Holoclemensiidae</t>
  </si>
  <si>
    <t>Sudamericidae</t>
  </si>
  <si>
    <t>Hahnodontidae</t>
  </si>
  <si>
    <t>Zhangheotheriidae</t>
  </si>
  <si>
    <t>Meridiolestida</t>
  </si>
  <si>
    <t>Mesungulatidae</t>
  </si>
  <si>
    <t>Monotremata</t>
  </si>
  <si>
    <t>Bobolestidae</t>
  </si>
  <si>
    <t>Adapisoriculidae</t>
  </si>
  <si>
    <t>Vincelestidae</t>
  </si>
  <si>
    <t>Mozomuridae</t>
  </si>
  <si>
    <t>Kollikodontidae</t>
  </si>
  <si>
    <t>Paurodontidae</t>
  </si>
  <si>
    <t>Peramura</t>
  </si>
  <si>
    <t>Peramuridae</t>
  </si>
  <si>
    <t>Amphidontidae</t>
  </si>
  <si>
    <t>Adalatheriidae</t>
  </si>
  <si>
    <t>ln_mass_g</t>
  </si>
  <si>
    <t>mass_source</t>
  </si>
  <si>
    <t>ln_mass_g_estimate</t>
  </si>
  <si>
    <t>ln(m) = 2.924 + 1.56 * ln(m1_area)</t>
  </si>
  <si>
    <t>ln(m) = 1.81 + 1.827 * ln(m1_area)</t>
  </si>
  <si>
    <t>ln(m) = 1.726 + 1.628 * ln(m1_area)</t>
  </si>
  <si>
    <t>mass_eq</t>
  </si>
  <si>
    <t>eq_source</t>
  </si>
  <si>
    <t>ln(m) = 3.757 + 1.516 * ln(m1_area)</t>
  </si>
  <si>
    <t>ln(m) = 1.681 + 2.97 * ln(m1_length)</t>
  </si>
  <si>
    <t>ln(m) = 0.87 + 0.79 * (1.81 + 1.827 * (m1_area))</t>
  </si>
  <si>
    <t>Mammals, m1_area</t>
  </si>
  <si>
    <t>eq_type</t>
  </si>
  <si>
    <t>Marsupials, m1_area</t>
  </si>
  <si>
    <t>Insectivores, m1_area</t>
  </si>
  <si>
    <t>Carnivores, m1_length</t>
  </si>
  <si>
    <t>Ungulates, m1_area</t>
  </si>
  <si>
    <t>Multituberculates, m1_area</t>
  </si>
  <si>
    <t>Lillegraven, J.A. and McKenna, M.C., 1986. Fossil mammals from the" Mesaverde" Formation (late Cretaceous, Judithian) of the Bighorn and Wind River basins, Wyoming: with definitions of late Cretaceous North American land-mammal" ages". American Museum novitates; no. 2840.</t>
  </si>
  <si>
    <t>Sahni, A., 1972. The vertebrate fauna of the Judith River Formation, Montana. Bulletin of the AMNH; v. 147, article 6.</t>
  </si>
  <si>
    <t>Lillegraven, J.A., 1969. Latest Cretaceous mammals of upper part of Edmonton Formation of Alberta, Canada, and review of marsupial-placental dichotomy in mammalian evolution.</t>
  </si>
  <si>
    <r>
      <t>Ensom, P.C. and Sigogneau-Russell, D., 1998. New dryolestoid mammals from the baal Cretaceous Purbeck Limestone Group of southern England. </t>
    </r>
    <r>
      <rPr>
        <i/>
        <sz val="11"/>
        <color rgb="FF222222"/>
        <rFont val="Calibri"/>
        <family val="2"/>
        <scheme val="minor"/>
      </rPr>
      <t>Palaeontology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41</t>
    </r>
    <r>
      <rPr>
        <sz val="11"/>
        <color rgb="FF222222"/>
        <rFont val="Calibri"/>
        <family val="2"/>
        <scheme val="minor"/>
      </rPr>
      <t>(1), pp.35-56.</t>
    </r>
  </si>
  <si>
    <r>
      <t>Davis, B.M., 2012. Micro‐computed tomography reveals a diversity of Peramuran mammals from the Purbeck Group (Berriasian) of England. </t>
    </r>
    <r>
      <rPr>
        <i/>
        <sz val="11"/>
        <color rgb="FF222222"/>
        <rFont val="Calibri"/>
        <family val="2"/>
        <scheme val="minor"/>
      </rPr>
      <t>Palaeontology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55</t>
    </r>
    <r>
      <rPr>
        <sz val="11"/>
        <color rgb="FF222222"/>
        <rFont val="Calibri"/>
        <family val="2"/>
        <scheme val="minor"/>
      </rPr>
      <t>(4), pp.789-817.</t>
    </r>
  </si>
  <si>
    <r>
      <t>Archibald, J.D. and Averianov, A.O., 2006. Late Cretaceous asioryctitherian eutherian mammals from Uzbekistan and phylogenetic analysis of Asioryctitheria. </t>
    </r>
    <r>
      <rPr>
        <i/>
        <sz val="11"/>
        <color rgb="FF222222"/>
        <rFont val="Calibri"/>
        <family val="2"/>
        <scheme val="minor"/>
      </rPr>
      <t>Acta Palaeontologica Polonica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51</t>
    </r>
    <r>
      <rPr>
        <sz val="11"/>
        <color rgb="FF222222"/>
        <rFont val="Calibri"/>
        <family val="2"/>
        <scheme val="minor"/>
      </rPr>
      <t>(2).</t>
    </r>
  </si>
  <si>
    <r>
      <t>Vullo, R., Gheerbrant, E., de Muizon, C. and Neraudeau, D., 2009. The oldest modern therian mammal from Europe and its bearing on stem marsupial paleobiogeography. </t>
    </r>
    <r>
      <rPr>
        <i/>
        <sz val="11"/>
        <color rgb="FF222222"/>
        <rFont val="Calibri"/>
        <family val="2"/>
        <scheme val="minor"/>
      </rPr>
      <t>Proceedings of the National Academy of Sciences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106</t>
    </r>
    <r>
      <rPr>
        <sz val="11"/>
        <color rgb="FF222222"/>
        <rFont val="Calibri"/>
        <family val="2"/>
        <scheme val="minor"/>
      </rPr>
      <t>(47), pp.19910-19915.</t>
    </r>
  </si>
  <si>
    <r>
      <t>Hu, Y., Meng, J., Li, C. and Wang, Y., 2010. New basal eutherian mammal from the Early Cretaceous Jehol biota, Liaoning, China. </t>
    </r>
    <r>
      <rPr>
        <i/>
        <sz val="11"/>
        <color rgb="FF222222"/>
        <rFont val="Calibri"/>
        <family val="2"/>
        <scheme val="minor"/>
      </rPr>
      <t>Proceedings of the Royal Society B: Biological Sciences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277</t>
    </r>
    <r>
      <rPr>
        <sz val="11"/>
        <color rgb="FF222222"/>
        <rFont val="Calibri"/>
        <family val="2"/>
        <scheme val="minor"/>
      </rPr>
      <t>(1679), pp.229-236.</t>
    </r>
  </si>
  <si>
    <r>
      <t>Lopatin, A. and Averianov, A., 2006. Revision of a pretribosphenic mammal Arguimus from the Early Cretaceous of Mongolia. </t>
    </r>
    <r>
      <rPr>
        <i/>
        <sz val="11"/>
        <color rgb="FF222222"/>
        <rFont val="Calibri"/>
        <family val="2"/>
        <scheme val="minor"/>
      </rPr>
      <t>Acta Palaeontologica Polonica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51</t>
    </r>
    <r>
      <rPr>
        <sz val="11"/>
        <color rgb="FF222222"/>
        <rFont val="Calibri"/>
        <family val="2"/>
        <scheme val="minor"/>
      </rPr>
      <t>(2).</t>
    </r>
  </si>
  <si>
    <r>
      <t>CIFELLI, R.L., 2004. Marsupial mammals from the Albian–Cenomanian (Early–Late Cretaceous) boundary, Utah. </t>
    </r>
    <r>
      <rPr>
        <i/>
        <sz val="11"/>
        <color rgb="FF222222"/>
        <rFont val="Calibri"/>
        <family val="2"/>
        <scheme val="minor"/>
      </rPr>
      <t>Bulletin of the American Museum of Natural History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2004</t>
    </r>
    <r>
      <rPr>
        <sz val="11"/>
        <color rgb="FF222222"/>
        <rFont val="Calibri"/>
        <family val="2"/>
        <scheme val="minor"/>
      </rPr>
      <t>(285), pp.62-79.</t>
    </r>
  </si>
  <si>
    <r>
      <t>Rich, T.H., Trusler, P., Kool, L., Pickering, D., Evans, A., Siu, K., Maksimenko, A., Kundrat, M., Gostling, N.J., Morton, S. and Vickers-Rich, P., 2020. A Third, Remarkably Small, Tribosphenic Mammal from the Mesozoic of Australia. In </t>
    </r>
    <r>
      <rPr>
        <i/>
        <sz val="11"/>
        <color rgb="FF222222"/>
        <rFont val="Calibri"/>
        <family val="2"/>
        <scheme val="minor"/>
      </rPr>
      <t>Biological Consequences of Plate Tectonics</t>
    </r>
    <r>
      <rPr>
        <sz val="11"/>
        <color rgb="FF222222"/>
        <rFont val="Calibri"/>
        <family val="2"/>
        <scheme val="minor"/>
      </rPr>
      <t> (pp. 67-75). Springer, Cham.</t>
    </r>
  </si>
  <si>
    <r>
      <t>Lopatin, A.V. and Averianov, A.O., 2017. The stem placental mammal Prokennalestes from the Early Cretaceous of Mongolia. </t>
    </r>
    <r>
      <rPr>
        <i/>
        <sz val="11"/>
        <color rgb="FF222222"/>
        <rFont val="Calibri"/>
        <family val="2"/>
        <scheme val="minor"/>
      </rPr>
      <t>Paleontological Journal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51</t>
    </r>
    <r>
      <rPr>
        <sz val="11"/>
        <color rgb="FF222222"/>
        <rFont val="Calibri"/>
        <family val="2"/>
        <scheme val="minor"/>
      </rPr>
      <t>(12), pp.1293-1374.</t>
    </r>
  </si>
  <si>
    <r>
      <t>Cifelli, R.L. and Davis, B.M., 2015. Tribosphenic mammals from the Lower Cretaceous Cloverly Formation of Montana and Wyoming. </t>
    </r>
    <r>
      <rPr>
        <i/>
        <sz val="11"/>
        <color rgb="FF222222"/>
        <rFont val="Calibri"/>
        <family val="2"/>
        <scheme val="minor"/>
      </rPr>
      <t>Journal of Vertebrate Paleontology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35</t>
    </r>
    <r>
      <rPr>
        <sz val="11"/>
        <color rgb="FF222222"/>
        <rFont val="Calibri"/>
        <family val="2"/>
        <scheme val="minor"/>
      </rPr>
      <t>(3), p.e920848.</t>
    </r>
  </si>
  <si>
    <r>
      <t>Averianov, A.O. and Archibald, J.D., 2013. New material and reinterpretation of the Late Cretaceous eutherian mammal Paranyctoides from Uzbekistan. </t>
    </r>
    <r>
      <rPr>
        <i/>
        <sz val="11"/>
        <color rgb="FF222222"/>
        <rFont val="Calibri"/>
        <family val="2"/>
        <scheme val="minor"/>
      </rPr>
      <t>Acta Palaeontologica Polonica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58</t>
    </r>
    <r>
      <rPr>
        <sz val="11"/>
        <color rgb="FF222222"/>
        <rFont val="Calibri"/>
        <family val="2"/>
        <scheme val="minor"/>
      </rPr>
      <t>(1), pp.17-23.</t>
    </r>
  </si>
  <si>
    <r>
      <t>Rich, T.H., Vickers-Rich, P., Constantine, A., Flannery, T.F., Kool, L. and Van Klaveren, N., 1997. A tribosphenic mammal from the Mesozoic of Australia. </t>
    </r>
    <r>
      <rPr>
        <i/>
        <sz val="11"/>
        <color rgb="FF222222"/>
        <rFont val="Calibri"/>
        <family val="2"/>
        <scheme val="minor"/>
      </rPr>
      <t>Science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278</t>
    </r>
    <r>
      <rPr>
        <sz val="11"/>
        <color rgb="FF222222"/>
        <rFont val="Calibri"/>
        <family val="2"/>
        <scheme val="minor"/>
      </rPr>
      <t>(5342), pp.1438-1442.</t>
    </r>
  </si>
  <si>
    <r>
      <t>Kielan-Jaworowska, Z.O.F.I.A., 1969. Preliminary data on the Upper Cretaceous eutherian mammals from Bayn Dzak, Gobi desert. </t>
    </r>
    <r>
      <rPr>
        <i/>
        <sz val="11"/>
        <color rgb="FF222222"/>
        <rFont val="Calibri"/>
        <family val="2"/>
        <scheme val="minor"/>
      </rPr>
      <t>Palaeontologia Polonica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19</t>
    </r>
    <r>
      <rPr>
        <sz val="11"/>
        <color rgb="FF222222"/>
        <rFont val="Calibri"/>
        <family val="2"/>
        <scheme val="minor"/>
      </rPr>
      <t>, pp.171-191.</t>
    </r>
  </si>
  <si>
    <r>
      <t>Kusuhashi, N., Tsutsumi, Y., Saegusa, H., Horie, K., Ikeda, T., Yokoyama, K. and Shiraishi, K., 2013. A new early Cretaceous eutherian mammal from the Sasayama Group, Hyogo, Japan. </t>
    </r>
    <r>
      <rPr>
        <i/>
        <sz val="11"/>
        <color rgb="FF222222"/>
        <rFont val="Calibri"/>
        <family val="2"/>
        <scheme val="minor"/>
      </rPr>
      <t>Proceedings of the Royal Society B: Biological Sciences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280</t>
    </r>
    <r>
      <rPr>
        <sz val="11"/>
        <color rgb="FF222222"/>
        <rFont val="Calibri"/>
        <family val="2"/>
        <scheme val="minor"/>
      </rPr>
      <t>(1759), p.20130142.</t>
    </r>
  </si>
  <si>
    <r>
      <t>Eaton, J.G., 2006. Late Cretaceous mammals from Cedar Canyon, southwestern Utah. </t>
    </r>
    <r>
      <rPr>
        <i/>
        <sz val="11"/>
        <color rgb="FF222222"/>
        <rFont val="Calibri"/>
        <family val="2"/>
        <scheme val="minor"/>
      </rPr>
      <t>New Mexico Museum of Natural History and Science Bulletin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35</t>
    </r>
    <r>
      <rPr>
        <sz val="11"/>
        <color rgb="FF222222"/>
        <rFont val="Calibri"/>
        <family val="2"/>
        <scheme val="minor"/>
      </rPr>
      <t>, pp.373-402.</t>
    </r>
  </si>
  <si>
    <r>
      <t>Lopatin, A.V. and Averianov, A.O., 2018. A new stem placental mammal from the Early Cretaceous of Mongolia. In </t>
    </r>
    <r>
      <rPr>
        <i/>
        <sz val="11"/>
        <color rgb="FF222222"/>
        <rFont val="Calibri"/>
        <family val="2"/>
        <scheme val="minor"/>
      </rPr>
      <t>Doklady Biological Sciences</t>
    </r>
    <r>
      <rPr>
        <sz val="11"/>
        <color rgb="FF222222"/>
        <rFont val="Calibri"/>
        <family val="2"/>
        <scheme val="minor"/>
      </rPr>
      <t> (Vol. 478, No. 1, pp. 8-11). Springer Nature BV.</t>
    </r>
  </si>
  <si>
    <r>
      <t>Wang, Y.Q., Kusuhashi, N., Jin, X., LI, C.K., SETOGUCHI, T., GAO, C.L. and LIU, J.Y., 2018. Reappraisal of Endotherium niinomii Shikama, 1947, a eutherian mammal from the Lower Cretaceous Fuxin Formation, Fuxin-Jinzhou Basin, Liaoning, China. </t>
    </r>
    <r>
      <rPr>
        <i/>
        <sz val="11"/>
        <color rgb="FF222222"/>
        <rFont val="Calibri"/>
        <family val="2"/>
        <scheme val="minor"/>
      </rPr>
      <t>Vert PalAsiat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56</t>
    </r>
    <r>
      <rPr>
        <sz val="11"/>
        <color rgb="FF222222"/>
        <rFont val="Calibri"/>
        <family val="2"/>
        <scheme val="minor"/>
      </rPr>
      <t>(3), pp.180-192.</t>
    </r>
  </si>
  <si>
    <r>
      <t>Rougier, G.W., Chornogubsky, L., Casadio, S., Arango, N.P. and Giallombardo, A., 2009. Mammals from the Allen Formation, Late Cretaceous, Argentina. </t>
    </r>
    <r>
      <rPr>
        <i/>
        <sz val="11"/>
        <color rgb="FF222222"/>
        <rFont val="Calibri"/>
        <family val="2"/>
        <scheme val="minor"/>
      </rPr>
      <t>Cretaceous Research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30</t>
    </r>
    <r>
      <rPr>
        <sz val="11"/>
        <color rgb="FF222222"/>
        <rFont val="Calibri"/>
        <family val="2"/>
        <scheme val="minor"/>
      </rPr>
      <t>(1), pp.223-238.</t>
    </r>
  </si>
  <si>
    <r>
      <t>Cifelli, R.L., Cohen, J.E. and Davis, B.M., 2016. New tribosphenic mammals from the Mussentuchit Local Fauna (Cedar Mountain Formation, Cenomanian), Utah, USA. </t>
    </r>
    <r>
      <rPr>
        <i/>
        <sz val="11"/>
        <color rgb="FF222222"/>
        <rFont val="Calibri"/>
        <family val="2"/>
        <scheme val="minor"/>
      </rPr>
      <t>Palaeontologia Polonica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67</t>
    </r>
    <r>
      <rPr>
        <sz val="11"/>
        <color rgb="FF222222"/>
        <rFont val="Calibri"/>
        <family val="2"/>
        <scheme val="minor"/>
      </rPr>
      <t>, pp.67-81.</t>
    </r>
  </si>
  <si>
    <r>
      <t>Archibald, J.D. and Averianov, A., 2012. Phylogenetic analysis, taxonomic revision, and dental ontogeny of the Cretaceous Zhelestidae (Mammalia: Eutheria). </t>
    </r>
    <r>
      <rPr>
        <i/>
        <sz val="11"/>
        <color rgb="FF222222"/>
        <rFont val="Calibri"/>
        <family val="2"/>
        <scheme val="minor"/>
      </rPr>
      <t>Zoological Journal of the Linnean Society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164</t>
    </r>
    <r>
      <rPr>
        <sz val="11"/>
        <color rgb="FF222222"/>
        <rFont val="Calibri"/>
        <family val="2"/>
        <scheme val="minor"/>
      </rPr>
      <t>(2), pp.361-426.</t>
    </r>
  </si>
  <si>
    <r>
      <t>Goin, F.J., Martinelli, A.G., Soto-Acuña, S., Vieytes, E.C., Manríquez, L.M., Fernández, R.A., Pino, J.P., Trevisan, C., Kaluza, J., Reguero, M.A. and Leppe, M., 2020. First Mesozoic mammal from Chile: The southernmost record of a Late Cretaceous gondwanatherian. </t>
    </r>
    <r>
      <rPr>
        <i/>
        <sz val="11"/>
        <color rgb="FF222222"/>
        <rFont val="Calibri"/>
        <family val="2"/>
        <scheme val="minor"/>
      </rPr>
      <t>Bol. Mus. Nac. Hist. Nat. Chile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69</t>
    </r>
    <r>
      <rPr>
        <sz val="11"/>
        <color rgb="FF222222"/>
        <rFont val="Calibri"/>
        <family val="2"/>
        <scheme val="minor"/>
      </rPr>
      <t>, pp.5-31.</t>
    </r>
  </si>
  <si>
    <r>
      <t>Prasad, G.V., Jaeger, J.J., Sahni, A., Gheerbrant, E. and Khajuria, C.K., 1994. Eutherian mammals from the upper Cretaceous (Maastrichtian) intertrappean beds of Naskal, Andhra Pradesh, India. </t>
    </r>
    <r>
      <rPr>
        <i/>
        <sz val="11"/>
        <color rgb="FF222222"/>
        <rFont val="Calibri"/>
        <family val="2"/>
        <scheme val="minor"/>
      </rPr>
      <t>Journal of Vertebrate Paleontology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14</t>
    </r>
    <r>
      <rPr>
        <sz val="11"/>
        <color rgb="FF222222"/>
        <rFont val="Calibri"/>
        <family val="2"/>
        <scheme val="minor"/>
      </rPr>
      <t>(2), pp.260-277.</t>
    </r>
  </si>
  <si>
    <r>
      <t>Prasad, G.V., Verma, O., Gheerbrant, E., Goswami, A., Khosla, A., Parmar, V. and Sahni, A., 2010. First mammal evidence from the Late Cretaceous of India for biotic dispersal between India and Africa at the KT transition. </t>
    </r>
    <r>
      <rPr>
        <i/>
        <sz val="11"/>
        <color rgb="FF222222"/>
        <rFont val="Calibri"/>
        <family val="2"/>
        <scheme val="minor"/>
      </rPr>
      <t>Comptes Rendus Palevol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9</t>
    </r>
    <r>
      <rPr>
        <sz val="11"/>
        <color rgb="FF222222"/>
        <rFont val="Calibri"/>
        <family val="2"/>
        <scheme val="minor"/>
      </rPr>
      <t>(1-2), pp.63-71.</t>
    </r>
  </si>
  <si>
    <r>
      <t>Cifelli, R.L., 1994. Therian mammals of the terlingua local fauna (Judithian), Aguja formation, big bend of the Río Grande, Texas. </t>
    </r>
    <r>
      <rPr>
        <i/>
        <sz val="11"/>
        <color rgb="FF222222"/>
        <rFont val="Calibri"/>
        <family val="2"/>
        <scheme val="minor"/>
      </rPr>
      <t>Rocky Mountain Geology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30</t>
    </r>
    <r>
      <rPr>
        <sz val="11"/>
        <color rgb="FF222222"/>
        <rFont val="Calibri"/>
        <family val="2"/>
        <scheme val="minor"/>
      </rPr>
      <t>(2), pp.117-136.</t>
    </r>
  </si>
  <si>
    <r>
      <t>Archibald, J.D., 1982. </t>
    </r>
    <r>
      <rPr>
        <i/>
        <sz val="11"/>
        <color rgb="FF222222"/>
        <rFont val="Calibri"/>
        <family val="2"/>
        <scheme val="minor"/>
      </rPr>
      <t>A study of Mammalia and geology across the Cretaceous-Tertiary boundary in Garfield County, Montana</t>
    </r>
    <r>
      <rPr>
        <sz val="11"/>
        <color rgb="FF222222"/>
        <rFont val="Calibri"/>
        <family val="2"/>
        <scheme val="minor"/>
      </rPr>
      <t> (Vol. 122). Univ of California Press.</t>
    </r>
  </si>
  <si>
    <r>
      <t>Hunter, J.P., Heinrich, R.E. and Weishampel, D.B., 2010. Mammals from the St. Mary River Formation (Upper Cretaceous), Montana. </t>
    </r>
    <r>
      <rPr>
        <i/>
        <sz val="11"/>
        <color rgb="FF222222"/>
        <rFont val="Calibri"/>
        <family val="2"/>
        <scheme val="minor"/>
      </rPr>
      <t>Journal of Vertebrate Paleontology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30</t>
    </r>
    <r>
      <rPr>
        <sz val="11"/>
        <color rgb="FF222222"/>
        <rFont val="Calibri"/>
        <family val="2"/>
        <scheme val="minor"/>
      </rPr>
      <t>(3), pp.885-898.</t>
    </r>
  </si>
  <si>
    <r>
      <t>Lopatin, A.V., Maschenko, E.N. and Averianov, A.O., 2010, August. A new genus of triconodont mammals from the Early Cretaceous of Western Siberia. In </t>
    </r>
    <r>
      <rPr>
        <i/>
        <sz val="11"/>
        <color rgb="FF222222"/>
        <rFont val="Calibri"/>
        <family val="2"/>
        <scheme val="minor"/>
      </rPr>
      <t>Doklady Biological Sciences</t>
    </r>
    <r>
      <rPr>
        <sz val="11"/>
        <color rgb="FF222222"/>
        <rFont val="Calibri"/>
        <family val="2"/>
        <scheme val="minor"/>
      </rPr>
      <t> (Vol. 433, No. 1, p. 282). Springer Nature BV.</t>
    </r>
  </si>
  <si>
    <r>
      <t>Cohen, J.E., Davis, B.M. and Cifelli, R.L., 2020. Geologically oldest Pediomyoidea (Mammalia, Marsupialiformes) from the Late Cretaceous of North America, with implications for taxonomy and diet of earliest Late Cretaceous mammals. </t>
    </r>
    <r>
      <rPr>
        <i/>
        <sz val="11"/>
        <color rgb="FF222222"/>
        <rFont val="Calibri"/>
        <family val="2"/>
        <scheme val="minor"/>
      </rPr>
      <t>Journal of Vertebrate Paleontology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40</t>
    </r>
    <r>
      <rPr>
        <sz val="11"/>
        <color rgb="FF222222"/>
        <rFont val="Calibri"/>
        <family val="2"/>
        <scheme val="minor"/>
      </rPr>
      <t>(5), p.e1835935.</t>
    </r>
  </si>
  <si>
    <r>
      <t>Averianov, A. and Archibald, J.D., 2005. Mammals from the mid-Cretaceous Khodzhakul Formation, Kyzylkum Desert, Uzbekistan. </t>
    </r>
    <r>
      <rPr>
        <i/>
        <sz val="11"/>
        <color rgb="FF222222"/>
        <rFont val="Calibri"/>
        <family val="2"/>
        <scheme val="minor"/>
      </rPr>
      <t>Cretaceous Research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26</t>
    </r>
    <r>
      <rPr>
        <sz val="11"/>
        <color rgb="FF222222"/>
        <rFont val="Calibri"/>
        <family val="2"/>
        <scheme val="minor"/>
      </rPr>
      <t>(4), pp.593-608.</t>
    </r>
  </si>
  <si>
    <r>
      <t>Williamson, T.E. and Weil, A., 2008. Metatherian mammals from the Naashoibito Member, Kirtland Formation, San Juan Basin, New Mexico and their biochronologic and paleobiogeographic significance. </t>
    </r>
    <r>
      <rPr>
        <i/>
        <sz val="11"/>
        <color rgb="FF222222"/>
        <rFont val="Calibri"/>
        <family val="2"/>
        <scheme val="minor"/>
      </rPr>
      <t>Journal of Vertebrate Paleontology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28</t>
    </r>
    <r>
      <rPr>
        <sz val="11"/>
        <color rgb="FF222222"/>
        <rFont val="Calibri"/>
        <family val="2"/>
        <scheme val="minor"/>
      </rPr>
      <t>(3), pp.803-815.</t>
    </r>
  </si>
  <si>
    <r>
      <t>Davis, B.M. and Cifelli, R.L., 2011. Reappraisal of the tribosphenidan mammals from the Trinity Group (Aptian—Albian) of Texas and Oklahoma. </t>
    </r>
    <r>
      <rPr>
        <i/>
        <sz val="11"/>
        <color rgb="FF222222"/>
        <rFont val="Calibri"/>
        <family val="2"/>
        <scheme val="minor"/>
      </rPr>
      <t>Acta Palaeontologica Polonica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56</t>
    </r>
    <r>
      <rPr>
        <sz val="11"/>
        <color rgb="FF222222"/>
        <rFont val="Calibri"/>
        <family val="2"/>
        <scheme val="minor"/>
      </rPr>
      <t>(3), pp.441-462.</t>
    </r>
  </si>
  <si>
    <r>
      <t>Chuankui, L., Setoguchi, T., Yuanqing, W., Yaoming, H. and Zhenglu, C., 2005. The first record of “eupantotherian”(Theria, Mammalia) from the late Early Cretaceous of western Liaoning, China. </t>
    </r>
    <r>
      <rPr>
        <i/>
        <sz val="11"/>
        <color rgb="FF222222"/>
        <rFont val="Calibri"/>
        <family val="2"/>
        <scheme val="minor"/>
      </rPr>
      <t>[Ku chi Chui Tung wu yu ku jen Lei]: Vertebrata Palasiatica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43</t>
    </r>
    <r>
      <rPr>
        <sz val="11"/>
        <color rgb="FF222222"/>
        <rFont val="Calibri"/>
        <family val="2"/>
        <scheme val="minor"/>
      </rPr>
      <t>(4), pp.245-255.</t>
    </r>
  </si>
  <si>
    <r>
      <t>Eberle, J.J., Clemens, W.A., McCarthy, P.J., Fiorillo, A.R., Erickson, G.M. and Druckenmiller, P.S., 2019. Northernmost record of the Metatheria: a new Late Cretaceous pediomyid from the North Slope of Alaska. </t>
    </r>
    <r>
      <rPr>
        <i/>
        <sz val="11"/>
        <color rgb="FF222222"/>
        <rFont val="Calibri"/>
        <family val="2"/>
        <scheme val="minor"/>
      </rPr>
      <t>Journal of Systematic Palaeontology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17</t>
    </r>
    <r>
      <rPr>
        <sz val="11"/>
        <color rgb="FF222222"/>
        <rFont val="Calibri"/>
        <family val="2"/>
        <scheme val="minor"/>
      </rPr>
      <t>(21), pp.1805-1824.</t>
    </r>
  </si>
  <si>
    <r>
      <t>Kelly, T.S., 2014. Preliminary report on the mammals from Lane's Little Jaw Site Quarry: a latest Cretaceous (earliest Puercan?) local fauna, Hell Creek Formation, southeastern Montana. </t>
    </r>
    <r>
      <rPr>
        <i/>
        <sz val="11"/>
        <color rgb="FF222222"/>
        <rFont val="Calibri"/>
        <family val="2"/>
        <scheme val="minor"/>
      </rPr>
      <t>Paludicola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10</t>
    </r>
    <r>
      <rPr>
        <sz val="11"/>
        <color rgb="FF222222"/>
        <rFont val="Calibri"/>
        <family val="2"/>
        <scheme val="minor"/>
      </rPr>
      <t>(1), pp.50-91.</t>
    </r>
  </si>
  <si>
    <r>
      <t>Tsubamoto, T., Rougier, G.W., Isaji, S., Manabe, M. and Forasiepi, A.M., 2004. New Early Cretaceous spalacotheriid symmetrodont mammal from Japan. </t>
    </r>
    <r>
      <rPr>
        <i/>
        <sz val="11"/>
        <color rgb="FF222222"/>
        <rFont val="Calibri"/>
        <family val="2"/>
        <scheme val="minor"/>
      </rPr>
      <t>Acta Palaeontologica Polonica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49</t>
    </r>
    <r>
      <rPr>
        <sz val="11"/>
        <color rgb="FF222222"/>
        <rFont val="Calibri"/>
        <family val="2"/>
        <scheme val="minor"/>
      </rPr>
      <t>(3).</t>
    </r>
  </si>
  <si>
    <r>
      <t>Ensom, P. and Sigogneau-Russell, D., 2000. New symmetrodonts (Mammalia, Theria) from the Purbeck Limestone Group, Lower Cretaceous, southern England. </t>
    </r>
    <r>
      <rPr>
        <i/>
        <sz val="11"/>
        <color rgb="FF222222"/>
        <rFont val="Calibri"/>
        <family val="2"/>
        <scheme val="minor"/>
      </rPr>
      <t>Cretaceous Research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21</t>
    </r>
    <r>
      <rPr>
        <sz val="11"/>
        <color rgb="FF222222"/>
        <rFont val="Calibri"/>
        <family val="2"/>
        <scheme val="minor"/>
      </rPr>
      <t>(6), pp.767-779.</t>
    </r>
  </si>
  <si>
    <r>
      <t>Sweetman, S.C., 2008. A spalacolestine spalacotheriid (Mammalia, Trechnotheria) from the Early Cretaceous (Barremian) of southern England and its bearing on spalacotheriid evolution. </t>
    </r>
    <r>
      <rPr>
        <i/>
        <sz val="11"/>
        <color rgb="FF222222"/>
        <rFont val="Calibri"/>
        <family val="2"/>
        <scheme val="minor"/>
      </rPr>
      <t>Palaeontology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51</t>
    </r>
    <r>
      <rPr>
        <sz val="11"/>
        <color rgb="FF222222"/>
        <rFont val="Calibri"/>
        <family val="2"/>
        <scheme val="minor"/>
      </rPr>
      <t>(6), pp.1367-1385.</t>
    </r>
  </si>
  <si>
    <r>
      <t>Cifelli, R.L. and Madsen, S.K., 1999. Spalacotheriid symmetrodonts (Mammalia) from the medial Cretaceous (upper Albian or lower Cenomanian) Mussentuchit local fauna, Cedar Mountain Formation, Utah, USA. </t>
    </r>
    <r>
      <rPr>
        <i/>
        <sz val="11"/>
        <color rgb="FF222222"/>
        <rFont val="Calibri"/>
        <family val="2"/>
        <scheme val="minor"/>
      </rPr>
      <t>Geodiversitas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21</t>
    </r>
    <r>
      <rPr>
        <sz val="11"/>
        <color rgb="FF222222"/>
        <rFont val="Calibri"/>
        <family val="2"/>
        <scheme val="minor"/>
      </rPr>
      <t>(2), pp.167-214.</t>
    </r>
  </si>
  <si>
    <r>
      <t>Cifelli, R.L., Davis, B.M. and Sames, B., 2012. Earliest Cretaceous mammals from the western United States. </t>
    </r>
    <r>
      <rPr>
        <i/>
        <sz val="11"/>
        <color rgb="FF222222"/>
        <rFont val="Calibri"/>
        <family val="2"/>
        <scheme val="minor"/>
      </rPr>
      <t>Acta Palaeontologica Polonica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59</t>
    </r>
    <r>
      <rPr>
        <sz val="11"/>
        <color rgb="FF222222"/>
        <rFont val="Calibri"/>
        <family val="2"/>
        <scheme val="minor"/>
      </rPr>
      <t>(1), pp.31-52.</t>
    </r>
  </si>
  <si>
    <r>
      <t>Han, G. and Meng, J., 2016. A new spalacolestine mammal from the Early Cretaceous Jehol Biota and implications for the morphology, phylogeny, and palaeobiology of Laurasian ‘symmetrodontans’. </t>
    </r>
    <r>
      <rPr>
        <i/>
        <sz val="11"/>
        <color rgb="FF222222"/>
        <rFont val="Calibri"/>
        <family val="2"/>
        <scheme val="minor"/>
      </rPr>
      <t>Zoological Journal of the Linnean Society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178</t>
    </r>
    <r>
      <rPr>
        <sz val="11"/>
        <color rgb="FF222222"/>
        <rFont val="Calibri"/>
        <family val="2"/>
        <scheme val="minor"/>
      </rPr>
      <t>(2), pp.343-380.</t>
    </r>
  </si>
  <si>
    <r>
      <t>Cifelli, R.L. and Madsen, S.K., 1986. An Upper Cretaceous symmetrodont (Mammalia) from southern Utah. </t>
    </r>
    <r>
      <rPr>
        <i/>
        <sz val="11"/>
        <color rgb="FF222222"/>
        <rFont val="Calibri"/>
        <family val="2"/>
        <scheme val="minor"/>
      </rPr>
      <t>Journal of Vertebrate Paleontology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6</t>
    </r>
    <r>
      <rPr>
        <sz val="11"/>
        <color rgb="FF222222"/>
        <rFont val="Calibri"/>
        <family val="2"/>
        <scheme val="minor"/>
      </rPr>
      <t>(3), pp.258-263.</t>
    </r>
  </si>
  <si>
    <r>
      <t>Hu, Y.M., FOX, R.C., WANG, Y.Q. and LI, C.K., 2005. A new spalacotheriid symmetrodont from the Early Cretaceous of northeastern China. </t>
    </r>
    <r>
      <rPr>
        <i/>
        <sz val="11"/>
        <color rgb="FF222222"/>
        <rFont val="Calibri"/>
        <family val="2"/>
        <scheme val="minor"/>
      </rPr>
      <t>American Museum Novitates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2005</t>
    </r>
    <r>
      <rPr>
        <sz val="11"/>
        <color rgb="FF222222"/>
        <rFont val="Calibri"/>
        <family val="2"/>
        <scheme val="minor"/>
      </rPr>
      <t>(3475), pp.1-20.</t>
    </r>
  </si>
  <si>
    <r>
      <t>Prasad, G.V., Verma, O.M.K.A.R., Sahni, A.S.H.O.K., Krause, D.W., Khosla, A.S.H.U. and Parmar, V.A.R.U.N., 2007. A new Late Cretaceous gondwanatherian mammal from central India. </t>
    </r>
    <r>
      <rPr>
        <i/>
        <sz val="11"/>
        <color rgb="FF222222"/>
        <rFont val="Calibri"/>
        <family val="2"/>
        <scheme val="minor"/>
      </rPr>
      <t>Proceedings-indian national science academy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73</t>
    </r>
    <r>
      <rPr>
        <sz val="11"/>
        <color rgb="FF222222"/>
        <rFont val="Calibri"/>
        <family val="2"/>
        <scheme val="minor"/>
      </rPr>
      <t>(1), p.17.</t>
    </r>
  </si>
  <si>
    <r>
      <t>Archibald, J.D. and Averianov, A.O., 2003. The Late Cretaceous placental mammal Kulbeckia. </t>
    </r>
    <r>
      <rPr>
        <i/>
        <sz val="11"/>
        <color rgb="FF222222"/>
        <rFont val="Calibri"/>
        <family val="2"/>
        <scheme val="minor"/>
      </rPr>
      <t>Journal of Vertebrate Paleontology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23</t>
    </r>
    <r>
      <rPr>
        <sz val="11"/>
        <color rgb="FF222222"/>
        <rFont val="Calibri"/>
        <family val="2"/>
        <scheme val="minor"/>
      </rPr>
      <t>(2), pp.404-419.</t>
    </r>
  </si>
  <si>
    <r>
      <t>Zan, S., Wood, C.B., Rougier, G.W., Jin, L., Chen, J. and Schaff, C.R., 2006. A new" middle" Cretaceous zalambdalestid mammal, from a new locality in Jilin Province, northeastern China. </t>
    </r>
    <r>
      <rPr>
        <i/>
        <sz val="11"/>
        <color rgb="FF222222"/>
        <rFont val="Calibri"/>
        <family val="2"/>
        <scheme val="minor"/>
      </rPr>
      <t>JOURNAL-PALEONTOLOGICAL SOCIETY OF KOREA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22</t>
    </r>
    <r>
      <rPr>
        <sz val="11"/>
        <color rgb="FF222222"/>
        <rFont val="Calibri"/>
        <family val="2"/>
        <scheme val="minor"/>
      </rPr>
      <t>(1), p.153.</t>
    </r>
  </si>
  <si>
    <r>
      <t>Averianov, A. and Nessov, L., 1995. A new Cretaceous mammal from the Campanian of Kazakhstan. </t>
    </r>
    <r>
      <rPr>
        <i/>
        <sz val="11"/>
        <color rgb="FF222222"/>
        <rFont val="Calibri"/>
        <family val="2"/>
        <scheme val="minor"/>
      </rPr>
      <t>NEUES JAHRBUCH FUR GEOLOGIE UND PALAONTOLOGIE MONATSHEFTE</t>
    </r>
    <r>
      <rPr>
        <sz val="11"/>
        <color rgb="FF222222"/>
        <rFont val="Calibri"/>
        <family val="2"/>
        <scheme val="minor"/>
      </rPr>
      <t>, pp.65-65.</t>
    </r>
  </si>
  <si>
    <r>
      <t>Fostowicz-Frelik, Ł.U.C.J.A., 2016. A new zalambdalestid (Eutheria) from the Late Cretaceous of Mongolia and its implications for the origin of Glires. </t>
    </r>
    <r>
      <rPr>
        <i/>
        <sz val="11"/>
        <color rgb="FF222222"/>
        <rFont val="Calibri"/>
        <family val="2"/>
        <scheme val="minor"/>
      </rPr>
      <t>Paleont Pol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67</t>
    </r>
    <r>
      <rPr>
        <sz val="11"/>
        <color rgb="FF222222"/>
        <rFont val="Calibri"/>
        <family val="2"/>
        <scheme val="minor"/>
      </rPr>
      <t>, pp.127-136.</t>
    </r>
  </si>
  <si>
    <r>
      <t>Plogschties, T. and Martin, T., 2019. New information on the maxilla, dentary, and dentition of Maotherium sinense, with comments on the zhangheotheriid dental formulae. </t>
    </r>
    <r>
      <rPr>
        <i/>
        <sz val="11"/>
        <color rgb="FF222222"/>
        <rFont val="Calibri"/>
        <family val="2"/>
        <scheme val="minor"/>
      </rPr>
      <t>PalZ</t>
    </r>
    <r>
      <rPr>
        <sz val="11"/>
        <color rgb="FF222222"/>
        <rFont val="Calibri"/>
        <family val="2"/>
        <scheme val="minor"/>
      </rPr>
      <t>, pp.1-11.</t>
    </r>
  </si>
  <si>
    <r>
      <t>Hu, Y., Wang, Y., Luo, Z. and Li, C., 1997. A new symmetrodont mammal from China and its implications for mammalian evolution. </t>
    </r>
    <r>
      <rPr>
        <i/>
        <sz val="11"/>
        <color rgb="FF222222"/>
        <rFont val="Calibri"/>
        <family val="2"/>
        <scheme val="minor"/>
      </rPr>
      <t>Nature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390</t>
    </r>
    <r>
      <rPr>
        <sz val="11"/>
        <color rgb="FF222222"/>
        <rFont val="Calibri"/>
        <family val="2"/>
        <scheme val="minor"/>
      </rPr>
      <t>(6656), pp.137-142.</t>
    </r>
  </si>
  <si>
    <r>
      <t>Ji, Q., Luo, Z.X., Zhang, X., Yuan, C.X. and Xu, L., 2009. Evolutionary development of the middle ear in Mesozoic therian mammals. </t>
    </r>
    <r>
      <rPr>
        <i/>
        <sz val="11"/>
        <color rgb="FF222222"/>
        <rFont val="Calibri"/>
        <family val="2"/>
        <scheme val="minor"/>
      </rPr>
      <t>Science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326</t>
    </r>
    <r>
      <rPr>
        <sz val="11"/>
        <color rgb="FF222222"/>
        <rFont val="Calibri"/>
        <family val="2"/>
        <scheme val="minor"/>
      </rPr>
      <t>(5950), pp.278-281.</t>
    </r>
  </si>
  <si>
    <r>
      <t>Tabuce, R., Tortosa, T., Vianey-Liaud, M., Garcia, G., Lebrun, R., Godefroit, P., Dutour, Y., Berton, S., Valentin, X. and Cheylan, G., 2013. New eutherian mammals from the Late Cretaceous of Aix-en-Provence Basin, south-eastern France. </t>
    </r>
    <r>
      <rPr>
        <i/>
        <sz val="11"/>
        <color rgb="FF222222"/>
        <rFont val="Calibri"/>
        <family val="2"/>
        <scheme val="minor"/>
      </rPr>
      <t>Zoological Journal of the Linnean Society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169</t>
    </r>
    <r>
      <rPr>
        <sz val="11"/>
        <color rgb="FF222222"/>
        <rFont val="Calibri"/>
        <family val="2"/>
        <scheme val="minor"/>
      </rPr>
      <t>(3), pp.653-672.</t>
    </r>
  </si>
  <si>
    <r>
      <t>Gheerbrant, E. and Astibia, H., 1994. Un nouveau mammifère du Maastrichtien de Laño (Pays Basque espagnol). </t>
    </r>
    <r>
      <rPr>
        <i/>
        <sz val="11"/>
        <color rgb="FF222222"/>
        <rFont val="Calibri"/>
        <family val="2"/>
        <scheme val="minor"/>
      </rPr>
      <t>Comptes rendus de l'Académie des sciences. Série 2. Sciences de la terre et des planètes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318</t>
    </r>
    <r>
      <rPr>
        <sz val="11"/>
        <color rgb="FF222222"/>
        <rFont val="Calibri"/>
        <family val="2"/>
        <scheme val="minor"/>
      </rPr>
      <t>(8), pp.1125-1131.</t>
    </r>
  </si>
  <si>
    <r>
      <t>Wood, C.B. and Clemens, W.A., 2001. A new specimen and a functional reassociation of the molar dentition of Batodon tenuis (Placentalia, incertae sedis), latest Cretaceous (Lancian), North America. </t>
    </r>
    <r>
      <rPr>
        <i/>
        <sz val="11"/>
        <color rgb="FF222222"/>
        <rFont val="Calibri"/>
        <family val="2"/>
        <scheme val="minor"/>
      </rPr>
      <t>Bulletin of the Museum of Comparative Zoology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156</t>
    </r>
    <r>
      <rPr>
        <sz val="11"/>
        <color rgb="FF222222"/>
        <rFont val="Calibri"/>
        <family val="2"/>
        <scheme val="minor"/>
      </rPr>
      <t>(1), pp.99-118.</t>
    </r>
  </si>
  <si>
    <r>
      <t>Wible, J.R., Rougier, G.W., Novacek, M.J. and Asher, R.J., 2009. The eutherian mammal Maelestes gobiensis from the Late Cretaceous of Mongolia and the phylogeny of Cretaceous Eutheria. </t>
    </r>
    <r>
      <rPr>
        <i/>
        <sz val="11"/>
        <color rgb="FF222222"/>
        <rFont val="Calibri"/>
        <family val="2"/>
        <scheme val="minor"/>
      </rPr>
      <t>Bulletin of the American Museum of Natural History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2009</t>
    </r>
    <r>
      <rPr>
        <sz val="11"/>
        <color rgb="FF222222"/>
        <rFont val="Calibri"/>
        <family val="2"/>
        <scheme val="minor"/>
      </rPr>
      <t>(327), pp.1-123.</t>
    </r>
  </si>
  <si>
    <r>
      <t>Averianov, A.O., Archibald, J.D. and Ekdale, E.G., 2010. New material of the Late Cretaceous deltatheroidan mammal Sulestes from Uzbekistan and phylogenetic reassessment of the metatherian-eutherian dichotomy. </t>
    </r>
    <r>
      <rPr>
        <i/>
        <sz val="11"/>
        <color rgb="FF222222"/>
        <rFont val="Calibri"/>
        <family val="2"/>
        <scheme val="minor"/>
      </rPr>
      <t>Journal of Systematic Palaeontology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8</t>
    </r>
    <r>
      <rPr>
        <sz val="11"/>
        <color rgb="FF222222"/>
        <rFont val="Calibri"/>
        <family val="2"/>
        <scheme val="minor"/>
      </rPr>
      <t>(3), pp.301-330.</t>
    </r>
  </si>
  <si>
    <r>
      <t>Bi, S., Jin, X., Li, S. and Du, T., 2015. A new Cretaceous metatherian mammal from Henan, China. </t>
    </r>
    <r>
      <rPr>
        <i/>
        <sz val="11"/>
        <color rgb="FF222222"/>
        <rFont val="Calibri"/>
        <family val="2"/>
        <scheme val="minor"/>
      </rPr>
      <t>PeerJ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3</t>
    </r>
    <r>
      <rPr>
        <sz val="11"/>
        <color rgb="FF222222"/>
        <rFont val="Calibri"/>
        <family val="2"/>
        <scheme val="minor"/>
      </rPr>
      <t>, p.e896.</t>
    </r>
  </si>
  <si>
    <r>
      <t>Rougier, G.W., Isaji, S. and Manabe, M., 2007. An Early Cretaceous mammal from the Kuwajima Formation (Tetori Group), Japan, and a reassessment of triconodont phylogeny. </t>
    </r>
    <r>
      <rPr>
        <i/>
        <sz val="11"/>
        <color rgb="FF222222"/>
        <rFont val="Calibri"/>
        <family val="2"/>
        <scheme val="minor"/>
      </rPr>
      <t>Annals of Carnegie Museum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76</t>
    </r>
    <r>
      <rPr>
        <sz val="11"/>
        <color rgb="FF222222"/>
        <rFont val="Calibri"/>
        <family val="2"/>
        <scheme val="minor"/>
      </rPr>
      <t>(2), pp.73-115.</t>
    </r>
  </si>
  <si>
    <r>
      <t>Meng, J., Wang, Y. and Li, C., 2011. Transitional mammalian middle ear from a new Cretaceous Jehol eutriconodont. </t>
    </r>
    <r>
      <rPr>
        <i/>
        <sz val="11"/>
        <color rgb="FF222222"/>
        <rFont val="Calibri"/>
        <family val="2"/>
        <scheme val="minor"/>
      </rPr>
      <t>Nature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472</t>
    </r>
    <r>
      <rPr>
        <sz val="11"/>
        <color rgb="FF222222"/>
        <rFont val="Calibri"/>
        <family val="2"/>
        <scheme val="minor"/>
      </rPr>
      <t>(7342), pp.181-185.</t>
    </r>
  </si>
  <si>
    <r>
      <t>Lopatin, A. and Averianov, A., 2015. Gobiconodon (Mammalia) from the Early Cretaceous of Mongolia and revision of Gobiconodontidae. </t>
    </r>
    <r>
      <rPr>
        <i/>
        <sz val="11"/>
        <color rgb="FF222222"/>
        <rFont val="Calibri"/>
        <family val="2"/>
        <scheme val="minor"/>
      </rPr>
      <t>Journal of Mammalian Evolution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22</t>
    </r>
    <r>
      <rPr>
        <sz val="11"/>
        <color rgb="FF222222"/>
        <rFont val="Calibri"/>
        <family val="2"/>
        <scheme val="minor"/>
      </rPr>
      <t>(1), pp.17-43.</t>
    </r>
  </si>
  <si>
    <r>
      <t>Kusuhashi, N., Wang, Y.Q., Li, C.K. and Jin, X., 2016. Two new species of Gobiconodon (Mammalia, Eutriconodonta, Gobiconodontidae) from the Lower Cretaceous Shahai and Fuxin formations, northeastern China. </t>
    </r>
    <r>
      <rPr>
        <i/>
        <sz val="11"/>
        <color rgb="FF222222"/>
        <rFont val="Calibri"/>
        <family val="2"/>
        <scheme val="minor"/>
      </rPr>
      <t>Historical Biology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28</t>
    </r>
    <r>
      <rPr>
        <sz val="11"/>
        <color rgb="FF222222"/>
        <rFont val="Calibri"/>
        <family val="2"/>
        <scheme val="minor"/>
      </rPr>
      <t>(1-2), pp.14-26.</t>
    </r>
  </si>
  <si>
    <r>
      <t>Li, C., Wang, Y., Hu, Y. and Meng, J., 2003. A new species of Gobiconodon (Triconodonta, Mammalia) and its implication for the age of Jehol Biota. </t>
    </r>
    <r>
      <rPr>
        <i/>
        <sz val="11"/>
        <color rgb="FF222222"/>
        <rFont val="Calibri"/>
        <family val="2"/>
        <scheme val="minor"/>
      </rPr>
      <t>Chinese Science Bulletin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48</t>
    </r>
    <r>
      <rPr>
        <sz val="11"/>
        <color rgb="FF222222"/>
        <rFont val="Calibri"/>
        <family val="2"/>
        <scheme val="minor"/>
      </rPr>
      <t>(11), pp.1129-1134.</t>
    </r>
  </si>
  <si>
    <r>
      <t>Maschenko, E.N. and Lopatin, A.V., 1998. First record of an Early Cretaceous triconodont mammal in Siberia. </t>
    </r>
    <r>
      <rPr>
        <i/>
        <sz val="11"/>
        <color rgb="FF222222"/>
        <rFont val="Calibri"/>
        <family val="2"/>
        <scheme val="minor"/>
      </rPr>
      <t>Bulletin de l’Institut royal des sciences naturelles de Belgique, Sciences de la Terre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68</t>
    </r>
    <r>
      <rPr>
        <sz val="11"/>
        <color rgb="FF222222"/>
        <rFont val="Calibri"/>
        <family val="2"/>
        <scheme val="minor"/>
      </rPr>
      <t>, pp.233-236.</t>
    </r>
  </si>
  <si>
    <r>
      <t>YUAN, C., XU, L., ZHANG, X., XI, Y., WU, Y. and JI, Q., 2009. A new species of Gobiconodon (Mammalia) from western Liaoning, China and its implication for the dental formula of Gobiconodon. </t>
    </r>
    <r>
      <rPr>
        <i/>
        <sz val="11"/>
        <color rgb="FF222222"/>
        <rFont val="Calibri"/>
        <family val="2"/>
        <scheme val="minor"/>
      </rPr>
      <t>Acta Geologica Sinica‐English Edition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83</t>
    </r>
    <r>
      <rPr>
        <sz val="11"/>
        <color rgb="FF222222"/>
        <rFont val="Calibri"/>
        <family val="2"/>
        <scheme val="minor"/>
      </rPr>
      <t>(2), pp.207-211.</t>
    </r>
  </si>
  <si>
    <r>
      <t>Jenkins Jr, F.A. and Schaff, C.R., 1988. The Early Cretaceous mammal Gobiconodon (Mammalia, Triconodonta) from the Cloverly Formation in Montana. </t>
    </r>
    <r>
      <rPr>
        <i/>
        <sz val="11"/>
        <color rgb="FF222222"/>
        <rFont val="Calibri"/>
        <family val="2"/>
        <scheme val="minor"/>
      </rPr>
      <t>Journal of Vertebrate Paleontology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8</t>
    </r>
    <r>
      <rPr>
        <sz val="11"/>
        <color rgb="FF222222"/>
        <rFont val="Calibri"/>
        <family val="2"/>
        <scheme val="minor"/>
      </rPr>
      <t>(1), pp.1-24.</t>
    </r>
  </si>
  <si>
    <r>
      <t>Meng, J., Hu, Y.M., Wang, Y.Q. and Li, C.K., 2005. A new Triconodont (mammalia) from the early Cretaceous Yixian formation of Liaoning, China. </t>
    </r>
    <r>
      <rPr>
        <i/>
        <sz val="11"/>
        <color rgb="FF222222"/>
        <rFont val="Calibri"/>
        <family val="2"/>
        <scheme val="minor"/>
      </rPr>
      <t>Vertebrata PalAsiatica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43</t>
    </r>
    <r>
      <rPr>
        <sz val="11"/>
        <color rgb="FF222222"/>
        <rFont val="Calibri"/>
        <family val="2"/>
        <scheme val="minor"/>
      </rPr>
      <t>, pp.1-10.</t>
    </r>
  </si>
  <si>
    <r>
      <t>Hu, Y., Meng, J., Wang, Y. and Li, C., 2005. Large Mesozoic mammals fed on young dinosaurs. </t>
    </r>
    <r>
      <rPr>
        <i/>
        <sz val="11"/>
        <color rgb="FF222222"/>
        <rFont val="Calibri"/>
        <family val="2"/>
        <scheme val="minor"/>
      </rPr>
      <t>Nature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433</t>
    </r>
    <r>
      <rPr>
        <sz val="11"/>
        <color rgb="FF222222"/>
        <rFont val="Calibri"/>
        <family val="2"/>
        <scheme val="minor"/>
      </rPr>
      <t>(7022), pp.149-152.</t>
    </r>
  </si>
  <si>
    <r>
      <t>Jäger, K.R., Cifelli, R.L. and Martin, T., 2021. Tooth eruption in the Early Cretaceous British mammal Triconodon and description of a new species. </t>
    </r>
    <r>
      <rPr>
        <i/>
        <sz val="11"/>
        <color rgb="FF222222"/>
        <rFont val="Calibri"/>
        <family val="2"/>
        <scheme val="minor"/>
      </rPr>
      <t>Papers in Palaeontology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7</t>
    </r>
    <r>
      <rPr>
        <sz val="11"/>
        <color rgb="FF222222"/>
        <rFont val="Calibri"/>
        <family val="2"/>
        <scheme val="minor"/>
      </rPr>
      <t>(2), pp.1065-1080.</t>
    </r>
  </si>
  <si>
    <r>
      <t>Cifelli, R.L., Lipka, T.R., Schaff, C.R. and Rowe, T.B., 1999. First Early Cretaceous mammal from the eastern seaboard of the United States. </t>
    </r>
    <r>
      <rPr>
        <i/>
        <sz val="11"/>
        <color rgb="FF222222"/>
        <rFont val="Calibri"/>
        <family val="2"/>
        <scheme val="minor"/>
      </rPr>
      <t>Journal of Vertebrate Paleontology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19</t>
    </r>
    <r>
      <rPr>
        <sz val="11"/>
        <color rgb="FF222222"/>
        <rFont val="Calibri"/>
        <family val="2"/>
        <scheme val="minor"/>
      </rPr>
      <t>(2), pp.199-203.</t>
    </r>
  </si>
  <si>
    <r>
      <t>Case, J.A., Goin, F.J. and Woodburne, M.O., 2005. “South American” marsupials from the Late Cretaceous of North America and the origin of marsupial cohorts. </t>
    </r>
    <r>
      <rPr>
        <i/>
        <sz val="11"/>
        <color rgb="FF222222"/>
        <rFont val="Calibri"/>
        <family val="2"/>
        <scheme val="minor"/>
      </rPr>
      <t>Journal of Mammalian Evolution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12</t>
    </r>
    <r>
      <rPr>
        <sz val="11"/>
        <color rgb="FF222222"/>
        <rFont val="Calibri"/>
        <family val="2"/>
        <scheme val="minor"/>
      </rPr>
      <t>(3), pp.461-494.</t>
    </r>
  </si>
  <si>
    <r>
      <t>Martinelli, A.G., Soto-Acuña, S., Goin, F.J., Kaluza, J., Bostelmann, J.E., Fonseca, P.H., Reguero, M.A., Leppe, M. and Vargas, A.O., 2021. New cladotherian mammal from southern Chile and the evolution of mesungulatid meridiolestidans at the dusk of the Mesozoic era. </t>
    </r>
    <r>
      <rPr>
        <i/>
        <sz val="11"/>
        <color rgb="FF222222"/>
        <rFont val="Calibri"/>
        <family val="2"/>
        <scheme val="minor"/>
      </rPr>
      <t>Scientific reports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11</t>
    </r>
    <r>
      <rPr>
        <sz val="11"/>
        <color rgb="FF222222"/>
        <rFont val="Calibri"/>
        <family val="2"/>
        <scheme val="minor"/>
      </rPr>
      <t>(1), pp.1-18.</t>
    </r>
  </si>
  <si>
    <r>
      <t>Flannery, T.F., Archer, M., Rich, T.H. and Jones, R., 1995. A new family of monotremes feom the Creataceous of Australia. </t>
    </r>
    <r>
      <rPr>
        <i/>
        <sz val="11"/>
        <color rgb="FF222222"/>
        <rFont val="Calibri"/>
        <family val="2"/>
        <scheme val="minor"/>
      </rPr>
      <t>Nature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377</t>
    </r>
    <r>
      <rPr>
        <sz val="11"/>
        <color rgb="FF222222"/>
        <rFont val="Calibri"/>
        <family val="2"/>
        <scheme val="minor"/>
      </rPr>
      <t>(6548), pp.418-420.</t>
    </r>
  </si>
  <si>
    <r>
      <t>Archer, M., Flannery, T.F., Ritchie, A. and Molnar, R.E., 1985. First Mesozoic mammal from Australia—an early Cretaceous monotreme. </t>
    </r>
    <r>
      <rPr>
        <i/>
        <sz val="11"/>
        <color rgb="FF222222"/>
        <rFont val="Calibri"/>
        <family val="2"/>
        <scheme val="minor"/>
      </rPr>
      <t>Nature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318</t>
    </r>
    <r>
      <rPr>
        <sz val="11"/>
        <color rgb="FF222222"/>
        <rFont val="Calibri"/>
        <family val="2"/>
        <scheme val="minor"/>
      </rPr>
      <t>(6044), pp.363-366.</t>
    </r>
  </si>
  <si>
    <r>
      <t>Eaton, J.G. and Cifelli, R.L., 2001. Multituberculate mammals from near the Early-Late Cretaceous boundary, Cedar Mountain Formation, Utah. </t>
    </r>
    <r>
      <rPr>
        <i/>
        <sz val="11"/>
        <color rgb="FF222222"/>
        <rFont val="Calibri"/>
        <family val="2"/>
        <scheme val="minor"/>
      </rPr>
      <t>Acta Palaeontologica Polonica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46</t>
    </r>
    <r>
      <rPr>
        <sz val="11"/>
        <color rgb="FF222222"/>
        <rFont val="Calibri"/>
        <family val="2"/>
        <scheme val="minor"/>
      </rPr>
      <t>(4).</t>
    </r>
  </si>
  <si>
    <r>
      <t>Eaton, J.G., 2009. Cenomanian (Late Cretaceous) mammals from Cedar Canyon, southwestern Utah, and a revision of Cenomanian Alphadon-like marsupials. </t>
    </r>
    <r>
      <rPr>
        <i/>
        <sz val="11"/>
        <color rgb="FF222222"/>
        <rFont val="Calibri"/>
        <family val="2"/>
        <scheme val="minor"/>
      </rPr>
      <t>Papers on Geology Vertebrate Paleontology and Biostratigraphy in Honor of Michael O Woodburne. Museum of Northern Arizona, Flagstaff</t>
    </r>
    <r>
      <rPr>
        <sz val="11"/>
        <color rgb="FF222222"/>
        <rFont val="Calibri"/>
        <family val="2"/>
        <scheme val="minor"/>
      </rPr>
      <t>, pp.97-110.</t>
    </r>
  </si>
  <si>
    <r>
      <t>Kielan-Jaworowska, Z., 1974. </t>
    </r>
    <r>
      <rPr>
        <i/>
        <sz val="11"/>
        <color rgb="FF222222"/>
        <rFont val="Calibri"/>
        <family val="2"/>
        <scheme val="minor"/>
      </rPr>
      <t>Multituberculate Succession in the Late Cretaceuos of the Gobi Desert Mongolia</t>
    </r>
    <r>
      <rPr>
        <sz val="11"/>
        <color rgb="FF222222"/>
        <rFont val="Calibri"/>
        <family val="2"/>
        <scheme val="minor"/>
      </rPr>
      <t>. Krakow.</t>
    </r>
  </si>
  <si>
    <r>
      <t>Averianov, A.O. and Archibald, J.D., 2003. Mammals from the Upper Cretaceous Aitym Formation, Kyzylkum Desert, Uzbekistan. </t>
    </r>
    <r>
      <rPr>
        <i/>
        <sz val="11"/>
        <color rgb="FF222222"/>
        <rFont val="Calibri"/>
        <family val="2"/>
        <scheme val="minor"/>
      </rPr>
      <t>Cretaceous Research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24</t>
    </r>
    <r>
      <rPr>
        <sz val="11"/>
        <color rgb="FF222222"/>
        <rFont val="Calibri"/>
        <family val="2"/>
        <scheme val="minor"/>
      </rPr>
      <t>(2), pp.171-191.</t>
    </r>
  </si>
  <si>
    <r>
      <t>Fox, R.C., 1971. Early Campanian multituberculates (Mammalia: Allotheria) from the upper Milk River Formation, Alberta. </t>
    </r>
    <r>
      <rPr>
        <i/>
        <sz val="11"/>
        <color rgb="FF222222"/>
        <rFont val="Calibri"/>
        <family val="2"/>
        <scheme val="minor"/>
      </rPr>
      <t>Canadian Journal of Earth Sciences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8</t>
    </r>
    <r>
      <rPr>
        <sz val="11"/>
        <color rgb="FF222222"/>
        <rFont val="Calibri"/>
        <family val="2"/>
        <scheme val="minor"/>
      </rPr>
      <t>(8), pp.916-938.</t>
    </r>
  </si>
  <si>
    <r>
      <t>Xu, L., Zhang, X., Pu, H., Jia, S., Zhang, J., Lü, J. and Meng, J., 2015. Largest known Mesozoic multituberculate from Eurasia and implications for multituberculate evolution and biology. </t>
    </r>
    <r>
      <rPr>
        <i/>
        <sz val="11"/>
        <color rgb="FF222222"/>
        <rFont val="Calibri"/>
        <family val="2"/>
        <scheme val="minor"/>
      </rPr>
      <t>Scientific reports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5</t>
    </r>
    <r>
      <rPr>
        <sz val="11"/>
        <color rgb="FF222222"/>
        <rFont val="Calibri"/>
        <family val="2"/>
        <scheme val="minor"/>
      </rPr>
      <t>(1), pp.1-11.</t>
    </r>
  </si>
  <si>
    <r>
      <t>Wible, J.R., Shelley, S.L. and Bi, S., 2019. New genus and species of djadochtatheriid multituberculate (Allotheria, Mammalia) from the Upper Cretaceous Bayan Mandahu Formation of Inner Mongolia. </t>
    </r>
    <r>
      <rPr>
        <i/>
        <sz val="11"/>
        <color rgb="FF222222"/>
        <rFont val="Calibri"/>
        <family val="2"/>
        <scheme val="minor"/>
      </rPr>
      <t>Annals of Carnegie Museum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85</t>
    </r>
    <r>
      <rPr>
        <sz val="11"/>
        <color rgb="FF222222"/>
        <rFont val="Calibri"/>
        <family val="2"/>
        <scheme val="minor"/>
      </rPr>
      <t>(4), pp.285-327.</t>
    </r>
  </si>
  <si>
    <r>
      <t>Kusuhashi, N., Hu, Y., Wang, Y., Setoguchi, T. and Matsuoka, H., 2010. New multituberculate mammals from the Lower Cretaceous (Shahai and Fuxin formations), northeastern China. </t>
    </r>
    <r>
      <rPr>
        <i/>
        <sz val="11"/>
        <color rgb="FF222222"/>
        <rFont val="Calibri"/>
        <family val="2"/>
        <scheme val="minor"/>
      </rPr>
      <t>Journal of Vertebrate Paleontology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30</t>
    </r>
    <r>
      <rPr>
        <sz val="11"/>
        <color rgb="FF222222"/>
        <rFont val="Calibri"/>
        <family val="2"/>
        <scheme val="minor"/>
      </rPr>
      <t>(5), pp.1501-1514.</t>
    </r>
  </si>
  <si>
    <r>
      <t>Codrea, V.A., Solomon, A.A., Venczel, M. and Smith, T., 2014. A new kogaionid multituberculate mammal from the Maastrichtian of the Transylvanian Basin, Romania. </t>
    </r>
    <r>
      <rPr>
        <i/>
        <sz val="11"/>
        <color rgb="FF222222"/>
        <rFont val="Calibri"/>
        <family val="2"/>
        <scheme val="minor"/>
      </rPr>
      <t>Comptes Rendus Palevol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13</t>
    </r>
    <r>
      <rPr>
        <sz val="11"/>
        <color rgb="FF222222"/>
        <rFont val="Calibri"/>
        <family val="2"/>
        <scheme val="minor"/>
      </rPr>
      <t>(6), pp.489-499.</t>
    </r>
  </si>
  <si>
    <r>
      <t>Eaton, J.G., 2002. </t>
    </r>
    <r>
      <rPr>
        <i/>
        <sz val="11"/>
        <color rgb="FF222222"/>
        <rFont val="Calibri"/>
        <family val="2"/>
        <scheme val="minor"/>
      </rPr>
      <t>Multituberculate mammals from the Wahweap (Campanian, Aquilan) and Kaiparowits (Campanian, Judithian) formations, within and near Grand Staircase-Escalante National Monument, southern Utah</t>
    </r>
    <r>
      <rPr>
        <sz val="11"/>
        <color rgb="FF222222"/>
        <rFont val="Calibri"/>
        <family val="2"/>
        <scheme val="minor"/>
      </rPr>
      <t> (Vol. 2, No. 4). Utah Geological Survey.</t>
    </r>
  </si>
  <si>
    <r>
      <t>Wilson, G.P., Dechesne, M. and Anderson, I.R., 2010. New latest Cretaceous mammals from northeastern Colorado with biochronologic and biogeographic implications. </t>
    </r>
    <r>
      <rPr>
        <i/>
        <sz val="11"/>
        <color rgb="FF222222"/>
        <rFont val="Calibri"/>
        <family val="2"/>
        <scheme val="minor"/>
      </rPr>
      <t>Journal of Vertebrate Paleontology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30</t>
    </r>
    <r>
      <rPr>
        <sz val="11"/>
        <color rgb="FF222222"/>
        <rFont val="Calibri"/>
        <family val="2"/>
        <scheme val="minor"/>
      </rPr>
      <t>(2), pp.499-520.</t>
    </r>
  </si>
  <si>
    <r>
      <t>Hoffmann, S., O’Connor, P.M., Kirk, E.C., Wible, J.R. and Krause, D.W., 2014. Endocranial and inner ear morphology of Vintana sertichi (Mammalia, Gondwanatheria) from the Late Cretaceous of Madagascar. </t>
    </r>
    <r>
      <rPr>
        <i/>
        <sz val="11"/>
        <color rgb="FF222222"/>
        <rFont val="Calibri"/>
        <family val="2"/>
        <scheme val="minor"/>
      </rPr>
      <t>Journal of Vertebrate Paleontology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34</t>
    </r>
    <r>
      <rPr>
        <sz val="11"/>
        <color rgb="FF222222"/>
        <rFont val="Calibri"/>
        <family val="2"/>
        <scheme val="minor"/>
      </rPr>
      <t>(sup1), pp.110-137.</t>
    </r>
  </si>
  <si>
    <r>
      <t>Bi, S., Zheng, X., Wang, X., Cignetti, N.E., Yang, S. and Wible, J.R., 2018. An Early Cretaceous eutherian and the placental–marsupial dichotomy. </t>
    </r>
    <r>
      <rPr>
        <i/>
        <sz val="11"/>
        <color rgb="FF222222"/>
        <rFont val="Calibri"/>
        <family val="2"/>
        <scheme val="minor"/>
      </rPr>
      <t>Nature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558</t>
    </r>
    <r>
      <rPr>
        <sz val="11"/>
        <color rgb="FF222222"/>
        <rFont val="Calibri"/>
        <family val="2"/>
        <scheme val="minor"/>
      </rPr>
      <t>(7710), pp.390-395.</t>
    </r>
  </si>
  <si>
    <r>
      <t>Ji, Q., Luo, Z.X., Yuan, C.X., Wible, J.R., Zhang, J.P. and Georgi, J.A., 2002. The earliest known eutherian mammal. </t>
    </r>
    <r>
      <rPr>
        <i/>
        <sz val="11"/>
        <color rgb="FF222222"/>
        <rFont val="Calibri"/>
        <family val="2"/>
        <scheme val="minor"/>
      </rPr>
      <t>Nature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416</t>
    </r>
    <r>
      <rPr>
        <sz val="11"/>
        <color rgb="FF222222"/>
        <rFont val="Calibri"/>
        <family val="2"/>
        <scheme val="minor"/>
      </rPr>
      <t>(6883), pp.816-822.</t>
    </r>
  </si>
  <si>
    <r>
      <t>Luo, Z.X., Ji, Q., Wible, J.R. and Yuan, C.X., 2003. An Early Cretaceous tribosphenic mammal and metatherian evolution. </t>
    </r>
    <r>
      <rPr>
        <i/>
        <sz val="11"/>
        <color rgb="FF222222"/>
        <rFont val="Calibri"/>
        <family val="2"/>
        <scheme val="minor"/>
      </rPr>
      <t>Science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302</t>
    </r>
    <r>
      <rPr>
        <sz val="11"/>
        <color rgb="FF222222"/>
        <rFont val="Calibri"/>
        <family val="2"/>
        <scheme val="minor"/>
      </rPr>
      <t>(5652), pp.1934-1940.</t>
    </r>
  </si>
  <si>
    <r>
      <t>Smith, F.A., Smith, R.E.E., Lyons, S.K. and Payne, J.L., 2018. Body size downgrading of mammals over the late Quaternary. </t>
    </r>
    <r>
      <rPr>
        <i/>
        <sz val="11"/>
        <color rgb="FF222222"/>
        <rFont val="Calibri"/>
        <family val="2"/>
        <scheme val="minor"/>
      </rPr>
      <t>Science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360</t>
    </r>
    <r>
      <rPr>
        <sz val="11"/>
        <color rgb="FF222222"/>
        <rFont val="Calibri"/>
        <family val="2"/>
        <scheme val="minor"/>
      </rPr>
      <t>(6386), pp.310-313.</t>
    </r>
  </si>
  <si>
    <r>
      <t>Krause, D.W., Hoffmann, S., Hu, Y., Wible, J.R., Rougier, G.W., Kirk, E.C., Groenke, J.R., Rogers, R.R., Rossie, J.B., Schultz, J.A. and Evans, A.R., 2020. Skeleton of a Cretaceous mammal from Madagascar reflects long-term insularity. </t>
    </r>
    <r>
      <rPr>
        <i/>
        <sz val="11"/>
        <color rgb="FF222222"/>
        <rFont val="Calibri"/>
        <family val="2"/>
        <scheme val="minor"/>
      </rPr>
      <t>Nature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581</t>
    </r>
    <r>
      <rPr>
        <sz val="11"/>
        <color rgb="FF222222"/>
        <rFont val="Calibri"/>
        <family val="2"/>
        <scheme val="minor"/>
      </rPr>
      <t>(7809), pp.421-427.</t>
    </r>
  </si>
  <si>
    <r>
      <t>Huttenlocker, A.K., Grossnickle, D.M., Kirkland, J.I., Schultz, J.A. and Luo, Z.X., 2018. Late-surviving stem mammal links the lowermost Cretaceous of North America and Gondwana. </t>
    </r>
    <r>
      <rPr>
        <i/>
        <sz val="11"/>
        <color rgb="FF222222"/>
        <rFont val="Calibri"/>
        <family val="2"/>
        <scheme val="minor"/>
      </rPr>
      <t>Nature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558</t>
    </r>
    <r>
      <rPr>
        <sz val="11"/>
        <color rgb="FF222222"/>
        <rFont val="Calibri"/>
        <family val="2"/>
        <scheme val="minor"/>
      </rPr>
      <t>(7708), pp.108-112.</t>
    </r>
  </si>
  <si>
    <r>
      <t>Martin, T., Marugán-Lobón, J., Vullo, R., Martín-Abad, H., Luo, Z.X. and Buscalioni, A.D., 2015. A Cretaceous eutriconodont and integument evolution in early mammals. </t>
    </r>
    <r>
      <rPr>
        <i/>
        <sz val="11"/>
        <color rgb="FF222222"/>
        <rFont val="Calibri"/>
        <family val="2"/>
        <scheme val="minor"/>
      </rPr>
      <t>Nature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526</t>
    </r>
    <r>
      <rPr>
        <sz val="11"/>
        <color rgb="FF222222"/>
        <rFont val="Calibri"/>
        <family val="2"/>
        <scheme val="minor"/>
      </rPr>
      <t>(7573), pp.380-384.</t>
    </r>
  </si>
  <si>
    <r>
      <t>Rougier, G.W., Sheth, A.S., Spurlin, B.K., Bolortsetseg, M.I.N.J.I.N. and Novacek, M.J., 2016. Craniodental anatomy of a new Late Cretaceous multituberculate mammal from Udan Sayr, Mongolia. </t>
    </r>
    <r>
      <rPr>
        <i/>
        <sz val="11"/>
        <color rgb="FF222222"/>
        <rFont val="Calibri"/>
        <family val="2"/>
        <scheme val="minor"/>
      </rPr>
      <t>Palaeontologia Polonica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67</t>
    </r>
    <r>
      <rPr>
        <sz val="11"/>
        <color rgb="FF222222"/>
        <rFont val="Calibri"/>
        <family val="2"/>
        <scheme val="minor"/>
      </rPr>
      <t>, pp.197-248.</t>
    </r>
  </si>
  <si>
    <r>
      <t>Csiki-Sava, Z., Vremir, M., Meng, J., Brusatte, S.L. and Norell, M.A., 2018. Dome-headed, small-brained island mammal from the Late Cretaceous of Romania. </t>
    </r>
    <r>
      <rPr>
        <i/>
        <sz val="11"/>
        <color rgb="FF222222"/>
        <rFont val="Calibri"/>
        <family val="2"/>
        <scheme val="minor"/>
      </rPr>
      <t>Proceedings of the National Academy of Sciences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115</t>
    </r>
    <r>
      <rPr>
        <sz val="11"/>
        <color rgb="FF222222"/>
        <rFont val="Calibri"/>
        <family val="2"/>
        <scheme val="minor"/>
      </rPr>
      <t>(19), pp.4857-4862.</t>
    </r>
  </si>
  <si>
    <t>Archer et al 1985</t>
  </si>
  <si>
    <t>Archibald and Averianov 2003</t>
  </si>
  <si>
    <t>Archibald and Averianov 2012</t>
  </si>
  <si>
    <t>Archibald and Averianov 2006</t>
  </si>
  <si>
    <t>Archibald 1982</t>
  </si>
  <si>
    <t>Averianov and Archibald 2005</t>
  </si>
  <si>
    <t>Averianov and Nessov 1995</t>
  </si>
  <si>
    <t>Averianov and Archibald 2003</t>
  </si>
  <si>
    <t>Averianov and Archibald 2013</t>
  </si>
  <si>
    <t>Averianov et al 2010</t>
  </si>
  <si>
    <t>Bi et al 2015</t>
  </si>
  <si>
    <t>Bi et al 2018</t>
  </si>
  <si>
    <t>Case et al 2005</t>
  </si>
  <si>
    <t>Chuankui et al 2005</t>
  </si>
  <si>
    <t>Cifelli et al 2012</t>
  </si>
  <si>
    <t>Cifelli et al 1999</t>
  </si>
  <si>
    <t>Codrea et al 2014</t>
  </si>
  <si>
    <t>Csiki-Sava et al 2018</t>
  </si>
  <si>
    <t>Flannery et al 1995</t>
  </si>
  <si>
    <t>Cifelli and Davis 2015</t>
  </si>
  <si>
    <t>Cifelli and Madsen 1986</t>
  </si>
  <si>
    <t>Cifelli and Madsen 1999</t>
  </si>
  <si>
    <t>Cifelli 1994</t>
  </si>
  <si>
    <t>Cifelli 2004</t>
  </si>
  <si>
    <t>Cifelli et al 2016</t>
  </si>
  <si>
    <t>Cohen et al 2020</t>
  </si>
  <si>
    <t>Davis and Cifelli 2011</t>
  </si>
  <si>
    <t>Davis 2012</t>
  </si>
  <si>
    <t>Eaton and Cifelli 2001</t>
  </si>
  <si>
    <t>Eaton 2002</t>
  </si>
  <si>
    <t>Eaton 2006</t>
  </si>
  <si>
    <t>Eaton 2009</t>
  </si>
  <si>
    <t>Eberle et al 2019</t>
  </si>
  <si>
    <t>Ensom and Sigogneau-Russell 2000</t>
  </si>
  <si>
    <t>Ensom and Sigogneau-Russell 1998</t>
  </si>
  <si>
    <t>Fostowicz-Frelik 2016</t>
  </si>
  <si>
    <t>Fox 1971</t>
  </si>
  <si>
    <t>Gheerbrant and Astibia 1994</t>
  </si>
  <si>
    <t>Goin et al 2020</t>
  </si>
  <si>
    <t>Han and Meng 2016</t>
  </si>
  <si>
    <t>Hoffman et al 2014</t>
  </si>
  <si>
    <t>Hu et al 2010</t>
  </si>
  <si>
    <t>Hu et al 1997</t>
  </si>
  <si>
    <t>Hu et al 2005a</t>
  </si>
  <si>
    <t>Hu et al 2005b</t>
  </si>
  <si>
    <t>Hunter et al 2010</t>
  </si>
  <si>
    <t>Huttenlocker et al 2018</t>
  </si>
  <si>
    <t>Jäger et al 2021</t>
  </si>
  <si>
    <t>Jenkins and Schaff 1988</t>
  </si>
  <si>
    <t>Ji et al 2002</t>
  </si>
  <si>
    <t>Ji et al 2009</t>
  </si>
  <si>
    <t>Kelly 2014</t>
  </si>
  <si>
    <t>Kielan-Jaworowska 1974</t>
  </si>
  <si>
    <t>Kielan-Jaworowska 1969</t>
  </si>
  <si>
    <t>Krause et al 2020</t>
  </si>
  <si>
    <t>Kusuhashi et al 2010</t>
  </si>
  <si>
    <t>Kusuhashi et al 2013</t>
  </si>
  <si>
    <t>Kusuhashi et al 2016</t>
  </si>
  <si>
    <t>Li et al 2003</t>
  </si>
  <si>
    <t>Meng et al 2005</t>
  </si>
  <si>
    <t>Lillegraven and McKenna 1986</t>
  </si>
  <si>
    <t>Lillegraven 1969</t>
  </si>
  <si>
    <t>Prasad et al 2007</t>
  </si>
  <si>
    <t>Rich et al 1997</t>
  </si>
  <si>
    <t>Rougier et al 2009</t>
  </si>
  <si>
    <t>Lopatin and Averianov 2006</t>
  </si>
  <si>
    <t>Prasad et al 1994</t>
  </si>
  <si>
    <t>Lopatin and Averianov 2015</t>
  </si>
  <si>
    <t>Lopatin and Averianov 2017</t>
  </si>
  <si>
    <t>Lopatin and Averianov 2018</t>
  </si>
  <si>
    <t>Maschenko and Lopatin 1998</t>
  </si>
  <si>
    <t>Lopatin et al 2010</t>
  </si>
  <si>
    <t>Luo et al 2003</t>
  </si>
  <si>
    <t>Martin et al 2015</t>
  </si>
  <si>
    <t>Martinelli et al 2021</t>
  </si>
  <si>
    <t>Meng et al 2011</t>
  </si>
  <si>
    <t>Plogschties and Martin 2019</t>
  </si>
  <si>
    <t>Prasad et al 2010</t>
  </si>
  <si>
    <t>Rich et al 2020</t>
  </si>
  <si>
    <t>Rougier et al 2007</t>
  </si>
  <si>
    <t>Rougier et al 2016</t>
  </si>
  <si>
    <t>Sahni 1972</t>
  </si>
  <si>
    <t>Smith et al 2018</t>
  </si>
  <si>
    <t>Sweetman 2008</t>
  </si>
  <si>
    <t>Tabuce et al 2013</t>
  </si>
  <si>
    <t>Tsubamoto et al 2004</t>
  </si>
  <si>
    <t>Vullo et al 2009</t>
  </si>
  <si>
    <t>Wang et al 2018</t>
  </si>
  <si>
    <t>Wible et al 2009</t>
  </si>
  <si>
    <t>Wible et al 2019</t>
  </si>
  <si>
    <t>Williamson and Weil 2008</t>
  </si>
  <si>
    <t>Wilson et al 2010</t>
  </si>
  <si>
    <t>Wood and Clemens 2001</t>
  </si>
  <si>
    <t>Xu et al 2015</t>
  </si>
  <si>
    <t>Yuan et al 2009</t>
  </si>
  <si>
    <t>Zan et al 2006</t>
  </si>
  <si>
    <t>Wilson et al 2012</t>
  </si>
  <si>
    <t>Mendoza et al 2006</t>
  </si>
  <si>
    <t>Bloch et al 1998</t>
  </si>
  <si>
    <t>Gordon 2003</t>
  </si>
  <si>
    <t>Legendre 1986</t>
  </si>
  <si>
    <r>
      <t>Legendre, S., 1986. Analysis of mammalian communities from the late Eocene and Oligocene of southern France. </t>
    </r>
    <r>
      <rPr>
        <i/>
        <sz val="11"/>
        <color rgb="FF222222"/>
        <rFont val="Calibri"/>
        <family val="2"/>
        <scheme val="minor"/>
      </rPr>
      <t>Palaeovertebrata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16</t>
    </r>
    <r>
      <rPr>
        <sz val="11"/>
        <color rgb="FF222222"/>
        <rFont val="Calibri"/>
        <family val="2"/>
        <scheme val="minor"/>
      </rPr>
      <t>(4), pp.191-212.</t>
    </r>
  </si>
  <si>
    <r>
      <t>Gordon, C.L., 2003. A first look at estimating body size in dentally conservative marsupials. </t>
    </r>
    <r>
      <rPr>
        <i/>
        <sz val="11"/>
        <color rgb="FF222222"/>
        <rFont val="Calibri"/>
        <family val="2"/>
        <scheme val="minor"/>
      </rPr>
      <t>Journal of Mammalian Evolution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10</t>
    </r>
    <r>
      <rPr>
        <sz val="11"/>
        <color rgb="FF222222"/>
        <rFont val="Calibri"/>
        <family val="2"/>
        <scheme val="minor"/>
      </rPr>
      <t>(1), pp.1-21.</t>
    </r>
  </si>
  <si>
    <r>
      <t>Bloch, J.I., Rose, K.D. and Gingerich, P.D., 1998. New species of Batodonoides (Lipotyphla, Geolabididae) from the early Eocene of Wyoming: smallest known mammal?. </t>
    </r>
    <r>
      <rPr>
        <i/>
        <sz val="11"/>
        <color rgb="FF222222"/>
        <rFont val="Calibri"/>
        <family val="2"/>
        <scheme val="minor"/>
      </rPr>
      <t>Journal of Mammalogy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79</t>
    </r>
    <r>
      <rPr>
        <sz val="11"/>
        <color rgb="FF222222"/>
        <rFont val="Calibri"/>
        <family val="2"/>
        <scheme val="minor"/>
      </rPr>
      <t>(3), pp.804-827.</t>
    </r>
  </si>
  <si>
    <r>
      <t>Mendoza, M., Janis, C.M. and Palmqvist, P., 2006. Estimating the body mass of extinct ungulates: a study on the use of multiple regression. </t>
    </r>
    <r>
      <rPr>
        <i/>
        <sz val="11"/>
        <color rgb="FF222222"/>
        <rFont val="Calibri"/>
        <family val="2"/>
        <scheme val="minor"/>
      </rPr>
      <t>Journal of Zoology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270</t>
    </r>
    <r>
      <rPr>
        <sz val="11"/>
        <color rgb="FF222222"/>
        <rFont val="Calibri"/>
        <family val="2"/>
        <scheme val="minor"/>
      </rPr>
      <t>(1), pp.90-101.</t>
    </r>
  </si>
  <si>
    <r>
      <t>Wilson, G.P., Evans, A.R., Corfe, I.J., Smits, P.D., Fortelius, M. and Jernvall, J., 2012. Adaptive radiation of multituberculate mammals before the extinction of dinosaurs. </t>
    </r>
    <r>
      <rPr>
        <i/>
        <sz val="11"/>
        <color rgb="FF222222"/>
        <rFont val="Calibri"/>
        <family val="2"/>
        <scheme val="minor"/>
      </rPr>
      <t>Nature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483</t>
    </r>
    <r>
      <rPr>
        <sz val="11"/>
        <color rgb="FF222222"/>
        <rFont val="Calibri"/>
        <family val="2"/>
        <scheme val="minor"/>
      </rPr>
      <t>(7390), pp.457-460.</t>
    </r>
  </si>
  <si>
    <r>
      <t>Van Valkenburgh, B., 1990. Skeletal and dental predictors of body mass in carnivores. </t>
    </r>
    <r>
      <rPr>
        <i/>
        <sz val="11"/>
        <color rgb="FF222222"/>
        <rFont val="Calibri"/>
        <family val="2"/>
        <scheme val="minor"/>
      </rPr>
      <t>Body size in Mammalian Paleobiology Estimation and biological implications.</t>
    </r>
    <r>
      <rPr>
        <sz val="11"/>
        <color rgb="FF222222"/>
        <rFont val="Calibri"/>
        <family val="2"/>
        <scheme val="minor"/>
      </rPr>
      <t>, pp.181-205.</t>
    </r>
  </si>
  <si>
    <t>Van Valkenburgh 1990</t>
  </si>
  <si>
    <t>Felidae</t>
  </si>
  <si>
    <t>Middle Pleistocene</t>
  </si>
  <si>
    <t>Gelasian</t>
  </si>
  <si>
    <t>Xenosmilus hodsonae</t>
  </si>
  <si>
    <t>Carnivora</t>
  </si>
  <si>
    <t>carnivore, omnivore</t>
  </si>
  <si>
    <t>Lutetian</t>
  </si>
  <si>
    <t>Merycoidodontidae</t>
  </si>
  <si>
    <t>Zanclean</t>
  </si>
  <si>
    <t>Miocene</t>
  </si>
  <si>
    <t>Artiodactyla</t>
  </si>
  <si>
    <t>Holocene</t>
  </si>
  <si>
    <t>Pleistocene</t>
  </si>
  <si>
    <t>Chalicotherioidea</t>
  </si>
  <si>
    <t>browser</t>
  </si>
  <si>
    <t>NA</t>
  </si>
  <si>
    <t>Burdigalian</t>
  </si>
  <si>
    <t>Tylocephalonyx skinneri</t>
  </si>
  <si>
    <t>Chalicotheriidae</t>
  </si>
  <si>
    <t>Perissodactyla</t>
  </si>
  <si>
    <t>Hyaenodontidae</t>
  </si>
  <si>
    <t>Protoceratidae</t>
  </si>
  <si>
    <t>Priabonian</t>
  </si>
  <si>
    <t>Trigenicus profectus</t>
  </si>
  <si>
    <t>Thanetian</t>
  </si>
  <si>
    <t>grazer</t>
  </si>
  <si>
    <t>Tortonian</t>
  </si>
  <si>
    <t>Mustelidae</t>
  </si>
  <si>
    <t>Sthenictis bellus</t>
  </si>
  <si>
    <t>Calabrian</t>
  </si>
  <si>
    <t>Pliocene</t>
  </si>
  <si>
    <t>Sciuridae</t>
  </si>
  <si>
    <t>granivore, frugivore</t>
  </si>
  <si>
    <t>semifossorial</t>
  </si>
  <si>
    <t>Rodentia</t>
  </si>
  <si>
    <t>Sorex rexroadensis</t>
  </si>
  <si>
    <t>Talpidae</t>
  </si>
  <si>
    <t>fossorial</t>
  </si>
  <si>
    <t>Serravallian</t>
  </si>
  <si>
    <t>Langhian</t>
  </si>
  <si>
    <t>Pseudaelurus</t>
  </si>
  <si>
    <t>Pseudaelurus validus</t>
  </si>
  <si>
    <t>Equidae</t>
  </si>
  <si>
    <t>Oligocene</t>
  </si>
  <si>
    <t>Rupelian</t>
  </si>
  <si>
    <t>Proscalops miocaenus</t>
  </si>
  <si>
    <t>Proscalopidae</t>
  </si>
  <si>
    <t>Castoridae</t>
  </si>
  <si>
    <t>Leptictidae</t>
  </si>
  <si>
    <t>insectivore, carnivore</t>
  </si>
  <si>
    <t>Prodiacodon furor</t>
  </si>
  <si>
    <t>grazer, browser</t>
  </si>
  <si>
    <t>Neogene</t>
  </si>
  <si>
    <t>Microtus</t>
  </si>
  <si>
    <t>Pitymys mcnowni</t>
  </si>
  <si>
    <t>Cricetidae</t>
  </si>
  <si>
    <t>Peromyscus</t>
  </si>
  <si>
    <t>Peromyscus sarmocophinus</t>
  </si>
  <si>
    <t>Bartonian</t>
  </si>
  <si>
    <t>Paramerychyus relictus</t>
  </si>
  <si>
    <t>Leporidae</t>
  </si>
  <si>
    <t>Palaeolagus haydeni</t>
  </si>
  <si>
    <t>Lagomorpha</t>
  </si>
  <si>
    <t>Ochotonidae</t>
  </si>
  <si>
    <t>Oreolagus nevadensis</t>
  </si>
  <si>
    <t>Oligoscalops galbreathi</t>
  </si>
  <si>
    <t>Miopetaurista webbi</t>
  </si>
  <si>
    <t>Miohippus anceps</t>
  </si>
  <si>
    <t>Merycoidodon (Otarohyus) major</t>
  </si>
  <si>
    <t>Leptictis dakotensis</t>
  </si>
  <si>
    <t>Leptarctus</t>
  </si>
  <si>
    <t>Leptarctus oregonensis</t>
  </si>
  <si>
    <t>Hypolagus voorhiesi</t>
  </si>
  <si>
    <t>Hypisodus minimus</t>
  </si>
  <si>
    <t>Hypisodontidae</t>
  </si>
  <si>
    <t>Hyopsodontidae</t>
  </si>
  <si>
    <t>Xenarthra</t>
  </si>
  <si>
    <t>Equus</t>
  </si>
  <si>
    <t>Equus giganteus</t>
  </si>
  <si>
    <t>Desmatochoerus hatcheri</t>
  </si>
  <si>
    <t>Chattian</t>
  </si>
  <si>
    <t>Primates</t>
  </si>
  <si>
    <t>Cervus</t>
  </si>
  <si>
    <t>Cervus canadensis</t>
  </si>
  <si>
    <t>Cervidae</t>
  </si>
  <si>
    <t>Canidae</t>
  </si>
  <si>
    <t>Archaeocyon falkenbachi</t>
  </si>
  <si>
    <t>Apternodus mediaevus</t>
  </si>
  <si>
    <t>Apternodontidae</t>
  </si>
  <si>
    <t>Allomys simplicidens</t>
  </si>
  <si>
    <t>Allomyidae</t>
  </si>
  <si>
    <t>Agnotocastor montanus</t>
  </si>
  <si>
    <t>Macroscelidea</t>
  </si>
  <si>
    <t>Tachyglossidae</t>
  </si>
  <si>
    <t>Zaglossus robusta</t>
  </si>
  <si>
    <t>Myrmecophagidae</t>
  </si>
  <si>
    <t>Messinian</t>
  </si>
  <si>
    <t>Myrmecophaga tridactyla</t>
  </si>
  <si>
    <t>Cingulata</t>
  </si>
  <si>
    <t>Dasypodidae</t>
  </si>
  <si>
    <t>Zaedyus pichiy</t>
  </si>
  <si>
    <t>Eutatus seguini</t>
  </si>
  <si>
    <t>Doellotatus inornatus</t>
  </si>
  <si>
    <t>Ringueletia simpsoni</t>
  </si>
  <si>
    <t>Chaetophractus villosus</t>
  </si>
  <si>
    <t>Piacenzian</t>
  </si>
  <si>
    <t>Chorobates recens</t>
  </si>
  <si>
    <t>Macroeuphractus outesi</t>
  </si>
  <si>
    <t>Macroeuphractus retusus</t>
  </si>
  <si>
    <t>Propraopus sulcatus</t>
  </si>
  <si>
    <t>Pholidota</t>
  </si>
  <si>
    <t>Manidae</t>
  </si>
  <si>
    <t>Manis (Smutsia) gigantea</t>
  </si>
  <si>
    <t>Hesperoscalops ruficervus</t>
  </si>
  <si>
    <t>Lemoynea biradicularis</t>
  </si>
  <si>
    <t>Talpa</t>
  </si>
  <si>
    <t>Talpa caeca</t>
  </si>
  <si>
    <t>Talpa minuta</t>
  </si>
  <si>
    <t>Talpa europaea</t>
  </si>
  <si>
    <t>Quyania chowi</t>
  </si>
  <si>
    <t>Scapanus latimanus</t>
  </si>
  <si>
    <t>Scapanus</t>
  </si>
  <si>
    <t>Scapanus townsendii</t>
  </si>
  <si>
    <t>Scapanus proceridens</t>
  </si>
  <si>
    <t>Dibolia bifida</t>
  </si>
  <si>
    <t>Archaeodesmana brailloni</t>
  </si>
  <si>
    <t>Archaeodesmana baetica</t>
  </si>
  <si>
    <t>Galemys kormosi</t>
  </si>
  <si>
    <t>Galemys</t>
  </si>
  <si>
    <t>Galemys sulimskii</t>
  </si>
  <si>
    <t>Desmanella dubia</t>
  </si>
  <si>
    <t>Desmanella gardiolensis</t>
  </si>
  <si>
    <t>Neurotrichus columbianus</t>
  </si>
  <si>
    <t>Desmana thermalis</t>
  </si>
  <si>
    <t>Desmana</t>
  </si>
  <si>
    <t>Desmana verestchagini</t>
  </si>
  <si>
    <t>Desmana inflata</t>
  </si>
  <si>
    <t>Desmana nehringi</t>
  </si>
  <si>
    <t>Desmana kowalskae</t>
  </si>
  <si>
    <t>Scalopus aquaticus</t>
  </si>
  <si>
    <t>Scalopus</t>
  </si>
  <si>
    <t>Tubulidentata</t>
  </si>
  <si>
    <t>Orycteropodidae</t>
  </si>
  <si>
    <t>Orycteropus abundulafus</t>
  </si>
  <si>
    <t>Orycteropus</t>
  </si>
  <si>
    <t>Orycteropus djourabensis</t>
  </si>
  <si>
    <t>Orycteropus afer</t>
  </si>
  <si>
    <t>Macroscelididae</t>
  </si>
  <si>
    <t>Elephantulus brachyrhynchus</t>
  </si>
  <si>
    <t>Elephantulus fuscus</t>
  </si>
  <si>
    <t>Macroscelides proboscideus</t>
  </si>
  <si>
    <t>meas_source</t>
  </si>
  <si>
    <t>m1</t>
  </si>
  <si>
    <t>length_mm</t>
  </si>
  <si>
    <t>width_mm</t>
  </si>
  <si>
    <t>meas_element</t>
  </si>
  <si>
    <t>skull</t>
  </si>
  <si>
    <t>mandible</t>
  </si>
  <si>
    <t>PBDB</t>
  </si>
  <si>
    <t>EOL</t>
  </si>
  <si>
    <t>Mammals, skull_length</t>
  </si>
  <si>
    <t>ln(m) = -3.83 + 3.68 * ln(skull_length)</t>
  </si>
  <si>
    <t>Luo et al 2001</t>
  </si>
  <si>
    <t>Mammals, mandible length</t>
  </si>
  <si>
    <t>ln(m) = -5.6712 + 2.9677 * ln(mandible_length)</t>
  </si>
  <si>
    <t>Foster 2009</t>
  </si>
  <si>
    <t>Alwoodia magna</t>
  </si>
  <si>
    <t>Palaechthonidae</t>
  </si>
  <si>
    <t>Anasazia williamsoni</t>
  </si>
  <si>
    <t>Eulipotyphla</t>
  </si>
  <si>
    <t>Apternodus baladontus</t>
  </si>
  <si>
    <t>Panameriungulata</t>
  </si>
  <si>
    <t>Ellipsodon inaequidens</t>
  </si>
  <si>
    <t>Plesiosoricidae</t>
  </si>
  <si>
    <t>Plesiosorex soricinoides</t>
  </si>
  <si>
    <t>Hyaenodon leptorhynchus</t>
  </si>
  <si>
    <t>Florentiamyidae</t>
  </si>
  <si>
    <t>Kirkomys nebraskensis</t>
  </si>
  <si>
    <t>Leptictida</t>
  </si>
  <si>
    <t>Lycophocyon hutchisoni</t>
  </si>
  <si>
    <t>Merycoides longiceps</t>
  </si>
  <si>
    <t>Omomyidae</t>
  </si>
  <si>
    <t>Walshina esmaraldensis</t>
  </si>
  <si>
    <t>Plesiadapiformes</t>
  </si>
  <si>
    <t>insectivore, omnivore</t>
  </si>
  <si>
    <t>Aquitanian</t>
  </si>
  <si>
    <t>Hyaenodon</t>
  </si>
  <si>
    <t>Gaudin et al 2018</t>
  </si>
  <si>
    <r>
      <t xml:space="preserve">Gaudin, T.J., Hicks, P. and Di Blanco, Y., 2018. Myrmecophaga tridactyla (Pilosa: Myrmecophagidae). </t>
    </r>
    <r>
      <rPr>
        <i/>
        <sz val="11"/>
        <color rgb="FF222222"/>
        <rFont val="Calibri"/>
        <family val="2"/>
        <scheme val="minor"/>
      </rPr>
      <t>Mammalian Species</t>
    </r>
    <r>
      <rPr>
        <sz val="11"/>
        <color rgb="FF222222"/>
        <rFont val="Calibri"/>
        <family val="2"/>
        <scheme val="minor"/>
      </rPr>
      <t>, 50(956), pp.1-13.</t>
    </r>
  </si>
  <si>
    <r>
      <t xml:space="preserve">Superina, M. and Abba, A.M., 2014. Zaedyus pichiy (Cingulata: Dasypodidae). </t>
    </r>
    <r>
      <rPr>
        <i/>
        <sz val="11"/>
        <color rgb="FF222222"/>
        <rFont val="Calibri"/>
        <family val="2"/>
        <scheme val="minor"/>
      </rPr>
      <t>Mammalian Species</t>
    </r>
    <r>
      <rPr>
        <sz val="11"/>
        <color rgb="FF222222"/>
        <rFont val="Calibri"/>
        <family val="2"/>
        <scheme val="minor"/>
      </rPr>
      <t>, 46(905), pp.1-10.</t>
    </r>
  </si>
  <si>
    <t>Superina and Abba 2014</t>
  </si>
  <si>
    <t>Vizcaíno and Bargo 2003</t>
  </si>
  <si>
    <t>Murray 1978</t>
  </si>
  <si>
    <t>Vizcaíno and Bargo 1998</t>
  </si>
  <si>
    <t>Carlini and Scillato-Yané 1996</t>
  </si>
  <si>
    <t>Vizcaíno and De Iuliis 2003</t>
  </si>
  <si>
    <t>Castro et al 2013</t>
  </si>
  <si>
    <t>Dalquest 1983</t>
  </si>
  <si>
    <t>Bown, T.M., 1980. The fossil Insectivora of Lemoyne Quarry (Ash Hollow Formation, Hemphillian), Keith County, Nebraska.</t>
  </si>
  <si>
    <t>Bown 1980</t>
  </si>
  <si>
    <t>Ziegler 2003</t>
  </si>
  <si>
    <t>van Cleef-Roders and van den Hoek Ostende 2001</t>
  </si>
  <si>
    <t>Rzebik-Kowalska 2014</t>
  </si>
  <si>
    <t>Verts and Carraway 2001</t>
  </si>
  <si>
    <t>Carraway et al 1993</t>
  </si>
  <si>
    <t>Hutchison 1968</t>
  </si>
  <si>
    <t>Rümke 1985</t>
  </si>
  <si>
    <t>Martín-Suárez et al 2001</t>
  </si>
  <si>
    <t>Crochet 1986</t>
  </si>
  <si>
    <t>Lehmann et al 2005</t>
  </si>
  <si>
    <t>Lehmann et al 2004</t>
  </si>
  <si>
    <t>Koontz and Roeper 1983</t>
  </si>
  <si>
    <t>Lovegrove and Mowoe 2013</t>
  </si>
  <si>
    <t>Smits 2015</t>
  </si>
  <si>
    <t>Reby et al 2016</t>
  </si>
  <si>
    <t>Costeur et al 2012</t>
  </si>
  <si>
    <t>Sole et al 2018</t>
  </si>
  <si>
    <t>Damuth 1982</t>
  </si>
  <si>
    <t>Tomiya 2011</t>
  </si>
  <si>
    <t>Casanovas-Vilar et al 2018</t>
  </si>
  <si>
    <t>Rothwell 2004</t>
  </si>
  <si>
    <t>López-Torres et al 2018</t>
  </si>
  <si>
    <t>Torregrosa et al 2010</t>
  </si>
  <si>
    <r>
      <t>Carlini, A.A. and Scillato-Yané, G.J., 1996. Chorobates recens (Xenarthra, Dasypodidae) y un análisis de la filogenia de los Euphractini. </t>
    </r>
    <r>
      <rPr>
        <i/>
        <sz val="11"/>
        <color rgb="FF222222"/>
        <rFont val="Calibri"/>
        <family val="2"/>
        <scheme val="minor"/>
      </rPr>
      <t>Revista del Museo de La Plata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9</t>
    </r>
    <r>
      <rPr>
        <sz val="11"/>
        <color rgb="FF222222"/>
        <rFont val="Calibri"/>
        <family val="2"/>
        <scheme val="minor"/>
      </rPr>
      <t>(59), pp.225-238.</t>
    </r>
  </si>
  <si>
    <r>
      <t>Carraway, L.N., Alexander, L.F. and Verts, B.J., 1993. Scapanus townsendii. </t>
    </r>
    <r>
      <rPr>
        <i/>
        <sz val="11"/>
        <color rgb="FF222222"/>
        <rFont val="Calibri"/>
        <family val="2"/>
        <scheme val="minor"/>
      </rPr>
      <t>Mammalian Species</t>
    </r>
    <r>
      <rPr>
        <sz val="11"/>
        <color rgb="FF222222"/>
        <rFont val="Calibri"/>
        <family val="2"/>
        <scheme val="minor"/>
      </rPr>
      <t>, (434), pp.1-7.</t>
    </r>
  </si>
  <si>
    <r>
      <t>Casanovas-Vilar, I., Garcia-Porta, J., Fortuny, J., Sanisidro, O., Prieto, J., Querejeta, M., Llácer, S., Robles, J.M., Bernardini, F. and Alba, D.M., 2018. Oldest skeleton of a fossil flying squirrel casts new light on the phylogeny of the group. </t>
    </r>
    <r>
      <rPr>
        <i/>
        <sz val="11"/>
        <color rgb="FF222222"/>
        <rFont val="Calibri"/>
        <family val="2"/>
        <scheme val="minor"/>
      </rPr>
      <t>Elife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7</t>
    </r>
    <r>
      <rPr>
        <sz val="11"/>
        <color rgb="FF222222"/>
        <rFont val="Calibri"/>
        <family val="2"/>
        <scheme val="minor"/>
      </rPr>
      <t>, p.e39270.</t>
    </r>
  </si>
  <si>
    <r>
      <t>Castro, M.C., Ribeiro, A.M., Ferigolo, J. and Langer, M.C., 2013. Redescription of Dasypus punctatus Lund, 1840 and considerations on the genus Propraopus Ameghino, 1881 (Xenarthra, Cingulata). </t>
    </r>
    <r>
      <rPr>
        <i/>
        <sz val="11"/>
        <color rgb="FF222222"/>
        <rFont val="Calibri"/>
        <family val="2"/>
        <scheme val="minor"/>
      </rPr>
      <t>Journal of Vertebrate Paleontology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33</t>
    </r>
    <r>
      <rPr>
        <sz val="11"/>
        <color rgb="FF222222"/>
        <rFont val="Calibri"/>
        <family val="2"/>
        <scheme val="minor"/>
      </rPr>
      <t>(2), pp.434-447.</t>
    </r>
  </si>
  <si>
    <r>
      <t>Costeur, L., Maridet, O., Peigné, S. and Heizmann, E.P., 2012. Palaeoecology and palaeoenvironment of the Aquitanian locality Ulm-Westtangente (MN2, Lower Freshwater Molasse, Germany). </t>
    </r>
    <r>
      <rPr>
        <i/>
        <sz val="11"/>
        <color rgb="FF222222"/>
        <rFont val="Calibri"/>
        <family val="2"/>
        <scheme val="minor"/>
      </rPr>
      <t>Swiss Journal of Palaeontology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131</t>
    </r>
    <r>
      <rPr>
        <sz val="11"/>
        <color rgb="FF222222"/>
        <rFont val="Calibri"/>
        <family val="2"/>
        <scheme val="minor"/>
      </rPr>
      <t>(1), pp.183-199.</t>
    </r>
  </si>
  <si>
    <r>
      <t>Crochet, J.Y., 1986. Insectivores pliocènes du sud de la France (Languedoc-Roussillon) et du nord-est de l'Espagne. </t>
    </r>
    <r>
      <rPr>
        <i/>
        <sz val="11"/>
        <color rgb="FF222222"/>
        <rFont val="Calibri"/>
        <family val="2"/>
        <scheme val="minor"/>
      </rPr>
      <t>Palaeovertebrata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16</t>
    </r>
    <r>
      <rPr>
        <sz val="11"/>
        <color rgb="FF222222"/>
        <rFont val="Calibri"/>
        <family val="2"/>
        <scheme val="minor"/>
      </rPr>
      <t>(3), pp.145-171.</t>
    </r>
  </si>
  <si>
    <r>
      <t>Dalquest, W.W., 1983. </t>
    </r>
    <r>
      <rPr>
        <i/>
        <sz val="11"/>
        <color rgb="FF222222"/>
        <rFont val="Calibri"/>
        <family val="2"/>
        <scheme val="minor"/>
      </rPr>
      <t>Mammals of the Coffee Ranch Local Fauna Hemphilian of Texas</t>
    </r>
    <r>
      <rPr>
        <sz val="11"/>
        <color rgb="FF222222"/>
        <rFont val="Calibri"/>
        <family val="2"/>
        <scheme val="minor"/>
      </rPr>
      <t>. Texas Memorial Museum, The University of Texas at Austin.</t>
    </r>
  </si>
  <si>
    <r>
      <t>Damuth, J., 1982. Analysis of the preservation of community structure in assemblages of fossil mammals. </t>
    </r>
    <r>
      <rPr>
        <i/>
        <sz val="11"/>
        <color rgb="FF222222"/>
        <rFont val="Calibri"/>
        <family val="2"/>
        <scheme val="minor"/>
      </rPr>
      <t>Paleobiology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8</t>
    </r>
    <r>
      <rPr>
        <sz val="11"/>
        <color rgb="FF222222"/>
        <rFont val="Calibri"/>
        <family val="2"/>
        <scheme val="minor"/>
      </rPr>
      <t>(4), pp.434-446.</t>
    </r>
  </si>
  <si>
    <r>
      <t>Foster, J.R., 2009. Preliminary body mass estimates for mammalian genera of the Morrison Formation (Upper Jurassic, North America). </t>
    </r>
    <r>
      <rPr>
        <i/>
        <sz val="11"/>
        <color rgb="FF222222"/>
        <rFont val="Calibri"/>
        <family val="2"/>
        <scheme val="minor"/>
      </rPr>
      <t>PaleoBios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28</t>
    </r>
    <r>
      <rPr>
        <sz val="11"/>
        <color rgb="FF222222"/>
        <rFont val="Calibri"/>
        <family val="2"/>
        <scheme val="minor"/>
      </rPr>
      <t>(3), pp.114-122.</t>
    </r>
  </si>
  <si>
    <r>
      <t xml:space="preserve">Hutchison, J.H., 1968. Fossil Talpidae (lnsectivora, Mammalia) from the later Tertiary of Oregon. </t>
    </r>
    <r>
      <rPr>
        <i/>
        <sz val="11"/>
        <color rgb="FF222222"/>
        <rFont val="Calibri"/>
        <family val="2"/>
        <scheme val="minor"/>
      </rPr>
      <t>Bulletin of the Museum of Natural History of the University of Oregon, 11.</t>
    </r>
  </si>
  <si>
    <r>
      <t>Koontz, F.W. and Roeper, N.J., 1983. Elephantulus rufescens. </t>
    </r>
    <r>
      <rPr>
        <i/>
        <sz val="11"/>
        <color rgb="FF222222"/>
        <rFont val="Calibri"/>
        <family val="2"/>
        <scheme val="minor"/>
      </rPr>
      <t>Mammalian species</t>
    </r>
    <r>
      <rPr>
        <sz val="11"/>
        <color rgb="FF222222"/>
        <rFont val="Calibri"/>
        <family val="2"/>
        <scheme val="minor"/>
      </rPr>
      <t>, (204), pp.1-5.</t>
    </r>
  </si>
  <si>
    <r>
      <t>Lehmann, T., Vignaud, P., Mackaye, H.T. and Brunet, M., 2004. A fossil aardvark (Mammalia, Tubulidentata) from the lower Pliocene of Chad. </t>
    </r>
    <r>
      <rPr>
        <i/>
        <sz val="11"/>
        <color rgb="FF222222"/>
        <rFont val="Calibri"/>
        <family val="2"/>
        <scheme val="minor"/>
      </rPr>
      <t>Journal of African Earth Sciences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40</t>
    </r>
    <r>
      <rPr>
        <sz val="11"/>
        <color rgb="FF222222"/>
        <rFont val="Calibri"/>
        <family val="2"/>
        <scheme val="minor"/>
      </rPr>
      <t>(5), pp.201-217.</t>
    </r>
  </si>
  <si>
    <r>
      <t>Lehmann, T., Vignaud, P., Likius, A. and Brunet, M., 2005. A new species of Orycteropodidae (Mammalia, Tubulidentata) in the Mio-Pliocene of northern Chad. </t>
    </r>
    <r>
      <rPr>
        <i/>
        <sz val="11"/>
        <color rgb="FF222222"/>
        <rFont val="Calibri"/>
        <family val="2"/>
        <scheme val="minor"/>
      </rPr>
      <t>zoological Journal of the Linnean society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143</t>
    </r>
    <r>
      <rPr>
        <sz val="11"/>
        <color rgb="FF222222"/>
        <rFont val="Calibri"/>
        <family val="2"/>
        <scheme val="minor"/>
      </rPr>
      <t>(1), pp.109-131.</t>
    </r>
  </si>
  <si>
    <r>
      <t>López-Torres, S., Silcox, M.T. and Holroyd, P.A., 2018. New omomyoids (Euprimates, Mammalia) from the late Uintan of southern California, USA, and the question of the extinction of the Paromomyidae (Plesiadapiformes, Primates). </t>
    </r>
    <r>
      <rPr>
        <i/>
        <sz val="11"/>
        <color rgb="FF222222"/>
        <rFont val="Calibri"/>
        <family val="2"/>
        <scheme val="minor"/>
      </rPr>
      <t>Palaeontologia Electronica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21</t>
    </r>
    <r>
      <rPr>
        <sz val="11"/>
        <color rgb="FF222222"/>
        <rFont val="Calibri"/>
        <family val="2"/>
        <scheme val="minor"/>
      </rPr>
      <t>(3).</t>
    </r>
  </si>
  <si>
    <r>
      <t>Lovegrove, B.G. and Mowoe, M.O., 2013. The evolution of mammal body sizes: responses to Cenozoic climate change in North American mammals. </t>
    </r>
    <r>
      <rPr>
        <i/>
        <sz val="11"/>
        <color rgb="FF222222"/>
        <rFont val="Calibri"/>
        <family val="2"/>
        <scheme val="minor"/>
      </rPr>
      <t>Journal of Evolutionary Biology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26</t>
    </r>
    <r>
      <rPr>
        <sz val="11"/>
        <color rgb="FF222222"/>
        <rFont val="Calibri"/>
        <family val="2"/>
        <scheme val="minor"/>
      </rPr>
      <t>(6), pp.1317-1329.</t>
    </r>
  </si>
  <si>
    <r>
      <t>Luo, Z.X., Crompton, A.W. and Sun, A.L., 2001. A new mammaliaform from the early Jurassic and evolution of mammalian characteristics. </t>
    </r>
    <r>
      <rPr>
        <i/>
        <sz val="11"/>
        <color rgb="FF222222"/>
        <rFont val="Calibri"/>
        <family val="2"/>
        <scheme val="minor"/>
      </rPr>
      <t>Science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292</t>
    </r>
    <r>
      <rPr>
        <sz val="11"/>
        <color rgb="FF222222"/>
        <rFont val="Calibri"/>
        <family val="2"/>
        <scheme val="minor"/>
      </rPr>
      <t>(5521), pp.1535-1540.</t>
    </r>
  </si>
  <si>
    <r>
      <t>Martín-Suárez, E., Bendala, N. and Freudenthal, M., 2001. Archaeodesmana baetica, sp. nov.(Mammalia, Insectivora, Talpidae) from the Mio-Pliocene transition of the Granada Basin, southern Spain. </t>
    </r>
    <r>
      <rPr>
        <i/>
        <sz val="11"/>
        <color rgb="FF222222"/>
        <rFont val="Calibri"/>
        <family val="2"/>
        <scheme val="minor"/>
      </rPr>
      <t>Journal of Vertebrate Paleontology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21</t>
    </r>
    <r>
      <rPr>
        <sz val="11"/>
        <color rgb="FF222222"/>
        <rFont val="Calibri"/>
        <family val="2"/>
        <scheme val="minor"/>
      </rPr>
      <t>(3), pp.547-554.</t>
    </r>
  </si>
  <si>
    <r>
      <t>Murray, P., 1978. A Pleistocene spiny anteater from Tasmania (Monotremata: Tachyglossidae, Zaglossus). In </t>
    </r>
    <r>
      <rPr>
        <i/>
        <sz val="11"/>
        <color rgb="FF222222"/>
        <rFont val="Calibri"/>
        <family val="2"/>
        <scheme val="minor"/>
      </rPr>
      <t>Papers and Proceedings of the Royal Society of Tasmania</t>
    </r>
    <r>
      <rPr>
        <sz val="11"/>
        <color rgb="FF222222"/>
        <rFont val="Calibri"/>
        <family val="2"/>
        <scheme val="minor"/>
      </rPr>
      <t> (Vol. 112, pp. 39-68).</t>
    </r>
  </si>
  <si>
    <r>
      <t>Reby, D., Wyman, M.T., Frey, R., Passilongo, D., Gilbert, J., Locatelli, Y. and Charlton, B.D., 2016. Evidence of biphonation and source–filter interactions in the bugles of male North American wapiti (Cervus canadensis). </t>
    </r>
    <r>
      <rPr>
        <i/>
        <sz val="11"/>
        <color rgb="FF222222"/>
        <rFont val="Calibri"/>
        <family val="2"/>
        <scheme val="minor"/>
      </rPr>
      <t>Journal of Experimental Biology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219</t>
    </r>
    <r>
      <rPr>
        <sz val="11"/>
        <color rgb="FF222222"/>
        <rFont val="Calibri"/>
        <family val="2"/>
        <scheme val="minor"/>
      </rPr>
      <t>(8), pp.1224-1236.</t>
    </r>
  </si>
  <si>
    <r>
      <t>Rothwell, T., 2004. New felid material from the Ulaan Tologoi locality, Loh Formation (early Miocene) of Mongolia. </t>
    </r>
    <r>
      <rPr>
        <i/>
        <sz val="11"/>
        <color rgb="FF222222"/>
        <rFont val="Calibri"/>
        <family val="2"/>
        <scheme val="minor"/>
      </rPr>
      <t>Bulletin of the American Museum of Natural History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2004</t>
    </r>
    <r>
      <rPr>
        <sz val="11"/>
        <color rgb="FF222222"/>
        <rFont val="Calibri"/>
        <family val="2"/>
        <scheme val="minor"/>
      </rPr>
      <t>(285), pp.157-165.</t>
    </r>
  </si>
  <si>
    <r>
      <t>Rümke, C.G., 1985. </t>
    </r>
    <r>
      <rPr>
        <i/>
        <sz val="11"/>
        <color rgb="FF222222"/>
        <rFont val="Calibri"/>
        <family val="2"/>
        <scheme val="minor"/>
      </rPr>
      <t>A review of fossil and recent Desmaninae (Talpidae, Insectivora)</t>
    </r>
    <r>
      <rPr>
        <sz val="11"/>
        <color rgb="FF222222"/>
        <rFont val="Calibri"/>
        <family val="2"/>
        <scheme val="minor"/>
      </rPr>
      <t> (Doctoral dissertation, Utrecht University).</t>
    </r>
  </si>
  <si>
    <r>
      <t>Rzebik-Kowalska, B., 2014. Review of the Pliocene and Pleistocene Talpidae (Soricomorpha, Mammalia) of Poland. </t>
    </r>
    <r>
      <rPr>
        <i/>
        <sz val="11"/>
        <color rgb="FF222222"/>
        <rFont val="Calibri"/>
        <family val="2"/>
        <scheme val="minor"/>
      </rPr>
      <t>Palaeontologia Electronica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17</t>
    </r>
    <r>
      <rPr>
        <sz val="11"/>
        <color rgb="FF222222"/>
        <rFont val="Calibri"/>
        <family val="2"/>
        <scheme val="minor"/>
      </rPr>
      <t>(2).</t>
    </r>
  </si>
  <si>
    <r>
      <t>Smits, P.D., 2015. Expected time-invariant effects of biological traits on mammal species duration. </t>
    </r>
    <r>
      <rPr>
        <i/>
        <sz val="11"/>
        <color rgb="FF222222"/>
        <rFont val="Calibri"/>
        <family val="2"/>
        <scheme val="minor"/>
      </rPr>
      <t>Proceedings of the National Academy of Sciences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112</t>
    </r>
    <r>
      <rPr>
        <sz val="11"/>
        <color rgb="FF222222"/>
        <rFont val="Calibri"/>
        <family val="2"/>
        <scheme val="minor"/>
      </rPr>
      <t>(42), pp.13015-13020.</t>
    </r>
  </si>
  <si>
    <r>
      <t>Sole, F., Morgane, D., Verger, K.L. and Bastien, M., 2018. Niche partitioning of the European carnivorous mammals during the Paleogene. </t>
    </r>
    <r>
      <rPr>
        <i/>
        <sz val="11"/>
        <color rgb="FF222222"/>
        <rFont val="Calibri"/>
        <family val="2"/>
        <scheme val="minor"/>
      </rPr>
      <t>Palaios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33</t>
    </r>
    <r>
      <rPr>
        <sz val="11"/>
        <color rgb="FF222222"/>
        <rFont val="Calibri"/>
        <family val="2"/>
        <scheme val="minor"/>
      </rPr>
      <t>(11), pp.514-523.</t>
    </r>
  </si>
  <si>
    <r>
      <t>Tomiya, S., 2011. A new basal caniform (Mammalia: Carnivora) from the middle Eocene of North America and remarks on the phylogeny of early carnivorans. </t>
    </r>
    <r>
      <rPr>
        <i/>
        <sz val="11"/>
        <color rgb="FF222222"/>
        <rFont val="Calibri"/>
        <family val="2"/>
        <scheme val="minor"/>
      </rPr>
      <t>PLoS one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6</t>
    </r>
    <r>
      <rPr>
        <sz val="11"/>
        <color rgb="FF222222"/>
        <rFont val="Calibri"/>
        <family val="2"/>
        <scheme val="minor"/>
      </rPr>
      <t>(9), p.e24146.</t>
    </r>
  </si>
  <si>
    <r>
      <t>Torregrosa, V., Petrucci, M., Pérez-Claros, J.A. and Palmqvist, P., 2010. Nasal aperture area and body mass in felids: ecophysiological implications and paleobiological inferences. </t>
    </r>
    <r>
      <rPr>
        <i/>
        <sz val="11"/>
        <color rgb="FF222222"/>
        <rFont val="Calibri"/>
        <family val="2"/>
        <scheme val="minor"/>
      </rPr>
      <t>Geobios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43</t>
    </r>
    <r>
      <rPr>
        <sz val="11"/>
        <color rgb="FF222222"/>
        <rFont val="Calibri"/>
        <family val="2"/>
        <scheme val="minor"/>
      </rPr>
      <t>(6), pp.653-661.</t>
    </r>
  </si>
  <si>
    <r>
      <t>van Cleef-Roders, J.T. and van den Hoek Ostende, L.W., 2001. Dental morphology of Talpa europaea and Talpa occidentalis (Mammalia: Insectivora) with a discussion of fossil Talpa in the Pleistocene of Europe. </t>
    </r>
    <r>
      <rPr>
        <i/>
        <sz val="11"/>
        <color rgb="FF222222"/>
        <rFont val="Calibri"/>
        <family val="2"/>
        <scheme val="minor"/>
      </rPr>
      <t>Zoologische Mededelingen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75</t>
    </r>
    <r>
      <rPr>
        <sz val="11"/>
        <color rgb="FF222222"/>
        <rFont val="Calibri"/>
        <family val="2"/>
        <scheme val="minor"/>
      </rPr>
      <t>, pp.51-68.</t>
    </r>
  </si>
  <si>
    <r>
      <t>Verts, B.J. and Carraway, L.N., 2001. Scapanus latimanus. </t>
    </r>
    <r>
      <rPr>
        <i/>
        <sz val="11"/>
        <color rgb="FF222222"/>
        <rFont val="Calibri"/>
        <family val="2"/>
        <scheme val="minor"/>
      </rPr>
      <t>Mammalian Species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2001</t>
    </r>
    <r>
      <rPr>
        <sz val="11"/>
        <color rgb="FF222222"/>
        <rFont val="Calibri"/>
        <family val="2"/>
        <scheme val="minor"/>
      </rPr>
      <t>(666), pp.1-7.</t>
    </r>
  </si>
  <si>
    <r>
      <t>Vizcaíno, S.F. and Bargo, M.S., 1998. The masticatory apparatus of the armadillo Eutatus (Mammalia, Cingulata) and some allied genera: paleobiology and evolution. </t>
    </r>
    <r>
      <rPr>
        <i/>
        <sz val="11"/>
        <color rgb="FF222222"/>
        <rFont val="Calibri"/>
        <family val="2"/>
        <scheme val="minor"/>
      </rPr>
      <t>Paleobiology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24</t>
    </r>
    <r>
      <rPr>
        <sz val="11"/>
        <color rgb="FF222222"/>
        <rFont val="Calibri"/>
        <family val="2"/>
        <scheme val="minor"/>
      </rPr>
      <t>(3), pp.371-383.</t>
    </r>
  </si>
  <si>
    <r>
      <t>Vizcaíno, S.F. and Bargo, S.M., 2003. Limb reconstruction of Eutatus seguini (Mammalia: Xenarthra: Dasypodidae). Paleobiological implications. </t>
    </r>
    <r>
      <rPr>
        <i/>
        <sz val="11"/>
        <color rgb="FF222222"/>
        <rFont val="Calibri"/>
        <family val="2"/>
        <scheme val="minor"/>
      </rPr>
      <t>Ameghiniana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40</t>
    </r>
    <r>
      <rPr>
        <sz val="11"/>
        <color rgb="FF222222"/>
        <rFont val="Calibri"/>
        <family val="2"/>
        <scheme val="minor"/>
      </rPr>
      <t>(1), pp.89-101.</t>
    </r>
  </si>
  <si>
    <r>
      <t>Vizcaíno, S.F. and De Iuliis, G., 2003. Evidence for advanced carnivory in fossil armadillos (Mammalia: Xenarthra: Dasypodidae). </t>
    </r>
    <r>
      <rPr>
        <i/>
        <sz val="11"/>
        <color rgb="FF222222"/>
        <rFont val="Calibri"/>
        <family val="2"/>
        <scheme val="minor"/>
      </rPr>
      <t>Paleobiology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29</t>
    </r>
    <r>
      <rPr>
        <sz val="11"/>
        <color rgb="FF222222"/>
        <rFont val="Calibri"/>
        <family val="2"/>
        <scheme val="minor"/>
      </rPr>
      <t>(1), pp.123-138.</t>
    </r>
  </si>
  <si>
    <r>
      <t>Ziegler, R., 2003. Moles [Talpidae] from the late Middle Miocene of South Germany. </t>
    </r>
    <r>
      <rPr>
        <i/>
        <sz val="11"/>
        <color rgb="FF222222"/>
        <rFont val="Calibri"/>
        <family val="2"/>
        <scheme val="minor"/>
      </rPr>
      <t>Acta Palaeontologica Polonica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48</t>
    </r>
    <r>
      <rPr>
        <sz val="11"/>
        <color rgb="FF222222"/>
        <rFont val="Calibri"/>
        <family val="2"/>
        <scheme val="minor"/>
      </rPr>
      <t>(4).</t>
    </r>
  </si>
  <si>
    <t>Cifelli 1993</t>
  </si>
  <si>
    <r>
      <t>Cifelli, R.L., 1993. Early Cretaceous mammal from North America and the evolution of marsupial dental characters. </t>
    </r>
    <r>
      <rPr>
        <i/>
        <sz val="11"/>
        <color rgb="FF222222"/>
        <rFont val="Calibri"/>
        <family val="2"/>
        <scheme val="minor"/>
      </rPr>
      <t>Proceedings of the National Academy of Sciences</t>
    </r>
    <r>
      <rPr>
        <sz val="11"/>
        <color rgb="FF222222"/>
        <rFont val="Calibri"/>
        <family val="2"/>
        <scheme val="minor"/>
      </rPr>
      <t>, </t>
    </r>
    <r>
      <rPr>
        <i/>
        <sz val="11"/>
        <color rgb="FF222222"/>
        <rFont val="Calibri"/>
        <family val="2"/>
        <scheme val="minor"/>
      </rPr>
      <t>90</t>
    </r>
    <r>
      <rPr>
        <sz val="11"/>
        <color rgb="FF222222"/>
        <rFont val="Calibri"/>
        <family val="2"/>
        <scheme val="minor"/>
      </rPr>
      <t>(20), pp.9413-9416.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</si>
</sst>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22222"/>
      <name val="Calibri"/>
      <family val="2"/>
      <scheme val="minor"/>
    </font>
    <font>
      <i/>
      <sz val="11"/>
      <color rgb="FF222222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0" xfId="0" applyAlignment="1"/>
    <xf numFmtId="0" fontId="0" fillId="0" borderId="0" xfId="0" applyAlignment="1">
      <alignment horizontal="fill"/>
    </xf>
    <xf numFmtId="0" fontId="0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7"/>
  <sheetViews>
    <sheetView tabSelected="1" zoomScaleNormal="100" workbookViewId="0">
      <pane ySplit="1" topLeftCell="A176" activePane="bottomLeft" state="frozen"/>
      <selection pane="bottomLeft" activeCell="F170" sqref="F170"/>
    </sheetView>
  </sheetViews>
  <sheetFormatPr defaultRowHeight="15" x14ac:dyDescent="0.25"/>
  <cols>
    <col min="2" max="2" width="16" bestFit="1" customWidth="1"/>
    <col min="3" max="3" width="18.28515625" bestFit="1" customWidth="1"/>
    <col min="4" max="4" width="34.42578125" bestFit="1" customWidth="1"/>
    <col min="5" max="5" width="12.7109375" bestFit="1" customWidth="1"/>
    <col min="6" max="6" width="26.28515625" customWidth="1"/>
    <col min="7" max="7" width="16.7109375" bestFit="1" customWidth="1"/>
    <col min="8" max="8" width="13.42578125" style="1" bestFit="1" customWidth="1"/>
    <col min="9" max="9" width="12.85546875" style="1" bestFit="1" customWidth="1"/>
    <col min="10" max="10" width="18.7109375" style="2" customWidth="1"/>
    <col min="11" max="11" width="24.5703125" style="2" customWidth="1"/>
    <col min="12" max="12" width="32.28515625" customWidth="1"/>
    <col min="13" max="13" width="20.85546875" bestFit="1" customWidth="1"/>
    <col min="14" max="14" width="21.5703125" bestFit="1" customWidth="1"/>
    <col min="15" max="15" width="6.85546875" bestFit="1" customWidth="1"/>
    <col min="21" max="21" width="15.140625" bestFit="1" customWidth="1"/>
    <col min="22" max="22" width="15.5703125" bestFit="1" customWidth="1"/>
    <col min="23" max="23" width="25.85546875" bestFit="1" customWidth="1"/>
    <col min="24" max="24" width="20.85546875" bestFit="1" customWidth="1"/>
    <col min="25" max="25" width="25.85546875" bestFit="1" customWidth="1"/>
  </cols>
  <sheetData>
    <row r="1" spans="1:25" x14ac:dyDescent="0.25">
      <c r="A1" t="s">
        <v>0</v>
      </c>
      <c r="B1" t="s">
        <v>221</v>
      </c>
      <c r="C1" t="s">
        <v>222</v>
      </c>
      <c r="D1" t="s">
        <v>1</v>
      </c>
      <c r="E1" t="s">
        <v>257</v>
      </c>
      <c r="F1" t="s">
        <v>258</v>
      </c>
      <c r="G1" t="s">
        <v>634</v>
      </c>
      <c r="H1" s="1" t="s">
        <v>632</v>
      </c>
      <c r="I1" s="1" t="s">
        <v>633</v>
      </c>
      <c r="J1" s="2" t="s">
        <v>630</v>
      </c>
      <c r="K1" s="2" t="s">
        <v>269</v>
      </c>
      <c r="L1" t="s">
        <v>263</v>
      </c>
      <c r="M1" t="s">
        <v>264</v>
      </c>
      <c r="N1" t="s">
        <v>259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</row>
    <row r="2" spans="1:25" x14ac:dyDescent="0.25">
      <c r="A2">
        <v>212372</v>
      </c>
      <c r="B2" t="s">
        <v>236</v>
      </c>
      <c r="C2" t="s">
        <v>236</v>
      </c>
      <c r="D2" t="s">
        <v>180</v>
      </c>
      <c r="E2" t="s">
        <v>236</v>
      </c>
      <c r="G2" t="s">
        <v>631</v>
      </c>
      <c r="H2" s="1">
        <v>0.72</v>
      </c>
      <c r="I2" s="1">
        <v>0.36</v>
      </c>
      <c r="J2" s="2" t="s">
        <v>405</v>
      </c>
      <c r="K2" s="2" t="s">
        <v>268</v>
      </c>
      <c r="L2" t="s">
        <v>261</v>
      </c>
      <c r="M2" t="s">
        <v>471</v>
      </c>
      <c r="N2">
        <f>1.81+1.827*LN(H2*I2)</f>
        <v>-0.65673375959883984</v>
      </c>
      <c r="O2">
        <v>1</v>
      </c>
      <c r="P2">
        <v>145</v>
      </c>
      <c r="Q2">
        <v>140.19999999999999</v>
      </c>
      <c r="R2">
        <v>145</v>
      </c>
      <c r="S2">
        <v>140.19999999999999</v>
      </c>
      <c r="T2" t="s">
        <v>13</v>
      </c>
      <c r="W2" t="s">
        <v>15</v>
      </c>
      <c r="X2" t="s">
        <v>16</v>
      </c>
      <c r="Y2" t="s">
        <v>17</v>
      </c>
    </row>
    <row r="3" spans="1:25" x14ac:dyDescent="0.25">
      <c r="A3">
        <v>241959</v>
      </c>
      <c r="B3" t="s">
        <v>236</v>
      </c>
      <c r="C3" t="s">
        <v>236</v>
      </c>
      <c r="D3" t="s">
        <v>181</v>
      </c>
      <c r="E3" t="s">
        <v>236</v>
      </c>
      <c r="G3" t="s">
        <v>631</v>
      </c>
      <c r="H3" s="1">
        <v>1.01</v>
      </c>
      <c r="I3" s="1">
        <v>0.53</v>
      </c>
      <c r="J3" s="2" t="s">
        <v>398</v>
      </c>
      <c r="K3" s="2" t="s">
        <v>268</v>
      </c>
      <c r="L3" t="s">
        <v>261</v>
      </c>
      <c r="M3" t="s">
        <v>471</v>
      </c>
      <c r="N3">
        <f t="shared" ref="N3:N27" si="0">1.81+1.827*LN(H3*I3)</f>
        <v>0.66825665072822193</v>
      </c>
      <c r="O3">
        <v>1</v>
      </c>
      <c r="P3">
        <v>145</v>
      </c>
      <c r="Q3">
        <v>140.19999999999999</v>
      </c>
      <c r="R3">
        <v>145</v>
      </c>
      <c r="S3">
        <v>140.19999999999999</v>
      </c>
      <c r="T3" t="s">
        <v>13</v>
      </c>
      <c r="W3" t="s">
        <v>15</v>
      </c>
      <c r="X3" t="s">
        <v>16</v>
      </c>
      <c r="Y3" t="s">
        <v>17</v>
      </c>
    </row>
    <row r="4" spans="1:25" x14ac:dyDescent="0.25">
      <c r="A4">
        <v>81051</v>
      </c>
      <c r="B4" t="s">
        <v>236</v>
      </c>
      <c r="C4" t="s">
        <v>236</v>
      </c>
      <c r="D4" t="s">
        <v>95</v>
      </c>
      <c r="E4" t="s">
        <v>236</v>
      </c>
      <c r="G4" t="s">
        <v>631</v>
      </c>
      <c r="H4" s="1">
        <v>1.21</v>
      </c>
      <c r="I4" s="1">
        <v>0.84</v>
      </c>
      <c r="J4" s="2" t="s">
        <v>374</v>
      </c>
      <c r="K4" s="2" t="s">
        <v>268</v>
      </c>
      <c r="L4" t="s">
        <v>261</v>
      </c>
      <c r="M4" t="s">
        <v>471</v>
      </c>
      <c r="N4">
        <f t="shared" si="0"/>
        <v>1.8397197586914942</v>
      </c>
      <c r="O4">
        <v>1</v>
      </c>
      <c r="P4">
        <v>93.5</v>
      </c>
      <c r="Q4">
        <v>89.3</v>
      </c>
      <c r="R4">
        <v>93.5</v>
      </c>
      <c r="S4">
        <v>89.3</v>
      </c>
      <c r="T4" t="s">
        <v>29</v>
      </c>
      <c r="U4" t="s">
        <v>53</v>
      </c>
      <c r="V4" t="s">
        <v>85</v>
      </c>
      <c r="W4" t="s">
        <v>84</v>
      </c>
      <c r="X4" t="s">
        <v>16</v>
      </c>
      <c r="Y4" t="s">
        <v>86</v>
      </c>
    </row>
    <row r="5" spans="1:25" x14ac:dyDescent="0.25">
      <c r="A5">
        <v>206735</v>
      </c>
      <c r="B5" t="s">
        <v>236</v>
      </c>
      <c r="C5" t="s">
        <v>236</v>
      </c>
      <c r="D5" t="s">
        <v>182</v>
      </c>
      <c r="E5" t="s">
        <v>236</v>
      </c>
      <c r="G5" t="s">
        <v>631</v>
      </c>
      <c r="H5" s="1">
        <v>1.3</v>
      </c>
      <c r="I5" s="1">
        <v>0.6</v>
      </c>
      <c r="J5" s="2" t="s">
        <v>398</v>
      </c>
      <c r="K5" s="2" t="s">
        <v>268</v>
      </c>
      <c r="L5" t="s">
        <v>261</v>
      </c>
      <c r="M5" t="s">
        <v>471</v>
      </c>
      <c r="N5">
        <f t="shared" si="0"/>
        <v>1.3560610965616413</v>
      </c>
      <c r="O5">
        <v>1</v>
      </c>
      <c r="P5">
        <v>145</v>
      </c>
      <c r="Q5">
        <v>140.19999999999999</v>
      </c>
      <c r="R5">
        <v>145</v>
      </c>
      <c r="S5">
        <v>140.19999999999999</v>
      </c>
      <c r="T5" t="s">
        <v>13</v>
      </c>
      <c r="W5" t="s">
        <v>15</v>
      </c>
      <c r="X5" t="s">
        <v>16</v>
      </c>
      <c r="Y5" t="s">
        <v>17</v>
      </c>
    </row>
    <row r="6" spans="1:25" x14ac:dyDescent="0.25">
      <c r="A6">
        <v>81045</v>
      </c>
      <c r="B6" t="s">
        <v>236</v>
      </c>
      <c r="C6" t="s">
        <v>236</v>
      </c>
      <c r="D6" t="s">
        <v>91</v>
      </c>
      <c r="E6" t="s">
        <v>236</v>
      </c>
      <c r="G6" t="s">
        <v>631</v>
      </c>
      <c r="H6" s="1">
        <v>1.3</v>
      </c>
      <c r="I6" s="1">
        <v>0.91</v>
      </c>
      <c r="J6" s="2" t="s">
        <v>374</v>
      </c>
      <c r="K6" s="2" t="s">
        <v>268</v>
      </c>
      <c r="L6" t="s">
        <v>261</v>
      </c>
      <c r="M6" t="s">
        <v>471</v>
      </c>
      <c r="N6">
        <f t="shared" si="0"/>
        <v>2.1170338997881482</v>
      </c>
      <c r="O6">
        <v>1</v>
      </c>
      <c r="P6">
        <v>93.5</v>
      </c>
      <c r="Q6">
        <v>89.3</v>
      </c>
      <c r="R6">
        <v>93.5</v>
      </c>
      <c r="S6">
        <v>89.3</v>
      </c>
      <c r="T6" t="s">
        <v>29</v>
      </c>
      <c r="U6" t="s">
        <v>53</v>
      </c>
      <c r="V6" t="s">
        <v>85</v>
      </c>
      <c r="W6" t="s">
        <v>84</v>
      </c>
      <c r="X6" t="s">
        <v>16</v>
      </c>
      <c r="Y6" t="s">
        <v>86</v>
      </c>
    </row>
    <row r="7" spans="1:25" x14ac:dyDescent="0.25">
      <c r="A7">
        <v>177400</v>
      </c>
      <c r="B7" t="s">
        <v>236</v>
      </c>
      <c r="C7" t="s">
        <v>236</v>
      </c>
      <c r="D7" t="s">
        <v>168</v>
      </c>
      <c r="E7" t="s">
        <v>236</v>
      </c>
      <c r="G7" t="s">
        <v>631</v>
      </c>
      <c r="H7" s="1">
        <v>1.3</v>
      </c>
      <c r="I7" s="1">
        <v>1.1499999999999999</v>
      </c>
      <c r="J7" s="2" t="s">
        <v>457</v>
      </c>
      <c r="K7" s="2" t="s">
        <v>268</v>
      </c>
      <c r="L7" t="s">
        <v>261</v>
      </c>
      <c r="M7" t="s">
        <v>471</v>
      </c>
      <c r="N7">
        <f t="shared" si="0"/>
        <v>2.5446845799015207</v>
      </c>
      <c r="O7">
        <v>1</v>
      </c>
      <c r="P7">
        <v>99.6</v>
      </c>
      <c r="Q7">
        <v>93.5</v>
      </c>
      <c r="R7">
        <v>99.6</v>
      </c>
      <c r="S7">
        <v>93.5</v>
      </c>
      <c r="T7" t="s">
        <v>35</v>
      </c>
      <c r="U7" t="s">
        <v>29</v>
      </c>
      <c r="W7" t="s">
        <v>145</v>
      </c>
      <c r="X7" t="s">
        <v>23</v>
      </c>
      <c r="Y7" t="s">
        <v>145</v>
      </c>
    </row>
    <row r="8" spans="1:25" x14ac:dyDescent="0.25">
      <c r="A8">
        <v>197847</v>
      </c>
      <c r="B8" t="s">
        <v>236</v>
      </c>
      <c r="C8" t="s">
        <v>236</v>
      </c>
      <c r="D8" t="s">
        <v>129</v>
      </c>
      <c r="E8" t="s">
        <v>236</v>
      </c>
      <c r="G8" t="s">
        <v>631</v>
      </c>
      <c r="H8" s="1">
        <v>1.3</v>
      </c>
      <c r="J8" s="2" t="s">
        <v>412</v>
      </c>
      <c r="K8" s="2" t="s">
        <v>272</v>
      </c>
      <c r="L8" s="2" t="s">
        <v>266</v>
      </c>
      <c r="M8" t="s">
        <v>478</v>
      </c>
      <c r="N8">
        <f>1.681+2.91*LN(H8)</f>
        <v>2.4444800096003991</v>
      </c>
      <c r="O8">
        <v>1</v>
      </c>
      <c r="P8">
        <v>125.45</v>
      </c>
      <c r="Q8">
        <v>122.46</v>
      </c>
      <c r="R8">
        <v>125.45</v>
      </c>
      <c r="S8">
        <v>122.46</v>
      </c>
      <c r="T8" t="s">
        <v>14</v>
      </c>
      <c r="U8" t="s">
        <v>50</v>
      </c>
      <c r="V8" t="s">
        <v>85</v>
      </c>
      <c r="W8" t="s">
        <v>84</v>
      </c>
      <c r="X8" t="s">
        <v>16</v>
      </c>
      <c r="Y8" t="s">
        <v>86</v>
      </c>
    </row>
    <row r="9" spans="1:25" x14ac:dyDescent="0.25">
      <c r="A9">
        <v>81048</v>
      </c>
      <c r="B9" t="s">
        <v>236</v>
      </c>
      <c r="C9" t="s">
        <v>236</v>
      </c>
      <c r="D9" t="s">
        <v>90</v>
      </c>
      <c r="E9" t="s">
        <v>236</v>
      </c>
      <c r="G9" t="s">
        <v>631</v>
      </c>
      <c r="H9" s="1">
        <v>1.34</v>
      </c>
      <c r="I9" s="1">
        <v>0.94</v>
      </c>
      <c r="J9" s="2" t="s">
        <v>374</v>
      </c>
      <c r="K9" s="2" t="s">
        <v>268</v>
      </c>
      <c r="L9" t="s">
        <v>261</v>
      </c>
      <c r="M9" t="s">
        <v>471</v>
      </c>
      <c r="N9">
        <f t="shared" si="0"/>
        <v>2.2316610221171267</v>
      </c>
      <c r="O9">
        <v>1</v>
      </c>
      <c r="P9">
        <v>93.5</v>
      </c>
      <c r="Q9">
        <v>89.3</v>
      </c>
      <c r="R9">
        <v>93.5</v>
      </c>
      <c r="S9">
        <v>89.3</v>
      </c>
      <c r="T9" t="s">
        <v>29</v>
      </c>
      <c r="U9" t="s">
        <v>53</v>
      </c>
      <c r="V9" t="s">
        <v>85</v>
      </c>
      <c r="W9" t="s">
        <v>84</v>
      </c>
      <c r="X9" t="s">
        <v>16</v>
      </c>
      <c r="Y9" t="s">
        <v>86</v>
      </c>
    </row>
    <row r="10" spans="1:25" x14ac:dyDescent="0.25">
      <c r="A10">
        <v>204159</v>
      </c>
      <c r="B10" t="s">
        <v>236</v>
      </c>
      <c r="C10" t="s">
        <v>236</v>
      </c>
      <c r="D10" t="s">
        <v>179</v>
      </c>
      <c r="E10" t="s">
        <v>236</v>
      </c>
      <c r="G10" t="s">
        <v>631</v>
      </c>
      <c r="H10" s="1">
        <v>1.4</v>
      </c>
      <c r="I10" s="1">
        <v>0.65</v>
      </c>
      <c r="J10" s="2" t="s">
        <v>436</v>
      </c>
      <c r="K10" s="2" t="s">
        <v>268</v>
      </c>
      <c r="L10" t="s">
        <v>261</v>
      </c>
      <c r="M10" t="s">
        <v>471</v>
      </c>
      <c r="N10">
        <f t="shared" si="0"/>
        <v>1.637694388606042</v>
      </c>
      <c r="O10">
        <v>1</v>
      </c>
      <c r="P10">
        <v>125</v>
      </c>
      <c r="Q10">
        <v>100.5</v>
      </c>
      <c r="R10">
        <v>125</v>
      </c>
      <c r="S10">
        <v>100.5</v>
      </c>
      <c r="T10" t="s">
        <v>50</v>
      </c>
      <c r="U10" t="s">
        <v>28</v>
      </c>
      <c r="W10" t="s">
        <v>15</v>
      </c>
      <c r="X10" t="s">
        <v>16</v>
      </c>
      <c r="Y10" t="s">
        <v>17</v>
      </c>
    </row>
    <row r="11" spans="1:25" x14ac:dyDescent="0.25">
      <c r="A11">
        <v>216467</v>
      </c>
      <c r="B11" t="s">
        <v>236</v>
      </c>
      <c r="C11" t="s">
        <v>236</v>
      </c>
      <c r="D11" t="s">
        <v>172</v>
      </c>
      <c r="E11" t="s">
        <v>236</v>
      </c>
      <c r="G11" t="s">
        <v>631</v>
      </c>
      <c r="H11" s="1">
        <v>1.4</v>
      </c>
      <c r="I11" s="1">
        <v>0.75</v>
      </c>
      <c r="J11" s="2" t="s">
        <v>394</v>
      </c>
      <c r="K11" s="2" t="s">
        <v>268</v>
      </c>
      <c r="L11" t="s">
        <v>261</v>
      </c>
      <c r="M11" t="s">
        <v>471</v>
      </c>
      <c r="N11">
        <f t="shared" si="0"/>
        <v>1.899139629937552</v>
      </c>
      <c r="O11">
        <v>7</v>
      </c>
      <c r="P11">
        <v>113</v>
      </c>
      <c r="Q11">
        <v>100.5</v>
      </c>
      <c r="R11">
        <v>100.5</v>
      </c>
      <c r="S11">
        <v>89.8</v>
      </c>
      <c r="T11" t="s">
        <v>28</v>
      </c>
      <c r="U11" t="s">
        <v>29</v>
      </c>
      <c r="W11" t="s">
        <v>145</v>
      </c>
      <c r="X11" t="s">
        <v>23</v>
      </c>
      <c r="Y11" t="s">
        <v>145</v>
      </c>
    </row>
    <row r="12" spans="1:25" x14ac:dyDescent="0.25">
      <c r="A12">
        <v>100743</v>
      </c>
      <c r="B12" t="s">
        <v>236</v>
      </c>
      <c r="C12" t="s">
        <v>236</v>
      </c>
      <c r="D12" t="s">
        <v>82</v>
      </c>
      <c r="E12">
        <v>1.91</v>
      </c>
      <c r="F12" t="s">
        <v>449</v>
      </c>
      <c r="G12" t="s">
        <v>631</v>
      </c>
      <c r="H12" s="1">
        <v>1.4</v>
      </c>
      <c r="I12" s="1">
        <v>1.2</v>
      </c>
      <c r="J12" s="2" t="s">
        <v>449</v>
      </c>
      <c r="K12" s="2" t="s">
        <v>268</v>
      </c>
      <c r="L12" t="s">
        <v>261</v>
      </c>
      <c r="M12" t="s">
        <v>471</v>
      </c>
      <c r="N12">
        <f t="shared" si="0"/>
        <v>2.757836260569511</v>
      </c>
      <c r="O12">
        <v>1</v>
      </c>
      <c r="P12">
        <v>122.46</v>
      </c>
      <c r="Q12">
        <v>112.03</v>
      </c>
      <c r="R12">
        <v>122.46</v>
      </c>
      <c r="S12">
        <v>112.03</v>
      </c>
      <c r="T12" t="s">
        <v>50</v>
      </c>
      <c r="U12" t="s">
        <v>28</v>
      </c>
      <c r="W12" t="s">
        <v>15</v>
      </c>
      <c r="X12" t="s">
        <v>16</v>
      </c>
      <c r="Y12" t="s">
        <v>17</v>
      </c>
    </row>
    <row r="13" spans="1:25" x14ac:dyDescent="0.25">
      <c r="A13">
        <v>185139</v>
      </c>
      <c r="B13" t="s">
        <v>236</v>
      </c>
      <c r="C13" t="s">
        <v>236</v>
      </c>
      <c r="D13" t="s">
        <v>137</v>
      </c>
      <c r="E13" t="s">
        <v>236</v>
      </c>
      <c r="G13" t="s">
        <v>631</v>
      </c>
      <c r="H13" s="1">
        <v>1.43</v>
      </c>
      <c r="I13" s="1">
        <v>0.89</v>
      </c>
      <c r="J13" s="2" t="s">
        <v>439</v>
      </c>
      <c r="K13" s="2" t="s">
        <v>268</v>
      </c>
      <c r="L13" t="s">
        <v>261</v>
      </c>
      <c r="M13" t="s">
        <v>471</v>
      </c>
      <c r="N13">
        <f t="shared" si="0"/>
        <v>2.250563927384984</v>
      </c>
      <c r="O13">
        <v>1</v>
      </c>
      <c r="P13">
        <v>125</v>
      </c>
      <c r="Q13">
        <v>100.5</v>
      </c>
      <c r="R13">
        <v>125</v>
      </c>
      <c r="S13">
        <v>100.5</v>
      </c>
      <c r="T13" t="s">
        <v>50</v>
      </c>
      <c r="U13" t="s">
        <v>28</v>
      </c>
      <c r="V13" t="s">
        <v>85</v>
      </c>
      <c r="W13" t="s">
        <v>84</v>
      </c>
      <c r="X13" t="s">
        <v>16</v>
      </c>
      <c r="Y13" t="s">
        <v>86</v>
      </c>
    </row>
    <row r="14" spans="1:25" x14ac:dyDescent="0.25">
      <c r="A14">
        <v>48803</v>
      </c>
      <c r="B14" t="s">
        <v>236</v>
      </c>
      <c r="C14" t="s">
        <v>236</v>
      </c>
      <c r="D14" t="s">
        <v>135</v>
      </c>
      <c r="E14" t="s">
        <v>236</v>
      </c>
      <c r="G14" t="s">
        <v>631</v>
      </c>
      <c r="H14" s="1">
        <v>1.48</v>
      </c>
      <c r="I14" s="1">
        <v>0.88</v>
      </c>
      <c r="J14" s="2" t="s">
        <v>390</v>
      </c>
      <c r="K14" s="2" t="s">
        <v>268</v>
      </c>
      <c r="L14" t="s">
        <v>261</v>
      </c>
      <c r="M14" t="s">
        <v>471</v>
      </c>
      <c r="N14">
        <f t="shared" si="0"/>
        <v>2.2927093246182357</v>
      </c>
      <c r="O14">
        <v>1</v>
      </c>
      <c r="P14">
        <v>113</v>
      </c>
      <c r="Q14">
        <v>100.5</v>
      </c>
      <c r="R14">
        <v>113</v>
      </c>
      <c r="S14">
        <v>100.5</v>
      </c>
      <c r="T14" t="s">
        <v>28</v>
      </c>
      <c r="V14" t="s">
        <v>85</v>
      </c>
      <c r="W14" t="s">
        <v>84</v>
      </c>
      <c r="X14" t="s">
        <v>16</v>
      </c>
      <c r="Y14" t="s">
        <v>86</v>
      </c>
    </row>
    <row r="15" spans="1:25" x14ac:dyDescent="0.25">
      <c r="A15">
        <v>260766</v>
      </c>
      <c r="B15" t="s">
        <v>236</v>
      </c>
      <c r="C15" t="s">
        <v>236</v>
      </c>
      <c r="D15" t="s">
        <v>136</v>
      </c>
      <c r="E15" t="s">
        <v>236</v>
      </c>
      <c r="G15" t="s">
        <v>631</v>
      </c>
      <c r="H15" s="1">
        <v>1.5</v>
      </c>
      <c r="I15" s="1">
        <v>1.8</v>
      </c>
      <c r="J15" s="2" t="s">
        <v>379</v>
      </c>
      <c r="K15" s="2" t="s">
        <v>268</v>
      </c>
      <c r="L15" t="s">
        <v>261</v>
      </c>
      <c r="M15" t="s">
        <v>471</v>
      </c>
      <c r="N15">
        <f t="shared" si="0"/>
        <v>3.6246709892897879</v>
      </c>
      <c r="O15">
        <v>1</v>
      </c>
      <c r="P15">
        <v>93.5</v>
      </c>
      <c r="Q15">
        <v>89.3</v>
      </c>
      <c r="R15">
        <v>93.5</v>
      </c>
      <c r="S15">
        <v>86.3</v>
      </c>
      <c r="T15" t="s">
        <v>29</v>
      </c>
      <c r="U15" t="s">
        <v>53</v>
      </c>
      <c r="V15" t="s">
        <v>85</v>
      </c>
      <c r="W15" t="s">
        <v>84</v>
      </c>
      <c r="X15" t="s">
        <v>16</v>
      </c>
      <c r="Y15" t="s">
        <v>86</v>
      </c>
    </row>
    <row r="16" spans="1:25" x14ac:dyDescent="0.25">
      <c r="A16">
        <v>106453</v>
      </c>
      <c r="B16" t="s">
        <v>236</v>
      </c>
      <c r="C16" t="s">
        <v>236</v>
      </c>
      <c r="D16" t="s">
        <v>81</v>
      </c>
      <c r="E16">
        <v>3.04</v>
      </c>
      <c r="F16" t="s">
        <v>449</v>
      </c>
      <c r="G16" t="s">
        <v>631</v>
      </c>
      <c r="H16" s="1">
        <v>1.6</v>
      </c>
      <c r="I16" s="1">
        <v>1.7</v>
      </c>
      <c r="J16" s="2" t="s">
        <v>434</v>
      </c>
      <c r="K16" s="2" t="s">
        <v>268</v>
      </c>
      <c r="L16" t="s">
        <v>261</v>
      </c>
      <c r="M16" t="s">
        <v>471</v>
      </c>
      <c r="N16">
        <f t="shared" si="0"/>
        <v>3.6381544453225443</v>
      </c>
      <c r="O16">
        <v>1</v>
      </c>
      <c r="P16">
        <v>122.46</v>
      </c>
      <c r="Q16">
        <v>112.03</v>
      </c>
      <c r="R16">
        <v>122.46</v>
      </c>
      <c r="S16">
        <v>112.03</v>
      </c>
      <c r="T16" t="s">
        <v>50</v>
      </c>
      <c r="U16" t="s">
        <v>28</v>
      </c>
      <c r="W16" t="s">
        <v>15</v>
      </c>
      <c r="X16" t="s">
        <v>16</v>
      </c>
      <c r="Y16" t="s">
        <v>17</v>
      </c>
    </row>
    <row r="17" spans="1:25" x14ac:dyDescent="0.25">
      <c r="A17">
        <v>57349</v>
      </c>
      <c r="B17" t="s">
        <v>236</v>
      </c>
      <c r="C17" t="s">
        <v>236</v>
      </c>
      <c r="D17" t="s">
        <v>92</v>
      </c>
      <c r="E17">
        <v>3.66</v>
      </c>
      <c r="F17" t="s">
        <v>411</v>
      </c>
      <c r="G17" t="s">
        <v>631</v>
      </c>
      <c r="H17" s="1">
        <v>1.65</v>
      </c>
      <c r="I17" s="1">
        <v>1.05</v>
      </c>
      <c r="J17" s="2" t="s">
        <v>424</v>
      </c>
      <c r="K17" s="2" t="s">
        <v>268</v>
      </c>
      <c r="L17" t="s">
        <v>261</v>
      </c>
      <c r="M17" t="s">
        <v>471</v>
      </c>
      <c r="N17">
        <f t="shared" si="0"/>
        <v>2.8140560809536703</v>
      </c>
      <c r="O17">
        <v>2</v>
      </c>
      <c r="P17">
        <v>83.6</v>
      </c>
      <c r="Q17">
        <v>72.099999999999994</v>
      </c>
      <c r="R17">
        <v>83.5</v>
      </c>
      <c r="S17">
        <v>70.599999999999994</v>
      </c>
      <c r="T17" t="s">
        <v>19</v>
      </c>
      <c r="U17" t="s">
        <v>20</v>
      </c>
      <c r="V17" t="s">
        <v>21</v>
      </c>
      <c r="W17" t="s">
        <v>93</v>
      </c>
      <c r="X17" t="s">
        <v>16</v>
      </c>
      <c r="Y17" t="s">
        <v>93</v>
      </c>
    </row>
    <row r="18" spans="1:25" x14ac:dyDescent="0.25">
      <c r="A18">
        <v>81053</v>
      </c>
      <c r="B18" t="s">
        <v>236</v>
      </c>
      <c r="C18" t="s">
        <v>236</v>
      </c>
      <c r="D18" t="s">
        <v>89</v>
      </c>
      <c r="E18" t="s">
        <v>236</v>
      </c>
      <c r="G18" t="s">
        <v>631</v>
      </c>
      <c r="H18" s="1">
        <v>1.67</v>
      </c>
      <c r="I18" s="1">
        <v>1.1000000000000001</v>
      </c>
      <c r="J18" s="2" t="s">
        <v>374</v>
      </c>
      <c r="K18" s="2" t="s">
        <v>268</v>
      </c>
      <c r="L18" t="s">
        <v>261</v>
      </c>
      <c r="M18" t="s">
        <v>471</v>
      </c>
      <c r="N18">
        <f t="shared" si="0"/>
        <v>2.9210604639876703</v>
      </c>
      <c r="O18">
        <v>1</v>
      </c>
      <c r="P18">
        <v>93.5</v>
      </c>
      <c r="Q18">
        <v>89.3</v>
      </c>
      <c r="R18">
        <v>93.5</v>
      </c>
      <c r="S18">
        <v>89.3</v>
      </c>
      <c r="T18" t="s">
        <v>29</v>
      </c>
      <c r="U18" t="s">
        <v>53</v>
      </c>
      <c r="V18" t="s">
        <v>85</v>
      </c>
      <c r="W18" t="s">
        <v>84</v>
      </c>
      <c r="X18" t="s">
        <v>16</v>
      </c>
      <c r="Y18" t="s">
        <v>86</v>
      </c>
    </row>
    <row r="19" spans="1:25" x14ac:dyDescent="0.25">
      <c r="A19">
        <v>264072</v>
      </c>
      <c r="B19" t="s">
        <v>236</v>
      </c>
      <c r="C19" t="s">
        <v>236</v>
      </c>
      <c r="D19" t="s">
        <v>94</v>
      </c>
      <c r="E19" t="s">
        <v>236</v>
      </c>
      <c r="G19" t="s">
        <v>631</v>
      </c>
      <c r="H19" s="1">
        <v>1.7</v>
      </c>
      <c r="I19" s="1">
        <v>1.2</v>
      </c>
      <c r="J19" s="2" t="s">
        <v>427</v>
      </c>
      <c r="K19" s="2" t="s">
        <v>268</v>
      </c>
      <c r="L19" t="s">
        <v>261</v>
      </c>
      <c r="M19" t="s">
        <v>471</v>
      </c>
      <c r="N19">
        <f t="shared" si="0"/>
        <v>3.1125592989531405</v>
      </c>
      <c r="O19">
        <v>1</v>
      </c>
      <c r="P19">
        <v>112.03</v>
      </c>
      <c r="Q19">
        <v>109</v>
      </c>
      <c r="R19">
        <v>112.03</v>
      </c>
      <c r="S19">
        <v>109</v>
      </c>
      <c r="T19" t="s">
        <v>28</v>
      </c>
      <c r="V19" t="s">
        <v>85</v>
      </c>
      <c r="W19" t="s">
        <v>84</v>
      </c>
      <c r="X19" t="s">
        <v>16</v>
      </c>
      <c r="Y19" t="s">
        <v>86</v>
      </c>
    </row>
    <row r="20" spans="1:25" x14ac:dyDescent="0.25">
      <c r="A20">
        <v>137755</v>
      </c>
      <c r="B20" t="s">
        <v>236</v>
      </c>
      <c r="C20" t="s">
        <v>236</v>
      </c>
      <c r="D20" t="s">
        <v>138</v>
      </c>
      <c r="E20" t="s">
        <v>236</v>
      </c>
      <c r="G20" t="s">
        <v>631</v>
      </c>
      <c r="H20" s="1">
        <v>1.73</v>
      </c>
      <c r="I20" s="1">
        <v>1.19</v>
      </c>
      <c r="J20" s="2" t="s">
        <v>439</v>
      </c>
      <c r="K20" s="2" t="s">
        <v>268</v>
      </c>
      <c r="L20" t="s">
        <v>261</v>
      </c>
      <c r="M20" t="s">
        <v>471</v>
      </c>
      <c r="N20">
        <f t="shared" si="0"/>
        <v>3.1292305054617202</v>
      </c>
      <c r="O20">
        <v>1</v>
      </c>
      <c r="P20">
        <v>125</v>
      </c>
      <c r="Q20">
        <v>100.5</v>
      </c>
      <c r="R20">
        <v>125</v>
      </c>
      <c r="S20">
        <v>100.5</v>
      </c>
      <c r="T20" t="s">
        <v>50</v>
      </c>
      <c r="U20" t="s">
        <v>28</v>
      </c>
      <c r="V20" t="s">
        <v>85</v>
      </c>
      <c r="W20" t="s">
        <v>84</v>
      </c>
      <c r="X20" t="s">
        <v>16</v>
      </c>
      <c r="Y20" t="s">
        <v>86</v>
      </c>
    </row>
    <row r="21" spans="1:25" x14ac:dyDescent="0.25">
      <c r="A21">
        <v>50932</v>
      </c>
      <c r="B21" t="s">
        <v>236</v>
      </c>
      <c r="C21" t="s">
        <v>236</v>
      </c>
      <c r="D21" t="s">
        <v>171</v>
      </c>
      <c r="E21" t="s">
        <v>236</v>
      </c>
      <c r="G21" t="s">
        <v>631</v>
      </c>
      <c r="H21" s="1">
        <v>1.74</v>
      </c>
      <c r="I21" s="1">
        <v>0.98</v>
      </c>
      <c r="J21" s="2" t="s">
        <v>401</v>
      </c>
      <c r="K21" s="2" t="s">
        <v>268</v>
      </c>
      <c r="L21" t="s">
        <v>261</v>
      </c>
      <c r="M21" t="s">
        <v>471</v>
      </c>
      <c r="N21">
        <f t="shared" si="0"/>
        <v>2.7850377555955936</v>
      </c>
      <c r="O21">
        <v>11</v>
      </c>
      <c r="P21">
        <v>83.5</v>
      </c>
      <c r="Q21">
        <v>70.599999999999994</v>
      </c>
      <c r="R21">
        <v>70.599999999999994</v>
      </c>
      <c r="S21">
        <v>66</v>
      </c>
      <c r="T21" t="s">
        <v>19</v>
      </c>
      <c r="U21" t="s">
        <v>20</v>
      </c>
      <c r="W21" t="s">
        <v>145</v>
      </c>
      <c r="X21" t="s">
        <v>23</v>
      </c>
      <c r="Y21" t="s">
        <v>145</v>
      </c>
    </row>
    <row r="22" spans="1:25" x14ac:dyDescent="0.25">
      <c r="A22">
        <v>371031</v>
      </c>
      <c r="B22" t="s">
        <v>236</v>
      </c>
      <c r="C22" t="s">
        <v>236</v>
      </c>
      <c r="D22" t="s">
        <v>134</v>
      </c>
      <c r="E22" t="s">
        <v>236</v>
      </c>
      <c r="G22" t="s">
        <v>631</v>
      </c>
      <c r="H22" s="1">
        <v>1.75</v>
      </c>
      <c r="I22" s="1">
        <v>1.2</v>
      </c>
      <c r="J22" s="2" t="s">
        <v>440</v>
      </c>
      <c r="K22" s="2" t="s">
        <v>268</v>
      </c>
      <c r="L22" t="s">
        <v>261</v>
      </c>
      <c r="M22" t="s">
        <v>471</v>
      </c>
      <c r="N22">
        <f t="shared" si="0"/>
        <v>3.1655195288205724</v>
      </c>
      <c r="O22">
        <v>1</v>
      </c>
      <c r="P22">
        <v>125</v>
      </c>
      <c r="Q22">
        <v>100.5</v>
      </c>
      <c r="R22">
        <v>125</v>
      </c>
      <c r="S22">
        <v>100.5</v>
      </c>
      <c r="T22" t="s">
        <v>50</v>
      </c>
      <c r="U22" t="s">
        <v>28</v>
      </c>
      <c r="V22" t="s">
        <v>85</v>
      </c>
      <c r="W22" t="s">
        <v>84</v>
      </c>
      <c r="X22" t="s">
        <v>16</v>
      </c>
      <c r="Y22" t="s">
        <v>86</v>
      </c>
    </row>
    <row r="23" spans="1:25" x14ac:dyDescent="0.25">
      <c r="A23">
        <v>197366</v>
      </c>
      <c r="B23" t="s">
        <v>236</v>
      </c>
      <c r="C23" t="s">
        <v>236</v>
      </c>
      <c r="D23" t="s">
        <v>131</v>
      </c>
      <c r="E23" t="s">
        <v>236</v>
      </c>
      <c r="G23" t="s">
        <v>631</v>
      </c>
      <c r="H23" s="1">
        <v>2</v>
      </c>
      <c r="J23" s="2" t="s">
        <v>458</v>
      </c>
      <c r="K23" s="2" t="s">
        <v>272</v>
      </c>
      <c r="L23" s="2" t="s">
        <v>266</v>
      </c>
      <c r="M23" t="s">
        <v>478</v>
      </c>
      <c r="N23">
        <f>1.681+2.91*LN(H23)</f>
        <v>3.698058295429441</v>
      </c>
      <c r="O23">
        <v>1</v>
      </c>
      <c r="P23">
        <v>125</v>
      </c>
      <c r="Q23">
        <v>100.5</v>
      </c>
      <c r="R23">
        <v>125</v>
      </c>
      <c r="S23">
        <v>100.5</v>
      </c>
      <c r="T23" t="s">
        <v>50</v>
      </c>
      <c r="U23" t="s">
        <v>28</v>
      </c>
      <c r="V23" t="s">
        <v>85</v>
      </c>
      <c r="W23" t="s">
        <v>84</v>
      </c>
      <c r="X23" t="s">
        <v>16</v>
      </c>
      <c r="Y23" t="s">
        <v>86</v>
      </c>
    </row>
    <row r="24" spans="1:25" x14ac:dyDescent="0.25">
      <c r="A24">
        <v>140937</v>
      </c>
      <c r="B24" t="s">
        <v>236</v>
      </c>
      <c r="C24" t="s">
        <v>236</v>
      </c>
      <c r="D24" t="s">
        <v>76</v>
      </c>
      <c r="E24" t="s">
        <v>236</v>
      </c>
      <c r="G24" t="s">
        <v>631</v>
      </c>
      <c r="H24" s="1">
        <v>2.48</v>
      </c>
      <c r="I24" s="1">
        <v>2.0699999999999998</v>
      </c>
      <c r="J24" s="2" t="s">
        <v>435</v>
      </c>
      <c r="K24" s="2" t="s">
        <v>268</v>
      </c>
      <c r="L24" t="s">
        <v>261</v>
      </c>
      <c r="M24" t="s">
        <v>471</v>
      </c>
      <c r="N24">
        <f t="shared" si="0"/>
        <v>4.7986196949387656</v>
      </c>
      <c r="O24">
        <v>1</v>
      </c>
      <c r="P24">
        <v>83.5</v>
      </c>
      <c r="Q24">
        <v>66</v>
      </c>
      <c r="R24">
        <v>83.5</v>
      </c>
      <c r="S24">
        <v>66</v>
      </c>
      <c r="T24" t="s">
        <v>19</v>
      </c>
      <c r="U24" t="s">
        <v>20</v>
      </c>
      <c r="W24" t="s">
        <v>15</v>
      </c>
      <c r="X24" t="s">
        <v>16</v>
      </c>
      <c r="Y24" t="s">
        <v>17</v>
      </c>
    </row>
    <row r="25" spans="1:25" x14ac:dyDescent="0.25">
      <c r="A25">
        <v>346645</v>
      </c>
      <c r="B25" t="s">
        <v>236</v>
      </c>
      <c r="C25" t="s">
        <v>236</v>
      </c>
      <c r="D25" t="s">
        <v>169</v>
      </c>
      <c r="E25" t="s">
        <v>236</v>
      </c>
      <c r="G25" t="s">
        <v>631</v>
      </c>
      <c r="H25" s="1">
        <v>2.54</v>
      </c>
      <c r="I25" s="1">
        <v>1.22</v>
      </c>
      <c r="J25" s="2" t="s">
        <v>395</v>
      </c>
      <c r="K25" s="2" t="s">
        <v>268</v>
      </c>
      <c r="L25" t="s">
        <v>261</v>
      </c>
      <c r="M25" t="s">
        <v>471</v>
      </c>
      <c r="N25">
        <f t="shared" si="0"/>
        <v>3.8763642949700401</v>
      </c>
      <c r="O25">
        <v>6</v>
      </c>
      <c r="P25">
        <v>105.3</v>
      </c>
      <c r="Q25">
        <v>93.5</v>
      </c>
      <c r="R25">
        <v>105.3</v>
      </c>
      <c r="S25">
        <v>93.5</v>
      </c>
      <c r="T25" t="s">
        <v>28</v>
      </c>
      <c r="U25" t="s">
        <v>29</v>
      </c>
      <c r="W25" t="s">
        <v>145</v>
      </c>
      <c r="X25" t="s">
        <v>23</v>
      </c>
      <c r="Y25" t="s">
        <v>145</v>
      </c>
    </row>
    <row r="26" spans="1:25" x14ac:dyDescent="0.25">
      <c r="A26">
        <v>213248</v>
      </c>
      <c r="B26" t="s">
        <v>236</v>
      </c>
      <c r="C26" t="s">
        <v>236</v>
      </c>
      <c r="D26" t="s">
        <v>83</v>
      </c>
      <c r="E26" t="s">
        <v>236</v>
      </c>
      <c r="G26" t="s">
        <v>631</v>
      </c>
      <c r="H26" s="1">
        <v>2.73</v>
      </c>
      <c r="I26" s="1">
        <v>2.1800000000000002</v>
      </c>
      <c r="J26" s="2" t="s">
        <v>373</v>
      </c>
      <c r="K26" s="2" t="s">
        <v>268</v>
      </c>
      <c r="L26" t="s">
        <v>261</v>
      </c>
      <c r="M26" t="s">
        <v>471</v>
      </c>
      <c r="N26">
        <f t="shared" si="0"/>
        <v>5.0686855899181014</v>
      </c>
      <c r="O26">
        <v>4</v>
      </c>
      <c r="P26">
        <v>93.5</v>
      </c>
      <c r="Q26">
        <v>89.3</v>
      </c>
      <c r="R26">
        <v>93.5</v>
      </c>
      <c r="S26">
        <v>86.3</v>
      </c>
      <c r="T26" t="s">
        <v>29</v>
      </c>
      <c r="U26" t="s">
        <v>53</v>
      </c>
      <c r="V26" t="s">
        <v>85</v>
      </c>
      <c r="W26" t="s">
        <v>84</v>
      </c>
      <c r="X26" t="s">
        <v>16</v>
      </c>
      <c r="Y26" t="s">
        <v>86</v>
      </c>
    </row>
    <row r="27" spans="1:25" x14ac:dyDescent="0.25">
      <c r="A27">
        <v>420827</v>
      </c>
      <c r="B27" t="s">
        <v>236</v>
      </c>
      <c r="C27" t="s">
        <v>236</v>
      </c>
      <c r="D27" t="s">
        <v>75</v>
      </c>
      <c r="E27" t="s">
        <v>236</v>
      </c>
      <c r="G27" t="s">
        <v>631</v>
      </c>
      <c r="H27" s="1">
        <v>8.34</v>
      </c>
      <c r="I27" s="1">
        <v>6.31</v>
      </c>
      <c r="J27" s="2" t="s">
        <v>409</v>
      </c>
      <c r="K27" s="2" t="s">
        <v>268</v>
      </c>
      <c r="L27" t="s">
        <v>261</v>
      </c>
      <c r="M27" t="s">
        <v>471</v>
      </c>
      <c r="N27">
        <f t="shared" si="0"/>
        <v>9.0507643773717419</v>
      </c>
      <c r="O27">
        <v>1</v>
      </c>
      <c r="P27">
        <v>83.5</v>
      </c>
      <c r="Q27">
        <v>66</v>
      </c>
      <c r="R27">
        <v>83.5</v>
      </c>
      <c r="S27">
        <v>66</v>
      </c>
      <c r="T27" t="s">
        <v>19</v>
      </c>
      <c r="U27" t="s">
        <v>20</v>
      </c>
      <c r="W27" t="s">
        <v>15</v>
      </c>
      <c r="X27" t="s">
        <v>16</v>
      </c>
      <c r="Y27" t="s">
        <v>17</v>
      </c>
    </row>
    <row r="28" spans="1:25" x14ac:dyDescent="0.25">
      <c r="A28">
        <v>371742</v>
      </c>
      <c r="B28" t="s">
        <v>236</v>
      </c>
      <c r="C28" t="s">
        <v>236</v>
      </c>
      <c r="D28" t="s">
        <v>130</v>
      </c>
      <c r="E28">
        <v>3.65</v>
      </c>
      <c r="F28" t="s">
        <v>382</v>
      </c>
      <c r="J28" s="3"/>
      <c r="K28" s="3"/>
      <c r="O28">
        <v>1</v>
      </c>
      <c r="P28">
        <v>125.45</v>
      </c>
      <c r="Q28">
        <v>122.46</v>
      </c>
      <c r="R28">
        <v>125.45</v>
      </c>
      <c r="S28">
        <v>122.46</v>
      </c>
      <c r="T28" t="s">
        <v>14</v>
      </c>
      <c r="U28" t="s">
        <v>50</v>
      </c>
      <c r="V28" t="s">
        <v>85</v>
      </c>
      <c r="W28" t="s">
        <v>84</v>
      </c>
      <c r="X28" t="s">
        <v>16</v>
      </c>
      <c r="Y28" t="s">
        <v>86</v>
      </c>
    </row>
    <row r="29" spans="1:25" x14ac:dyDescent="0.25">
      <c r="A29">
        <v>57288</v>
      </c>
      <c r="B29" t="s">
        <v>236</v>
      </c>
      <c r="C29" t="s">
        <v>236</v>
      </c>
      <c r="D29" t="s">
        <v>87</v>
      </c>
      <c r="E29">
        <v>3.76</v>
      </c>
      <c r="F29" t="s">
        <v>411</v>
      </c>
      <c r="J29" s="3"/>
      <c r="K29" s="3"/>
      <c r="O29">
        <v>4</v>
      </c>
      <c r="P29">
        <v>83.5</v>
      </c>
      <c r="Q29">
        <v>70.599999999999994</v>
      </c>
      <c r="R29">
        <v>83.5</v>
      </c>
      <c r="S29">
        <v>70.599999999999994</v>
      </c>
      <c r="T29" t="s">
        <v>19</v>
      </c>
      <c r="U29" t="s">
        <v>20</v>
      </c>
      <c r="V29" t="s">
        <v>21</v>
      </c>
      <c r="W29" t="s">
        <v>88</v>
      </c>
      <c r="X29" t="s">
        <v>16</v>
      </c>
      <c r="Y29" t="s">
        <v>88</v>
      </c>
    </row>
    <row r="30" spans="1:25" x14ac:dyDescent="0.25">
      <c r="A30">
        <v>67563</v>
      </c>
      <c r="B30" t="s">
        <v>236</v>
      </c>
      <c r="C30" t="s">
        <v>236</v>
      </c>
      <c r="D30" t="s">
        <v>132</v>
      </c>
      <c r="E30">
        <v>3.11</v>
      </c>
      <c r="F30" t="s">
        <v>420</v>
      </c>
      <c r="J30" s="3"/>
      <c r="K30" s="3"/>
      <c r="O30">
        <v>1</v>
      </c>
      <c r="P30">
        <v>129.4</v>
      </c>
      <c r="Q30">
        <v>125</v>
      </c>
      <c r="R30">
        <v>129.4</v>
      </c>
      <c r="S30">
        <v>125</v>
      </c>
      <c r="T30" t="s">
        <v>14</v>
      </c>
      <c r="V30" t="s">
        <v>85</v>
      </c>
      <c r="W30" t="s">
        <v>132</v>
      </c>
      <c r="X30" t="s">
        <v>16</v>
      </c>
      <c r="Y30" t="s">
        <v>133</v>
      </c>
    </row>
    <row r="31" spans="1:25" x14ac:dyDescent="0.25">
      <c r="A31">
        <v>47450</v>
      </c>
      <c r="B31" t="s">
        <v>236</v>
      </c>
      <c r="C31" t="s">
        <v>236</v>
      </c>
      <c r="D31" t="s">
        <v>170</v>
      </c>
      <c r="E31" t="s">
        <v>236</v>
      </c>
      <c r="G31" t="s">
        <v>631</v>
      </c>
      <c r="H31" s="1">
        <v>1.97</v>
      </c>
      <c r="I31" s="1">
        <v>0.95</v>
      </c>
      <c r="J31" s="2" t="s">
        <v>734</v>
      </c>
      <c r="K31" s="2" t="s">
        <v>268</v>
      </c>
      <c r="L31" t="s">
        <v>261</v>
      </c>
      <c r="M31" t="s">
        <v>471</v>
      </c>
      <c r="N31">
        <f t="shared" ref="N31" si="1">1.81+1.827*LN(H31*I31)</f>
        <v>2.9550544337580069</v>
      </c>
      <c r="O31">
        <v>1</v>
      </c>
      <c r="P31">
        <v>105.3</v>
      </c>
      <c r="Q31">
        <v>93.5</v>
      </c>
      <c r="R31">
        <v>105.3</v>
      </c>
      <c r="S31">
        <v>93.5</v>
      </c>
      <c r="T31" t="s">
        <v>28</v>
      </c>
      <c r="U31" t="s">
        <v>29</v>
      </c>
      <c r="W31" t="s">
        <v>145</v>
      </c>
      <c r="X31" t="s">
        <v>23</v>
      </c>
      <c r="Y31" t="s">
        <v>145</v>
      </c>
    </row>
    <row r="32" spans="1:25" x14ac:dyDescent="0.25">
      <c r="A32">
        <v>91354</v>
      </c>
      <c r="B32" t="s">
        <v>236</v>
      </c>
      <c r="C32" t="s">
        <v>236</v>
      </c>
      <c r="D32" t="s">
        <v>139</v>
      </c>
      <c r="E32">
        <v>3.48</v>
      </c>
      <c r="F32" t="s">
        <v>443</v>
      </c>
      <c r="J32" s="3"/>
      <c r="K32" s="3"/>
      <c r="O32">
        <v>1</v>
      </c>
      <c r="P32">
        <v>129.4</v>
      </c>
      <c r="Q32">
        <v>125</v>
      </c>
      <c r="R32">
        <v>129.4</v>
      </c>
      <c r="S32">
        <v>125</v>
      </c>
      <c r="T32" t="s">
        <v>14</v>
      </c>
      <c r="V32" t="s">
        <v>85</v>
      </c>
      <c r="W32" t="s">
        <v>140</v>
      </c>
      <c r="X32" t="s">
        <v>16</v>
      </c>
      <c r="Y32" t="s">
        <v>140</v>
      </c>
    </row>
    <row r="33" spans="1:25" x14ac:dyDescent="0.25">
      <c r="A33">
        <v>419515</v>
      </c>
      <c r="B33" t="s">
        <v>236</v>
      </c>
      <c r="C33" t="s">
        <v>256</v>
      </c>
      <c r="D33" t="s">
        <v>72</v>
      </c>
      <c r="E33">
        <v>8.0299999999999994</v>
      </c>
      <c r="F33" t="s">
        <v>425</v>
      </c>
      <c r="J33" s="3"/>
      <c r="K33" s="3"/>
      <c r="O33">
        <v>1</v>
      </c>
      <c r="P33">
        <v>72.099999999999994</v>
      </c>
      <c r="Q33">
        <v>66</v>
      </c>
      <c r="R33">
        <v>72.099999999999994</v>
      </c>
      <c r="S33">
        <v>66</v>
      </c>
      <c r="T33" t="s">
        <v>20</v>
      </c>
      <c r="W33" t="s">
        <v>15</v>
      </c>
      <c r="X33" t="s">
        <v>16</v>
      </c>
      <c r="Y33" t="s">
        <v>17</v>
      </c>
    </row>
    <row r="34" spans="1:25" x14ac:dyDescent="0.25">
      <c r="A34">
        <v>137961</v>
      </c>
      <c r="B34" t="s">
        <v>236</v>
      </c>
      <c r="C34" t="s">
        <v>248</v>
      </c>
      <c r="D34" t="s">
        <v>114</v>
      </c>
      <c r="E34" t="s">
        <v>236</v>
      </c>
      <c r="G34" t="s">
        <v>631</v>
      </c>
      <c r="H34" s="1">
        <v>0.95</v>
      </c>
      <c r="I34" s="1">
        <v>0.57999999999999996</v>
      </c>
      <c r="J34" s="2" t="s">
        <v>437</v>
      </c>
      <c r="K34" s="2" t="s">
        <v>268</v>
      </c>
      <c r="L34" t="s">
        <v>261</v>
      </c>
      <c r="M34" t="s">
        <v>471</v>
      </c>
      <c r="N34">
        <f t="shared" ref="N34" si="2">1.81+1.827*LN(H34*I34)</f>
        <v>0.72107060162201031</v>
      </c>
      <c r="O34">
        <v>2</v>
      </c>
      <c r="P34">
        <v>72.099999999999994</v>
      </c>
      <c r="Q34">
        <v>66</v>
      </c>
      <c r="R34">
        <v>72.099999999999994</v>
      </c>
      <c r="S34">
        <v>66</v>
      </c>
      <c r="T34" t="s">
        <v>20</v>
      </c>
      <c r="V34" t="s">
        <v>46</v>
      </c>
      <c r="W34" t="s">
        <v>115</v>
      </c>
      <c r="X34" t="s">
        <v>16</v>
      </c>
      <c r="Y34" t="s">
        <v>86</v>
      </c>
    </row>
    <row r="35" spans="1:25" x14ac:dyDescent="0.25">
      <c r="A35">
        <v>202470</v>
      </c>
      <c r="B35" t="s">
        <v>236</v>
      </c>
      <c r="C35" t="s">
        <v>248</v>
      </c>
      <c r="D35" t="s">
        <v>116</v>
      </c>
      <c r="E35" t="s">
        <v>236</v>
      </c>
      <c r="G35" t="s">
        <v>631</v>
      </c>
      <c r="H35" s="1">
        <v>1.32</v>
      </c>
      <c r="I35" s="1">
        <v>0.67</v>
      </c>
      <c r="J35" s="2" t="s">
        <v>448</v>
      </c>
      <c r="K35" s="2" t="s">
        <v>268</v>
      </c>
      <c r="L35" t="s">
        <v>261</v>
      </c>
      <c r="M35" t="s">
        <v>471</v>
      </c>
      <c r="N35">
        <f t="shared" ref="N35:N36" si="3">1.81+1.827*LN(H35*I35)</f>
        <v>1.5855606685921089</v>
      </c>
      <c r="O35">
        <v>1</v>
      </c>
      <c r="P35">
        <v>72.099999999999994</v>
      </c>
      <c r="Q35">
        <v>66</v>
      </c>
      <c r="R35">
        <v>72.099999999999994</v>
      </c>
      <c r="S35">
        <v>66</v>
      </c>
      <c r="T35" t="s">
        <v>20</v>
      </c>
      <c r="V35" t="s">
        <v>46</v>
      </c>
      <c r="W35" t="s">
        <v>115</v>
      </c>
      <c r="X35" t="s">
        <v>16</v>
      </c>
      <c r="Y35" t="s">
        <v>86</v>
      </c>
    </row>
    <row r="36" spans="1:25" x14ac:dyDescent="0.25">
      <c r="A36">
        <v>137962</v>
      </c>
      <c r="B36" t="s">
        <v>236</v>
      </c>
      <c r="C36" t="s">
        <v>248</v>
      </c>
      <c r="D36" t="s">
        <v>117</v>
      </c>
      <c r="E36" t="s">
        <v>236</v>
      </c>
      <c r="G36" t="s">
        <v>631</v>
      </c>
      <c r="H36" s="1">
        <v>1.48</v>
      </c>
      <c r="I36" s="1">
        <v>0.94</v>
      </c>
      <c r="J36" s="2" t="s">
        <v>437</v>
      </c>
      <c r="K36" s="2" t="s">
        <v>268</v>
      </c>
      <c r="L36" t="s">
        <v>261</v>
      </c>
      <c r="M36" t="s">
        <v>471</v>
      </c>
      <c r="N36">
        <f t="shared" si="3"/>
        <v>2.4132145317738494</v>
      </c>
      <c r="O36">
        <v>2</v>
      </c>
      <c r="P36">
        <v>72.099999999999994</v>
      </c>
      <c r="Q36">
        <v>66</v>
      </c>
      <c r="R36">
        <v>72.099999999999994</v>
      </c>
      <c r="S36">
        <v>66</v>
      </c>
      <c r="T36" t="s">
        <v>20</v>
      </c>
      <c r="V36" t="s">
        <v>46</v>
      </c>
      <c r="W36" t="s">
        <v>115</v>
      </c>
      <c r="X36" t="s">
        <v>16</v>
      </c>
      <c r="Y36" t="s">
        <v>86</v>
      </c>
    </row>
    <row r="37" spans="1:25" x14ac:dyDescent="0.25">
      <c r="A37">
        <v>43923</v>
      </c>
      <c r="B37" t="s">
        <v>236</v>
      </c>
      <c r="C37" t="s">
        <v>233</v>
      </c>
      <c r="D37" t="s">
        <v>158</v>
      </c>
      <c r="E37">
        <v>2.1139999999999999</v>
      </c>
      <c r="F37" t="s">
        <v>453</v>
      </c>
      <c r="G37" t="s">
        <v>631</v>
      </c>
      <c r="H37" s="1">
        <v>1.49</v>
      </c>
      <c r="I37" s="1">
        <v>0.75</v>
      </c>
      <c r="J37" s="2" t="s">
        <v>393</v>
      </c>
      <c r="K37" s="2" t="s">
        <v>270</v>
      </c>
      <c r="L37" t="s">
        <v>260</v>
      </c>
      <c r="M37" t="s">
        <v>470</v>
      </c>
      <c r="N37">
        <f>2.924+1.56*LN(H37*I37)</f>
        <v>3.0973067141087154</v>
      </c>
      <c r="O37">
        <v>1</v>
      </c>
      <c r="P37">
        <v>83.5</v>
      </c>
      <c r="Q37">
        <v>70.599999999999994</v>
      </c>
      <c r="R37">
        <v>83.5</v>
      </c>
      <c r="S37">
        <v>70.599999999999994</v>
      </c>
      <c r="T37" t="s">
        <v>19</v>
      </c>
      <c r="U37" t="s">
        <v>20</v>
      </c>
      <c r="W37" t="s">
        <v>157</v>
      </c>
      <c r="X37" t="s">
        <v>23</v>
      </c>
      <c r="Y37" t="s">
        <v>157</v>
      </c>
    </row>
    <row r="38" spans="1:25" x14ac:dyDescent="0.25">
      <c r="A38">
        <v>253259</v>
      </c>
      <c r="B38" t="s">
        <v>236</v>
      </c>
      <c r="C38" t="s">
        <v>233</v>
      </c>
      <c r="D38" t="s">
        <v>161</v>
      </c>
      <c r="E38" t="s">
        <v>236</v>
      </c>
      <c r="G38" t="s">
        <v>631</v>
      </c>
      <c r="H38" s="1">
        <v>1.62</v>
      </c>
      <c r="I38" s="1">
        <v>0.95</v>
      </c>
      <c r="J38" s="2" t="s">
        <v>401</v>
      </c>
      <c r="K38" s="2" t="s">
        <v>270</v>
      </c>
      <c r="L38" t="s">
        <v>260</v>
      </c>
      <c r="M38" t="s">
        <v>470</v>
      </c>
      <c r="N38">
        <f>2.924+1.56*LN(H38*I38)</f>
        <v>3.5965672535765174</v>
      </c>
      <c r="O38">
        <v>4</v>
      </c>
      <c r="P38">
        <v>100.5</v>
      </c>
      <c r="Q38">
        <v>93.9</v>
      </c>
      <c r="R38">
        <v>83.5</v>
      </c>
      <c r="S38">
        <v>70.599999999999994</v>
      </c>
      <c r="T38" t="s">
        <v>35</v>
      </c>
      <c r="U38" t="s">
        <v>36</v>
      </c>
      <c r="W38" t="s">
        <v>145</v>
      </c>
      <c r="X38" t="s">
        <v>23</v>
      </c>
      <c r="Y38" t="s">
        <v>145</v>
      </c>
    </row>
    <row r="39" spans="1:25" x14ac:dyDescent="0.25">
      <c r="A39">
        <v>43928</v>
      </c>
      <c r="B39" t="s">
        <v>236</v>
      </c>
      <c r="C39" t="s">
        <v>233</v>
      </c>
      <c r="D39" t="s">
        <v>160</v>
      </c>
      <c r="E39" t="s">
        <v>236</v>
      </c>
      <c r="G39" t="s">
        <v>631</v>
      </c>
      <c r="H39" s="1">
        <v>1.77</v>
      </c>
      <c r="I39" s="1">
        <v>0.96</v>
      </c>
      <c r="J39" s="2" t="s">
        <v>375</v>
      </c>
      <c r="K39" s="2" t="s">
        <v>270</v>
      </c>
      <c r="L39" t="s">
        <v>260</v>
      </c>
      <c r="M39" t="s">
        <v>470</v>
      </c>
      <c r="N39">
        <f t="shared" ref="N39:N42" si="4">2.924+1.56*LN(H39*I39)</f>
        <v>3.7510457812221532</v>
      </c>
      <c r="O39">
        <v>3</v>
      </c>
      <c r="P39">
        <v>70.599999999999994</v>
      </c>
      <c r="Q39">
        <v>66</v>
      </c>
      <c r="R39">
        <v>70.599999999999994</v>
      </c>
      <c r="S39">
        <v>66</v>
      </c>
      <c r="T39" t="s">
        <v>20</v>
      </c>
      <c r="W39" t="s">
        <v>157</v>
      </c>
      <c r="X39" t="s">
        <v>23</v>
      </c>
      <c r="Y39" t="s">
        <v>157</v>
      </c>
    </row>
    <row r="40" spans="1:25" x14ac:dyDescent="0.25">
      <c r="A40">
        <v>43927</v>
      </c>
      <c r="B40" t="s">
        <v>236</v>
      </c>
      <c r="C40" t="s">
        <v>233</v>
      </c>
      <c r="D40" t="s">
        <v>159</v>
      </c>
      <c r="E40" t="s">
        <v>236</v>
      </c>
      <c r="G40" t="s">
        <v>631</v>
      </c>
      <c r="H40" s="1">
        <v>2.3199999999999998</v>
      </c>
      <c r="I40" s="1">
        <v>1.21</v>
      </c>
      <c r="J40" s="2" t="s">
        <v>431</v>
      </c>
      <c r="K40" s="2" t="s">
        <v>270</v>
      </c>
      <c r="L40" t="s">
        <v>260</v>
      </c>
      <c r="M40" t="s">
        <v>470</v>
      </c>
      <c r="N40">
        <f t="shared" si="4"/>
        <v>4.5342125706475143</v>
      </c>
      <c r="O40">
        <v>6</v>
      </c>
      <c r="P40">
        <v>83.5</v>
      </c>
      <c r="Q40">
        <v>70.599999999999994</v>
      </c>
      <c r="R40">
        <v>83.5</v>
      </c>
      <c r="S40">
        <v>70.599999999999994</v>
      </c>
      <c r="T40" t="s">
        <v>19</v>
      </c>
      <c r="U40" t="s">
        <v>20</v>
      </c>
      <c r="W40" t="s">
        <v>157</v>
      </c>
      <c r="X40" t="s">
        <v>23</v>
      </c>
      <c r="Y40" t="s">
        <v>157</v>
      </c>
    </row>
    <row r="41" spans="1:25" x14ac:dyDescent="0.25">
      <c r="A41">
        <v>52542</v>
      </c>
      <c r="B41" t="s">
        <v>236</v>
      </c>
      <c r="C41" t="s">
        <v>233</v>
      </c>
      <c r="D41" t="s">
        <v>164</v>
      </c>
      <c r="E41">
        <v>3.9630000000000001</v>
      </c>
      <c r="F41" t="s">
        <v>453</v>
      </c>
      <c r="G41" t="s">
        <v>631</v>
      </c>
      <c r="H41" s="1">
        <v>2.6</v>
      </c>
      <c r="I41" s="1">
        <v>1.45</v>
      </c>
      <c r="J41" s="2" t="s">
        <v>416</v>
      </c>
      <c r="K41" s="2" t="s">
        <v>270</v>
      </c>
      <c r="L41" t="s">
        <v>260</v>
      </c>
      <c r="M41" t="s">
        <v>470</v>
      </c>
      <c r="N41">
        <f t="shared" si="4"/>
        <v>4.9942370022774742</v>
      </c>
      <c r="O41">
        <v>25</v>
      </c>
      <c r="P41">
        <v>83.5</v>
      </c>
      <c r="Q41">
        <v>70.599999999999994</v>
      </c>
      <c r="R41">
        <v>70.599999999999994</v>
      </c>
      <c r="S41">
        <v>66</v>
      </c>
      <c r="T41" t="s">
        <v>19</v>
      </c>
      <c r="U41" t="s">
        <v>20</v>
      </c>
      <c r="W41" t="s">
        <v>162</v>
      </c>
      <c r="X41" t="s">
        <v>23</v>
      </c>
      <c r="Y41" t="s">
        <v>162</v>
      </c>
    </row>
    <row r="42" spans="1:25" x14ac:dyDescent="0.25">
      <c r="A42">
        <v>52540</v>
      </c>
      <c r="B42" t="s">
        <v>236</v>
      </c>
      <c r="C42" t="s">
        <v>233</v>
      </c>
      <c r="D42" t="s">
        <v>163</v>
      </c>
      <c r="E42" t="s">
        <v>236</v>
      </c>
      <c r="G42" t="s">
        <v>631</v>
      </c>
      <c r="H42" s="1">
        <v>2.6</v>
      </c>
      <c r="I42" s="1">
        <v>1.6</v>
      </c>
      <c r="J42" s="2" t="s">
        <v>452</v>
      </c>
      <c r="K42" s="2" t="s">
        <v>270</v>
      </c>
      <c r="L42" t="s">
        <v>260</v>
      </c>
      <c r="M42" t="s">
        <v>470</v>
      </c>
      <c r="N42">
        <f t="shared" si="4"/>
        <v>5.1478035158661477</v>
      </c>
      <c r="O42">
        <v>11</v>
      </c>
      <c r="P42">
        <v>83.5</v>
      </c>
      <c r="Q42">
        <v>70.599999999999994</v>
      </c>
      <c r="R42">
        <v>83.5</v>
      </c>
      <c r="S42">
        <v>70.599999999999994</v>
      </c>
      <c r="T42" t="s">
        <v>19</v>
      </c>
      <c r="U42" t="s">
        <v>20</v>
      </c>
      <c r="W42" t="s">
        <v>162</v>
      </c>
      <c r="X42" t="s">
        <v>23</v>
      </c>
      <c r="Y42" t="s">
        <v>162</v>
      </c>
    </row>
    <row r="43" spans="1:25" x14ac:dyDescent="0.25">
      <c r="A43">
        <v>216769</v>
      </c>
      <c r="B43" t="s">
        <v>236</v>
      </c>
      <c r="C43" t="s">
        <v>255</v>
      </c>
      <c r="D43" t="s">
        <v>220</v>
      </c>
      <c r="E43" t="s">
        <v>236</v>
      </c>
      <c r="G43" t="s">
        <v>631</v>
      </c>
      <c r="H43" s="1">
        <v>1.7</v>
      </c>
      <c r="I43" s="1">
        <v>0.8</v>
      </c>
      <c r="J43" s="2" t="s">
        <v>442</v>
      </c>
      <c r="K43" s="2" t="s">
        <v>271</v>
      </c>
      <c r="L43" s="2" t="s">
        <v>262</v>
      </c>
      <c r="M43" t="s">
        <v>469</v>
      </c>
      <c r="N43">
        <f>1.726+1.628*LN(H43*I43)</f>
        <v>2.2265850911896798</v>
      </c>
      <c r="O43">
        <v>1</v>
      </c>
      <c r="P43">
        <v>125</v>
      </c>
      <c r="Q43">
        <v>113</v>
      </c>
      <c r="R43">
        <v>125</v>
      </c>
      <c r="S43">
        <v>113</v>
      </c>
      <c r="T43" t="s">
        <v>50</v>
      </c>
      <c r="W43" t="s">
        <v>15</v>
      </c>
      <c r="X43" t="s">
        <v>16</v>
      </c>
      <c r="Y43" t="s">
        <v>17</v>
      </c>
    </row>
    <row r="44" spans="1:25" x14ac:dyDescent="0.25">
      <c r="A44">
        <v>433383</v>
      </c>
      <c r="B44" t="s">
        <v>236</v>
      </c>
      <c r="C44" t="s">
        <v>237</v>
      </c>
      <c r="D44" t="s">
        <v>146</v>
      </c>
      <c r="E44" t="s">
        <v>236</v>
      </c>
      <c r="G44" t="s">
        <v>631</v>
      </c>
      <c r="H44" s="1">
        <v>3.06</v>
      </c>
      <c r="I44" s="1">
        <v>1.91</v>
      </c>
      <c r="J44" s="2" t="s">
        <v>396</v>
      </c>
      <c r="K44" s="2" t="s">
        <v>270</v>
      </c>
      <c r="L44" t="s">
        <v>260</v>
      </c>
      <c r="M44" t="s">
        <v>470</v>
      </c>
      <c r="N44">
        <f t="shared" ref="N44" si="5">2.924+1.56*LN(H44*I44)</f>
        <v>5.6782083265156116</v>
      </c>
      <c r="O44">
        <v>1</v>
      </c>
      <c r="P44">
        <v>93.5</v>
      </c>
      <c r="Q44">
        <v>89.3</v>
      </c>
      <c r="R44">
        <v>93.5</v>
      </c>
      <c r="S44">
        <v>89.3</v>
      </c>
      <c r="T44" t="s">
        <v>29</v>
      </c>
      <c r="U44" t="s">
        <v>53</v>
      </c>
      <c r="W44" t="s">
        <v>145</v>
      </c>
      <c r="X44" t="s">
        <v>23</v>
      </c>
      <c r="Y44" t="s">
        <v>145</v>
      </c>
    </row>
    <row r="45" spans="1:25" x14ac:dyDescent="0.25">
      <c r="A45">
        <v>137733</v>
      </c>
      <c r="B45" t="s">
        <v>236</v>
      </c>
      <c r="C45" t="s">
        <v>247</v>
      </c>
      <c r="D45" t="s">
        <v>106</v>
      </c>
      <c r="E45" t="s">
        <v>236</v>
      </c>
      <c r="G45" t="s">
        <v>631</v>
      </c>
      <c r="H45" s="1">
        <v>0.8</v>
      </c>
      <c r="I45" s="1">
        <v>1.1000000000000001</v>
      </c>
      <c r="J45" s="2" t="s">
        <v>376</v>
      </c>
      <c r="K45" s="2" t="s">
        <v>268</v>
      </c>
      <c r="L45" t="s">
        <v>261</v>
      </c>
      <c r="M45" t="s">
        <v>471</v>
      </c>
      <c r="N45">
        <f t="shared" ref="N45" si="6">1.81+1.827*LN(H45*I45)</f>
        <v>1.5764484302514405</v>
      </c>
      <c r="O45">
        <v>1</v>
      </c>
      <c r="P45">
        <v>99.6</v>
      </c>
      <c r="Q45">
        <v>93.5</v>
      </c>
      <c r="R45">
        <v>99.6</v>
      </c>
      <c r="S45">
        <v>93.5</v>
      </c>
      <c r="T45" t="s">
        <v>35</v>
      </c>
      <c r="U45" t="s">
        <v>29</v>
      </c>
      <c r="V45" t="s">
        <v>85</v>
      </c>
      <c r="W45" t="s">
        <v>84</v>
      </c>
      <c r="X45" t="s">
        <v>16</v>
      </c>
      <c r="Y45" t="s">
        <v>86</v>
      </c>
    </row>
    <row r="46" spans="1:25" x14ac:dyDescent="0.25">
      <c r="A46">
        <v>46653</v>
      </c>
      <c r="B46" t="s">
        <v>236</v>
      </c>
      <c r="C46" t="s">
        <v>234</v>
      </c>
      <c r="D46" t="s">
        <v>150</v>
      </c>
      <c r="E46">
        <v>3.6829999999999998</v>
      </c>
      <c r="F46" t="s">
        <v>453</v>
      </c>
      <c r="G46" t="s">
        <v>631</v>
      </c>
      <c r="H46" s="1">
        <v>0.98</v>
      </c>
      <c r="I46" s="1">
        <v>0.71</v>
      </c>
      <c r="J46" s="2" t="s">
        <v>461</v>
      </c>
      <c r="K46" s="2" t="s">
        <v>270</v>
      </c>
      <c r="L46" t="s">
        <v>260</v>
      </c>
      <c r="M46" t="s">
        <v>470</v>
      </c>
      <c r="N46">
        <f t="shared" ref="N46:N47" si="7">2.924+1.56*LN(H46*I46)</f>
        <v>2.3581988946276988</v>
      </c>
      <c r="O46">
        <v>20</v>
      </c>
      <c r="P46">
        <v>72.099999999999994</v>
      </c>
      <c r="Q46">
        <v>66</v>
      </c>
      <c r="R46">
        <v>70.599999999999994</v>
      </c>
      <c r="S46">
        <v>66</v>
      </c>
      <c r="T46" t="s">
        <v>20</v>
      </c>
      <c r="W46" t="s">
        <v>148</v>
      </c>
      <c r="X46" t="s">
        <v>149</v>
      </c>
      <c r="Y46" t="s">
        <v>148</v>
      </c>
    </row>
    <row r="47" spans="1:25" x14ac:dyDescent="0.25">
      <c r="A47">
        <v>46652</v>
      </c>
      <c r="B47" t="s">
        <v>236</v>
      </c>
      <c r="C47" t="s">
        <v>234</v>
      </c>
      <c r="D47" t="s">
        <v>147</v>
      </c>
      <c r="E47" t="s">
        <v>236</v>
      </c>
      <c r="G47" t="s">
        <v>631</v>
      </c>
      <c r="H47" s="1">
        <v>1</v>
      </c>
      <c r="I47" s="1">
        <v>0.7</v>
      </c>
      <c r="J47" s="2" t="s">
        <v>461</v>
      </c>
      <c r="K47" s="2" t="s">
        <v>270</v>
      </c>
      <c r="L47" t="s">
        <v>260</v>
      </c>
      <c r="M47" t="s">
        <v>470</v>
      </c>
      <c r="N47">
        <f t="shared" si="7"/>
        <v>2.3675870874555773</v>
      </c>
      <c r="O47">
        <v>4</v>
      </c>
      <c r="P47">
        <v>70.599999999999994</v>
      </c>
      <c r="Q47">
        <v>66</v>
      </c>
      <c r="R47">
        <v>70.599999999999994</v>
      </c>
      <c r="S47">
        <v>66</v>
      </c>
      <c r="T47" t="s">
        <v>20</v>
      </c>
      <c r="W47" t="s">
        <v>148</v>
      </c>
      <c r="X47" t="s">
        <v>149</v>
      </c>
      <c r="Y47" t="s">
        <v>148</v>
      </c>
    </row>
    <row r="48" spans="1:25" x14ac:dyDescent="0.25">
      <c r="A48">
        <v>370749</v>
      </c>
      <c r="B48" t="s">
        <v>236</v>
      </c>
      <c r="C48" t="s">
        <v>242</v>
      </c>
      <c r="D48" t="s">
        <v>71</v>
      </c>
      <c r="E48">
        <v>6.99</v>
      </c>
      <c r="F48" t="s">
        <v>417</v>
      </c>
      <c r="J48" s="3"/>
      <c r="K48" s="3"/>
      <c r="O48">
        <v>1</v>
      </c>
      <c r="P48">
        <v>130</v>
      </c>
      <c r="Q48">
        <v>122.46</v>
      </c>
      <c r="R48">
        <v>130</v>
      </c>
      <c r="S48">
        <v>122.46</v>
      </c>
      <c r="T48" t="s">
        <v>65</v>
      </c>
      <c r="U48" t="s">
        <v>50</v>
      </c>
      <c r="W48" t="s">
        <v>15</v>
      </c>
      <c r="X48" t="s">
        <v>16</v>
      </c>
      <c r="Y48" t="s">
        <v>17</v>
      </c>
    </row>
    <row r="49" spans="1:25" x14ac:dyDescent="0.25">
      <c r="A49">
        <v>47068</v>
      </c>
      <c r="B49" t="s">
        <v>236</v>
      </c>
      <c r="C49" t="s">
        <v>240</v>
      </c>
      <c r="D49" t="s">
        <v>118</v>
      </c>
      <c r="E49" t="s">
        <v>236</v>
      </c>
      <c r="G49" t="s">
        <v>631</v>
      </c>
      <c r="H49" s="1">
        <v>1.94</v>
      </c>
      <c r="I49" s="1">
        <v>1.3</v>
      </c>
      <c r="J49" s="2" t="s">
        <v>397</v>
      </c>
      <c r="K49" s="2" t="s">
        <v>268</v>
      </c>
      <c r="L49" t="s">
        <v>261</v>
      </c>
      <c r="M49" t="s">
        <v>471</v>
      </c>
      <c r="N49">
        <f t="shared" ref="N49" si="8">1.81+1.827*LN(H49*I49)</f>
        <v>3.5000704379905638</v>
      </c>
      <c r="O49">
        <v>5</v>
      </c>
      <c r="P49">
        <v>122.46</v>
      </c>
      <c r="Q49">
        <v>109</v>
      </c>
      <c r="R49">
        <v>113</v>
      </c>
      <c r="S49">
        <v>100.5</v>
      </c>
      <c r="T49" t="s">
        <v>50</v>
      </c>
      <c r="U49" t="s">
        <v>28</v>
      </c>
      <c r="W49" t="s">
        <v>119</v>
      </c>
      <c r="X49" t="s">
        <v>16</v>
      </c>
      <c r="Y49" t="s">
        <v>119</v>
      </c>
    </row>
    <row r="50" spans="1:25" x14ac:dyDescent="0.25">
      <c r="A50">
        <v>155050</v>
      </c>
      <c r="B50" t="s">
        <v>236</v>
      </c>
      <c r="C50" t="s">
        <v>250</v>
      </c>
      <c r="D50" t="s">
        <v>178</v>
      </c>
      <c r="E50" t="s">
        <v>236</v>
      </c>
      <c r="G50" t="s">
        <v>631</v>
      </c>
      <c r="H50" s="1">
        <v>1.25</v>
      </c>
      <c r="I50" s="1">
        <v>0.8</v>
      </c>
      <c r="J50" s="2" t="s">
        <v>384</v>
      </c>
      <c r="K50" s="2" t="s">
        <v>268</v>
      </c>
      <c r="L50" t="s">
        <v>261</v>
      </c>
      <c r="M50" t="s">
        <v>471</v>
      </c>
      <c r="N50">
        <f t="shared" ref="N50" si="9">1.81+1.827*LN(H50*I50)</f>
        <v>1.81</v>
      </c>
      <c r="O50">
        <v>1</v>
      </c>
      <c r="P50">
        <v>122.46</v>
      </c>
      <c r="Q50">
        <v>109</v>
      </c>
      <c r="R50">
        <v>122.46</v>
      </c>
      <c r="S50">
        <v>109</v>
      </c>
      <c r="T50" t="s">
        <v>50</v>
      </c>
      <c r="U50" t="s">
        <v>28</v>
      </c>
      <c r="W50" t="s">
        <v>15</v>
      </c>
      <c r="X50" t="s">
        <v>16</v>
      </c>
      <c r="Y50" t="s">
        <v>17</v>
      </c>
    </row>
    <row r="51" spans="1:25" x14ac:dyDescent="0.25">
      <c r="A51">
        <v>212367</v>
      </c>
      <c r="B51" t="s">
        <v>236</v>
      </c>
      <c r="C51" t="s">
        <v>252</v>
      </c>
      <c r="D51" t="s">
        <v>188</v>
      </c>
      <c r="E51" t="s">
        <v>236</v>
      </c>
      <c r="G51" t="s">
        <v>631</v>
      </c>
      <c r="H51" s="1">
        <v>0.65</v>
      </c>
      <c r="I51" s="1">
        <v>0.42</v>
      </c>
      <c r="J51" s="2" t="s">
        <v>405</v>
      </c>
      <c r="K51" s="2" t="s">
        <v>268</v>
      </c>
      <c r="L51" t="s">
        <v>261</v>
      </c>
      <c r="M51" t="s">
        <v>471</v>
      </c>
      <c r="N51">
        <f t="shared" ref="N51" si="10">1.81+1.827*LN(H51*I51)</f>
        <v>-0.56196392489744262</v>
      </c>
      <c r="O51">
        <v>1</v>
      </c>
      <c r="P51">
        <v>145</v>
      </c>
      <c r="Q51">
        <v>140.19999999999999</v>
      </c>
      <c r="R51">
        <v>145</v>
      </c>
      <c r="S51">
        <v>140.19999999999999</v>
      </c>
      <c r="T51" t="s">
        <v>13</v>
      </c>
      <c r="W51" t="s">
        <v>15</v>
      </c>
      <c r="X51" t="s">
        <v>16</v>
      </c>
      <c r="Y51" t="s">
        <v>17</v>
      </c>
    </row>
    <row r="52" spans="1:25" x14ac:dyDescent="0.25">
      <c r="A52">
        <v>381653</v>
      </c>
      <c r="B52" t="s">
        <v>236</v>
      </c>
      <c r="C52" t="s">
        <v>231</v>
      </c>
      <c r="D52" t="s">
        <v>156</v>
      </c>
      <c r="E52" t="s">
        <v>236</v>
      </c>
      <c r="G52" t="s">
        <v>631</v>
      </c>
      <c r="H52" s="1">
        <v>1.26</v>
      </c>
      <c r="I52" s="1">
        <v>0.74</v>
      </c>
      <c r="J52" s="2" t="s">
        <v>403</v>
      </c>
      <c r="K52" s="2" t="s">
        <v>270</v>
      </c>
      <c r="L52" t="s">
        <v>260</v>
      </c>
      <c r="M52" t="s">
        <v>470</v>
      </c>
      <c r="N52">
        <f t="shared" ref="N52:N56" si="11">2.924+1.56*LN(H52*I52)</f>
        <v>2.8148103399599655</v>
      </c>
      <c r="O52">
        <v>1</v>
      </c>
      <c r="P52">
        <v>70.599999999999994</v>
      </c>
      <c r="Q52">
        <v>66</v>
      </c>
      <c r="R52">
        <v>70.599999999999994</v>
      </c>
      <c r="S52">
        <v>66</v>
      </c>
      <c r="T52" t="s">
        <v>20</v>
      </c>
      <c r="W52" t="s">
        <v>145</v>
      </c>
      <c r="X52" t="s">
        <v>23</v>
      </c>
      <c r="Y52" t="s">
        <v>145</v>
      </c>
    </row>
    <row r="53" spans="1:25" x14ac:dyDescent="0.25">
      <c r="A53">
        <v>103962</v>
      </c>
      <c r="B53" t="s">
        <v>236</v>
      </c>
      <c r="C53" t="s">
        <v>231</v>
      </c>
      <c r="D53" t="s">
        <v>152</v>
      </c>
      <c r="E53" t="s">
        <v>236</v>
      </c>
      <c r="G53" t="s">
        <v>631</v>
      </c>
      <c r="H53" s="1">
        <v>1.49</v>
      </c>
      <c r="I53" s="1">
        <v>0.96</v>
      </c>
      <c r="J53" s="2" t="s">
        <v>432</v>
      </c>
      <c r="K53" s="2" t="s">
        <v>270</v>
      </c>
      <c r="L53" t="s">
        <v>260</v>
      </c>
      <c r="M53" t="s">
        <v>470</v>
      </c>
      <c r="N53">
        <f t="shared" si="11"/>
        <v>3.4824084356818954</v>
      </c>
      <c r="O53">
        <v>23</v>
      </c>
      <c r="P53">
        <v>70.599999999999994</v>
      </c>
      <c r="Q53">
        <v>66</v>
      </c>
      <c r="R53">
        <v>70.599999999999994</v>
      </c>
      <c r="S53">
        <v>66</v>
      </c>
      <c r="T53" t="s">
        <v>20</v>
      </c>
      <c r="W53" t="s">
        <v>145</v>
      </c>
      <c r="X53" t="s">
        <v>23</v>
      </c>
      <c r="Y53" t="s">
        <v>145</v>
      </c>
    </row>
    <row r="54" spans="1:25" x14ac:dyDescent="0.25">
      <c r="A54">
        <v>168382</v>
      </c>
      <c r="B54" t="s">
        <v>236</v>
      </c>
      <c r="C54" t="s">
        <v>231</v>
      </c>
      <c r="D54" t="s">
        <v>153</v>
      </c>
      <c r="E54" t="s">
        <v>236</v>
      </c>
      <c r="G54" t="s">
        <v>631</v>
      </c>
      <c r="H54" s="1">
        <v>1.7</v>
      </c>
      <c r="I54" s="1">
        <v>0.98</v>
      </c>
      <c r="J54" s="2" t="s">
        <v>416</v>
      </c>
      <c r="K54" s="2" t="s">
        <v>270</v>
      </c>
      <c r="L54" t="s">
        <v>260</v>
      </c>
      <c r="M54" t="s">
        <v>470</v>
      </c>
      <c r="N54">
        <f t="shared" si="11"/>
        <v>3.7202638482416552</v>
      </c>
      <c r="O54">
        <v>1</v>
      </c>
      <c r="P54">
        <v>70.599999999999994</v>
      </c>
      <c r="Q54">
        <v>66</v>
      </c>
      <c r="R54">
        <v>70.599999999999994</v>
      </c>
      <c r="S54">
        <v>66</v>
      </c>
      <c r="T54" t="s">
        <v>20</v>
      </c>
      <c r="W54" t="s">
        <v>145</v>
      </c>
      <c r="X54" t="s">
        <v>23</v>
      </c>
      <c r="Y54" t="s">
        <v>145</v>
      </c>
    </row>
    <row r="55" spans="1:25" x14ac:dyDescent="0.25">
      <c r="A55">
        <v>50063</v>
      </c>
      <c r="B55" t="s">
        <v>236</v>
      </c>
      <c r="C55" t="s">
        <v>231</v>
      </c>
      <c r="D55" t="s">
        <v>154</v>
      </c>
      <c r="E55">
        <v>3.2120000000000002</v>
      </c>
      <c r="F55" t="s">
        <v>453</v>
      </c>
      <c r="G55" t="s">
        <v>631</v>
      </c>
      <c r="H55" s="1">
        <v>1.92</v>
      </c>
      <c r="I55" s="1">
        <v>1.28</v>
      </c>
      <c r="J55" s="2" t="s">
        <v>422</v>
      </c>
      <c r="K55" s="2" t="s">
        <v>270</v>
      </c>
      <c r="L55" t="s">
        <v>260</v>
      </c>
      <c r="M55" t="s">
        <v>470</v>
      </c>
      <c r="N55">
        <f t="shared" si="11"/>
        <v>4.3267290117950967</v>
      </c>
      <c r="O55">
        <v>34</v>
      </c>
      <c r="P55">
        <v>83.5</v>
      </c>
      <c r="Q55">
        <v>70.599999999999994</v>
      </c>
      <c r="R55">
        <v>70.599999999999994</v>
      </c>
      <c r="S55">
        <v>66</v>
      </c>
      <c r="T55" t="s">
        <v>19</v>
      </c>
      <c r="U55" t="s">
        <v>20</v>
      </c>
      <c r="V55" t="s">
        <v>21</v>
      </c>
      <c r="W55" t="s">
        <v>155</v>
      </c>
      <c r="X55" t="s">
        <v>16</v>
      </c>
      <c r="Y55" t="s">
        <v>155</v>
      </c>
    </row>
    <row r="56" spans="1:25" x14ac:dyDescent="0.25">
      <c r="A56">
        <v>103964</v>
      </c>
      <c r="B56" t="s">
        <v>236</v>
      </c>
      <c r="C56" t="s">
        <v>231</v>
      </c>
      <c r="D56" t="s">
        <v>151</v>
      </c>
      <c r="E56" t="s">
        <v>236</v>
      </c>
      <c r="G56" t="s">
        <v>631</v>
      </c>
      <c r="H56" s="1">
        <v>2.0299999999999998</v>
      </c>
      <c r="I56" s="1">
        <v>1.18</v>
      </c>
      <c r="J56" s="2" t="s">
        <v>422</v>
      </c>
      <c r="K56" s="2" t="s">
        <v>270</v>
      </c>
      <c r="L56" t="s">
        <v>260</v>
      </c>
      <c r="M56" t="s">
        <v>470</v>
      </c>
      <c r="N56">
        <f t="shared" si="11"/>
        <v>4.2867383611887799</v>
      </c>
      <c r="O56">
        <v>20</v>
      </c>
      <c r="P56">
        <v>83.5</v>
      </c>
      <c r="Q56">
        <v>70.599999999999994</v>
      </c>
      <c r="R56">
        <v>66</v>
      </c>
      <c r="S56">
        <v>63.3</v>
      </c>
      <c r="T56" t="s">
        <v>19</v>
      </c>
      <c r="U56" t="s">
        <v>41</v>
      </c>
      <c r="W56" t="s">
        <v>145</v>
      </c>
      <c r="X56" t="s">
        <v>23</v>
      </c>
      <c r="Y56" t="s">
        <v>145</v>
      </c>
    </row>
    <row r="57" spans="1:25" x14ac:dyDescent="0.25">
      <c r="A57">
        <v>348242</v>
      </c>
      <c r="B57" t="s">
        <v>236</v>
      </c>
      <c r="C57" t="s">
        <v>103</v>
      </c>
      <c r="D57" t="s">
        <v>102</v>
      </c>
      <c r="E57" t="s">
        <v>236</v>
      </c>
      <c r="G57" t="s">
        <v>631</v>
      </c>
      <c r="H57" s="1">
        <v>3.7</v>
      </c>
      <c r="I57" s="1">
        <v>2.8</v>
      </c>
      <c r="J57" s="2" t="s">
        <v>422</v>
      </c>
      <c r="K57" s="2" t="s">
        <v>273</v>
      </c>
      <c r="L57" t="s">
        <v>265</v>
      </c>
      <c r="M57" t="s">
        <v>468</v>
      </c>
      <c r="N57">
        <f>3.757+1.516*LN(H57*I57)</f>
        <v>7.3013355910363069</v>
      </c>
      <c r="O57">
        <v>1</v>
      </c>
      <c r="P57">
        <v>72.099999999999994</v>
      </c>
      <c r="Q57">
        <v>66</v>
      </c>
      <c r="R57">
        <v>72.099999999999994</v>
      </c>
      <c r="S57">
        <v>66</v>
      </c>
      <c r="T57" t="s">
        <v>20</v>
      </c>
      <c r="V57" t="s">
        <v>21</v>
      </c>
      <c r="W57" t="s">
        <v>103</v>
      </c>
      <c r="X57" t="s">
        <v>27</v>
      </c>
      <c r="Y57" t="s">
        <v>103</v>
      </c>
    </row>
    <row r="58" spans="1:25" x14ac:dyDescent="0.25">
      <c r="A58">
        <v>106780</v>
      </c>
      <c r="B58" t="s">
        <v>236</v>
      </c>
      <c r="C58" t="s">
        <v>230</v>
      </c>
      <c r="D58" t="s">
        <v>199</v>
      </c>
      <c r="E58" t="s">
        <v>236</v>
      </c>
      <c r="G58" t="s">
        <v>631</v>
      </c>
      <c r="H58" s="1">
        <v>0.67</v>
      </c>
      <c r="I58" s="1">
        <v>0.78</v>
      </c>
      <c r="J58" s="2" t="s">
        <v>456</v>
      </c>
      <c r="K58" s="2" t="s">
        <v>271</v>
      </c>
      <c r="L58" s="2" t="s">
        <v>262</v>
      </c>
      <c r="M58" t="s">
        <v>469</v>
      </c>
      <c r="N58">
        <f>1.726+1.628*LN(H58*I58)</f>
        <v>0.66952742864192283</v>
      </c>
      <c r="O58">
        <v>1</v>
      </c>
      <c r="P58">
        <v>130</v>
      </c>
      <c r="Q58">
        <v>113</v>
      </c>
      <c r="R58">
        <v>130</v>
      </c>
      <c r="S58">
        <v>113</v>
      </c>
      <c r="T58" t="s">
        <v>65</v>
      </c>
      <c r="U58" t="s">
        <v>50</v>
      </c>
      <c r="W58" t="s">
        <v>15</v>
      </c>
      <c r="X58" t="s">
        <v>16</v>
      </c>
      <c r="Y58" t="s">
        <v>17</v>
      </c>
    </row>
    <row r="59" spans="1:25" x14ac:dyDescent="0.25">
      <c r="A59">
        <v>212335</v>
      </c>
      <c r="B59" t="s">
        <v>236</v>
      </c>
      <c r="C59" t="s">
        <v>230</v>
      </c>
      <c r="D59" t="s">
        <v>197</v>
      </c>
      <c r="E59" t="s">
        <v>236</v>
      </c>
      <c r="G59" t="s">
        <v>631</v>
      </c>
      <c r="H59" s="1">
        <v>0.75</v>
      </c>
      <c r="I59" s="1">
        <v>0.65</v>
      </c>
      <c r="J59" s="2" t="s">
        <v>404</v>
      </c>
      <c r="K59" s="2" t="s">
        <v>271</v>
      </c>
      <c r="L59" s="2" t="s">
        <v>262</v>
      </c>
      <c r="M59" t="s">
        <v>469</v>
      </c>
      <c r="N59">
        <f t="shared" ref="N59:N66" si="12">1.726+1.628*LN(H59*I59)</f>
        <v>0.55633899864998537</v>
      </c>
      <c r="O59">
        <v>4</v>
      </c>
      <c r="P59">
        <v>145</v>
      </c>
      <c r="Q59">
        <v>140.19999999999999</v>
      </c>
      <c r="R59">
        <v>145</v>
      </c>
      <c r="S59">
        <v>139.80000000000001</v>
      </c>
      <c r="T59" t="s">
        <v>13</v>
      </c>
      <c r="W59" t="s">
        <v>15</v>
      </c>
      <c r="X59" t="s">
        <v>16</v>
      </c>
      <c r="Y59" t="s">
        <v>17</v>
      </c>
    </row>
    <row r="60" spans="1:25" x14ac:dyDescent="0.25">
      <c r="A60">
        <v>216679</v>
      </c>
      <c r="B60" t="s">
        <v>236</v>
      </c>
      <c r="C60" t="s">
        <v>230</v>
      </c>
      <c r="D60" t="s">
        <v>195</v>
      </c>
      <c r="E60" t="s">
        <v>236</v>
      </c>
      <c r="G60" t="s">
        <v>631</v>
      </c>
      <c r="H60" s="1">
        <v>0.82599999999999996</v>
      </c>
      <c r="I60" s="1">
        <v>0.76200000000000001</v>
      </c>
      <c r="J60" s="2" t="s">
        <v>454</v>
      </c>
      <c r="K60" s="2" t="s">
        <v>271</v>
      </c>
      <c r="L60" s="2" t="s">
        <v>262</v>
      </c>
      <c r="M60" t="s">
        <v>469</v>
      </c>
      <c r="N60">
        <f t="shared" si="12"/>
        <v>0.97228609558417411</v>
      </c>
      <c r="O60">
        <v>3</v>
      </c>
      <c r="P60">
        <v>129.4</v>
      </c>
      <c r="Q60">
        <v>125</v>
      </c>
      <c r="R60">
        <v>129.4</v>
      </c>
      <c r="S60">
        <v>125</v>
      </c>
      <c r="T60" t="s">
        <v>14</v>
      </c>
      <c r="W60" t="s">
        <v>15</v>
      </c>
      <c r="X60" t="s">
        <v>16</v>
      </c>
      <c r="Y60" t="s">
        <v>17</v>
      </c>
    </row>
    <row r="61" spans="1:25" x14ac:dyDescent="0.25">
      <c r="A61">
        <v>51673</v>
      </c>
      <c r="B61" t="s">
        <v>236</v>
      </c>
      <c r="C61" t="s">
        <v>230</v>
      </c>
      <c r="D61" t="s">
        <v>193</v>
      </c>
      <c r="E61">
        <v>1.4079999999999999</v>
      </c>
      <c r="F61" t="s">
        <v>453</v>
      </c>
      <c r="G61" t="s">
        <v>631</v>
      </c>
      <c r="H61" s="1">
        <v>1</v>
      </c>
      <c r="I61" s="1">
        <v>0.8</v>
      </c>
      <c r="J61" s="2" t="s">
        <v>392</v>
      </c>
      <c r="K61" s="2" t="s">
        <v>271</v>
      </c>
      <c r="L61" s="2" t="s">
        <v>262</v>
      </c>
      <c r="M61" t="s">
        <v>469</v>
      </c>
      <c r="N61">
        <f t="shared" si="12"/>
        <v>1.3627222984604666</v>
      </c>
      <c r="O61">
        <v>6</v>
      </c>
      <c r="P61">
        <v>105.3</v>
      </c>
      <c r="Q61">
        <v>93.5</v>
      </c>
      <c r="R61">
        <v>105.3</v>
      </c>
      <c r="S61">
        <v>93.5</v>
      </c>
      <c r="T61" t="s">
        <v>28</v>
      </c>
      <c r="U61" t="s">
        <v>29</v>
      </c>
      <c r="W61" t="s">
        <v>15</v>
      </c>
      <c r="X61" t="s">
        <v>16</v>
      </c>
      <c r="Y61" t="s">
        <v>17</v>
      </c>
    </row>
    <row r="62" spans="1:25" x14ac:dyDescent="0.25">
      <c r="A62">
        <v>249188</v>
      </c>
      <c r="B62" t="s">
        <v>236</v>
      </c>
      <c r="C62" t="s">
        <v>230</v>
      </c>
      <c r="D62" t="s">
        <v>196</v>
      </c>
      <c r="E62" t="s">
        <v>236</v>
      </c>
      <c r="G62" t="s">
        <v>631</v>
      </c>
      <c r="H62" s="1">
        <v>1.25</v>
      </c>
      <c r="I62" s="1">
        <v>0.71</v>
      </c>
      <c r="J62" s="2" t="s">
        <v>385</v>
      </c>
      <c r="K62" s="2" t="s">
        <v>271</v>
      </c>
      <c r="L62" s="2" t="s">
        <v>262</v>
      </c>
      <c r="M62" t="s">
        <v>469</v>
      </c>
      <c r="N62">
        <f t="shared" si="12"/>
        <v>1.5317034785741821</v>
      </c>
      <c r="O62">
        <v>1</v>
      </c>
      <c r="P62">
        <v>145</v>
      </c>
      <c r="Q62">
        <v>136.4</v>
      </c>
      <c r="R62">
        <v>145</v>
      </c>
      <c r="S62">
        <v>136.4</v>
      </c>
      <c r="T62" t="s">
        <v>13</v>
      </c>
      <c r="U62" t="s">
        <v>64</v>
      </c>
      <c r="W62" t="s">
        <v>15</v>
      </c>
      <c r="X62" t="s">
        <v>16</v>
      </c>
      <c r="Y62" t="s">
        <v>17</v>
      </c>
    </row>
    <row r="63" spans="1:25" x14ac:dyDescent="0.25">
      <c r="A63">
        <v>371282</v>
      </c>
      <c r="B63" t="s">
        <v>236</v>
      </c>
      <c r="C63" t="s">
        <v>230</v>
      </c>
      <c r="D63" t="s">
        <v>192</v>
      </c>
      <c r="E63" t="s">
        <v>236</v>
      </c>
      <c r="G63" t="s">
        <v>631</v>
      </c>
      <c r="H63" s="1">
        <v>1.4</v>
      </c>
      <c r="I63" s="1">
        <v>0.8</v>
      </c>
      <c r="J63" s="2" t="s">
        <v>410</v>
      </c>
      <c r="K63" s="2" t="s">
        <v>271</v>
      </c>
      <c r="L63" s="2" t="s">
        <v>262</v>
      </c>
      <c r="M63" t="s">
        <v>469</v>
      </c>
      <c r="N63">
        <f t="shared" si="12"/>
        <v>1.910499099679801</v>
      </c>
      <c r="O63">
        <v>1</v>
      </c>
      <c r="P63">
        <v>125</v>
      </c>
      <c r="Q63">
        <v>113</v>
      </c>
      <c r="R63">
        <v>125</v>
      </c>
      <c r="S63">
        <v>113</v>
      </c>
      <c r="T63" t="s">
        <v>50</v>
      </c>
      <c r="W63" t="s">
        <v>15</v>
      </c>
      <c r="X63" t="s">
        <v>16</v>
      </c>
      <c r="Y63" t="s">
        <v>17</v>
      </c>
    </row>
    <row r="64" spans="1:25" x14ac:dyDescent="0.25">
      <c r="A64">
        <v>66821</v>
      </c>
      <c r="B64" t="s">
        <v>236</v>
      </c>
      <c r="C64" t="s">
        <v>230</v>
      </c>
      <c r="D64" t="s">
        <v>198</v>
      </c>
      <c r="E64" t="s">
        <v>236</v>
      </c>
      <c r="G64" t="s">
        <v>631</v>
      </c>
      <c r="H64" s="1">
        <v>1.6</v>
      </c>
      <c r="J64" s="2" t="s">
        <v>391</v>
      </c>
      <c r="K64" s="2" t="s">
        <v>272</v>
      </c>
      <c r="L64" s="2" t="s">
        <v>266</v>
      </c>
      <c r="M64" t="s">
        <v>478</v>
      </c>
      <c r="N64">
        <f>1.681+2.91*LN(H64)</f>
        <v>3.0487105611050911</v>
      </c>
      <c r="O64">
        <v>3</v>
      </c>
      <c r="P64">
        <v>145</v>
      </c>
      <c r="Q64">
        <v>140.19999999999999</v>
      </c>
      <c r="R64">
        <v>140.19999999999999</v>
      </c>
      <c r="S64">
        <v>136.4</v>
      </c>
      <c r="T64" t="s">
        <v>13</v>
      </c>
      <c r="U64" t="s">
        <v>64</v>
      </c>
      <c r="W64" t="s">
        <v>15</v>
      </c>
      <c r="X64" t="s">
        <v>16</v>
      </c>
      <c r="Y64" t="s">
        <v>17</v>
      </c>
    </row>
    <row r="65" spans="1:25" x14ac:dyDescent="0.25">
      <c r="A65">
        <v>216665</v>
      </c>
      <c r="B65" t="s">
        <v>236</v>
      </c>
      <c r="C65" t="s">
        <v>230</v>
      </c>
      <c r="D65" t="s">
        <v>191</v>
      </c>
      <c r="E65" t="s">
        <v>236</v>
      </c>
      <c r="G65" t="s">
        <v>631</v>
      </c>
      <c r="H65" s="1">
        <v>1.62</v>
      </c>
      <c r="I65" s="1">
        <v>1.1299999999999999</v>
      </c>
      <c r="J65" s="2" t="s">
        <v>414</v>
      </c>
      <c r="K65" s="2" t="s">
        <v>271</v>
      </c>
      <c r="L65" s="2" t="s">
        <v>262</v>
      </c>
      <c r="M65" t="s">
        <v>469</v>
      </c>
      <c r="N65">
        <f t="shared" si="12"/>
        <v>2.7103600770447862</v>
      </c>
      <c r="O65">
        <v>1</v>
      </c>
      <c r="P65">
        <v>125</v>
      </c>
      <c r="Q65">
        <v>100.5</v>
      </c>
      <c r="R65">
        <v>125</v>
      </c>
      <c r="S65">
        <v>100.5</v>
      </c>
      <c r="T65" t="s">
        <v>50</v>
      </c>
      <c r="U65" t="s">
        <v>28</v>
      </c>
      <c r="W65" t="s">
        <v>15</v>
      </c>
      <c r="X65" t="s">
        <v>16</v>
      </c>
      <c r="Y65" t="s">
        <v>17</v>
      </c>
    </row>
    <row r="66" spans="1:25" x14ac:dyDescent="0.25">
      <c r="A66">
        <v>51937</v>
      </c>
      <c r="B66" t="s">
        <v>236</v>
      </c>
      <c r="C66" t="s">
        <v>230</v>
      </c>
      <c r="D66" t="s">
        <v>194</v>
      </c>
      <c r="E66">
        <v>2.4630000000000001</v>
      </c>
      <c r="F66" t="s">
        <v>453</v>
      </c>
      <c r="G66" t="s">
        <v>631</v>
      </c>
      <c r="H66" s="1">
        <v>1.8</v>
      </c>
      <c r="I66" s="1">
        <v>0.6</v>
      </c>
      <c r="J66" s="2" t="s">
        <v>391</v>
      </c>
      <c r="K66" s="2" t="s">
        <v>271</v>
      </c>
      <c r="L66" s="2" t="s">
        <v>262</v>
      </c>
      <c r="M66" t="s">
        <v>469</v>
      </c>
      <c r="N66">
        <f t="shared" si="12"/>
        <v>1.851292574969617</v>
      </c>
      <c r="O66">
        <v>2</v>
      </c>
      <c r="P66">
        <v>86.3</v>
      </c>
      <c r="Q66">
        <v>83.6</v>
      </c>
      <c r="R66">
        <v>85.8</v>
      </c>
      <c r="S66">
        <v>83.5</v>
      </c>
      <c r="T66" t="s">
        <v>32</v>
      </c>
      <c r="U66" t="s">
        <v>19</v>
      </c>
      <c r="W66" t="s">
        <v>15</v>
      </c>
      <c r="X66" t="s">
        <v>16</v>
      </c>
      <c r="Y66" t="s">
        <v>17</v>
      </c>
    </row>
    <row r="67" spans="1:25" x14ac:dyDescent="0.25">
      <c r="A67">
        <v>216468</v>
      </c>
      <c r="B67" t="s">
        <v>236</v>
      </c>
      <c r="C67" t="s">
        <v>165</v>
      </c>
      <c r="D67" t="s">
        <v>167</v>
      </c>
      <c r="E67" t="s">
        <v>236</v>
      </c>
      <c r="G67" t="s">
        <v>631</v>
      </c>
      <c r="H67" s="1">
        <v>2.65</v>
      </c>
      <c r="I67" s="1">
        <v>1.64</v>
      </c>
      <c r="J67" s="2" t="s">
        <v>394</v>
      </c>
      <c r="K67" s="2" t="s">
        <v>270</v>
      </c>
      <c r="L67" t="s">
        <v>260</v>
      </c>
      <c r="M67" t="s">
        <v>470</v>
      </c>
      <c r="N67">
        <f t="shared" ref="N67" si="13">2.924+1.56*LN(H67*I67)</f>
        <v>5.2160391756614111</v>
      </c>
      <c r="O67">
        <v>1</v>
      </c>
      <c r="P67">
        <v>105.3</v>
      </c>
      <c r="Q67">
        <v>93.5</v>
      </c>
      <c r="R67">
        <v>105.3</v>
      </c>
      <c r="S67">
        <v>93.5</v>
      </c>
      <c r="T67" t="s">
        <v>28</v>
      </c>
      <c r="U67" t="s">
        <v>29</v>
      </c>
      <c r="W67" t="s">
        <v>165</v>
      </c>
      <c r="X67" t="s">
        <v>166</v>
      </c>
      <c r="Y67" t="s">
        <v>165</v>
      </c>
    </row>
    <row r="68" spans="1:25" x14ac:dyDescent="0.25">
      <c r="A68">
        <v>109645</v>
      </c>
      <c r="B68" t="s">
        <v>236</v>
      </c>
      <c r="C68" t="s">
        <v>241</v>
      </c>
      <c r="D68" t="s">
        <v>73</v>
      </c>
      <c r="E68" t="s">
        <v>236</v>
      </c>
      <c r="G68" t="s">
        <v>631</v>
      </c>
      <c r="H68" s="1">
        <v>2.66</v>
      </c>
      <c r="I68" s="1">
        <v>2</v>
      </c>
      <c r="J68" s="2" t="s">
        <v>433</v>
      </c>
      <c r="K68" s="2" t="s">
        <v>268</v>
      </c>
      <c r="L68" t="s">
        <v>261</v>
      </c>
      <c r="M68" t="s">
        <v>471</v>
      </c>
      <c r="N68">
        <f t="shared" ref="N68" si="14">1.81+1.827*LN(H68*I68)</f>
        <v>4.8637817252269411</v>
      </c>
      <c r="O68">
        <v>1</v>
      </c>
      <c r="P68">
        <v>72.099999999999994</v>
      </c>
      <c r="Q68">
        <v>66</v>
      </c>
      <c r="R68">
        <v>72.099999999999994</v>
      </c>
      <c r="S68">
        <v>66</v>
      </c>
      <c r="T68" t="s">
        <v>20</v>
      </c>
      <c r="W68" t="s">
        <v>15</v>
      </c>
      <c r="X68" t="s">
        <v>16</v>
      </c>
      <c r="Y68" t="s">
        <v>17</v>
      </c>
    </row>
    <row r="69" spans="1:25" x14ac:dyDescent="0.25">
      <c r="A69">
        <v>331045</v>
      </c>
      <c r="B69" t="s">
        <v>236</v>
      </c>
      <c r="C69" t="s">
        <v>241</v>
      </c>
      <c r="D69" t="s">
        <v>74</v>
      </c>
      <c r="E69">
        <v>9.1</v>
      </c>
      <c r="F69" t="s">
        <v>411</v>
      </c>
      <c r="J69" s="3"/>
      <c r="K69" s="3"/>
      <c r="O69">
        <v>1</v>
      </c>
      <c r="P69">
        <v>72.099999999999994</v>
      </c>
      <c r="Q69">
        <v>66</v>
      </c>
      <c r="R69">
        <v>72.099999999999994</v>
      </c>
      <c r="S69">
        <v>66</v>
      </c>
      <c r="T69" t="s">
        <v>20</v>
      </c>
      <c r="W69" t="s">
        <v>15</v>
      </c>
      <c r="X69" t="s">
        <v>16</v>
      </c>
      <c r="Y69" t="s">
        <v>17</v>
      </c>
    </row>
    <row r="70" spans="1:25" x14ac:dyDescent="0.25">
      <c r="A70">
        <v>141361</v>
      </c>
      <c r="B70" t="s">
        <v>236</v>
      </c>
      <c r="C70" t="s">
        <v>249</v>
      </c>
      <c r="D70" t="s">
        <v>189</v>
      </c>
      <c r="E70">
        <v>6.8</v>
      </c>
      <c r="F70" t="s">
        <v>411</v>
      </c>
      <c r="J70" s="3"/>
      <c r="K70" s="3"/>
      <c r="O70">
        <v>1</v>
      </c>
      <c r="P70">
        <v>129.4</v>
      </c>
      <c r="Q70">
        <v>122.46</v>
      </c>
      <c r="R70">
        <v>129.4</v>
      </c>
      <c r="S70">
        <v>122.46</v>
      </c>
      <c r="T70" t="s">
        <v>14</v>
      </c>
      <c r="U70" t="s">
        <v>50</v>
      </c>
      <c r="V70" t="s">
        <v>21</v>
      </c>
      <c r="W70" t="s">
        <v>190</v>
      </c>
      <c r="X70" t="s">
        <v>16</v>
      </c>
      <c r="Y70" t="s">
        <v>17</v>
      </c>
    </row>
    <row r="71" spans="1:25" x14ac:dyDescent="0.25">
      <c r="A71">
        <v>137977</v>
      </c>
      <c r="B71" t="s">
        <v>236</v>
      </c>
      <c r="C71" t="s">
        <v>108</v>
      </c>
      <c r="D71" t="s">
        <v>109</v>
      </c>
      <c r="E71" t="s">
        <v>236</v>
      </c>
      <c r="G71" t="s">
        <v>631</v>
      </c>
      <c r="H71" s="1">
        <v>1.7</v>
      </c>
      <c r="I71" s="1">
        <v>2.6</v>
      </c>
      <c r="J71" s="2" t="s">
        <v>372</v>
      </c>
      <c r="K71" s="2" t="s">
        <v>271</v>
      </c>
      <c r="L71" s="2" t="s">
        <v>262</v>
      </c>
      <c r="M71" t="s">
        <v>469</v>
      </c>
      <c r="N71">
        <f t="shared" ref="N71" si="15">1.726+1.628*LN(H71*I71)</f>
        <v>4.1454354252338792</v>
      </c>
      <c r="O71">
        <v>5</v>
      </c>
      <c r="P71">
        <v>93.5</v>
      </c>
      <c r="Q71">
        <v>89.3</v>
      </c>
      <c r="R71">
        <v>85.8</v>
      </c>
      <c r="S71">
        <v>83.5</v>
      </c>
      <c r="T71" t="s">
        <v>29</v>
      </c>
      <c r="U71" t="s">
        <v>19</v>
      </c>
      <c r="V71" t="s">
        <v>21</v>
      </c>
      <c r="W71" t="s">
        <v>108</v>
      </c>
      <c r="X71" t="s">
        <v>16</v>
      </c>
      <c r="Y71" t="s">
        <v>108</v>
      </c>
    </row>
    <row r="72" spans="1:25" x14ac:dyDescent="0.25">
      <c r="A72">
        <v>70459</v>
      </c>
      <c r="B72" t="s">
        <v>236</v>
      </c>
      <c r="C72" t="s">
        <v>108</v>
      </c>
      <c r="D72" t="s">
        <v>111</v>
      </c>
      <c r="E72">
        <v>4.42</v>
      </c>
      <c r="F72" t="s">
        <v>411</v>
      </c>
      <c r="G72" t="s">
        <v>631</v>
      </c>
      <c r="H72" s="1">
        <v>2.17</v>
      </c>
      <c r="J72" s="2" t="s">
        <v>424</v>
      </c>
      <c r="K72" s="2" t="s">
        <v>272</v>
      </c>
      <c r="L72" s="2" t="s">
        <v>266</v>
      </c>
      <c r="M72" t="s">
        <v>478</v>
      </c>
      <c r="N72">
        <f>1.681+2.91*LN(H72)</f>
        <v>3.9354560575773916</v>
      </c>
      <c r="O72">
        <v>6</v>
      </c>
      <c r="P72">
        <v>83.6</v>
      </c>
      <c r="Q72">
        <v>72.099999999999994</v>
      </c>
      <c r="R72">
        <v>83.5</v>
      </c>
      <c r="S72">
        <v>70.599999999999994</v>
      </c>
      <c r="T72" t="s">
        <v>19</v>
      </c>
      <c r="U72" t="s">
        <v>20</v>
      </c>
      <c r="V72" t="s">
        <v>21</v>
      </c>
      <c r="W72" t="s">
        <v>108</v>
      </c>
      <c r="X72" t="s">
        <v>16</v>
      </c>
      <c r="Y72" t="s">
        <v>108</v>
      </c>
    </row>
    <row r="73" spans="1:25" x14ac:dyDescent="0.25">
      <c r="A73">
        <v>102838</v>
      </c>
      <c r="B73" t="s">
        <v>236</v>
      </c>
      <c r="C73" t="s">
        <v>108</v>
      </c>
      <c r="D73" t="s">
        <v>112</v>
      </c>
      <c r="E73" t="s">
        <v>236</v>
      </c>
      <c r="G73" t="s">
        <v>631</v>
      </c>
      <c r="H73" s="1">
        <v>2.1800000000000002</v>
      </c>
      <c r="I73" s="1">
        <v>1.65</v>
      </c>
      <c r="J73" s="2" t="s">
        <v>466</v>
      </c>
      <c r="K73" s="2" t="s">
        <v>271</v>
      </c>
      <c r="L73" s="2" t="s">
        <v>262</v>
      </c>
      <c r="M73" t="s">
        <v>469</v>
      </c>
      <c r="N73">
        <f t="shared" ref="N73" si="16">1.726+1.628*LN(H73*I73)</f>
        <v>3.8100030681535566</v>
      </c>
      <c r="O73">
        <v>1</v>
      </c>
      <c r="P73">
        <v>125</v>
      </c>
      <c r="Q73">
        <v>93.9</v>
      </c>
      <c r="R73">
        <v>125</v>
      </c>
      <c r="S73">
        <v>93.9</v>
      </c>
      <c r="T73" t="s">
        <v>50</v>
      </c>
      <c r="U73" t="s">
        <v>35</v>
      </c>
      <c r="V73" t="s">
        <v>21</v>
      </c>
      <c r="W73" t="s">
        <v>108</v>
      </c>
      <c r="X73" t="s">
        <v>16</v>
      </c>
      <c r="Y73" t="s">
        <v>108</v>
      </c>
    </row>
    <row r="74" spans="1:25" x14ac:dyDescent="0.25">
      <c r="A74">
        <v>57350</v>
      </c>
      <c r="B74" t="s">
        <v>236</v>
      </c>
      <c r="C74" t="s">
        <v>108</v>
      </c>
      <c r="D74" t="s">
        <v>110</v>
      </c>
      <c r="E74" t="s">
        <v>236</v>
      </c>
      <c r="G74" t="s">
        <v>631</v>
      </c>
      <c r="H74" s="1">
        <v>2.31</v>
      </c>
      <c r="I74" s="1">
        <v>1.91</v>
      </c>
      <c r="J74" s="2" t="s">
        <v>424</v>
      </c>
      <c r="K74" s="2" t="s">
        <v>271</v>
      </c>
      <c r="L74" s="2" t="s">
        <v>262</v>
      </c>
      <c r="M74" t="s">
        <v>469</v>
      </c>
      <c r="N74">
        <f t="shared" ref="N74:N76" si="17">1.726+1.628*LN(H74*I74)</f>
        <v>4.1425230480121673</v>
      </c>
      <c r="O74">
        <v>1</v>
      </c>
      <c r="P74">
        <v>83.5</v>
      </c>
      <c r="Q74">
        <v>70.599999999999994</v>
      </c>
      <c r="R74">
        <v>83.5</v>
      </c>
      <c r="S74">
        <v>70.599999999999994</v>
      </c>
      <c r="T74" t="s">
        <v>19</v>
      </c>
      <c r="U74" t="s">
        <v>20</v>
      </c>
      <c r="V74" t="s">
        <v>21</v>
      </c>
      <c r="W74" t="s">
        <v>108</v>
      </c>
      <c r="X74" t="s">
        <v>16</v>
      </c>
      <c r="Y74" t="s">
        <v>108</v>
      </c>
    </row>
    <row r="75" spans="1:25" x14ac:dyDescent="0.25">
      <c r="A75">
        <v>137750</v>
      </c>
      <c r="B75" t="s">
        <v>236</v>
      </c>
      <c r="C75" t="s">
        <v>108</v>
      </c>
      <c r="D75" t="s">
        <v>107</v>
      </c>
      <c r="E75" t="s">
        <v>236</v>
      </c>
      <c r="G75" t="s">
        <v>631</v>
      </c>
      <c r="H75" s="1">
        <v>2.4</v>
      </c>
      <c r="I75" s="1">
        <v>2.1</v>
      </c>
      <c r="J75" s="2" t="s">
        <v>377</v>
      </c>
      <c r="K75" s="2" t="s">
        <v>271</v>
      </c>
      <c r="L75" s="2" t="s">
        <v>262</v>
      </c>
      <c r="M75" t="s">
        <v>469</v>
      </c>
      <c r="N75">
        <f t="shared" si="17"/>
        <v>4.3591371016315748</v>
      </c>
      <c r="O75">
        <v>1</v>
      </c>
      <c r="P75">
        <v>83.5</v>
      </c>
      <c r="Q75">
        <v>70.599999999999994</v>
      </c>
      <c r="R75">
        <v>83.5</v>
      </c>
      <c r="S75">
        <v>70.599999999999994</v>
      </c>
      <c r="T75" t="s">
        <v>19</v>
      </c>
      <c r="U75" t="s">
        <v>20</v>
      </c>
      <c r="V75" t="s">
        <v>21</v>
      </c>
      <c r="W75" t="s">
        <v>108</v>
      </c>
      <c r="X75" t="s">
        <v>16</v>
      </c>
      <c r="Y75" t="s">
        <v>108</v>
      </c>
    </row>
    <row r="76" spans="1:25" x14ac:dyDescent="0.25">
      <c r="A76">
        <v>371280</v>
      </c>
      <c r="B76" t="s">
        <v>236</v>
      </c>
      <c r="C76" t="s">
        <v>108</v>
      </c>
      <c r="D76" t="s">
        <v>113</v>
      </c>
      <c r="E76" t="s">
        <v>236</v>
      </c>
      <c r="G76" t="s">
        <v>631</v>
      </c>
      <c r="H76" s="1">
        <v>2.4300000000000002</v>
      </c>
      <c r="I76" s="1">
        <v>1.95</v>
      </c>
      <c r="J76" s="2" t="s">
        <v>406</v>
      </c>
      <c r="K76" s="2" t="s">
        <v>271</v>
      </c>
      <c r="L76" s="2" t="s">
        <v>262</v>
      </c>
      <c r="M76" t="s">
        <v>469</v>
      </c>
      <c r="N76">
        <f t="shared" si="17"/>
        <v>4.258713185522967</v>
      </c>
      <c r="O76">
        <v>1</v>
      </c>
      <c r="P76">
        <v>83.5</v>
      </c>
      <c r="Q76">
        <v>70.599999999999994</v>
      </c>
      <c r="R76">
        <v>83.5</v>
      </c>
      <c r="S76">
        <v>70.599999999999994</v>
      </c>
      <c r="T76" t="s">
        <v>19</v>
      </c>
      <c r="U76" t="s">
        <v>20</v>
      </c>
      <c r="V76" t="s">
        <v>21</v>
      </c>
      <c r="W76" t="s">
        <v>108</v>
      </c>
      <c r="X76" t="s">
        <v>16</v>
      </c>
      <c r="Y76" t="s">
        <v>108</v>
      </c>
    </row>
    <row r="77" spans="1:25" x14ac:dyDescent="0.25">
      <c r="A77">
        <v>197845</v>
      </c>
      <c r="B77" t="s">
        <v>236</v>
      </c>
      <c r="C77" t="s">
        <v>243</v>
      </c>
      <c r="D77" t="s">
        <v>201</v>
      </c>
      <c r="E77" t="s">
        <v>236</v>
      </c>
      <c r="G77" t="s">
        <v>631</v>
      </c>
      <c r="H77" s="1">
        <v>0.9</v>
      </c>
      <c r="I77" s="1">
        <v>1.6</v>
      </c>
      <c r="J77" s="2" t="s">
        <v>447</v>
      </c>
      <c r="K77" s="2" t="s">
        <v>271</v>
      </c>
      <c r="L77" s="2" t="s">
        <v>262</v>
      </c>
      <c r="M77" t="s">
        <v>469</v>
      </c>
      <c r="N77">
        <f t="shared" ref="N77:N79" si="18">1.726+1.628*LN(H77*I77)</f>
        <v>2.3196389889211164</v>
      </c>
      <c r="O77">
        <v>1</v>
      </c>
      <c r="P77">
        <v>125.45</v>
      </c>
      <c r="Q77">
        <v>122.46</v>
      </c>
      <c r="R77">
        <v>125.45</v>
      </c>
      <c r="S77">
        <v>122.46</v>
      </c>
      <c r="T77" t="s">
        <v>14</v>
      </c>
      <c r="U77" t="s">
        <v>50</v>
      </c>
      <c r="W77" t="s">
        <v>15</v>
      </c>
      <c r="X77" t="s">
        <v>16</v>
      </c>
      <c r="Y77" t="s">
        <v>17</v>
      </c>
    </row>
    <row r="78" spans="1:25" x14ac:dyDescent="0.25">
      <c r="A78">
        <v>65258</v>
      </c>
      <c r="B78" t="s">
        <v>236</v>
      </c>
      <c r="C78" t="s">
        <v>243</v>
      </c>
      <c r="D78" t="s">
        <v>202</v>
      </c>
      <c r="E78" t="s">
        <v>236</v>
      </c>
      <c r="G78" t="s">
        <v>631</v>
      </c>
      <c r="H78" s="1">
        <v>1.5</v>
      </c>
      <c r="I78" s="1">
        <v>1</v>
      </c>
      <c r="J78" s="2" t="s">
        <v>413</v>
      </c>
      <c r="K78" s="2" t="s">
        <v>271</v>
      </c>
      <c r="L78" s="2" t="s">
        <v>262</v>
      </c>
      <c r="M78" t="s">
        <v>469</v>
      </c>
      <c r="N78">
        <f t="shared" si="18"/>
        <v>2.3860971960000916</v>
      </c>
      <c r="O78">
        <v>2</v>
      </c>
      <c r="P78">
        <v>129.4</v>
      </c>
      <c r="Q78">
        <v>122.46</v>
      </c>
      <c r="R78">
        <v>129.4</v>
      </c>
      <c r="S78">
        <v>122.46</v>
      </c>
      <c r="T78" t="s">
        <v>14</v>
      </c>
      <c r="U78" t="s">
        <v>50</v>
      </c>
      <c r="V78" t="s">
        <v>21</v>
      </c>
      <c r="W78" t="s">
        <v>203</v>
      </c>
      <c r="X78" t="s">
        <v>16</v>
      </c>
      <c r="Y78" t="s">
        <v>17</v>
      </c>
    </row>
    <row r="79" spans="1:25" x14ac:dyDescent="0.25">
      <c r="A79">
        <v>156659</v>
      </c>
      <c r="B79" t="s">
        <v>236</v>
      </c>
      <c r="C79" t="s">
        <v>243</v>
      </c>
      <c r="D79" t="s">
        <v>200</v>
      </c>
      <c r="E79">
        <v>4.3499999999999996</v>
      </c>
      <c r="F79" t="s">
        <v>421</v>
      </c>
      <c r="G79" t="s">
        <v>631</v>
      </c>
      <c r="H79" s="1">
        <v>1.7</v>
      </c>
      <c r="I79" s="1">
        <v>1.8</v>
      </c>
      <c r="J79" s="2" t="s">
        <v>421</v>
      </c>
      <c r="K79" s="2" t="s">
        <v>271</v>
      </c>
      <c r="L79" s="2" t="s">
        <v>262</v>
      </c>
      <c r="M79" t="s">
        <v>469</v>
      </c>
      <c r="N79">
        <f t="shared" si="18"/>
        <v>3.5467794831898631</v>
      </c>
      <c r="O79">
        <v>1</v>
      </c>
      <c r="P79">
        <v>125.45</v>
      </c>
      <c r="Q79">
        <v>122.46</v>
      </c>
      <c r="R79">
        <v>125.45</v>
      </c>
      <c r="S79">
        <v>122.46</v>
      </c>
      <c r="T79" t="s">
        <v>14</v>
      </c>
      <c r="U79" t="s">
        <v>50</v>
      </c>
      <c r="W79" t="s">
        <v>15</v>
      </c>
      <c r="X79" t="s">
        <v>16</v>
      </c>
      <c r="Y79" t="s">
        <v>17</v>
      </c>
    </row>
    <row r="80" spans="1:25" x14ac:dyDescent="0.25">
      <c r="A80">
        <v>137736</v>
      </c>
      <c r="B80" t="s">
        <v>236</v>
      </c>
      <c r="C80" t="s">
        <v>232</v>
      </c>
      <c r="D80" t="s">
        <v>126</v>
      </c>
      <c r="E80" t="s">
        <v>236</v>
      </c>
      <c r="G80" t="s">
        <v>631</v>
      </c>
      <c r="H80" s="1">
        <v>0.8</v>
      </c>
      <c r="I80" s="1">
        <v>1.1000000000000001</v>
      </c>
      <c r="J80" s="2" t="s">
        <v>376</v>
      </c>
      <c r="K80" s="2" t="s">
        <v>273</v>
      </c>
      <c r="L80" t="s">
        <v>265</v>
      </c>
      <c r="M80" t="s">
        <v>468</v>
      </c>
      <c r="N80">
        <f>3.757+1.516*LN(H80*I80)</f>
        <v>3.5632046087910147</v>
      </c>
      <c r="O80">
        <v>2</v>
      </c>
      <c r="P80">
        <v>99.6</v>
      </c>
      <c r="Q80">
        <v>93.5</v>
      </c>
      <c r="R80">
        <v>99.6</v>
      </c>
      <c r="S80">
        <v>93.5</v>
      </c>
      <c r="T80" t="s">
        <v>35</v>
      </c>
      <c r="U80" t="s">
        <v>29</v>
      </c>
      <c r="V80" t="s">
        <v>85</v>
      </c>
      <c r="W80" t="s">
        <v>84</v>
      </c>
      <c r="X80" t="s">
        <v>16</v>
      </c>
      <c r="Y80" t="s">
        <v>86</v>
      </c>
    </row>
    <row r="81" spans="1:25" x14ac:dyDescent="0.25">
      <c r="A81">
        <v>137738</v>
      </c>
      <c r="B81" t="s">
        <v>236</v>
      </c>
      <c r="C81" t="s">
        <v>232</v>
      </c>
      <c r="D81" t="s">
        <v>123</v>
      </c>
      <c r="E81" t="s">
        <v>236</v>
      </c>
      <c r="G81" t="s">
        <v>631</v>
      </c>
      <c r="H81" s="1">
        <v>1.1000000000000001</v>
      </c>
      <c r="I81" s="1">
        <v>1.5</v>
      </c>
      <c r="J81" s="2" t="s">
        <v>376</v>
      </c>
      <c r="K81" s="2" t="s">
        <v>273</v>
      </c>
      <c r="L81" t="s">
        <v>265</v>
      </c>
      <c r="M81" t="s">
        <v>468</v>
      </c>
      <c r="N81">
        <f t="shared" ref="N81:N88" si="19">3.757+1.516*LN(H81*I81)</f>
        <v>4.5161753364753343</v>
      </c>
      <c r="O81">
        <v>2</v>
      </c>
      <c r="P81">
        <v>99.6</v>
      </c>
      <c r="Q81">
        <v>93.5</v>
      </c>
      <c r="R81">
        <v>99.6</v>
      </c>
      <c r="S81">
        <v>93.5</v>
      </c>
      <c r="T81" t="s">
        <v>35</v>
      </c>
      <c r="U81" t="s">
        <v>29</v>
      </c>
      <c r="V81" t="s">
        <v>85</v>
      </c>
      <c r="W81" t="s">
        <v>84</v>
      </c>
      <c r="X81" t="s">
        <v>16</v>
      </c>
      <c r="Y81" t="s">
        <v>86</v>
      </c>
    </row>
    <row r="82" spans="1:25" x14ac:dyDescent="0.25">
      <c r="A82">
        <v>217349</v>
      </c>
      <c r="B82" t="s">
        <v>236</v>
      </c>
      <c r="C82" t="s">
        <v>232</v>
      </c>
      <c r="D82" t="s">
        <v>122</v>
      </c>
      <c r="E82" t="s">
        <v>236</v>
      </c>
      <c r="G82" t="s">
        <v>631</v>
      </c>
      <c r="H82" s="1">
        <v>2.13</v>
      </c>
      <c r="I82" s="1">
        <v>1.63</v>
      </c>
      <c r="J82" s="2" t="s">
        <v>373</v>
      </c>
      <c r="K82" s="2" t="s">
        <v>273</v>
      </c>
      <c r="L82" t="s">
        <v>265</v>
      </c>
      <c r="M82" t="s">
        <v>468</v>
      </c>
      <c r="N82">
        <f t="shared" si="19"/>
        <v>5.6439682237226467</v>
      </c>
      <c r="O82">
        <v>1</v>
      </c>
      <c r="P82">
        <v>93.5</v>
      </c>
      <c r="Q82">
        <v>89.3</v>
      </c>
      <c r="R82">
        <v>93.5</v>
      </c>
      <c r="S82">
        <v>89.3</v>
      </c>
      <c r="T82" t="s">
        <v>29</v>
      </c>
      <c r="U82" t="s">
        <v>53</v>
      </c>
      <c r="V82" t="s">
        <v>85</v>
      </c>
      <c r="W82" t="s">
        <v>84</v>
      </c>
      <c r="X82" t="s">
        <v>16</v>
      </c>
      <c r="Y82" t="s">
        <v>86</v>
      </c>
    </row>
    <row r="83" spans="1:25" x14ac:dyDescent="0.25">
      <c r="A83">
        <v>137972</v>
      </c>
      <c r="B83" t="s">
        <v>236</v>
      </c>
      <c r="C83" t="s">
        <v>232</v>
      </c>
      <c r="D83" t="s">
        <v>121</v>
      </c>
      <c r="E83" t="s">
        <v>236</v>
      </c>
      <c r="G83" t="s">
        <v>631</v>
      </c>
      <c r="H83" s="1">
        <v>2.2000000000000002</v>
      </c>
      <c r="I83" s="1">
        <v>1.56</v>
      </c>
      <c r="J83" s="2" t="s">
        <v>373</v>
      </c>
      <c r="K83" s="2" t="s">
        <v>273</v>
      </c>
      <c r="L83" t="s">
        <v>265</v>
      </c>
      <c r="M83" t="s">
        <v>468</v>
      </c>
      <c r="N83">
        <f t="shared" si="19"/>
        <v>5.6264450633445851</v>
      </c>
      <c r="O83">
        <v>6</v>
      </c>
      <c r="P83">
        <v>93.5</v>
      </c>
      <c r="Q83">
        <v>89.3</v>
      </c>
      <c r="R83">
        <v>93.5</v>
      </c>
      <c r="S83">
        <v>86.3</v>
      </c>
      <c r="T83" t="s">
        <v>29</v>
      </c>
      <c r="U83" t="s">
        <v>53</v>
      </c>
      <c r="V83" t="s">
        <v>85</v>
      </c>
      <c r="W83" t="s">
        <v>84</v>
      </c>
      <c r="X83" t="s">
        <v>16</v>
      </c>
      <c r="Y83" t="s">
        <v>86</v>
      </c>
    </row>
    <row r="84" spans="1:25" x14ac:dyDescent="0.25">
      <c r="A84">
        <v>331085</v>
      </c>
      <c r="B84" t="s">
        <v>236</v>
      </c>
      <c r="C84" t="s">
        <v>232</v>
      </c>
      <c r="D84" t="s">
        <v>124</v>
      </c>
      <c r="E84" t="s">
        <v>236</v>
      </c>
      <c r="G84" t="s">
        <v>631</v>
      </c>
      <c r="H84" s="1">
        <v>2.2999999999999998</v>
      </c>
      <c r="I84" s="1">
        <v>1.38</v>
      </c>
      <c r="J84" s="2" t="s">
        <v>455</v>
      </c>
      <c r="K84" s="2" t="s">
        <v>273</v>
      </c>
      <c r="L84" t="s">
        <v>265</v>
      </c>
      <c r="M84" t="s">
        <v>468</v>
      </c>
      <c r="N84">
        <f t="shared" si="19"/>
        <v>5.5079688151099937</v>
      </c>
      <c r="O84">
        <v>1</v>
      </c>
      <c r="P84">
        <v>83.5</v>
      </c>
      <c r="Q84">
        <v>70.599999999999994</v>
      </c>
      <c r="R84">
        <v>83.5</v>
      </c>
      <c r="S84">
        <v>70.599999999999994</v>
      </c>
      <c r="T84" t="s">
        <v>19</v>
      </c>
      <c r="U84" t="s">
        <v>20</v>
      </c>
      <c r="V84" t="s">
        <v>85</v>
      </c>
      <c r="W84" t="s">
        <v>84</v>
      </c>
      <c r="X84" t="s">
        <v>16</v>
      </c>
      <c r="Y84" t="s">
        <v>86</v>
      </c>
    </row>
    <row r="85" spans="1:25" x14ac:dyDescent="0.25">
      <c r="A85">
        <v>217348</v>
      </c>
      <c r="B85" t="s">
        <v>236</v>
      </c>
      <c r="C85" t="s">
        <v>232</v>
      </c>
      <c r="D85" t="s">
        <v>125</v>
      </c>
      <c r="E85" t="s">
        <v>236</v>
      </c>
      <c r="G85" t="s">
        <v>631</v>
      </c>
      <c r="H85" s="1">
        <v>2.38</v>
      </c>
      <c r="I85" s="1">
        <v>1.76</v>
      </c>
      <c r="J85" s="2" t="s">
        <v>373</v>
      </c>
      <c r="K85" s="2" t="s">
        <v>273</v>
      </c>
      <c r="L85" t="s">
        <v>265</v>
      </c>
      <c r="M85" t="s">
        <v>468</v>
      </c>
      <c r="N85">
        <f t="shared" si="19"/>
        <v>5.9285400738479002</v>
      </c>
      <c r="O85">
        <v>3</v>
      </c>
      <c r="P85">
        <v>93.5</v>
      </c>
      <c r="Q85">
        <v>89.3</v>
      </c>
      <c r="R85">
        <v>86.3</v>
      </c>
      <c r="S85">
        <v>70.599999999999994</v>
      </c>
      <c r="T85" t="s">
        <v>29</v>
      </c>
      <c r="U85" t="s">
        <v>20</v>
      </c>
      <c r="V85" t="s">
        <v>85</v>
      </c>
      <c r="W85" t="s">
        <v>84</v>
      </c>
      <c r="X85" t="s">
        <v>16</v>
      </c>
      <c r="Y85" t="s">
        <v>86</v>
      </c>
    </row>
    <row r="86" spans="1:25" x14ac:dyDescent="0.25">
      <c r="A86">
        <v>203027</v>
      </c>
      <c r="B86" t="s">
        <v>236</v>
      </c>
      <c r="C86" t="s">
        <v>232</v>
      </c>
      <c r="D86" t="s">
        <v>128</v>
      </c>
      <c r="E86" t="s">
        <v>236</v>
      </c>
      <c r="G86" t="s">
        <v>631</v>
      </c>
      <c r="H86" s="1">
        <v>2.44</v>
      </c>
      <c r="I86" s="1">
        <v>1.75</v>
      </c>
      <c r="J86" s="2" t="s">
        <v>373</v>
      </c>
      <c r="K86" s="2" t="s">
        <v>273</v>
      </c>
      <c r="L86" t="s">
        <v>265</v>
      </c>
      <c r="M86" t="s">
        <v>468</v>
      </c>
      <c r="N86">
        <f t="shared" si="19"/>
        <v>5.9576465620966488</v>
      </c>
      <c r="O86">
        <v>1</v>
      </c>
      <c r="P86">
        <v>93.5</v>
      </c>
      <c r="Q86">
        <v>89.3</v>
      </c>
      <c r="R86">
        <v>93.5</v>
      </c>
      <c r="S86">
        <v>89.3</v>
      </c>
      <c r="T86" t="s">
        <v>29</v>
      </c>
      <c r="U86" t="s">
        <v>53</v>
      </c>
      <c r="V86" t="s">
        <v>85</v>
      </c>
      <c r="W86" t="s">
        <v>84</v>
      </c>
      <c r="X86" t="s">
        <v>16</v>
      </c>
      <c r="Y86" t="s">
        <v>86</v>
      </c>
    </row>
    <row r="87" spans="1:25" x14ac:dyDescent="0.25">
      <c r="A87">
        <v>53173</v>
      </c>
      <c r="B87" t="s">
        <v>236</v>
      </c>
      <c r="C87" t="s">
        <v>232</v>
      </c>
      <c r="D87" t="s">
        <v>120</v>
      </c>
      <c r="E87" t="s">
        <v>236</v>
      </c>
      <c r="G87" t="s">
        <v>631</v>
      </c>
      <c r="H87" s="1">
        <v>2.8</v>
      </c>
      <c r="I87" s="1">
        <v>1.75</v>
      </c>
      <c r="J87" s="2" t="s">
        <v>408</v>
      </c>
      <c r="K87" s="2" t="s">
        <v>273</v>
      </c>
      <c r="L87" t="s">
        <v>265</v>
      </c>
      <c r="M87" t="s">
        <v>468</v>
      </c>
      <c r="N87">
        <f t="shared" si="19"/>
        <v>6.1662805709567365</v>
      </c>
      <c r="O87">
        <v>3</v>
      </c>
      <c r="P87">
        <v>83.5</v>
      </c>
      <c r="Q87">
        <v>70.599999999999994</v>
      </c>
      <c r="R87">
        <v>83.5</v>
      </c>
      <c r="S87">
        <v>70.599999999999994</v>
      </c>
      <c r="T87" t="s">
        <v>19</v>
      </c>
      <c r="U87" t="s">
        <v>20</v>
      </c>
      <c r="V87" t="s">
        <v>85</v>
      </c>
      <c r="W87" t="s">
        <v>84</v>
      </c>
      <c r="X87" t="s">
        <v>16</v>
      </c>
      <c r="Y87" t="s">
        <v>86</v>
      </c>
    </row>
    <row r="88" spans="1:25" x14ac:dyDescent="0.25">
      <c r="A88">
        <v>64795</v>
      </c>
      <c r="B88" t="s">
        <v>236</v>
      </c>
      <c r="C88" t="s">
        <v>232</v>
      </c>
      <c r="D88" t="s">
        <v>127</v>
      </c>
      <c r="E88" t="s">
        <v>236</v>
      </c>
      <c r="G88" t="s">
        <v>631</v>
      </c>
      <c r="H88" s="1">
        <v>4.04</v>
      </c>
      <c r="I88" s="1">
        <v>2.8</v>
      </c>
      <c r="J88" s="2" t="s">
        <v>455</v>
      </c>
      <c r="K88" s="2" t="s">
        <v>273</v>
      </c>
      <c r="L88" t="s">
        <v>265</v>
      </c>
      <c r="M88" t="s">
        <v>468</v>
      </c>
      <c r="N88">
        <f t="shared" si="19"/>
        <v>7.4346099894777931</v>
      </c>
      <c r="O88">
        <v>1</v>
      </c>
      <c r="P88">
        <v>70.599999999999994</v>
      </c>
      <c r="Q88">
        <v>66</v>
      </c>
      <c r="R88">
        <v>70.599999999999994</v>
      </c>
      <c r="S88">
        <v>66</v>
      </c>
      <c r="T88" t="s">
        <v>20</v>
      </c>
      <c r="V88" t="s">
        <v>85</v>
      </c>
      <c r="W88" t="s">
        <v>84</v>
      </c>
      <c r="X88" t="s">
        <v>16</v>
      </c>
      <c r="Y88" t="s">
        <v>86</v>
      </c>
    </row>
    <row r="89" spans="1:25" x14ac:dyDescent="0.25">
      <c r="A89">
        <v>44482</v>
      </c>
      <c r="B89" t="s">
        <v>223</v>
      </c>
      <c r="C89" t="s">
        <v>97</v>
      </c>
      <c r="D89" t="s">
        <v>98</v>
      </c>
      <c r="E89" t="s">
        <v>236</v>
      </c>
      <c r="G89" t="s">
        <v>631</v>
      </c>
      <c r="H89" s="1">
        <v>1.3</v>
      </c>
      <c r="I89" s="1">
        <v>0.75</v>
      </c>
      <c r="J89" s="2" t="s">
        <v>463</v>
      </c>
      <c r="K89" s="2" t="s">
        <v>271</v>
      </c>
      <c r="L89" s="2" t="s">
        <v>262</v>
      </c>
      <c r="M89" t="s">
        <v>469</v>
      </c>
      <c r="N89">
        <f t="shared" ref="N89" si="20">1.726+1.628*LN(H89*I89)</f>
        <v>1.6847826086015762</v>
      </c>
      <c r="O89">
        <v>13</v>
      </c>
      <c r="P89">
        <v>70.599999999999994</v>
      </c>
      <c r="Q89">
        <v>66</v>
      </c>
      <c r="R89">
        <v>70.599999999999994</v>
      </c>
      <c r="S89">
        <v>66</v>
      </c>
      <c r="T89" t="s">
        <v>20</v>
      </c>
      <c r="W89" t="s">
        <v>98</v>
      </c>
      <c r="X89" t="s">
        <v>16</v>
      </c>
      <c r="Y89" t="s">
        <v>98</v>
      </c>
    </row>
    <row r="90" spans="1:25" x14ac:dyDescent="0.25">
      <c r="A90">
        <v>143918</v>
      </c>
      <c r="B90" t="s">
        <v>223</v>
      </c>
      <c r="C90" t="s">
        <v>97</v>
      </c>
      <c r="D90" t="s">
        <v>99</v>
      </c>
      <c r="E90" t="s">
        <v>236</v>
      </c>
      <c r="G90" t="s">
        <v>631</v>
      </c>
      <c r="H90" s="1">
        <v>1.85</v>
      </c>
      <c r="I90" s="1">
        <v>1.35</v>
      </c>
      <c r="J90" s="2" t="s">
        <v>459</v>
      </c>
      <c r="K90" s="2" t="s">
        <v>271</v>
      </c>
      <c r="L90" s="2" t="s">
        <v>262</v>
      </c>
      <c r="M90" t="s">
        <v>469</v>
      </c>
      <c r="N90">
        <f t="shared" ref="N90:N92" si="21">1.726+1.628*LN(H90*I90)</f>
        <v>3.2160924969480504</v>
      </c>
      <c r="O90">
        <v>1</v>
      </c>
      <c r="P90">
        <v>83.5</v>
      </c>
      <c r="Q90">
        <v>70.599999999999994</v>
      </c>
      <c r="R90">
        <v>83.5</v>
      </c>
      <c r="S90">
        <v>70.599999999999994</v>
      </c>
      <c r="T90" t="s">
        <v>19</v>
      </c>
      <c r="U90" t="s">
        <v>20</v>
      </c>
      <c r="W90" t="s">
        <v>97</v>
      </c>
      <c r="X90" t="s">
        <v>16</v>
      </c>
      <c r="Y90" t="s">
        <v>97</v>
      </c>
    </row>
    <row r="91" spans="1:25" x14ac:dyDescent="0.25">
      <c r="A91">
        <v>331297</v>
      </c>
      <c r="B91" t="s">
        <v>223</v>
      </c>
      <c r="C91" t="s">
        <v>97</v>
      </c>
      <c r="D91" t="s">
        <v>100</v>
      </c>
      <c r="E91" t="s">
        <v>236</v>
      </c>
      <c r="G91" t="s">
        <v>631</v>
      </c>
      <c r="H91" s="1">
        <v>2.4500000000000002</v>
      </c>
      <c r="I91" s="1">
        <v>1.6</v>
      </c>
      <c r="J91" s="2" t="s">
        <v>432</v>
      </c>
      <c r="K91" s="2" t="s">
        <v>271</v>
      </c>
      <c r="L91" s="2" t="s">
        <v>262</v>
      </c>
      <c r="M91" t="s">
        <v>469</v>
      </c>
      <c r="N91">
        <f t="shared" si="21"/>
        <v>3.9499972123902602</v>
      </c>
      <c r="O91">
        <v>3</v>
      </c>
      <c r="P91">
        <v>70.599999999999994</v>
      </c>
      <c r="Q91">
        <v>66</v>
      </c>
      <c r="R91">
        <v>70.599999999999994</v>
      </c>
      <c r="S91">
        <v>66</v>
      </c>
      <c r="T91" t="s">
        <v>20</v>
      </c>
      <c r="W91" t="s">
        <v>100</v>
      </c>
      <c r="X91" t="s">
        <v>16</v>
      </c>
      <c r="Y91" t="s">
        <v>100</v>
      </c>
    </row>
    <row r="92" spans="1:25" x14ac:dyDescent="0.25">
      <c r="A92">
        <v>331295</v>
      </c>
      <c r="B92" t="s">
        <v>223</v>
      </c>
      <c r="C92" t="s">
        <v>97</v>
      </c>
      <c r="D92" t="s">
        <v>96</v>
      </c>
      <c r="E92" t="s">
        <v>236</v>
      </c>
      <c r="G92" t="s">
        <v>631</v>
      </c>
      <c r="H92" s="1">
        <v>3.27</v>
      </c>
      <c r="I92" s="1">
        <v>2.0699999999999998</v>
      </c>
      <c r="J92" s="2" t="s">
        <v>432</v>
      </c>
      <c r="K92" s="2" t="s">
        <v>271</v>
      </c>
      <c r="L92" s="2" t="s">
        <v>262</v>
      </c>
      <c r="M92" t="s">
        <v>469</v>
      </c>
      <c r="N92">
        <f t="shared" si="21"/>
        <v>4.8392872280795238</v>
      </c>
      <c r="O92">
        <v>8</v>
      </c>
      <c r="P92">
        <v>70.599999999999994</v>
      </c>
      <c r="Q92">
        <v>66</v>
      </c>
      <c r="R92">
        <v>66</v>
      </c>
      <c r="S92">
        <v>63.3</v>
      </c>
      <c r="T92" t="s">
        <v>20</v>
      </c>
      <c r="U92" t="s">
        <v>41</v>
      </c>
      <c r="W92" t="s">
        <v>97</v>
      </c>
      <c r="X92" t="s">
        <v>16</v>
      </c>
      <c r="Y92" t="s">
        <v>97</v>
      </c>
    </row>
    <row r="93" spans="1:25" x14ac:dyDescent="0.25">
      <c r="A93">
        <v>331293</v>
      </c>
      <c r="B93" t="s">
        <v>224</v>
      </c>
      <c r="C93" t="s">
        <v>236</v>
      </c>
      <c r="D93" t="s">
        <v>104</v>
      </c>
      <c r="E93" t="s">
        <v>236</v>
      </c>
      <c r="G93" t="s">
        <v>631</v>
      </c>
      <c r="H93" s="1">
        <v>5.09</v>
      </c>
      <c r="I93" s="1">
        <v>3.34</v>
      </c>
      <c r="J93" s="2" t="s">
        <v>432</v>
      </c>
      <c r="K93" s="2" t="s">
        <v>272</v>
      </c>
      <c r="L93" s="2" t="s">
        <v>266</v>
      </c>
      <c r="M93" t="s">
        <v>478</v>
      </c>
      <c r="N93">
        <f>1.681+2.91*LN(H93)</f>
        <v>6.4163784869366758</v>
      </c>
      <c r="O93">
        <v>10</v>
      </c>
      <c r="P93">
        <v>72.099999999999994</v>
      </c>
      <c r="Q93">
        <v>66</v>
      </c>
      <c r="R93">
        <v>70.599999999999994</v>
      </c>
      <c r="S93">
        <v>66</v>
      </c>
      <c r="T93" t="s">
        <v>20</v>
      </c>
      <c r="W93" t="s">
        <v>104</v>
      </c>
      <c r="X93" t="s">
        <v>105</v>
      </c>
      <c r="Y93" t="s">
        <v>104</v>
      </c>
    </row>
    <row r="94" spans="1:25" x14ac:dyDescent="0.25">
      <c r="A94">
        <v>137970</v>
      </c>
      <c r="B94" t="s">
        <v>238</v>
      </c>
      <c r="C94" t="s">
        <v>173</v>
      </c>
      <c r="D94" t="s">
        <v>175</v>
      </c>
      <c r="E94" t="s">
        <v>236</v>
      </c>
      <c r="G94" t="s">
        <v>631</v>
      </c>
      <c r="H94" s="1">
        <v>1.8</v>
      </c>
      <c r="I94" s="1">
        <v>1.1000000000000001</v>
      </c>
      <c r="J94" s="2" t="s">
        <v>380</v>
      </c>
      <c r="K94" s="2" t="s">
        <v>270</v>
      </c>
      <c r="L94" t="s">
        <v>260</v>
      </c>
      <c r="M94" t="s">
        <v>470</v>
      </c>
      <c r="N94">
        <f t="shared" ref="N94:N95" si="22">2.924+1.56*LN(H94*I94)</f>
        <v>3.9896310777420525</v>
      </c>
      <c r="O94">
        <v>9</v>
      </c>
      <c r="P94">
        <v>93.5</v>
      </c>
      <c r="Q94">
        <v>89.3</v>
      </c>
      <c r="R94">
        <v>93.5</v>
      </c>
      <c r="S94">
        <v>89.3</v>
      </c>
      <c r="T94" t="s">
        <v>29</v>
      </c>
      <c r="U94" t="s">
        <v>53</v>
      </c>
      <c r="W94" t="s">
        <v>173</v>
      </c>
      <c r="X94" t="s">
        <v>166</v>
      </c>
      <c r="Y94" t="s">
        <v>173</v>
      </c>
    </row>
    <row r="95" spans="1:25" x14ac:dyDescent="0.25">
      <c r="A95">
        <v>319138</v>
      </c>
      <c r="B95" t="s">
        <v>238</v>
      </c>
      <c r="C95" t="s">
        <v>173</v>
      </c>
      <c r="D95" t="s">
        <v>174</v>
      </c>
      <c r="E95" t="s">
        <v>236</v>
      </c>
      <c r="G95" t="s">
        <v>631</v>
      </c>
      <c r="H95" s="1">
        <v>3.34</v>
      </c>
      <c r="I95" s="1">
        <v>1.8</v>
      </c>
      <c r="J95" s="2" t="s">
        <v>381</v>
      </c>
      <c r="K95" s="2" t="s">
        <v>270</v>
      </c>
      <c r="L95" t="s">
        <v>260</v>
      </c>
      <c r="M95" t="s">
        <v>470</v>
      </c>
      <c r="N95">
        <f t="shared" si="22"/>
        <v>5.7222616561495361</v>
      </c>
      <c r="O95">
        <v>1</v>
      </c>
      <c r="P95">
        <v>70.599999999999994</v>
      </c>
      <c r="Q95">
        <v>66</v>
      </c>
      <c r="R95">
        <v>70.599999999999994</v>
      </c>
      <c r="S95">
        <v>66</v>
      </c>
      <c r="T95" t="s">
        <v>20</v>
      </c>
      <c r="W95" t="s">
        <v>173</v>
      </c>
      <c r="X95" t="s">
        <v>166</v>
      </c>
      <c r="Y95" t="s">
        <v>173</v>
      </c>
    </row>
    <row r="96" spans="1:25" x14ac:dyDescent="0.25">
      <c r="A96">
        <v>106806</v>
      </c>
      <c r="B96" t="s">
        <v>225</v>
      </c>
      <c r="C96" t="s">
        <v>236</v>
      </c>
      <c r="D96" t="s">
        <v>218</v>
      </c>
      <c r="E96" t="s">
        <v>236</v>
      </c>
      <c r="G96" t="s">
        <v>631</v>
      </c>
      <c r="H96" s="1">
        <v>1.75</v>
      </c>
      <c r="I96" s="1">
        <v>0.8</v>
      </c>
      <c r="J96" s="2" t="s">
        <v>450</v>
      </c>
      <c r="K96" s="2" t="s">
        <v>268</v>
      </c>
      <c r="L96" t="s">
        <v>261</v>
      </c>
      <c r="M96" t="s">
        <v>471</v>
      </c>
      <c r="N96">
        <f t="shared" ref="N96" si="23">1.81+1.827*LN(H96*I96)</f>
        <v>2.4247347763069564</v>
      </c>
      <c r="O96">
        <v>1</v>
      </c>
      <c r="P96">
        <v>139.80000000000001</v>
      </c>
      <c r="Q96">
        <v>132.9</v>
      </c>
      <c r="R96">
        <v>139.80000000000001</v>
      </c>
      <c r="S96">
        <v>132.9</v>
      </c>
      <c r="T96" t="s">
        <v>64</v>
      </c>
      <c r="W96" t="s">
        <v>15</v>
      </c>
      <c r="X96" t="s">
        <v>16</v>
      </c>
      <c r="Y96" t="s">
        <v>17</v>
      </c>
    </row>
    <row r="97" spans="1:25" x14ac:dyDescent="0.25">
      <c r="A97">
        <v>239722</v>
      </c>
      <c r="B97" t="s">
        <v>225</v>
      </c>
      <c r="C97" t="s">
        <v>236</v>
      </c>
      <c r="D97" t="s">
        <v>219</v>
      </c>
      <c r="E97" t="s">
        <v>236</v>
      </c>
      <c r="G97" t="s">
        <v>631</v>
      </c>
      <c r="H97" s="1">
        <v>2.81</v>
      </c>
      <c r="J97" s="2" t="s">
        <v>446</v>
      </c>
      <c r="K97" s="2" t="s">
        <v>272</v>
      </c>
      <c r="L97" s="2" t="s">
        <v>266</v>
      </c>
      <c r="M97" t="s">
        <v>478</v>
      </c>
      <c r="N97">
        <f>1.681+2.91*LN(H97)</f>
        <v>4.6875668465358551</v>
      </c>
      <c r="O97">
        <v>1</v>
      </c>
      <c r="P97">
        <v>125</v>
      </c>
      <c r="Q97">
        <v>113</v>
      </c>
      <c r="R97">
        <v>125</v>
      </c>
      <c r="S97">
        <v>113</v>
      </c>
      <c r="T97" t="s">
        <v>50</v>
      </c>
      <c r="W97" t="s">
        <v>15</v>
      </c>
      <c r="X97" t="s">
        <v>16</v>
      </c>
      <c r="Y97" t="s">
        <v>17</v>
      </c>
    </row>
    <row r="98" spans="1:25" x14ac:dyDescent="0.25">
      <c r="A98">
        <v>204182</v>
      </c>
      <c r="B98" t="s">
        <v>225</v>
      </c>
      <c r="C98" t="s">
        <v>239</v>
      </c>
      <c r="D98" t="s">
        <v>206</v>
      </c>
      <c r="E98" t="s">
        <v>236</v>
      </c>
      <c r="G98" t="s">
        <v>631</v>
      </c>
      <c r="H98" s="1">
        <v>1.5</v>
      </c>
      <c r="I98" s="1">
        <v>0.9</v>
      </c>
      <c r="J98" s="2" t="s">
        <v>438</v>
      </c>
      <c r="K98" s="2" t="s">
        <v>272</v>
      </c>
      <c r="L98" s="2" t="s">
        <v>266</v>
      </c>
      <c r="M98" t="s">
        <v>478</v>
      </c>
      <c r="N98">
        <f t="shared" ref="N98:N105" si="24">1.681+2.91*LN(H98)</f>
        <v>2.8609034645947586</v>
      </c>
      <c r="O98">
        <v>3</v>
      </c>
      <c r="P98">
        <v>129.4</v>
      </c>
      <c r="Q98">
        <v>113</v>
      </c>
      <c r="R98">
        <v>125</v>
      </c>
      <c r="S98">
        <v>100.5</v>
      </c>
      <c r="T98" t="s">
        <v>14</v>
      </c>
      <c r="U98" t="s">
        <v>28</v>
      </c>
      <c r="W98" t="s">
        <v>15</v>
      </c>
      <c r="X98" t="s">
        <v>16</v>
      </c>
      <c r="Y98" t="s">
        <v>17</v>
      </c>
    </row>
    <row r="99" spans="1:25" x14ac:dyDescent="0.25">
      <c r="A99">
        <v>72278</v>
      </c>
      <c r="B99" t="s">
        <v>225</v>
      </c>
      <c r="C99" t="s">
        <v>239</v>
      </c>
      <c r="D99" t="s">
        <v>205</v>
      </c>
      <c r="E99" t="s">
        <v>236</v>
      </c>
      <c r="G99" t="s">
        <v>631</v>
      </c>
      <c r="H99" s="1">
        <v>1.72</v>
      </c>
      <c r="I99" s="1">
        <v>0.94</v>
      </c>
      <c r="J99" s="2" t="s">
        <v>428</v>
      </c>
      <c r="K99" s="2" t="s">
        <v>272</v>
      </c>
      <c r="L99" s="2" t="s">
        <v>266</v>
      </c>
      <c r="M99" t="s">
        <v>478</v>
      </c>
      <c r="N99">
        <f t="shared" si="24"/>
        <v>3.259163686301803</v>
      </c>
      <c r="O99">
        <v>1</v>
      </c>
      <c r="P99">
        <v>125</v>
      </c>
      <c r="Q99">
        <v>100.5</v>
      </c>
      <c r="R99">
        <v>125</v>
      </c>
      <c r="S99">
        <v>100.5</v>
      </c>
      <c r="T99" t="s">
        <v>50</v>
      </c>
      <c r="U99" t="s">
        <v>50</v>
      </c>
      <c r="W99" t="s">
        <v>15</v>
      </c>
      <c r="X99" t="s">
        <v>16</v>
      </c>
      <c r="Y99" t="s">
        <v>17</v>
      </c>
    </row>
    <row r="100" spans="1:25" x14ac:dyDescent="0.25">
      <c r="A100">
        <v>197841</v>
      </c>
      <c r="B100" t="s">
        <v>225</v>
      </c>
      <c r="C100" t="s">
        <v>239</v>
      </c>
      <c r="D100" t="s">
        <v>209</v>
      </c>
      <c r="E100" t="s">
        <v>236</v>
      </c>
      <c r="G100" t="s">
        <v>631</v>
      </c>
      <c r="H100" s="1">
        <v>2.2999999999999998</v>
      </c>
      <c r="I100" s="1">
        <v>0.9</v>
      </c>
      <c r="J100" s="2" t="s">
        <v>429</v>
      </c>
      <c r="K100" s="2" t="s">
        <v>272</v>
      </c>
      <c r="L100" s="2" t="s">
        <v>266</v>
      </c>
      <c r="M100" t="s">
        <v>478</v>
      </c>
      <c r="N100">
        <f t="shared" si="24"/>
        <v>4.1047655477411524</v>
      </c>
      <c r="O100">
        <v>1</v>
      </c>
      <c r="P100">
        <v>125.45</v>
      </c>
      <c r="Q100">
        <v>122.46</v>
      </c>
      <c r="R100">
        <v>125.45</v>
      </c>
      <c r="S100">
        <v>122.46</v>
      </c>
      <c r="T100" t="s">
        <v>14</v>
      </c>
      <c r="U100" t="s">
        <v>50</v>
      </c>
      <c r="W100" t="s">
        <v>15</v>
      </c>
      <c r="X100" t="s">
        <v>16</v>
      </c>
      <c r="Y100" t="s">
        <v>17</v>
      </c>
    </row>
    <row r="101" spans="1:25" x14ac:dyDescent="0.25">
      <c r="A101">
        <v>140283</v>
      </c>
      <c r="B101" t="s">
        <v>225</v>
      </c>
      <c r="C101" t="s">
        <v>239</v>
      </c>
      <c r="D101" t="s">
        <v>204</v>
      </c>
      <c r="E101" t="s">
        <v>236</v>
      </c>
      <c r="G101" t="s">
        <v>631</v>
      </c>
      <c r="H101" s="1">
        <v>2.4</v>
      </c>
      <c r="J101" s="2" t="s">
        <v>441</v>
      </c>
      <c r="K101" s="2" t="s">
        <v>272</v>
      </c>
      <c r="L101" s="2" t="s">
        <v>266</v>
      </c>
      <c r="M101" t="s">
        <v>478</v>
      </c>
      <c r="N101">
        <f t="shared" si="24"/>
        <v>4.2286140256998488</v>
      </c>
      <c r="O101">
        <v>3</v>
      </c>
      <c r="P101">
        <v>129.4</v>
      </c>
      <c r="Q101">
        <v>113</v>
      </c>
      <c r="R101">
        <v>125</v>
      </c>
      <c r="S101">
        <v>100.5</v>
      </c>
      <c r="T101" t="s">
        <v>14</v>
      </c>
      <c r="U101" t="s">
        <v>28</v>
      </c>
      <c r="W101" t="s">
        <v>15</v>
      </c>
      <c r="X101" t="s">
        <v>16</v>
      </c>
      <c r="Y101" t="s">
        <v>17</v>
      </c>
    </row>
    <row r="102" spans="1:25" x14ac:dyDescent="0.25">
      <c r="A102">
        <v>153871</v>
      </c>
      <c r="B102" t="s">
        <v>225</v>
      </c>
      <c r="C102" t="s">
        <v>239</v>
      </c>
      <c r="D102" t="s">
        <v>207</v>
      </c>
      <c r="E102" t="s">
        <v>236</v>
      </c>
      <c r="G102" t="s">
        <v>631</v>
      </c>
      <c r="H102" s="1">
        <v>3</v>
      </c>
      <c r="J102" s="2" t="s">
        <v>465</v>
      </c>
      <c r="K102" s="2" t="s">
        <v>272</v>
      </c>
      <c r="L102" s="2" t="s">
        <v>266</v>
      </c>
      <c r="M102" t="s">
        <v>478</v>
      </c>
      <c r="N102">
        <f t="shared" si="24"/>
        <v>4.8779617600241991</v>
      </c>
      <c r="O102">
        <v>1</v>
      </c>
      <c r="P102">
        <v>125.45</v>
      </c>
      <c r="Q102">
        <v>122.46</v>
      </c>
      <c r="R102">
        <v>125.45</v>
      </c>
      <c r="S102">
        <v>122.46</v>
      </c>
      <c r="T102" t="s">
        <v>14</v>
      </c>
      <c r="U102" t="s">
        <v>50</v>
      </c>
      <c r="W102" t="s">
        <v>15</v>
      </c>
      <c r="X102" t="s">
        <v>16</v>
      </c>
      <c r="Y102" t="s">
        <v>17</v>
      </c>
    </row>
    <row r="103" spans="1:25" x14ac:dyDescent="0.25">
      <c r="A103">
        <v>46675</v>
      </c>
      <c r="B103" t="s">
        <v>225</v>
      </c>
      <c r="C103" t="s">
        <v>239</v>
      </c>
      <c r="D103" t="s">
        <v>208</v>
      </c>
      <c r="E103" t="s">
        <v>236</v>
      </c>
      <c r="G103" t="s">
        <v>631</v>
      </c>
      <c r="H103" s="1">
        <v>4.25</v>
      </c>
      <c r="I103" s="1">
        <v>2.0499999999999998</v>
      </c>
      <c r="J103" s="2" t="s">
        <v>419</v>
      </c>
      <c r="K103" s="2" t="s">
        <v>272</v>
      </c>
      <c r="L103" s="2" t="s">
        <v>266</v>
      </c>
      <c r="M103" t="s">
        <v>478</v>
      </c>
      <c r="N103">
        <f t="shared" si="24"/>
        <v>5.8915342403447069</v>
      </c>
      <c r="O103">
        <v>3</v>
      </c>
      <c r="P103">
        <v>125</v>
      </c>
      <c r="Q103">
        <v>100.5</v>
      </c>
      <c r="R103">
        <v>125</v>
      </c>
      <c r="S103">
        <v>100.5</v>
      </c>
      <c r="T103" t="s">
        <v>50</v>
      </c>
      <c r="U103" t="s">
        <v>28</v>
      </c>
      <c r="W103" t="s">
        <v>15</v>
      </c>
      <c r="X103" t="s">
        <v>16</v>
      </c>
      <c r="Y103" t="s">
        <v>17</v>
      </c>
    </row>
    <row r="104" spans="1:25" x14ac:dyDescent="0.25">
      <c r="A104">
        <v>146459</v>
      </c>
      <c r="B104" t="s">
        <v>225</v>
      </c>
      <c r="C104" t="s">
        <v>239</v>
      </c>
      <c r="D104" t="s">
        <v>210</v>
      </c>
      <c r="E104" t="s">
        <v>236</v>
      </c>
      <c r="G104" t="s">
        <v>631</v>
      </c>
      <c r="H104" s="1">
        <v>5.33</v>
      </c>
      <c r="I104" s="1">
        <v>2.9</v>
      </c>
      <c r="J104" s="2" t="s">
        <v>430</v>
      </c>
      <c r="K104" s="2" t="s">
        <v>272</v>
      </c>
      <c r="L104" s="2" t="s">
        <v>266</v>
      </c>
      <c r="M104" t="s">
        <v>478</v>
      </c>
      <c r="N104">
        <f t="shared" si="24"/>
        <v>6.5504521030972622</v>
      </c>
      <c r="O104">
        <v>1</v>
      </c>
      <c r="P104">
        <v>125.45</v>
      </c>
      <c r="Q104">
        <v>122.46</v>
      </c>
      <c r="R104">
        <v>125.45</v>
      </c>
      <c r="S104">
        <v>122.46</v>
      </c>
      <c r="T104" t="s">
        <v>14</v>
      </c>
      <c r="U104" t="s">
        <v>50</v>
      </c>
      <c r="W104" t="s">
        <v>15</v>
      </c>
      <c r="X104" t="s">
        <v>16</v>
      </c>
      <c r="Y104" t="s">
        <v>17</v>
      </c>
    </row>
    <row r="105" spans="1:25" x14ac:dyDescent="0.25">
      <c r="A105">
        <v>67606</v>
      </c>
      <c r="B105" t="s">
        <v>225</v>
      </c>
      <c r="C105" t="s">
        <v>239</v>
      </c>
      <c r="D105" t="s">
        <v>211</v>
      </c>
      <c r="E105">
        <v>9.4700000000000006</v>
      </c>
      <c r="F105" t="s">
        <v>415</v>
      </c>
      <c r="G105" t="s">
        <v>631</v>
      </c>
      <c r="H105" s="1">
        <v>7.5</v>
      </c>
      <c r="I105" s="1">
        <v>4.7</v>
      </c>
      <c r="J105" s="2" t="s">
        <v>415</v>
      </c>
      <c r="K105" s="2" t="s">
        <v>272</v>
      </c>
      <c r="L105" s="2" t="s">
        <v>266</v>
      </c>
      <c r="M105" t="s">
        <v>478</v>
      </c>
      <c r="N105">
        <f t="shared" si="24"/>
        <v>7.5443677897779908</v>
      </c>
      <c r="O105">
        <v>1</v>
      </c>
      <c r="P105">
        <v>125.45</v>
      </c>
      <c r="Q105">
        <v>122.46</v>
      </c>
      <c r="R105">
        <v>125.45</v>
      </c>
      <c r="S105">
        <v>122.46</v>
      </c>
      <c r="T105" t="s">
        <v>14</v>
      </c>
      <c r="U105" t="s">
        <v>50</v>
      </c>
      <c r="V105" t="s">
        <v>21</v>
      </c>
      <c r="W105" t="s">
        <v>211</v>
      </c>
      <c r="X105" t="s">
        <v>105</v>
      </c>
      <c r="Y105" t="s">
        <v>211</v>
      </c>
    </row>
    <row r="106" spans="1:25" x14ac:dyDescent="0.25">
      <c r="A106">
        <v>67607</v>
      </c>
      <c r="B106" t="s">
        <v>225</v>
      </c>
      <c r="C106" t="s">
        <v>239</v>
      </c>
      <c r="D106" t="s">
        <v>212</v>
      </c>
      <c r="E106">
        <v>8.52</v>
      </c>
      <c r="F106" t="s">
        <v>415</v>
      </c>
      <c r="J106" s="3"/>
      <c r="K106" s="3"/>
      <c r="O106">
        <v>1</v>
      </c>
      <c r="P106">
        <v>125.45</v>
      </c>
      <c r="Q106">
        <v>122.46</v>
      </c>
      <c r="R106">
        <v>125.45</v>
      </c>
      <c r="S106">
        <v>122.46</v>
      </c>
      <c r="T106" t="s">
        <v>14</v>
      </c>
      <c r="U106" t="s">
        <v>50</v>
      </c>
      <c r="V106" t="s">
        <v>21</v>
      </c>
      <c r="W106" t="s">
        <v>212</v>
      </c>
      <c r="X106" t="s">
        <v>105</v>
      </c>
      <c r="Y106" t="s">
        <v>212</v>
      </c>
    </row>
    <row r="107" spans="1:25" x14ac:dyDescent="0.25">
      <c r="A107">
        <v>331039</v>
      </c>
      <c r="B107" t="s">
        <v>225</v>
      </c>
      <c r="C107" t="s">
        <v>239</v>
      </c>
      <c r="D107" t="s">
        <v>213</v>
      </c>
      <c r="E107">
        <v>4.13</v>
      </c>
      <c r="F107" t="s">
        <v>444</v>
      </c>
      <c r="J107" s="3"/>
      <c r="K107" s="3"/>
      <c r="O107">
        <v>1</v>
      </c>
      <c r="P107">
        <v>130</v>
      </c>
      <c r="Q107">
        <v>125.45</v>
      </c>
      <c r="R107">
        <v>130</v>
      </c>
      <c r="S107">
        <v>125.45</v>
      </c>
      <c r="T107" t="s">
        <v>65</v>
      </c>
      <c r="U107" t="s">
        <v>14</v>
      </c>
      <c r="W107" t="s">
        <v>15</v>
      </c>
      <c r="X107" t="s">
        <v>16</v>
      </c>
      <c r="Y107" t="s">
        <v>17</v>
      </c>
    </row>
    <row r="108" spans="1:25" x14ac:dyDescent="0.25">
      <c r="A108">
        <v>203406</v>
      </c>
      <c r="B108" t="s">
        <v>225</v>
      </c>
      <c r="C108" t="s">
        <v>226</v>
      </c>
      <c r="D108" t="s">
        <v>216</v>
      </c>
      <c r="E108" t="s">
        <v>236</v>
      </c>
      <c r="G108" t="s">
        <v>631</v>
      </c>
      <c r="H108" s="1">
        <v>2.5</v>
      </c>
      <c r="J108" s="2" t="s">
        <v>418</v>
      </c>
      <c r="K108" s="2" t="s">
        <v>272</v>
      </c>
      <c r="L108" s="2" t="s">
        <v>266</v>
      </c>
      <c r="M108" t="s">
        <v>478</v>
      </c>
      <c r="N108">
        <f>1.681+2.91*LN(H108)</f>
        <v>4.3474060297537918</v>
      </c>
      <c r="O108">
        <v>1</v>
      </c>
      <c r="P108">
        <v>145</v>
      </c>
      <c r="Q108">
        <v>140.19999999999999</v>
      </c>
      <c r="R108">
        <v>145</v>
      </c>
      <c r="S108">
        <v>140.19999999999999</v>
      </c>
      <c r="T108" t="s">
        <v>13</v>
      </c>
      <c r="W108" t="s">
        <v>15</v>
      </c>
      <c r="X108" t="s">
        <v>16</v>
      </c>
      <c r="Y108" t="s">
        <v>17</v>
      </c>
    </row>
    <row r="109" spans="1:25" x14ac:dyDescent="0.25">
      <c r="A109">
        <v>44330</v>
      </c>
      <c r="B109" t="s">
        <v>225</v>
      </c>
      <c r="C109" t="s">
        <v>226</v>
      </c>
      <c r="D109" t="s">
        <v>214</v>
      </c>
      <c r="E109" t="s">
        <v>236</v>
      </c>
      <c r="G109" t="s">
        <v>631</v>
      </c>
      <c r="H109" s="1">
        <v>2.89</v>
      </c>
      <c r="I109" s="1">
        <v>1.03</v>
      </c>
      <c r="J109" s="2" t="s">
        <v>386</v>
      </c>
      <c r="K109" s="2" t="s">
        <v>268</v>
      </c>
      <c r="L109" t="s">
        <v>261</v>
      </c>
      <c r="M109" t="s">
        <v>471</v>
      </c>
      <c r="N109">
        <f t="shared" ref="N109" si="25">1.81+1.827*LN(H109*I109)</f>
        <v>3.8029195610764726</v>
      </c>
      <c r="O109">
        <v>1</v>
      </c>
      <c r="P109">
        <v>125.45</v>
      </c>
      <c r="Q109">
        <v>122.46</v>
      </c>
      <c r="R109">
        <v>125.45</v>
      </c>
      <c r="S109">
        <v>122.46</v>
      </c>
      <c r="T109" t="s">
        <v>14</v>
      </c>
      <c r="U109" t="s">
        <v>50</v>
      </c>
      <c r="W109" t="s">
        <v>15</v>
      </c>
      <c r="X109" t="s">
        <v>16</v>
      </c>
      <c r="Y109" t="s">
        <v>17</v>
      </c>
    </row>
    <row r="110" spans="1:25" x14ac:dyDescent="0.25">
      <c r="A110">
        <v>203407</v>
      </c>
      <c r="B110" t="s">
        <v>225</v>
      </c>
      <c r="C110" t="s">
        <v>226</v>
      </c>
      <c r="D110" t="s">
        <v>217</v>
      </c>
      <c r="E110" t="s">
        <v>236</v>
      </c>
      <c r="G110" t="s">
        <v>631</v>
      </c>
      <c r="H110" s="1">
        <v>3.4</v>
      </c>
      <c r="J110" s="2" t="s">
        <v>418</v>
      </c>
      <c r="K110" s="2" t="s">
        <v>272</v>
      </c>
      <c r="L110" s="2" t="s">
        <v>266</v>
      </c>
      <c r="M110" t="s">
        <v>478</v>
      </c>
      <c r="N110">
        <f>1.681+2.91*LN(H110)</f>
        <v>5.2421865060203565</v>
      </c>
      <c r="O110">
        <v>1</v>
      </c>
      <c r="P110">
        <v>145</v>
      </c>
      <c r="Q110">
        <v>140.19999999999999</v>
      </c>
      <c r="R110">
        <v>145</v>
      </c>
      <c r="S110">
        <v>140.19999999999999</v>
      </c>
      <c r="T110" t="s">
        <v>13</v>
      </c>
      <c r="W110" t="s">
        <v>15</v>
      </c>
      <c r="X110" t="s">
        <v>16</v>
      </c>
      <c r="Y110" t="s">
        <v>17</v>
      </c>
    </row>
    <row r="111" spans="1:25" x14ac:dyDescent="0.25">
      <c r="A111">
        <v>253246</v>
      </c>
      <c r="B111" t="s">
        <v>143</v>
      </c>
      <c r="C111" t="s">
        <v>142</v>
      </c>
      <c r="D111" t="s">
        <v>141</v>
      </c>
      <c r="E111" t="s">
        <v>236</v>
      </c>
      <c r="G111" t="s">
        <v>631</v>
      </c>
      <c r="H111" s="1">
        <v>2.2200000000000002</v>
      </c>
      <c r="I111" s="1">
        <v>1.2</v>
      </c>
      <c r="J111" s="2" t="s">
        <v>383</v>
      </c>
      <c r="K111" s="2" t="s">
        <v>270</v>
      </c>
      <c r="L111" t="s">
        <v>260</v>
      </c>
      <c r="M111" t="s">
        <v>470</v>
      </c>
      <c r="N111">
        <f>2.924+1.56*LN(H111*I111)</f>
        <v>4.4525328541779023</v>
      </c>
      <c r="O111">
        <v>7</v>
      </c>
      <c r="P111">
        <v>70.599999999999994</v>
      </c>
      <c r="Q111">
        <v>66</v>
      </c>
      <c r="R111">
        <v>70.599999999999994</v>
      </c>
      <c r="S111">
        <v>66</v>
      </c>
      <c r="T111" t="s">
        <v>20</v>
      </c>
      <c r="V111" t="s">
        <v>21</v>
      </c>
      <c r="W111" t="s">
        <v>142</v>
      </c>
      <c r="X111" t="s">
        <v>23</v>
      </c>
      <c r="Y111" t="s">
        <v>143</v>
      </c>
    </row>
    <row r="112" spans="1:25" x14ac:dyDescent="0.25">
      <c r="A112">
        <v>160064</v>
      </c>
      <c r="B112" t="s">
        <v>143</v>
      </c>
      <c r="C112" t="s">
        <v>142</v>
      </c>
      <c r="D112" t="s">
        <v>144</v>
      </c>
      <c r="E112" t="s">
        <v>236</v>
      </c>
      <c r="G112" t="s">
        <v>631</v>
      </c>
      <c r="H112" s="1">
        <v>2.2999999999999998</v>
      </c>
      <c r="I112" s="1">
        <v>1.6</v>
      </c>
      <c r="J112" s="2" t="s">
        <v>383</v>
      </c>
      <c r="K112" s="2" t="s">
        <v>270</v>
      </c>
      <c r="L112" t="s">
        <v>260</v>
      </c>
      <c r="M112" t="s">
        <v>470</v>
      </c>
      <c r="N112">
        <f>2.924+1.56*LN(H112*I112)</f>
        <v>4.9565438934021095</v>
      </c>
      <c r="O112">
        <v>2</v>
      </c>
      <c r="P112">
        <v>70.599999999999994</v>
      </c>
      <c r="Q112">
        <v>66</v>
      </c>
      <c r="R112">
        <v>70.599999999999994</v>
      </c>
      <c r="S112">
        <v>66</v>
      </c>
      <c r="T112" t="s">
        <v>20</v>
      </c>
      <c r="V112" t="s">
        <v>21</v>
      </c>
      <c r="W112" t="s">
        <v>142</v>
      </c>
      <c r="X112" t="s">
        <v>23</v>
      </c>
      <c r="Y112" t="s">
        <v>143</v>
      </c>
    </row>
    <row r="113" spans="1:25" x14ac:dyDescent="0.25">
      <c r="A113">
        <v>206772</v>
      </c>
      <c r="B113" t="s">
        <v>244</v>
      </c>
      <c r="C113" t="s">
        <v>236</v>
      </c>
      <c r="D113" t="s">
        <v>186</v>
      </c>
      <c r="E113" t="s">
        <v>236</v>
      </c>
      <c r="G113" t="s">
        <v>631</v>
      </c>
      <c r="H113" s="1">
        <v>1.4</v>
      </c>
      <c r="I113" s="1">
        <v>1.9</v>
      </c>
      <c r="J113" s="2" t="s">
        <v>445</v>
      </c>
      <c r="K113" s="2" t="s">
        <v>268</v>
      </c>
      <c r="L113" t="s">
        <v>261</v>
      </c>
      <c r="M113" t="s">
        <v>471</v>
      </c>
      <c r="N113">
        <f t="shared" ref="N113:N114" si="26">1.81+1.827*LN(H113*I113)</f>
        <v>3.5974018263439209</v>
      </c>
      <c r="O113">
        <v>4</v>
      </c>
      <c r="P113">
        <v>83.5</v>
      </c>
      <c r="Q113">
        <v>66</v>
      </c>
      <c r="R113">
        <v>72.099999999999994</v>
      </c>
      <c r="S113">
        <v>66</v>
      </c>
      <c r="T113" t="s">
        <v>19</v>
      </c>
      <c r="U113" t="s">
        <v>20</v>
      </c>
      <c r="W113" t="s">
        <v>15</v>
      </c>
      <c r="X113" t="s">
        <v>16</v>
      </c>
      <c r="Y113" t="s">
        <v>17</v>
      </c>
    </row>
    <row r="114" spans="1:25" x14ac:dyDescent="0.25">
      <c r="A114">
        <v>207630</v>
      </c>
      <c r="B114" t="s">
        <v>244</v>
      </c>
      <c r="C114" t="s">
        <v>236</v>
      </c>
      <c r="D114" t="s">
        <v>187</v>
      </c>
      <c r="E114" t="s">
        <v>236</v>
      </c>
      <c r="G114" t="s">
        <v>631</v>
      </c>
      <c r="H114" s="1">
        <v>1.47</v>
      </c>
      <c r="I114" s="1">
        <v>2.25</v>
      </c>
      <c r="J114" s="2" t="s">
        <v>445</v>
      </c>
      <c r="K114" s="2" t="s">
        <v>268</v>
      </c>
      <c r="L114" t="s">
        <v>261</v>
      </c>
      <c r="M114" t="s">
        <v>471</v>
      </c>
      <c r="N114">
        <f t="shared" si="26"/>
        <v>3.995443911271741</v>
      </c>
      <c r="O114">
        <v>1</v>
      </c>
      <c r="P114">
        <v>83.5</v>
      </c>
      <c r="Q114">
        <v>66</v>
      </c>
      <c r="R114">
        <v>83.5</v>
      </c>
      <c r="S114">
        <v>66</v>
      </c>
      <c r="T114" t="s">
        <v>19</v>
      </c>
      <c r="U114" t="s">
        <v>20</v>
      </c>
      <c r="W114" t="s">
        <v>15</v>
      </c>
      <c r="X114" t="s">
        <v>16</v>
      </c>
      <c r="Y114" t="s">
        <v>17</v>
      </c>
    </row>
    <row r="115" spans="1:25" x14ac:dyDescent="0.25">
      <c r="A115">
        <v>435400</v>
      </c>
      <c r="B115" t="s">
        <v>244</v>
      </c>
      <c r="C115" t="s">
        <v>245</v>
      </c>
      <c r="D115" t="s">
        <v>185</v>
      </c>
      <c r="E115" t="s">
        <v>236</v>
      </c>
      <c r="G115" t="s">
        <v>631</v>
      </c>
      <c r="H115" s="1">
        <v>3.12</v>
      </c>
      <c r="I115" s="1">
        <v>3.64</v>
      </c>
      <c r="J115" s="2" t="s">
        <v>445</v>
      </c>
      <c r="K115" s="2" t="s">
        <v>268</v>
      </c>
      <c r="L115" t="s">
        <v>261</v>
      </c>
      <c r="M115" t="s">
        <v>471</v>
      </c>
      <c r="N115">
        <f t="shared" ref="N115:N117" si="27">1.81+1.827*LN(H115*I115)</f>
        <v>6.2492750806997641</v>
      </c>
      <c r="O115">
        <v>1</v>
      </c>
      <c r="P115">
        <v>83.5</v>
      </c>
      <c r="Q115">
        <v>66</v>
      </c>
      <c r="R115">
        <v>83.5</v>
      </c>
      <c r="S115">
        <v>66</v>
      </c>
      <c r="T115" t="s">
        <v>19</v>
      </c>
      <c r="U115" t="s">
        <v>20</v>
      </c>
      <c r="W115" t="s">
        <v>15</v>
      </c>
      <c r="X115" t="s">
        <v>16</v>
      </c>
      <c r="Y115" t="s">
        <v>17</v>
      </c>
    </row>
    <row r="116" spans="1:25" x14ac:dyDescent="0.25">
      <c r="A116">
        <v>67612</v>
      </c>
      <c r="B116" t="s">
        <v>244</v>
      </c>
      <c r="C116" t="s">
        <v>245</v>
      </c>
      <c r="D116" t="s">
        <v>184</v>
      </c>
      <c r="E116" t="s">
        <v>236</v>
      </c>
      <c r="G116" t="s">
        <v>631</v>
      </c>
      <c r="H116" s="1">
        <v>3.9</v>
      </c>
      <c r="I116" s="1">
        <v>3.7</v>
      </c>
      <c r="J116" s="2" t="s">
        <v>445</v>
      </c>
      <c r="K116" s="2" t="s">
        <v>268</v>
      </c>
      <c r="L116" t="s">
        <v>261</v>
      </c>
      <c r="M116" t="s">
        <v>471</v>
      </c>
      <c r="N116">
        <f t="shared" si="27"/>
        <v>6.6868282240796191</v>
      </c>
      <c r="O116">
        <v>1</v>
      </c>
      <c r="P116">
        <v>83.5</v>
      </c>
      <c r="Q116">
        <v>66</v>
      </c>
      <c r="R116">
        <v>83.5</v>
      </c>
      <c r="S116">
        <v>66</v>
      </c>
      <c r="T116" t="s">
        <v>19</v>
      </c>
      <c r="U116" t="s">
        <v>20</v>
      </c>
      <c r="W116" t="s">
        <v>15</v>
      </c>
      <c r="X116" t="s">
        <v>16</v>
      </c>
      <c r="Y116" t="s">
        <v>17</v>
      </c>
    </row>
    <row r="117" spans="1:25" x14ac:dyDescent="0.25">
      <c r="A117">
        <v>206767</v>
      </c>
      <c r="B117" t="s">
        <v>244</v>
      </c>
      <c r="C117" t="s">
        <v>245</v>
      </c>
      <c r="D117" t="s">
        <v>183</v>
      </c>
      <c r="E117" t="s">
        <v>236</v>
      </c>
      <c r="G117" t="s">
        <v>631</v>
      </c>
      <c r="H117" s="1">
        <v>5.7</v>
      </c>
      <c r="I117" s="1">
        <v>4.8499999999999996</v>
      </c>
      <c r="J117" s="2" t="s">
        <v>445</v>
      </c>
      <c r="K117" s="2" t="s">
        <v>268</v>
      </c>
      <c r="L117" t="s">
        <v>261</v>
      </c>
      <c r="M117" t="s">
        <v>471</v>
      </c>
      <c r="N117">
        <f t="shared" si="27"/>
        <v>7.87462579537614</v>
      </c>
      <c r="O117">
        <v>3</v>
      </c>
      <c r="P117">
        <v>72.099999999999994</v>
      </c>
      <c r="Q117">
        <v>66</v>
      </c>
      <c r="R117">
        <v>72.099999999999994</v>
      </c>
      <c r="S117">
        <v>66</v>
      </c>
      <c r="T117" t="s">
        <v>20</v>
      </c>
      <c r="W117" t="s">
        <v>15</v>
      </c>
      <c r="X117" t="s">
        <v>16</v>
      </c>
      <c r="Y117" t="s">
        <v>17</v>
      </c>
    </row>
    <row r="118" spans="1:25" x14ac:dyDescent="0.25">
      <c r="A118">
        <v>166572</v>
      </c>
      <c r="B118" t="s">
        <v>246</v>
      </c>
      <c r="C118" t="s">
        <v>251</v>
      </c>
      <c r="D118" t="s">
        <v>77</v>
      </c>
      <c r="E118" t="s">
        <v>236</v>
      </c>
      <c r="G118" t="s">
        <v>631</v>
      </c>
      <c r="H118" s="1">
        <v>5.7</v>
      </c>
      <c r="I118" s="1">
        <v>4.0999999999999996</v>
      </c>
      <c r="J118" s="2" t="s">
        <v>389</v>
      </c>
      <c r="K118" s="2" t="s">
        <v>268</v>
      </c>
      <c r="L118" t="s">
        <v>261</v>
      </c>
      <c r="M118" t="s">
        <v>471</v>
      </c>
      <c r="N118">
        <f t="shared" ref="N118:N119" si="28">1.81+1.827*LN(H118*I118)</f>
        <v>7.5677049024022498</v>
      </c>
      <c r="O118">
        <v>1</v>
      </c>
      <c r="P118">
        <v>99.6</v>
      </c>
      <c r="Q118">
        <v>93.5</v>
      </c>
      <c r="R118">
        <v>99.6</v>
      </c>
      <c r="S118">
        <v>93.5</v>
      </c>
      <c r="T118" t="s">
        <v>35</v>
      </c>
      <c r="U118" t="s">
        <v>29</v>
      </c>
      <c r="W118" t="s">
        <v>15</v>
      </c>
      <c r="X118" t="s">
        <v>16</v>
      </c>
      <c r="Y118" t="s">
        <v>17</v>
      </c>
    </row>
    <row r="119" spans="1:25" x14ac:dyDescent="0.25">
      <c r="A119">
        <v>166544</v>
      </c>
      <c r="B119" t="s">
        <v>246</v>
      </c>
      <c r="C119" t="s">
        <v>79</v>
      </c>
      <c r="D119" t="s">
        <v>78</v>
      </c>
      <c r="E119" t="s">
        <v>236</v>
      </c>
      <c r="G119" t="s">
        <v>631</v>
      </c>
      <c r="H119" s="1">
        <v>7.3</v>
      </c>
      <c r="I119" s="1">
        <v>4.3</v>
      </c>
      <c r="J119" s="2" t="s">
        <v>371</v>
      </c>
      <c r="K119" s="2" t="s">
        <v>268</v>
      </c>
      <c r="L119" t="s">
        <v>261</v>
      </c>
      <c r="M119" t="s">
        <v>471</v>
      </c>
      <c r="N119">
        <f t="shared" si="28"/>
        <v>8.1067360805500055</v>
      </c>
      <c r="O119">
        <v>1</v>
      </c>
      <c r="P119">
        <v>99.6</v>
      </c>
      <c r="Q119">
        <v>93.5</v>
      </c>
      <c r="R119">
        <v>99.6</v>
      </c>
      <c r="S119">
        <v>93.5</v>
      </c>
      <c r="T119" t="s">
        <v>35</v>
      </c>
      <c r="U119" t="s">
        <v>29</v>
      </c>
      <c r="W119" t="s">
        <v>79</v>
      </c>
      <c r="X119" t="s">
        <v>80</v>
      </c>
      <c r="Y119" t="s">
        <v>79</v>
      </c>
    </row>
    <row r="120" spans="1:25" x14ac:dyDescent="0.25">
      <c r="A120">
        <v>47415</v>
      </c>
      <c r="B120" t="s">
        <v>47</v>
      </c>
      <c r="C120" t="s">
        <v>236</v>
      </c>
      <c r="D120" t="s">
        <v>66</v>
      </c>
      <c r="E120">
        <v>1.791759469</v>
      </c>
      <c r="F120" t="s">
        <v>453</v>
      </c>
      <c r="G120" t="s">
        <v>631</v>
      </c>
      <c r="H120" s="1">
        <v>1.26</v>
      </c>
      <c r="I120" s="1">
        <v>0.76</v>
      </c>
      <c r="J120" s="2" t="s">
        <v>399</v>
      </c>
      <c r="K120" s="2" t="s">
        <v>274</v>
      </c>
      <c r="L120" t="s">
        <v>267</v>
      </c>
      <c r="M120" t="s">
        <v>467</v>
      </c>
      <c r="N120">
        <f>0.87+0.79*(1.81+1.827*LN(H120*I120))</f>
        <v>2.2373675477113633</v>
      </c>
      <c r="O120">
        <v>5</v>
      </c>
      <c r="P120">
        <v>105.3</v>
      </c>
      <c r="Q120">
        <v>93.5</v>
      </c>
      <c r="R120">
        <v>105.3</v>
      </c>
      <c r="S120">
        <v>93.5</v>
      </c>
      <c r="T120" t="s">
        <v>28</v>
      </c>
      <c r="U120" t="s">
        <v>29</v>
      </c>
      <c r="V120" t="s">
        <v>46</v>
      </c>
      <c r="W120" t="s">
        <v>47</v>
      </c>
      <c r="X120" t="s">
        <v>27</v>
      </c>
      <c r="Y120" t="s">
        <v>47</v>
      </c>
    </row>
    <row r="121" spans="1:25" x14ac:dyDescent="0.25">
      <c r="A121">
        <v>249185</v>
      </c>
      <c r="B121" t="s">
        <v>47</v>
      </c>
      <c r="C121" t="s">
        <v>236</v>
      </c>
      <c r="D121" t="s">
        <v>63</v>
      </c>
      <c r="E121" t="s">
        <v>236</v>
      </c>
      <c r="G121" t="s">
        <v>631</v>
      </c>
      <c r="H121" s="1">
        <v>1.41</v>
      </c>
      <c r="I121" s="1">
        <v>1.1200000000000001</v>
      </c>
      <c r="J121" s="2" t="s">
        <v>385</v>
      </c>
      <c r="K121" s="2" t="s">
        <v>274</v>
      </c>
      <c r="L121" t="s">
        <v>267</v>
      </c>
      <c r="M121" t="s">
        <v>467</v>
      </c>
      <c r="N121">
        <f>0.87+0.79*(1.81+1.827*LN(H121*I121))</f>
        <v>2.9593840194014867</v>
      </c>
      <c r="O121">
        <v>1</v>
      </c>
      <c r="P121">
        <v>145</v>
      </c>
      <c r="Q121">
        <v>136.4</v>
      </c>
      <c r="R121">
        <v>145</v>
      </c>
      <c r="S121">
        <v>136.4</v>
      </c>
      <c r="T121" t="s">
        <v>13</v>
      </c>
      <c r="U121" t="s">
        <v>64</v>
      </c>
      <c r="V121" t="s">
        <v>46</v>
      </c>
      <c r="W121" t="s">
        <v>47</v>
      </c>
      <c r="X121" t="s">
        <v>27</v>
      </c>
      <c r="Y121" t="s">
        <v>47</v>
      </c>
    </row>
    <row r="122" spans="1:25" x14ac:dyDescent="0.25">
      <c r="A122">
        <v>45105</v>
      </c>
      <c r="B122" t="s">
        <v>47</v>
      </c>
      <c r="C122" t="s">
        <v>236</v>
      </c>
      <c r="D122" t="s">
        <v>58</v>
      </c>
      <c r="E122">
        <v>3.182418433</v>
      </c>
      <c r="F122" t="s">
        <v>453</v>
      </c>
      <c r="G122" t="s">
        <v>631</v>
      </c>
      <c r="H122" s="1">
        <v>1.8</v>
      </c>
      <c r="J122" s="2" t="s">
        <v>452</v>
      </c>
      <c r="K122" s="2" t="s">
        <v>272</v>
      </c>
      <c r="L122" s="2" t="s">
        <v>266</v>
      </c>
      <c r="M122" t="s">
        <v>478</v>
      </c>
      <c r="N122">
        <f>1.681+2.91*LN(H122)</f>
        <v>3.3914591948651669</v>
      </c>
      <c r="O122">
        <v>7</v>
      </c>
      <c r="P122">
        <v>83.5</v>
      </c>
      <c r="Q122">
        <v>70.599999999999994</v>
      </c>
      <c r="R122">
        <v>83.5</v>
      </c>
      <c r="S122">
        <v>70.599999999999994</v>
      </c>
      <c r="T122" t="s">
        <v>19</v>
      </c>
      <c r="U122" t="s">
        <v>20</v>
      </c>
      <c r="V122" t="s">
        <v>46</v>
      </c>
      <c r="W122" t="s">
        <v>47</v>
      </c>
      <c r="X122" t="s">
        <v>27</v>
      </c>
      <c r="Y122" t="s">
        <v>47</v>
      </c>
    </row>
    <row r="123" spans="1:25" x14ac:dyDescent="0.25">
      <c r="A123">
        <v>45525</v>
      </c>
      <c r="B123" t="s">
        <v>47</v>
      </c>
      <c r="C123" t="s">
        <v>236</v>
      </c>
      <c r="D123" t="s">
        <v>60</v>
      </c>
      <c r="E123">
        <v>3.3015986910000001</v>
      </c>
      <c r="F123" t="s">
        <v>453</v>
      </c>
      <c r="G123" t="s">
        <v>631</v>
      </c>
      <c r="H123" s="1">
        <v>1.88</v>
      </c>
      <c r="I123" s="1">
        <v>1.0900000000000001</v>
      </c>
      <c r="J123" s="2" t="s">
        <v>402</v>
      </c>
      <c r="K123" s="2" t="s">
        <v>274</v>
      </c>
      <c r="L123" t="s">
        <v>267</v>
      </c>
      <c r="M123" t="s">
        <v>467</v>
      </c>
      <c r="N123">
        <f>0.87+0.79*(1.81+1.827*LN(H123*I123))</f>
        <v>3.3354163479847565</v>
      </c>
      <c r="O123">
        <v>5</v>
      </c>
      <c r="P123">
        <v>100.5</v>
      </c>
      <c r="Q123">
        <v>93.9</v>
      </c>
      <c r="R123">
        <v>99.6</v>
      </c>
      <c r="S123">
        <v>93.5</v>
      </c>
      <c r="T123" t="s">
        <v>35</v>
      </c>
      <c r="U123" t="s">
        <v>29</v>
      </c>
      <c r="V123" t="s">
        <v>46</v>
      </c>
      <c r="W123" t="s">
        <v>47</v>
      </c>
      <c r="X123" t="s">
        <v>27</v>
      </c>
      <c r="Y123" t="s">
        <v>47</v>
      </c>
    </row>
    <row r="124" spans="1:25" x14ac:dyDescent="0.25">
      <c r="A124">
        <v>44721</v>
      </c>
      <c r="B124" t="s">
        <v>47</v>
      </c>
      <c r="C124" t="s">
        <v>236</v>
      </c>
      <c r="D124" t="s">
        <v>54</v>
      </c>
      <c r="E124">
        <v>3.4011973819999999</v>
      </c>
      <c r="F124" t="s">
        <v>453</v>
      </c>
      <c r="G124" t="s">
        <v>631</v>
      </c>
      <c r="H124" s="1">
        <v>1.88</v>
      </c>
      <c r="I124" s="1">
        <v>1.1499999999999999</v>
      </c>
      <c r="J124" s="2" t="s">
        <v>399</v>
      </c>
      <c r="K124" s="2" t="s">
        <v>274</v>
      </c>
      <c r="L124" t="s">
        <v>267</v>
      </c>
      <c r="M124" t="s">
        <v>467</v>
      </c>
      <c r="N124">
        <f t="shared" ref="N124:N131" si="29">0.87+0.79*(1.81+1.827*LN(H124*I124))</f>
        <v>3.4127560979574967</v>
      </c>
      <c r="O124">
        <v>9</v>
      </c>
      <c r="P124">
        <v>113</v>
      </c>
      <c r="Q124">
        <v>100.5</v>
      </c>
      <c r="R124">
        <v>105.3</v>
      </c>
      <c r="S124">
        <v>93.5</v>
      </c>
      <c r="T124" t="s">
        <v>28</v>
      </c>
      <c r="U124" t="s">
        <v>29</v>
      </c>
      <c r="V124" t="s">
        <v>46</v>
      </c>
      <c r="W124" t="s">
        <v>47</v>
      </c>
      <c r="X124" t="s">
        <v>27</v>
      </c>
      <c r="Y124" t="s">
        <v>47</v>
      </c>
    </row>
    <row r="125" spans="1:25" x14ac:dyDescent="0.25">
      <c r="A125">
        <v>204040</v>
      </c>
      <c r="B125" t="s">
        <v>47</v>
      </c>
      <c r="C125" t="s">
        <v>236</v>
      </c>
      <c r="D125" t="s">
        <v>26</v>
      </c>
      <c r="E125">
        <v>2.4849066500000001</v>
      </c>
      <c r="F125" t="s">
        <v>453</v>
      </c>
      <c r="G125" t="s">
        <v>631</v>
      </c>
      <c r="H125" s="1">
        <v>1.9</v>
      </c>
      <c r="I125" s="1">
        <v>0.9</v>
      </c>
      <c r="J125" s="2" t="s">
        <v>423</v>
      </c>
      <c r="K125" s="2" t="s">
        <v>274</v>
      </c>
      <c r="L125" t="s">
        <v>267</v>
      </c>
      <c r="M125" t="s">
        <v>467</v>
      </c>
      <c r="N125">
        <f t="shared" si="29"/>
        <v>3.0742369764647925</v>
      </c>
      <c r="O125">
        <v>5</v>
      </c>
      <c r="P125">
        <v>83.6</v>
      </c>
      <c r="Q125">
        <v>72.099999999999994</v>
      </c>
      <c r="R125">
        <v>83.5</v>
      </c>
      <c r="S125">
        <v>70.599999999999994</v>
      </c>
      <c r="T125" t="s">
        <v>19</v>
      </c>
      <c r="U125" t="s">
        <v>20</v>
      </c>
      <c r="V125" t="s">
        <v>21</v>
      </c>
      <c r="W125" t="s">
        <v>22</v>
      </c>
      <c r="X125" t="s">
        <v>23</v>
      </c>
      <c r="Y125" t="s">
        <v>22</v>
      </c>
    </row>
    <row r="126" spans="1:25" x14ac:dyDescent="0.25">
      <c r="A126">
        <v>216471</v>
      </c>
      <c r="B126" t="s">
        <v>47</v>
      </c>
      <c r="C126" t="s">
        <v>236</v>
      </c>
      <c r="D126" t="s">
        <v>61</v>
      </c>
      <c r="E126" t="s">
        <v>236</v>
      </c>
      <c r="G126" t="s">
        <v>631</v>
      </c>
      <c r="H126" s="1">
        <v>1.96</v>
      </c>
      <c r="I126" s="1">
        <v>1.1200000000000001</v>
      </c>
      <c r="J126" s="2" t="s">
        <v>378</v>
      </c>
      <c r="K126" s="2" t="s">
        <v>274</v>
      </c>
      <c r="L126" t="s">
        <v>267</v>
      </c>
      <c r="M126" t="s">
        <v>467</v>
      </c>
      <c r="N126">
        <f t="shared" si="29"/>
        <v>3.4347516379291481</v>
      </c>
      <c r="O126">
        <v>1</v>
      </c>
      <c r="P126">
        <v>93.5</v>
      </c>
      <c r="Q126">
        <v>86.3</v>
      </c>
      <c r="R126">
        <v>93.5</v>
      </c>
      <c r="S126">
        <v>86.3</v>
      </c>
      <c r="T126" t="s">
        <v>29</v>
      </c>
      <c r="U126" t="s">
        <v>53</v>
      </c>
      <c r="V126" t="s">
        <v>46</v>
      </c>
      <c r="W126" t="s">
        <v>47</v>
      </c>
      <c r="X126" t="s">
        <v>27</v>
      </c>
      <c r="Y126" t="s">
        <v>47</v>
      </c>
    </row>
    <row r="127" spans="1:25" x14ac:dyDescent="0.25">
      <c r="A127">
        <v>44976</v>
      </c>
      <c r="B127" t="s">
        <v>47</v>
      </c>
      <c r="C127" t="s">
        <v>236</v>
      </c>
      <c r="D127" t="s">
        <v>56</v>
      </c>
      <c r="E127">
        <v>3.8286413960000001</v>
      </c>
      <c r="F127" t="s">
        <v>453</v>
      </c>
      <c r="G127" t="s">
        <v>631</v>
      </c>
      <c r="H127" s="1">
        <v>2.06</v>
      </c>
      <c r="I127" s="1">
        <v>1.39</v>
      </c>
      <c r="J127" s="2" t="s">
        <v>399</v>
      </c>
      <c r="K127" s="2" t="s">
        <v>274</v>
      </c>
      <c r="L127" t="s">
        <v>267</v>
      </c>
      <c r="M127" t="s">
        <v>467</v>
      </c>
      <c r="N127">
        <f t="shared" si="29"/>
        <v>3.8182972035202036</v>
      </c>
      <c r="O127">
        <v>8</v>
      </c>
      <c r="P127">
        <v>113</v>
      </c>
      <c r="Q127">
        <v>100.5</v>
      </c>
      <c r="R127">
        <v>105.3</v>
      </c>
      <c r="S127">
        <v>93.5</v>
      </c>
      <c r="T127" t="s">
        <v>28</v>
      </c>
      <c r="U127" t="s">
        <v>29</v>
      </c>
      <c r="V127" t="s">
        <v>46</v>
      </c>
      <c r="W127" t="s">
        <v>47</v>
      </c>
      <c r="X127" t="s">
        <v>27</v>
      </c>
      <c r="Y127" t="s">
        <v>47</v>
      </c>
    </row>
    <row r="128" spans="1:25" x14ac:dyDescent="0.25">
      <c r="A128">
        <v>45101</v>
      </c>
      <c r="B128" t="s">
        <v>47</v>
      </c>
      <c r="C128" t="s">
        <v>236</v>
      </c>
      <c r="D128" t="s">
        <v>57</v>
      </c>
      <c r="E128">
        <v>3.4691740310000001</v>
      </c>
      <c r="F128" t="s">
        <v>453</v>
      </c>
      <c r="G128" t="s">
        <v>631</v>
      </c>
      <c r="H128" s="1">
        <v>2.15</v>
      </c>
      <c r="I128" s="1">
        <v>1.1000000000000001</v>
      </c>
      <c r="J128" s="2" t="s">
        <v>407</v>
      </c>
      <c r="K128" s="2" t="s">
        <v>274</v>
      </c>
      <c r="L128" t="s">
        <v>267</v>
      </c>
      <c r="M128" t="s">
        <v>467</v>
      </c>
      <c r="N128">
        <f t="shared" si="29"/>
        <v>3.5422867424122844</v>
      </c>
      <c r="O128">
        <v>3</v>
      </c>
      <c r="P128">
        <v>85.8</v>
      </c>
      <c r="Q128">
        <v>83.5</v>
      </c>
      <c r="R128">
        <v>83.5</v>
      </c>
      <c r="S128">
        <v>70.599999999999994</v>
      </c>
      <c r="T128" t="s">
        <v>32</v>
      </c>
      <c r="U128" t="s">
        <v>20</v>
      </c>
      <c r="V128" t="s">
        <v>46</v>
      </c>
      <c r="W128" t="s">
        <v>47</v>
      </c>
      <c r="X128" t="s">
        <v>27</v>
      </c>
      <c r="Y128" t="s">
        <v>47</v>
      </c>
    </row>
    <row r="129" spans="1:25" x14ac:dyDescent="0.25">
      <c r="A129">
        <v>45108</v>
      </c>
      <c r="B129" t="s">
        <v>47</v>
      </c>
      <c r="C129" t="s">
        <v>236</v>
      </c>
      <c r="D129" t="s">
        <v>59</v>
      </c>
      <c r="E129">
        <v>3.6319128159999998</v>
      </c>
      <c r="F129" t="s">
        <v>453</v>
      </c>
      <c r="G129" t="s">
        <v>631</v>
      </c>
      <c r="H129" s="1">
        <v>2.2999999999999998</v>
      </c>
      <c r="I129" s="1">
        <v>1</v>
      </c>
      <c r="J129" s="2" t="s">
        <v>407</v>
      </c>
      <c r="K129" s="2" t="s">
        <v>274</v>
      </c>
      <c r="L129" t="s">
        <v>267</v>
      </c>
      <c r="M129" t="s">
        <v>467</v>
      </c>
      <c r="N129">
        <f t="shared" si="29"/>
        <v>3.5020627244059237</v>
      </c>
      <c r="O129">
        <v>7</v>
      </c>
      <c r="P129">
        <v>70.599999999999994</v>
      </c>
      <c r="Q129">
        <v>66</v>
      </c>
      <c r="R129">
        <v>66</v>
      </c>
      <c r="S129">
        <v>63.3</v>
      </c>
      <c r="T129" t="s">
        <v>20</v>
      </c>
      <c r="U129" t="s">
        <v>41</v>
      </c>
      <c r="V129" t="s">
        <v>46</v>
      </c>
      <c r="W129" t="s">
        <v>47</v>
      </c>
      <c r="X129" t="s">
        <v>27</v>
      </c>
      <c r="Y129" t="s">
        <v>47</v>
      </c>
    </row>
    <row r="130" spans="1:25" x14ac:dyDescent="0.25">
      <c r="A130">
        <v>44975</v>
      </c>
      <c r="B130" t="s">
        <v>47</v>
      </c>
      <c r="C130" t="s">
        <v>236</v>
      </c>
      <c r="D130" t="s">
        <v>55</v>
      </c>
      <c r="E130">
        <v>4.2626798770000001</v>
      </c>
      <c r="F130" t="s">
        <v>453</v>
      </c>
      <c r="G130" t="s">
        <v>631</v>
      </c>
      <c r="H130" s="1">
        <v>2.4900000000000002</v>
      </c>
      <c r="I130" s="1">
        <v>1.57</v>
      </c>
      <c r="J130" s="2" t="s">
        <v>399</v>
      </c>
      <c r="K130" s="2" t="s">
        <v>274</v>
      </c>
      <c r="L130" t="s">
        <v>267</v>
      </c>
      <c r="M130" t="s">
        <v>467</v>
      </c>
      <c r="N130">
        <f t="shared" si="29"/>
        <v>4.2676759782033962</v>
      </c>
      <c r="O130">
        <v>9</v>
      </c>
      <c r="P130">
        <v>113</v>
      </c>
      <c r="Q130">
        <v>100.5</v>
      </c>
      <c r="R130">
        <v>105.3</v>
      </c>
      <c r="S130">
        <v>93.5</v>
      </c>
      <c r="T130" t="s">
        <v>28</v>
      </c>
      <c r="U130" t="s">
        <v>29</v>
      </c>
      <c r="V130" t="s">
        <v>46</v>
      </c>
      <c r="W130" t="s">
        <v>47</v>
      </c>
      <c r="X130" t="s">
        <v>27</v>
      </c>
      <c r="Y130" t="s">
        <v>47</v>
      </c>
    </row>
    <row r="131" spans="1:25" x14ac:dyDescent="0.25">
      <c r="A131">
        <v>331090</v>
      </c>
      <c r="B131" t="s">
        <v>47</v>
      </c>
      <c r="C131" t="s">
        <v>236</v>
      </c>
      <c r="D131" t="s">
        <v>62</v>
      </c>
      <c r="E131" t="s">
        <v>236</v>
      </c>
      <c r="G131" t="s">
        <v>631</v>
      </c>
      <c r="H131" s="1">
        <v>9.1999999999999993</v>
      </c>
      <c r="I131" s="1">
        <v>3.58</v>
      </c>
      <c r="J131" s="2" t="s">
        <v>464</v>
      </c>
      <c r="K131" s="2" t="s">
        <v>274</v>
      </c>
      <c r="L131" t="s">
        <v>267</v>
      </c>
      <c r="M131" t="s">
        <v>467</v>
      </c>
      <c r="N131">
        <f t="shared" si="29"/>
        <v>7.3437123553606272</v>
      </c>
      <c r="O131">
        <v>1</v>
      </c>
      <c r="P131">
        <v>70.599999999999994</v>
      </c>
      <c r="Q131">
        <v>66</v>
      </c>
      <c r="R131">
        <v>70.599999999999994</v>
      </c>
      <c r="S131">
        <v>66</v>
      </c>
      <c r="T131" t="s">
        <v>20</v>
      </c>
      <c r="V131" t="s">
        <v>46</v>
      </c>
      <c r="W131" t="s">
        <v>47</v>
      </c>
      <c r="X131" t="s">
        <v>27</v>
      </c>
      <c r="Y131" t="s">
        <v>47</v>
      </c>
    </row>
    <row r="132" spans="1:25" x14ac:dyDescent="0.25">
      <c r="A132">
        <v>45123</v>
      </c>
      <c r="B132" t="s">
        <v>47</v>
      </c>
      <c r="C132" t="s">
        <v>30</v>
      </c>
      <c r="D132" t="s">
        <v>34</v>
      </c>
      <c r="E132">
        <v>4.7504801749999999</v>
      </c>
      <c r="F132" t="s">
        <v>453</v>
      </c>
      <c r="G132" t="s">
        <v>631</v>
      </c>
      <c r="H132" s="1">
        <v>3.1</v>
      </c>
      <c r="I132" s="1">
        <v>1.7</v>
      </c>
      <c r="J132" s="2" t="s">
        <v>407</v>
      </c>
      <c r="K132" s="2" t="s">
        <v>274</v>
      </c>
      <c r="L132" t="s">
        <v>267</v>
      </c>
      <c r="M132" t="s">
        <v>467</v>
      </c>
      <c r="N132">
        <f t="shared" ref="N132:N134" si="30">0.87+0.79*(1.81+1.827*LN(H132*I132))</f>
        <v>4.698758283184012</v>
      </c>
      <c r="O132">
        <v>12</v>
      </c>
      <c r="P132">
        <v>100.5</v>
      </c>
      <c r="Q132">
        <v>93.9</v>
      </c>
      <c r="R132">
        <v>83.5</v>
      </c>
      <c r="S132">
        <v>70.599999999999994</v>
      </c>
      <c r="T132" t="s">
        <v>35</v>
      </c>
      <c r="U132" t="s">
        <v>36</v>
      </c>
      <c r="W132" t="s">
        <v>30</v>
      </c>
      <c r="X132" t="s">
        <v>23</v>
      </c>
      <c r="Y132" t="s">
        <v>30</v>
      </c>
    </row>
    <row r="133" spans="1:25" x14ac:dyDescent="0.25">
      <c r="A133">
        <v>45121</v>
      </c>
      <c r="B133" t="s">
        <v>47</v>
      </c>
      <c r="C133" t="s">
        <v>30</v>
      </c>
      <c r="D133" t="s">
        <v>31</v>
      </c>
      <c r="E133">
        <v>5.1482189610000004</v>
      </c>
      <c r="F133" t="s">
        <v>453</v>
      </c>
      <c r="G133" t="s">
        <v>631</v>
      </c>
      <c r="H133" s="1">
        <v>3.4</v>
      </c>
      <c r="I133" s="1">
        <v>1.95</v>
      </c>
      <c r="J133" s="2" t="s">
        <v>407</v>
      </c>
      <c r="K133" s="2" t="s">
        <v>274</v>
      </c>
      <c r="L133" t="s">
        <v>267</v>
      </c>
      <c r="M133" t="s">
        <v>467</v>
      </c>
      <c r="N133">
        <f t="shared" si="30"/>
        <v>5.0301099620427694</v>
      </c>
      <c r="O133">
        <v>10</v>
      </c>
      <c r="P133">
        <v>85.8</v>
      </c>
      <c r="Q133">
        <v>83.5</v>
      </c>
      <c r="R133">
        <v>83.5</v>
      </c>
      <c r="S133">
        <v>70.599999999999994</v>
      </c>
      <c r="T133" t="s">
        <v>32</v>
      </c>
      <c r="U133" t="s">
        <v>20</v>
      </c>
      <c r="W133" t="s">
        <v>30</v>
      </c>
      <c r="X133" t="s">
        <v>23</v>
      </c>
      <c r="Y133" t="s">
        <v>30</v>
      </c>
    </row>
    <row r="134" spans="1:25" x14ac:dyDescent="0.25">
      <c r="A134">
        <v>45122</v>
      </c>
      <c r="B134" t="s">
        <v>47</v>
      </c>
      <c r="C134" t="s">
        <v>30</v>
      </c>
      <c r="D134" t="s">
        <v>33</v>
      </c>
      <c r="E134">
        <v>5.3096929030000002</v>
      </c>
      <c r="F134" t="s">
        <v>453</v>
      </c>
      <c r="G134" t="s">
        <v>631</v>
      </c>
      <c r="H134" s="1">
        <v>4.875</v>
      </c>
      <c r="I134" s="1">
        <v>2.25</v>
      </c>
      <c r="J134" s="2" t="s">
        <v>407</v>
      </c>
      <c r="K134" s="2" t="s">
        <v>274</v>
      </c>
      <c r="L134" t="s">
        <v>267</v>
      </c>
      <c r="M134" t="s">
        <v>467</v>
      </c>
      <c r="N134">
        <f t="shared" si="30"/>
        <v>5.7567479793270584</v>
      </c>
      <c r="O134">
        <v>69</v>
      </c>
      <c r="P134">
        <v>83.5</v>
      </c>
      <c r="Q134">
        <v>70.599999999999994</v>
      </c>
      <c r="R134">
        <v>70.599999999999994</v>
      </c>
      <c r="S134">
        <v>66</v>
      </c>
      <c r="T134" t="s">
        <v>19</v>
      </c>
      <c r="U134" t="s">
        <v>20</v>
      </c>
      <c r="W134" t="s">
        <v>30</v>
      </c>
      <c r="X134" t="s">
        <v>23</v>
      </c>
      <c r="Y134" t="s">
        <v>30</v>
      </c>
    </row>
    <row r="135" spans="1:25" x14ac:dyDescent="0.25">
      <c r="A135">
        <v>45127</v>
      </c>
      <c r="B135" t="s">
        <v>47</v>
      </c>
      <c r="C135" t="s">
        <v>229</v>
      </c>
      <c r="D135" t="s">
        <v>48</v>
      </c>
      <c r="E135">
        <v>5.8427411080000002</v>
      </c>
      <c r="F135" t="s">
        <v>453</v>
      </c>
      <c r="G135" t="s">
        <v>631</v>
      </c>
      <c r="H135" s="1">
        <v>4.9000000000000004</v>
      </c>
      <c r="I135" s="1">
        <v>2.15</v>
      </c>
      <c r="J135" s="2" t="s">
        <v>407</v>
      </c>
      <c r="K135" s="2" t="s">
        <v>274</v>
      </c>
      <c r="L135" t="s">
        <v>267</v>
      </c>
      <c r="M135" t="s">
        <v>467</v>
      </c>
      <c r="N135">
        <f t="shared" ref="N135:N136" si="31">0.87+0.79*(1.81+1.827*LN(H135*I135))</f>
        <v>5.6985135491962229</v>
      </c>
      <c r="O135">
        <v>23</v>
      </c>
      <c r="P135">
        <v>70.599999999999994</v>
      </c>
      <c r="Q135">
        <v>66</v>
      </c>
      <c r="R135">
        <v>70.599999999999994</v>
      </c>
      <c r="S135">
        <v>66</v>
      </c>
      <c r="T135" t="s">
        <v>20</v>
      </c>
      <c r="V135" t="s">
        <v>46</v>
      </c>
      <c r="W135" t="s">
        <v>47</v>
      </c>
      <c r="X135" t="s">
        <v>27</v>
      </c>
      <c r="Y135" t="s">
        <v>47</v>
      </c>
    </row>
    <row r="136" spans="1:25" x14ac:dyDescent="0.25">
      <c r="A136">
        <v>48076</v>
      </c>
      <c r="B136" t="s">
        <v>47</v>
      </c>
      <c r="C136" t="s">
        <v>229</v>
      </c>
      <c r="D136" t="s">
        <v>49</v>
      </c>
      <c r="E136">
        <v>7.7644663749999996</v>
      </c>
      <c r="F136" t="s">
        <v>453</v>
      </c>
      <c r="G136" t="s">
        <v>631</v>
      </c>
      <c r="H136" s="1">
        <v>8.49</v>
      </c>
      <c r="I136" s="1">
        <v>4.29</v>
      </c>
      <c r="J136" s="2" t="s">
        <v>422</v>
      </c>
      <c r="K136" s="2" t="s">
        <v>274</v>
      </c>
      <c r="L136" t="s">
        <v>267</v>
      </c>
      <c r="M136" t="s">
        <v>467</v>
      </c>
      <c r="N136">
        <f t="shared" si="31"/>
        <v>7.4889249910907489</v>
      </c>
      <c r="O136">
        <v>92</v>
      </c>
      <c r="P136">
        <v>72.099999999999994</v>
      </c>
      <c r="Q136">
        <v>66</v>
      </c>
      <c r="R136">
        <v>70.599999999999994</v>
      </c>
      <c r="S136">
        <v>66</v>
      </c>
      <c r="T136" t="s">
        <v>20</v>
      </c>
      <c r="V136" t="s">
        <v>46</v>
      </c>
      <c r="W136" t="s">
        <v>47</v>
      </c>
      <c r="X136" t="s">
        <v>27</v>
      </c>
      <c r="Y136" t="s">
        <v>47</v>
      </c>
    </row>
    <row r="137" spans="1:25" x14ac:dyDescent="0.25">
      <c r="A137">
        <v>404415</v>
      </c>
      <c r="B137" t="s">
        <v>47</v>
      </c>
      <c r="C137" t="s">
        <v>235</v>
      </c>
      <c r="D137" t="s">
        <v>24</v>
      </c>
      <c r="E137" t="s">
        <v>236</v>
      </c>
      <c r="G137" t="s">
        <v>631</v>
      </c>
      <c r="H137" s="1">
        <v>4.07</v>
      </c>
      <c r="I137" s="1">
        <v>2.35</v>
      </c>
      <c r="J137" s="2" t="s">
        <v>460</v>
      </c>
      <c r="K137" s="2" t="s">
        <v>274</v>
      </c>
      <c r="L137" t="s">
        <v>267</v>
      </c>
      <c r="M137" t="s">
        <v>467</v>
      </c>
      <c r="N137">
        <f t="shared" ref="N137:N138" si="32">0.87+0.79*(1.81+1.827*LN(H137*I137))</f>
        <v>5.5590233259901654</v>
      </c>
      <c r="O137">
        <v>1</v>
      </c>
      <c r="P137">
        <v>83.6</v>
      </c>
      <c r="Q137">
        <v>72.099999999999994</v>
      </c>
      <c r="R137">
        <v>83.6</v>
      </c>
      <c r="S137">
        <v>72.099999999999994</v>
      </c>
      <c r="T137" t="s">
        <v>19</v>
      </c>
      <c r="V137" t="s">
        <v>21</v>
      </c>
      <c r="W137" t="s">
        <v>22</v>
      </c>
      <c r="X137" t="s">
        <v>23</v>
      </c>
      <c r="Y137" t="s">
        <v>22</v>
      </c>
    </row>
    <row r="138" spans="1:25" x14ac:dyDescent="0.25">
      <c r="A138">
        <v>204043</v>
      </c>
      <c r="B138" t="s">
        <v>47</v>
      </c>
      <c r="C138" t="s">
        <v>235</v>
      </c>
      <c r="D138" t="s">
        <v>18</v>
      </c>
      <c r="E138">
        <v>6.7787848979999996</v>
      </c>
      <c r="F138" t="s">
        <v>453</v>
      </c>
      <c r="G138" t="s">
        <v>631</v>
      </c>
      <c r="H138" s="1">
        <v>6.1</v>
      </c>
      <c r="I138" s="1">
        <v>3.8</v>
      </c>
      <c r="J138" s="2" t="s">
        <v>423</v>
      </c>
      <c r="K138" s="2" t="s">
        <v>274</v>
      </c>
      <c r="L138" t="s">
        <v>267</v>
      </c>
      <c r="M138" t="s">
        <v>467</v>
      </c>
      <c r="N138">
        <f t="shared" si="32"/>
        <v>6.8367045217529574</v>
      </c>
      <c r="O138">
        <v>4</v>
      </c>
      <c r="P138">
        <v>83.5</v>
      </c>
      <c r="Q138">
        <v>70.599999999999994</v>
      </c>
      <c r="R138">
        <v>83.5</v>
      </c>
      <c r="S138">
        <v>70.599999999999994</v>
      </c>
      <c r="T138" t="s">
        <v>19</v>
      </c>
      <c r="U138" t="s">
        <v>20</v>
      </c>
      <c r="V138" t="s">
        <v>21</v>
      </c>
      <c r="W138" t="s">
        <v>22</v>
      </c>
      <c r="X138" t="s">
        <v>23</v>
      </c>
      <c r="Y138" t="s">
        <v>22</v>
      </c>
    </row>
    <row r="139" spans="1:25" x14ac:dyDescent="0.25">
      <c r="A139">
        <v>371284</v>
      </c>
      <c r="B139" t="s">
        <v>47</v>
      </c>
      <c r="C139" t="s">
        <v>235</v>
      </c>
      <c r="D139" t="s">
        <v>25</v>
      </c>
      <c r="E139">
        <v>6.78</v>
      </c>
      <c r="F139" t="s">
        <v>451</v>
      </c>
      <c r="J139" s="3"/>
      <c r="K139" s="3"/>
      <c r="O139">
        <v>1</v>
      </c>
      <c r="P139">
        <v>83.6</v>
      </c>
      <c r="Q139">
        <v>72.099999999999994</v>
      </c>
      <c r="R139">
        <v>83.6</v>
      </c>
      <c r="S139">
        <v>72.099999999999994</v>
      </c>
      <c r="T139" t="s">
        <v>19</v>
      </c>
      <c r="V139" t="s">
        <v>21</v>
      </c>
      <c r="W139" t="s">
        <v>22</v>
      </c>
      <c r="X139" t="s">
        <v>23</v>
      </c>
      <c r="Y139" t="s">
        <v>22</v>
      </c>
    </row>
    <row r="140" spans="1:25" x14ac:dyDescent="0.25">
      <c r="A140">
        <v>216658</v>
      </c>
      <c r="B140" t="s">
        <v>47</v>
      </c>
      <c r="C140" t="s">
        <v>227</v>
      </c>
      <c r="D140" t="s">
        <v>67</v>
      </c>
      <c r="E140">
        <v>3.1780538300000001</v>
      </c>
      <c r="F140" t="s">
        <v>453</v>
      </c>
      <c r="G140" t="s">
        <v>631</v>
      </c>
      <c r="H140" s="1">
        <v>1.5</v>
      </c>
      <c r="I140" s="1">
        <v>1.1000000000000001</v>
      </c>
      <c r="J140" s="2" t="s">
        <v>426</v>
      </c>
      <c r="K140" s="2" t="s">
        <v>274</v>
      </c>
      <c r="L140" t="s">
        <v>267</v>
      </c>
      <c r="M140" t="s">
        <v>467</v>
      </c>
      <c r="N140">
        <f t="shared" ref="N140:N141" si="33">0.87+0.79*(1.81+1.827*LN(H140*I140))</f>
        <v>3.0226839963027334</v>
      </c>
      <c r="O140">
        <v>2</v>
      </c>
      <c r="P140">
        <v>125</v>
      </c>
      <c r="Q140">
        <v>100.5</v>
      </c>
      <c r="R140">
        <v>125</v>
      </c>
      <c r="S140">
        <v>100.5</v>
      </c>
      <c r="T140" t="s">
        <v>50</v>
      </c>
      <c r="U140" t="s">
        <v>28</v>
      </c>
      <c r="V140" t="s">
        <v>46</v>
      </c>
      <c r="W140" t="s">
        <v>47</v>
      </c>
      <c r="X140" t="s">
        <v>27</v>
      </c>
      <c r="Y140" t="s">
        <v>47</v>
      </c>
    </row>
    <row r="141" spans="1:25" x14ac:dyDescent="0.25">
      <c r="A141">
        <v>216673</v>
      </c>
      <c r="B141" t="s">
        <v>47</v>
      </c>
      <c r="C141" t="s">
        <v>227</v>
      </c>
      <c r="D141" t="s">
        <v>69</v>
      </c>
      <c r="E141">
        <v>3.737669618</v>
      </c>
      <c r="F141" t="s">
        <v>453</v>
      </c>
      <c r="G141" t="s">
        <v>631</v>
      </c>
      <c r="H141" s="1">
        <v>1.7</v>
      </c>
      <c r="I141" s="1">
        <v>1.4</v>
      </c>
      <c r="J141" s="2" t="s">
        <v>426</v>
      </c>
      <c r="K141" s="2" t="s">
        <v>274</v>
      </c>
      <c r="L141" t="s">
        <v>267</v>
      </c>
      <c r="M141" t="s">
        <v>467</v>
      </c>
      <c r="N141">
        <f t="shared" si="33"/>
        <v>3.5514121468880582</v>
      </c>
      <c r="O141">
        <v>2</v>
      </c>
      <c r="P141">
        <v>125</v>
      </c>
      <c r="Q141">
        <v>100.5</v>
      </c>
      <c r="R141">
        <v>125</v>
      </c>
      <c r="S141">
        <v>100.5</v>
      </c>
      <c r="T141" t="s">
        <v>50</v>
      </c>
      <c r="U141" t="s">
        <v>28</v>
      </c>
      <c r="V141" t="s">
        <v>46</v>
      </c>
      <c r="W141" t="s">
        <v>47</v>
      </c>
      <c r="X141" t="s">
        <v>27</v>
      </c>
      <c r="Y141" t="s">
        <v>47</v>
      </c>
    </row>
    <row r="142" spans="1:25" x14ac:dyDescent="0.25">
      <c r="A142">
        <v>216672</v>
      </c>
      <c r="B142" t="s">
        <v>47</v>
      </c>
      <c r="C142" t="s">
        <v>227</v>
      </c>
      <c r="D142" t="s">
        <v>70</v>
      </c>
      <c r="E142">
        <v>3.5553480610000001</v>
      </c>
      <c r="F142" t="s">
        <v>453</v>
      </c>
      <c r="G142" t="s">
        <v>631</v>
      </c>
      <c r="H142" s="1">
        <v>1.7</v>
      </c>
      <c r="J142" s="2" t="s">
        <v>426</v>
      </c>
      <c r="K142" s="2" t="s">
        <v>272</v>
      </c>
      <c r="L142" s="2" t="s">
        <v>266</v>
      </c>
      <c r="M142" t="s">
        <v>478</v>
      </c>
      <c r="N142">
        <f>1.681+2.91*LN(H142)</f>
        <v>3.225128210590916</v>
      </c>
      <c r="O142">
        <v>1</v>
      </c>
      <c r="P142">
        <v>125</v>
      </c>
      <c r="Q142">
        <v>100.5</v>
      </c>
      <c r="R142">
        <v>125</v>
      </c>
      <c r="S142">
        <v>100.5</v>
      </c>
      <c r="T142" t="s">
        <v>50</v>
      </c>
      <c r="U142" t="s">
        <v>28</v>
      </c>
      <c r="V142" t="s">
        <v>46</v>
      </c>
      <c r="W142" t="s">
        <v>47</v>
      </c>
      <c r="X142" t="s">
        <v>27</v>
      </c>
      <c r="Y142" t="s">
        <v>47</v>
      </c>
    </row>
    <row r="143" spans="1:25" x14ac:dyDescent="0.25">
      <c r="A143">
        <v>216675</v>
      </c>
      <c r="B143" t="s">
        <v>47</v>
      </c>
      <c r="C143" t="s">
        <v>227</v>
      </c>
      <c r="D143" t="s">
        <v>68</v>
      </c>
      <c r="E143">
        <v>4.5951198499999997</v>
      </c>
      <c r="F143" t="s">
        <v>453</v>
      </c>
      <c r="G143" t="s">
        <v>631</v>
      </c>
      <c r="H143" s="1">
        <v>2.5</v>
      </c>
      <c r="I143" s="1">
        <v>2</v>
      </c>
      <c r="J143" s="2" t="s">
        <v>426</v>
      </c>
      <c r="K143" s="2" t="s">
        <v>274</v>
      </c>
      <c r="L143" t="s">
        <v>267</v>
      </c>
      <c r="M143" t="s">
        <v>467</v>
      </c>
      <c r="N143">
        <f t="shared" ref="N143" si="34">0.87+0.79*(1.81+1.827*LN(H143*I143))</f>
        <v>4.6228500221535107</v>
      </c>
      <c r="O143">
        <v>1</v>
      </c>
      <c r="P143">
        <v>125</v>
      </c>
      <c r="Q143">
        <v>100.5</v>
      </c>
      <c r="R143">
        <v>125</v>
      </c>
      <c r="S143">
        <v>100.5</v>
      </c>
      <c r="T143" t="s">
        <v>50</v>
      </c>
      <c r="U143" t="s">
        <v>28</v>
      </c>
      <c r="V143" t="s">
        <v>46</v>
      </c>
      <c r="W143" t="s">
        <v>47</v>
      </c>
      <c r="X143" t="s">
        <v>27</v>
      </c>
      <c r="Y143" t="s">
        <v>47</v>
      </c>
    </row>
    <row r="144" spans="1:25" x14ac:dyDescent="0.25">
      <c r="A144">
        <v>289407</v>
      </c>
      <c r="B144" t="s">
        <v>47</v>
      </c>
      <c r="C144" t="s">
        <v>228</v>
      </c>
      <c r="D144" t="s">
        <v>51</v>
      </c>
      <c r="E144" t="s">
        <v>236</v>
      </c>
      <c r="G144" t="s">
        <v>631</v>
      </c>
      <c r="H144" s="1">
        <v>2.09</v>
      </c>
      <c r="I144" s="1">
        <v>1.38</v>
      </c>
      <c r="J144" s="2" t="s">
        <v>387</v>
      </c>
      <c r="K144" s="2" t="s">
        <v>274</v>
      </c>
      <c r="L144" t="s">
        <v>267</v>
      </c>
      <c r="M144" t="s">
        <v>467</v>
      </c>
      <c r="N144">
        <f t="shared" ref="N144" si="35">0.87+0.79*(1.81+1.827*LN(H144*I144))</f>
        <v>3.8287437882019355</v>
      </c>
      <c r="O144">
        <v>3</v>
      </c>
      <c r="P144">
        <v>70.599999999999994</v>
      </c>
      <c r="Q144">
        <v>66</v>
      </c>
      <c r="R144">
        <v>70.599999999999994</v>
      </c>
      <c r="S144">
        <v>66</v>
      </c>
      <c r="T144" t="s">
        <v>20</v>
      </c>
      <c r="V144" t="s">
        <v>46</v>
      </c>
      <c r="W144" t="s">
        <v>47</v>
      </c>
      <c r="X144" t="s">
        <v>27</v>
      </c>
      <c r="Y144" t="s">
        <v>47</v>
      </c>
    </row>
    <row r="145" spans="1:25" x14ac:dyDescent="0.25">
      <c r="A145">
        <v>371029</v>
      </c>
      <c r="B145" t="s">
        <v>47</v>
      </c>
      <c r="C145" t="s">
        <v>228</v>
      </c>
      <c r="D145" t="s">
        <v>52</v>
      </c>
      <c r="E145">
        <v>5.1100000000000003</v>
      </c>
      <c r="F145" t="s">
        <v>388</v>
      </c>
      <c r="J145" s="3"/>
      <c r="K145" s="3"/>
      <c r="O145">
        <v>1</v>
      </c>
      <c r="P145">
        <v>70.599999999999994</v>
      </c>
      <c r="Q145">
        <v>66</v>
      </c>
      <c r="R145">
        <v>70.599999999999994</v>
      </c>
      <c r="S145">
        <v>66</v>
      </c>
      <c r="T145" t="s">
        <v>20</v>
      </c>
      <c r="V145" t="s">
        <v>46</v>
      </c>
      <c r="W145" t="s">
        <v>47</v>
      </c>
      <c r="X145" t="s">
        <v>27</v>
      </c>
      <c r="Y145" t="s">
        <v>47</v>
      </c>
    </row>
    <row r="146" spans="1:25" x14ac:dyDescent="0.25">
      <c r="A146">
        <v>428180</v>
      </c>
      <c r="B146" t="s">
        <v>47</v>
      </c>
      <c r="C146" t="s">
        <v>38</v>
      </c>
      <c r="D146" t="s">
        <v>37</v>
      </c>
      <c r="E146" t="s">
        <v>236</v>
      </c>
      <c r="G146" t="s">
        <v>631</v>
      </c>
      <c r="H146" s="1">
        <v>1.56</v>
      </c>
      <c r="I146" s="1">
        <v>0.8</v>
      </c>
      <c r="J146" s="2" t="s">
        <v>400</v>
      </c>
      <c r="K146" s="2" t="s">
        <v>274</v>
      </c>
      <c r="L146" t="s">
        <v>267</v>
      </c>
      <c r="M146" t="s">
        <v>467</v>
      </c>
      <c r="N146">
        <f t="shared" ref="N146:N152" si="36">0.87+0.79*(1.81+1.827*LN(H146*I146))</f>
        <v>2.6196586044829444</v>
      </c>
      <c r="O146">
        <v>1</v>
      </c>
      <c r="P146">
        <v>83.5</v>
      </c>
      <c r="Q146">
        <v>70.599999999999994</v>
      </c>
      <c r="R146">
        <v>83.5</v>
      </c>
      <c r="S146">
        <v>70.599999999999994</v>
      </c>
      <c r="T146" t="s">
        <v>19</v>
      </c>
      <c r="U146" t="s">
        <v>20</v>
      </c>
      <c r="W146" t="s">
        <v>38</v>
      </c>
      <c r="X146" t="s">
        <v>23</v>
      </c>
      <c r="Y146" t="s">
        <v>38</v>
      </c>
    </row>
    <row r="147" spans="1:25" x14ac:dyDescent="0.25">
      <c r="A147">
        <v>428177</v>
      </c>
      <c r="B147" t="s">
        <v>47</v>
      </c>
      <c r="C147" t="s">
        <v>38</v>
      </c>
      <c r="D147" t="s">
        <v>39</v>
      </c>
      <c r="E147" t="s">
        <v>236</v>
      </c>
      <c r="G147" t="s">
        <v>631</v>
      </c>
      <c r="H147" s="1">
        <v>1.85</v>
      </c>
      <c r="I147" s="1">
        <v>0.87</v>
      </c>
      <c r="J147" s="2" t="s">
        <v>400</v>
      </c>
      <c r="K147" s="2" t="s">
        <v>274</v>
      </c>
      <c r="L147" t="s">
        <v>267</v>
      </c>
      <c r="M147" t="s">
        <v>467</v>
      </c>
      <c r="N147">
        <f t="shared" si="36"/>
        <v>2.9868147688236353</v>
      </c>
      <c r="O147">
        <v>13</v>
      </c>
      <c r="P147">
        <v>83.5</v>
      </c>
      <c r="Q147">
        <v>70.599999999999994</v>
      </c>
      <c r="R147">
        <v>83.5</v>
      </c>
      <c r="S147">
        <v>70.599999999999994</v>
      </c>
      <c r="T147" t="s">
        <v>19</v>
      </c>
      <c r="U147" t="s">
        <v>20</v>
      </c>
      <c r="W147" t="s">
        <v>38</v>
      </c>
      <c r="X147" t="s">
        <v>23</v>
      </c>
      <c r="Y147" t="s">
        <v>38</v>
      </c>
    </row>
    <row r="148" spans="1:25" x14ac:dyDescent="0.25">
      <c r="A148">
        <v>48346</v>
      </c>
      <c r="B148" t="s">
        <v>47</v>
      </c>
      <c r="C148" t="s">
        <v>38</v>
      </c>
      <c r="D148" t="s">
        <v>42</v>
      </c>
      <c r="E148">
        <v>2.7746858790000002</v>
      </c>
      <c r="F148" t="s">
        <v>453</v>
      </c>
      <c r="G148" t="s">
        <v>631</v>
      </c>
      <c r="H148" s="1">
        <v>1.95</v>
      </c>
      <c r="I148" s="1">
        <v>0.85</v>
      </c>
      <c r="J148" s="2" t="s">
        <v>400</v>
      </c>
      <c r="K148" s="2" t="s">
        <v>274</v>
      </c>
      <c r="L148" t="s">
        <v>267</v>
      </c>
      <c r="M148" t="s">
        <v>467</v>
      </c>
      <c r="N148">
        <f t="shared" si="36"/>
        <v>3.0292297218075976</v>
      </c>
      <c r="O148">
        <v>18</v>
      </c>
      <c r="P148">
        <v>83.5</v>
      </c>
      <c r="Q148">
        <v>70.599999999999994</v>
      </c>
      <c r="R148">
        <v>66</v>
      </c>
      <c r="S148">
        <v>63.3</v>
      </c>
      <c r="T148" t="s">
        <v>19</v>
      </c>
      <c r="U148" t="s">
        <v>41</v>
      </c>
      <c r="W148" t="s">
        <v>38</v>
      </c>
      <c r="X148" t="s">
        <v>23</v>
      </c>
      <c r="Y148" t="s">
        <v>38</v>
      </c>
    </row>
    <row r="149" spans="1:25" x14ac:dyDescent="0.25">
      <c r="A149">
        <v>48344</v>
      </c>
      <c r="B149" t="s">
        <v>47</v>
      </c>
      <c r="C149" t="s">
        <v>38</v>
      </c>
      <c r="D149" t="s">
        <v>40</v>
      </c>
      <c r="E149">
        <v>3.4941740299999999</v>
      </c>
      <c r="F149" t="s">
        <v>453</v>
      </c>
      <c r="G149" t="s">
        <v>631</v>
      </c>
      <c r="H149" s="1">
        <v>2.5</v>
      </c>
      <c r="I149" s="1">
        <v>1.4</v>
      </c>
      <c r="J149" s="2" t="s">
        <v>400</v>
      </c>
      <c r="K149" s="2" t="s">
        <v>274</v>
      </c>
      <c r="L149" t="s">
        <v>267</v>
      </c>
      <c r="M149" t="s">
        <v>467</v>
      </c>
      <c r="N149">
        <f t="shared" si="36"/>
        <v>4.1080503753184194</v>
      </c>
      <c r="O149">
        <v>36</v>
      </c>
      <c r="P149">
        <v>83.5</v>
      </c>
      <c r="Q149">
        <v>70.599999999999994</v>
      </c>
      <c r="R149">
        <v>66</v>
      </c>
      <c r="S149">
        <v>63.3</v>
      </c>
      <c r="T149" t="s">
        <v>19</v>
      </c>
      <c r="U149" t="s">
        <v>41</v>
      </c>
      <c r="W149" t="s">
        <v>38</v>
      </c>
      <c r="X149" t="s">
        <v>23</v>
      </c>
      <c r="Y149" t="s">
        <v>38</v>
      </c>
    </row>
    <row r="150" spans="1:25" x14ac:dyDescent="0.25">
      <c r="A150">
        <v>166857</v>
      </c>
      <c r="B150" t="s">
        <v>47</v>
      </c>
      <c r="C150" t="s">
        <v>38</v>
      </c>
      <c r="D150" t="s">
        <v>45</v>
      </c>
      <c r="E150">
        <v>3.8286413960000001</v>
      </c>
      <c r="F150" t="s">
        <v>453</v>
      </c>
      <c r="G150" t="s">
        <v>631</v>
      </c>
      <c r="H150" s="1">
        <v>2.5099999999999998</v>
      </c>
      <c r="I150" s="1">
        <v>1.1499999999999999</v>
      </c>
      <c r="J150" s="2" t="s">
        <v>462</v>
      </c>
      <c r="K150" s="2" t="s">
        <v>274</v>
      </c>
      <c r="L150" t="s">
        <v>267</v>
      </c>
      <c r="M150" t="s">
        <v>467</v>
      </c>
      <c r="N150">
        <f t="shared" si="36"/>
        <v>3.8298943103832235</v>
      </c>
      <c r="O150">
        <v>3</v>
      </c>
      <c r="P150">
        <v>70.599999999999994</v>
      </c>
      <c r="Q150">
        <v>66</v>
      </c>
      <c r="R150">
        <v>70.599999999999994</v>
      </c>
      <c r="S150">
        <v>66</v>
      </c>
      <c r="T150" t="s">
        <v>20</v>
      </c>
      <c r="W150" t="s">
        <v>38</v>
      </c>
      <c r="X150" t="s">
        <v>23</v>
      </c>
      <c r="Y150" t="s">
        <v>38</v>
      </c>
    </row>
    <row r="151" spans="1:25" x14ac:dyDescent="0.25">
      <c r="A151">
        <v>48351</v>
      </c>
      <c r="B151" t="s">
        <v>47</v>
      </c>
      <c r="C151" t="s">
        <v>38</v>
      </c>
      <c r="D151" t="s">
        <v>43</v>
      </c>
      <c r="E151">
        <v>3.9766459570000001</v>
      </c>
      <c r="F151" t="s">
        <v>453</v>
      </c>
      <c r="G151" t="s">
        <v>631</v>
      </c>
      <c r="H151" s="1">
        <v>2.85</v>
      </c>
      <c r="I151" s="1">
        <v>1.25</v>
      </c>
      <c r="J151" s="2" t="s">
        <v>400</v>
      </c>
      <c r="K151" s="2" t="s">
        <v>274</v>
      </c>
      <c r="L151" t="s">
        <v>267</v>
      </c>
      <c r="M151" t="s">
        <v>467</v>
      </c>
      <c r="N151">
        <f t="shared" si="36"/>
        <v>4.1335967059332974</v>
      </c>
      <c r="O151">
        <v>42</v>
      </c>
      <c r="P151">
        <v>83.5</v>
      </c>
      <c r="Q151">
        <v>70.599999999999994</v>
      </c>
      <c r="R151">
        <v>63.3</v>
      </c>
      <c r="S151">
        <v>61.7</v>
      </c>
      <c r="T151" t="s">
        <v>19</v>
      </c>
      <c r="U151" t="s">
        <v>41</v>
      </c>
      <c r="W151" t="s">
        <v>38</v>
      </c>
      <c r="X151" t="s">
        <v>23</v>
      </c>
      <c r="Y151" t="s">
        <v>38</v>
      </c>
    </row>
    <row r="152" spans="1:25" x14ac:dyDescent="0.25">
      <c r="A152">
        <v>168381</v>
      </c>
      <c r="B152" t="s">
        <v>47</v>
      </c>
      <c r="C152" t="s">
        <v>38</v>
      </c>
      <c r="D152" t="s">
        <v>44</v>
      </c>
      <c r="E152">
        <v>4.6634390940000001</v>
      </c>
      <c r="F152" t="s">
        <v>453</v>
      </c>
      <c r="G152" t="s">
        <v>631</v>
      </c>
      <c r="H152" s="1">
        <v>3.46</v>
      </c>
      <c r="I152" s="1">
        <v>1.67</v>
      </c>
      <c r="J152" s="2" t="s">
        <v>416</v>
      </c>
      <c r="K152" s="2" t="s">
        <v>274</v>
      </c>
      <c r="L152" t="s">
        <v>267</v>
      </c>
      <c r="M152" t="s">
        <v>467</v>
      </c>
      <c r="N152">
        <f t="shared" si="36"/>
        <v>4.8316339173951564</v>
      </c>
      <c r="O152">
        <v>1</v>
      </c>
      <c r="P152">
        <v>70.599999999999994</v>
      </c>
      <c r="Q152">
        <v>66</v>
      </c>
      <c r="R152">
        <v>70.599999999999994</v>
      </c>
      <c r="S152">
        <v>66</v>
      </c>
      <c r="T152" t="s">
        <v>20</v>
      </c>
      <c r="W152" t="s">
        <v>38</v>
      </c>
      <c r="X152" t="s">
        <v>23</v>
      </c>
      <c r="Y152" t="s">
        <v>38</v>
      </c>
    </row>
    <row r="153" spans="1:25" x14ac:dyDescent="0.25">
      <c r="A153">
        <v>241963</v>
      </c>
      <c r="B153" t="s">
        <v>253</v>
      </c>
      <c r="C153" t="s">
        <v>254</v>
      </c>
      <c r="D153" t="s">
        <v>177</v>
      </c>
      <c r="E153" t="s">
        <v>236</v>
      </c>
      <c r="G153" t="s">
        <v>631</v>
      </c>
      <c r="H153" s="1">
        <v>0.9</v>
      </c>
      <c r="I153" s="1">
        <v>0.43</v>
      </c>
      <c r="J153" s="2" t="s">
        <v>398</v>
      </c>
      <c r="K153" s="2" t="s">
        <v>274</v>
      </c>
      <c r="L153" t="s">
        <v>267</v>
      </c>
      <c r="M153" t="s">
        <v>467</v>
      </c>
      <c r="N153">
        <f t="shared" ref="N153:N154" si="37">0.87+0.79*(1.81+1.827*LN(H153*I153))</f>
        <v>0.92970268537738732</v>
      </c>
      <c r="O153">
        <v>1</v>
      </c>
      <c r="P153">
        <v>145</v>
      </c>
      <c r="Q153">
        <v>140.19999999999999</v>
      </c>
      <c r="R153">
        <v>145</v>
      </c>
      <c r="S153">
        <v>140.19999999999999</v>
      </c>
      <c r="T153" t="s">
        <v>13</v>
      </c>
      <c r="W153" t="s">
        <v>15</v>
      </c>
      <c r="X153" t="s">
        <v>16</v>
      </c>
      <c r="Y153" t="s">
        <v>17</v>
      </c>
    </row>
    <row r="154" spans="1:25" x14ac:dyDescent="0.25">
      <c r="A154">
        <v>241961</v>
      </c>
      <c r="B154" t="s">
        <v>253</v>
      </c>
      <c r="C154" t="s">
        <v>254</v>
      </c>
      <c r="D154" t="s">
        <v>176</v>
      </c>
      <c r="E154" t="s">
        <v>236</v>
      </c>
      <c r="G154" t="s">
        <v>631</v>
      </c>
      <c r="H154" s="1">
        <v>1.1499999999999999</v>
      </c>
      <c r="I154" s="1">
        <v>0.54</v>
      </c>
      <c r="J154" s="2" t="s">
        <v>398</v>
      </c>
      <c r="K154" s="2" t="s">
        <v>274</v>
      </c>
      <c r="L154" t="s">
        <v>267</v>
      </c>
      <c r="M154" t="s">
        <v>467</v>
      </c>
      <c r="N154">
        <f t="shared" si="37"/>
        <v>1.6122626636737603</v>
      </c>
      <c r="O154">
        <v>1</v>
      </c>
      <c r="P154">
        <v>145</v>
      </c>
      <c r="Q154">
        <v>140.19999999999999</v>
      </c>
      <c r="R154">
        <v>145</v>
      </c>
      <c r="S154">
        <v>140.19999999999999</v>
      </c>
      <c r="T154" t="s">
        <v>13</v>
      </c>
      <c r="W154" t="s">
        <v>15</v>
      </c>
      <c r="X154" t="s">
        <v>16</v>
      </c>
      <c r="Y154" t="s">
        <v>17</v>
      </c>
    </row>
    <row r="155" spans="1:25" x14ac:dyDescent="0.25">
      <c r="A155">
        <v>166836</v>
      </c>
      <c r="B155" t="s">
        <v>246</v>
      </c>
      <c r="C155" t="s">
        <v>572</v>
      </c>
      <c r="D155" t="s">
        <v>573</v>
      </c>
      <c r="G155" t="s">
        <v>635</v>
      </c>
      <c r="H155" s="1">
        <v>165</v>
      </c>
      <c r="J155" t="s">
        <v>671</v>
      </c>
      <c r="K155" s="2" t="s">
        <v>639</v>
      </c>
      <c r="L155" s="2" t="s">
        <v>640</v>
      </c>
      <c r="M155" s="2" t="s">
        <v>641</v>
      </c>
      <c r="N155">
        <f>-3.83+3.68*LN(H155)</f>
        <v>14.959879343954137</v>
      </c>
      <c r="O155">
        <v>2</v>
      </c>
      <c r="P155">
        <v>5.3330000000000002</v>
      </c>
      <c r="Q155">
        <v>2.5880000000000001</v>
      </c>
      <c r="R155">
        <v>2.5880000000000001</v>
      </c>
      <c r="S155">
        <v>1.17E-2</v>
      </c>
      <c r="T155" t="s">
        <v>509</v>
      </c>
      <c r="U155" t="s">
        <v>491</v>
      </c>
      <c r="W155" t="s">
        <v>572</v>
      </c>
      <c r="X155" t="s">
        <v>16</v>
      </c>
      <c r="Y155" t="s">
        <v>572</v>
      </c>
    </row>
    <row r="156" spans="1:25" x14ac:dyDescent="0.25">
      <c r="A156">
        <v>48923</v>
      </c>
      <c r="B156" t="s">
        <v>555</v>
      </c>
      <c r="C156" t="s">
        <v>574</v>
      </c>
      <c r="D156" t="s">
        <v>576</v>
      </c>
      <c r="E156">
        <v>10.404262840448617</v>
      </c>
      <c r="F156" t="s">
        <v>666</v>
      </c>
      <c r="O156">
        <v>5</v>
      </c>
      <c r="P156">
        <v>4.9000000000000004</v>
      </c>
      <c r="Q156">
        <v>1.8</v>
      </c>
      <c r="R156">
        <v>1.17E-2</v>
      </c>
      <c r="S156">
        <v>0</v>
      </c>
      <c r="T156" t="s">
        <v>509</v>
      </c>
      <c r="U156" t="s">
        <v>490</v>
      </c>
      <c r="V156" t="s">
        <v>21</v>
      </c>
      <c r="W156" t="s">
        <v>574</v>
      </c>
      <c r="X156" t="s">
        <v>16</v>
      </c>
      <c r="Y156" t="s">
        <v>574</v>
      </c>
    </row>
    <row r="157" spans="1:25" x14ac:dyDescent="0.25">
      <c r="A157">
        <v>83728</v>
      </c>
      <c r="B157" t="s">
        <v>577</v>
      </c>
      <c r="C157" t="s">
        <v>578</v>
      </c>
      <c r="D157" t="s">
        <v>579</v>
      </c>
      <c r="E157">
        <v>6.8844866520427823</v>
      </c>
      <c r="F157" t="s">
        <v>669</v>
      </c>
      <c r="O157">
        <v>16</v>
      </c>
      <c r="P157">
        <v>10</v>
      </c>
      <c r="Q157">
        <v>9</v>
      </c>
      <c r="R157">
        <v>1.17E-2</v>
      </c>
      <c r="S157">
        <v>0</v>
      </c>
      <c r="T157" t="s">
        <v>505</v>
      </c>
      <c r="U157" t="s">
        <v>490</v>
      </c>
      <c r="V157" t="s">
        <v>21</v>
      </c>
      <c r="W157" t="s">
        <v>578</v>
      </c>
      <c r="X157" t="s">
        <v>16</v>
      </c>
      <c r="Y157" t="s">
        <v>578</v>
      </c>
    </row>
    <row r="158" spans="1:25" x14ac:dyDescent="0.25">
      <c r="A158">
        <v>83801</v>
      </c>
      <c r="B158" t="s">
        <v>577</v>
      </c>
      <c r="C158" t="s">
        <v>578</v>
      </c>
      <c r="D158" t="s">
        <v>580</v>
      </c>
      <c r="E158">
        <v>10.81777628173961</v>
      </c>
      <c r="F158" t="s">
        <v>670</v>
      </c>
      <c r="O158">
        <v>12</v>
      </c>
      <c r="P158">
        <v>9</v>
      </c>
      <c r="Q158">
        <v>6.8</v>
      </c>
      <c r="R158">
        <v>0.126</v>
      </c>
      <c r="S158">
        <v>1.17E-2</v>
      </c>
      <c r="T158" t="s">
        <v>505</v>
      </c>
      <c r="U158" t="s">
        <v>491</v>
      </c>
      <c r="V158" t="s">
        <v>21</v>
      </c>
      <c r="W158" t="s">
        <v>578</v>
      </c>
      <c r="X158" t="s">
        <v>16</v>
      </c>
      <c r="Y158" t="s">
        <v>578</v>
      </c>
    </row>
    <row r="159" spans="1:25" x14ac:dyDescent="0.25">
      <c r="A159">
        <v>282540</v>
      </c>
      <c r="B159" t="s">
        <v>577</v>
      </c>
      <c r="C159" t="s">
        <v>578</v>
      </c>
      <c r="D159" t="s">
        <v>581</v>
      </c>
      <c r="G159" t="s">
        <v>636</v>
      </c>
      <c r="H159" s="1">
        <v>90</v>
      </c>
      <c r="J159" t="s">
        <v>672</v>
      </c>
      <c r="K159" s="2" t="s">
        <v>642</v>
      </c>
      <c r="L159" s="2" t="s">
        <v>643</v>
      </c>
      <c r="M159" s="2" t="s">
        <v>644</v>
      </c>
      <c r="N159">
        <f>-5.6712+2.9677*LN(H159)</f>
        <v>7.6828851586391265</v>
      </c>
      <c r="O159">
        <v>30</v>
      </c>
      <c r="P159">
        <v>10</v>
      </c>
      <c r="Q159">
        <v>9</v>
      </c>
      <c r="R159">
        <v>5.3330000000000002</v>
      </c>
      <c r="S159">
        <v>3.6</v>
      </c>
      <c r="T159" t="s">
        <v>505</v>
      </c>
      <c r="U159" t="s">
        <v>487</v>
      </c>
      <c r="V159" t="s">
        <v>21</v>
      </c>
      <c r="W159" t="s">
        <v>578</v>
      </c>
      <c r="X159" t="s">
        <v>16</v>
      </c>
      <c r="Y159" t="s">
        <v>578</v>
      </c>
    </row>
    <row r="160" spans="1:25" x14ac:dyDescent="0.25">
      <c r="A160">
        <v>388623</v>
      </c>
      <c r="B160" t="s">
        <v>577</v>
      </c>
      <c r="C160" t="s">
        <v>578</v>
      </c>
      <c r="D160" t="s">
        <v>582</v>
      </c>
      <c r="G160" t="s">
        <v>636</v>
      </c>
      <c r="H160" s="1">
        <v>120</v>
      </c>
      <c r="J160" t="s">
        <v>672</v>
      </c>
      <c r="K160" s="2" t="s">
        <v>642</v>
      </c>
      <c r="L160" s="2" t="s">
        <v>643</v>
      </c>
      <c r="M160" s="2" t="s">
        <v>644</v>
      </c>
      <c r="N160">
        <f>-5.6712+2.9677*LN(H160)</f>
        <v>8.5366392450542783</v>
      </c>
      <c r="O160">
        <v>7</v>
      </c>
      <c r="P160">
        <v>9</v>
      </c>
      <c r="Q160">
        <v>6.8</v>
      </c>
      <c r="R160">
        <v>0.78100000000000003</v>
      </c>
      <c r="S160">
        <v>1.2E-2</v>
      </c>
      <c r="T160" t="s">
        <v>505</v>
      </c>
      <c r="U160" t="s">
        <v>491</v>
      </c>
      <c r="V160" t="s">
        <v>21</v>
      </c>
      <c r="W160" t="s">
        <v>578</v>
      </c>
      <c r="X160" t="s">
        <v>16</v>
      </c>
      <c r="Y160" t="s">
        <v>578</v>
      </c>
    </row>
    <row r="161" spans="1:25" x14ac:dyDescent="0.25">
      <c r="A161">
        <v>83806</v>
      </c>
      <c r="B161" t="s">
        <v>577</v>
      </c>
      <c r="C161" t="s">
        <v>578</v>
      </c>
      <c r="D161" t="s">
        <v>583</v>
      </c>
      <c r="E161">
        <v>8.3938949750717438</v>
      </c>
      <c r="F161" t="s">
        <v>637</v>
      </c>
      <c r="O161">
        <v>17</v>
      </c>
      <c r="P161">
        <v>3.6</v>
      </c>
      <c r="Q161">
        <v>2.5880000000000001</v>
      </c>
      <c r="R161">
        <v>1.17E-2</v>
      </c>
      <c r="S161">
        <v>0</v>
      </c>
      <c r="T161" t="s">
        <v>584</v>
      </c>
      <c r="U161" t="s">
        <v>490</v>
      </c>
      <c r="V161" t="s">
        <v>21</v>
      </c>
      <c r="W161" t="s">
        <v>578</v>
      </c>
      <c r="X161" t="s">
        <v>16</v>
      </c>
      <c r="Y161" t="s">
        <v>578</v>
      </c>
    </row>
    <row r="162" spans="1:25" x14ac:dyDescent="0.25">
      <c r="A162">
        <v>387573</v>
      </c>
      <c r="B162" t="s">
        <v>577</v>
      </c>
      <c r="C162" t="s">
        <v>578</v>
      </c>
      <c r="D162" t="s">
        <v>585</v>
      </c>
      <c r="G162" t="s">
        <v>635</v>
      </c>
      <c r="H162" s="1">
        <v>101.2</v>
      </c>
      <c r="J162" t="s">
        <v>673</v>
      </c>
      <c r="K162" s="2" t="s">
        <v>639</v>
      </c>
      <c r="L162" s="2" t="s">
        <v>640</v>
      </c>
      <c r="M162" s="2" t="s">
        <v>641</v>
      </c>
      <c r="N162">
        <f>-3.83+3.68*LN(H162)</f>
        <v>13.160923425220384</v>
      </c>
      <c r="O162">
        <v>3</v>
      </c>
      <c r="P162">
        <v>6.8</v>
      </c>
      <c r="Q162">
        <v>4</v>
      </c>
      <c r="R162">
        <v>4</v>
      </c>
      <c r="S162">
        <v>2.5880000000000001</v>
      </c>
      <c r="T162" t="s">
        <v>575</v>
      </c>
      <c r="U162" t="s">
        <v>509</v>
      </c>
      <c r="V162" t="s">
        <v>21</v>
      </c>
      <c r="W162" t="s">
        <v>578</v>
      </c>
      <c r="X162" t="s">
        <v>16</v>
      </c>
      <c r="Y162" t="s">
        <v>578</v>
      </c>
    </row>
    <row r="163" spans="1:25" x14ac:dyDescent="0.25">
      <c r="A163">
        <v>388624</v>
      </c>
      <c r="B163" t="s">
        <v>577</v>
      </c>
      <c r="C163" t="s">
        <v>578</v>
      </c>
      <c r="D163" t="s">
        <v>586</v>
      </c>
      <c r="G163" t="s">
        <v>635</v>
      </c>
      <c r="H163" s="1">
        <v>25.2</v>
      </c>
      <c r="J163" t="s">
        <v>674</v>
      </c>
      <c r="K163" s="2" t="s">
        <v>639</v>
      </c>
      <c r="L163" s="2" t="s">
        <v>640</v>
      </c>
      <c r="M163" s="2" t="s">
        <v>641</v>
      </c>
      <c r="N163">
        <f>-3.83+3.68*LN(H163)</f>
        <v>8.0447858998239496</v>
      </c>
      <c r="O163">
        <v>1</v>
      </c>
      <c r="P163">
        <v>4</v>
      </c>
      <c r="Q163">
        <v>3</v>
      </c>
      <c r="R163">
        <v>4</v>
      </c>
      <c r="S163">
        <v>3</v>
      </c>
      <c r="T163" t="s">
        <v>487</v>
      </c>
      <c r="U163" t="s">
        <v>584</v>
      </c>
      <c r="V163" t="s">
        <v>21</v>
      </c>
      <c r="W163" t="s">
        <v>578</v>
      </c>
      <c r="X163" t="s">
        <v>16</v>
      </c>
      <c r="Y163" t="s">
        <v>578</v>
      </c>
    </row>
    <row r="164" spans="1:25" x14ac:dyDescent="0.25">
      <c r="A164">
        <v>247974</v>
      </c>
      <c r="B164" t="s">
        <v>577</v>
      </c>
      <c r="C164" t="s">
        <v>578</v>
      </c>
      <c r="D164" t="s">
        <v>587</v>
      </c>
      <c r="G164" t="s">
        <v>635</v>
      </c>
      <c r="H164" s="1">
        <v>23.4</v>
      </c>
      <c r="J164" t="s">
        <v>674</v>
      </c>
      <c r="K164" s="2" t="s">
        <v>639</v>
      </c>
      <c r="L164" s="2" t="s">
        <v>640</v>
      </c>
      <c r="M164" s="2" t="s">
        <v>641</v>
      </c>
      <c r="N164">
        <f>-3.83+3.68*LN(H164)</f>
        <v>7.7720685622982533</v>
      </c>
      <c r="O164">
        <v>4</v>
      </c>
      <c r="P164">
        <v>9</v>
      </c>
      <c r="Q164">
        <v>6.8</v>
      </c>
      <c r="R164">
        <v>4</v>
      </c>
      <c r="S164">
        <v>3</v>
      </c>
      <c r="T164" t="s">
        <v>505</v>
      </c>
      <c r="U164" t="s">
        <v>509</v>
      </c>
      <c r="V164" t="s">
        <v>21</v>
      </c>
      <c r="W164" t="s">
        <v>578</v>
      </c>
      <c r="X164" t="s">
        <v>16</v>
      </c>
      <c r="Y164" t="s">
        <v>578</v>
      </c>
    </row>
    <row r="165" spans="1:25" x14ac:dyDescent="0.25">
      <c r="A165">
        <v>161170</v>
      </c>
      <c r="B165" t="s">
        <v>577</v>
      </c>
      <c r="C165" t="s">
        <v>578</v>
      </c>
      <c r="D165" t="s">
        <v>588</v>
      </c>
      <c r="G165" t="s">
        <v>635</v>
      </c>
      <c r="H165" s="1">
        <v>119</v>
      </c>
      <c r="J165" t="s">
        <v>675</v>
      </c>
      <c r="K165" s="2" t="s">
        <v>639</v>
      </c>
      <c r="L165" s="2" t="s">
        <v>640</v>
      </c>
      <c r="M165" s="2" t="s">
        <v>641</v>
      </c>
      <c r="N165">
        <f>-3.83+3.68*LN(H165)</f>
        <v>13.75717445465043</v>
      </c>
      <c r="O165">
        <v>21</v>
      </c>
      <c r="P165">
        <v>3.6</v>
      </c>
      <c r="Q165">
        <v>0.78100000000000003</v>
      </c>
      <c r="R165">
        <v>0.126</v>
      </c>
      <c r="S165">
        <v>0</v>
      </c>
      <c r="T165" t="s">
        <v>584</v>
      </c>
      <c r="U165" t="s">
        <v>490</v>
      </c>
      <c r="V165" t="s">
        <v>21</v>
      </c>
      <c r="W165" t="s">
        <v>578</v>
      </c>
      <c r="X165" t="s">
        <v>16</v>
      </c>
      <c r="Y165" t="s">
        <v>578</v>
      </c>
    </row>
    <row r="166" spans="1:25" x14ac:dyDescent="0.25">
      <c r="A166">
        <v>234143</v>
      </c>
      <c r="B166" t="s">
        <v>589</v>
      </c>
      <c r="C166" t="s">
        <v>590</v>
      </c>
      <c r="D166" t="s">
        <v>591</v>
      </c>
      <c r="E166">
        <v>10.404262840448617</v>
      </c>
      <c r="F166" t="s">
        <v>638</v>
      </c>
      <c r="O166">
        <v>2</v>
      </c>
      <c r="P166">
        <v>5.3330000000000002</v>
      </c>
      <c r="Q166">
        <v>3.6</v>
      </c>
      <c r="R166">
        <v>5.3330000000000002</v>
      </c>
      <c r="S166">
        <v>2.5880000000000001</v>
      </c>
      <c r="T166" t="s">
        <v>509</v>
      </c>
      <c r="V166" t="s">
        <v>85</v>
      </c>
      <c r="W166" t="s">
        <v>590</v>
      </c>
      <c r="X166" t="s">
        <v>16</v>
      </c>
      <c r="Y166" t="s">
        <v>590</v>
      </c>
    </row>
    <row r="167" spans="1:25" x14ac:dyDescent="0.25">
      <c r="A167">
        <v>46942</v>
      </c>
      <c r="C167" t="s">
        <v>515</v>
      </c>
      <c r="D167" t="s">
        <v>592</v>
      </c>
      <c r="G167" t="s">
        <v>631</v>
      </c>
      <c r="H167" s="1">
        <v>2.9</v>
      </c>
      <c r="I167" s="1">
        <v>2.1</v>
      </c>
      <c r="J167" t="s">
        <v>676</v>
      </c>
      <c r="K167" s="2" t="s">
        <v>271</v>
      </c>
      <c r="L167" s="2" t="s">
        <v>262</v>
      </c>
      <c r="M167" t="s">
        <v>469</v>
      </c>
      <c r="N167">
        <f>1.726+1.628*LN(H167*I167)</f>
        <v>4.6672230770430989</v>
      </c>
      <c r="O167">
        <v>1</v>
      </c>
      <c r="P167">
        <v>10.3</v>
      </c>
      <c r="Q167">
        <v>4.9000000000000004</v>
      </c>
      <c r="R167">
        <v>10.3</v>
      </c>
      <c r="S167">
        <v>4.9000000000000004</v>
      </c>
      <c r="T167" t="s">
        <v>505</v>
      </c>
      <c r="U167" t="s">
        <v>487</v>
      </c>
      <c r="V167" t="s">
        <v>516</v>
      </c>
      <c r="W167" t="s">
        <v>515</v>
      </c>
      <c r="X167" t="s">
        <v>16</v>
      </c>
      <c r="Y167" t="s">
        <v>515</v>
      </c>
    </row>
    <row r="168" spans="1:25" x14ac:dyDescent="0.25">
      <c r="A168">
        <v>47509</v>
      </c>
      <c r="C168" t="s">
        <v>515</v>
      </c>
      <c r="D168" t="s">
        <v>593</v>
      </c>
      <c r="G168" t="s">
        <v>631</v>
      </c>
      <c r="H168" s="1">
        <v>2.2000000000000002</v>
      </c>
      <c r="I168" s="1">
        <v>1.65</v>
      </c>
      <c r="J168" t="s">
        <v>678</v>
      </c>
      <c r="K168" s="2" t="s">
        <v>271</v>
      </c>
      <c r="L168" s="2" t="s">
        <v>262</v>
      </c>
      <c r="M168" t="s">
        <v>469</v>
      </c>
      <c r="N168">
        <f>1.726+1.628*LN(H168*I168)</f>
        <v>3.8248707513945641</v>
      </c>
      <c r="O168">
        <v>3</v>
      </c>
      <c r="P168">
        <v>13.6</v>
      </c>
      <c r="Q168">
        <v>4.9000000000000004</v>
      </c>
      <c r="R168">
        <v>10.3</v>
      </c>
      <c r="S168">
        <v>4.9000000000000004</v>
      </c>
      <c r="T168" t="s">
        <v>517</v>
      </c>
      <c r="U168" t="s">
        <v>487</v>
      </c>
      <c r="V168" t="s">
        <v>516</v>
      </c>
      <c r="W168" t="s">
        <v>515</v>
      </c>
      <c r="X168" t="s">
        <v>16</v>
      </c>
      <c r="Y168" t="s">
        <v>515</v>
      </c>
    </row>
    <row r="169" spans="1:25" x14ac:dyDescent="0.25">
      <c r="A169">
        <v>143100</v>
      </c>
      <c r="C169" t="s">
        <v>515</v>
      </c>
      <c r="D169" t="s">
        <v>595</v>
      </c>
      <c r="E169">
        <v>4.5272086445183799</v>
      </c>
      <c r="F169" t="s">
        <v>638</v>
      </c>
      <c r="O169">
        <v>11</v>
      </c>
      <c r="P169">
        <v>5.3330000000000002</v>
      </c>
      <c r="Q169">
        <v>0.126</v>
      </c>
      <c r="R169">
        <v>0.78100000000000003</v>
      </c>
      <c r="S169">
        <v>1.17E-2</v>
      </c>
      <c r="T169" t="s">
        <v>509</v>
      </c>
      <c r="U169" t="s">
        <v>491</v>
      </c>
      <c r="V169" t="s">
        <v>516</v>
      </c>
      <c r="W169" t="s">
        <v>594</v>
      </c>
      <c r="X169" t="s">
        <v>16</v>
      </c>
      <c r="Y169" t="s">
        <v>515</v>
      </c>
    </row>
    <row r="170" spans="1:25" x14ac:dyDescent="0.25">
      <c r="A170">
        <v>93649</v>
      </c>
      <c r="C170" t="s">
        <v>515</v>
      </c>
      <c r="D170" t="s">
        <v>596</v>
      </c>
      <c r="G170" t="s">
        <v>631</v>
      </c>
      <c r="H170" s="1">
        <v>1.79</v>
      </c>
      <c r="I170" s="1">
        <v>1.17</v>
      </c>
      <c r="J170" t="s">
        <v>679</v>
      </c>
      <c r="K170" s="2" t="s">
        <v>271</v>
      </c>
      <c r="L170" s="2" t="s">
        <v>262</v>
      </c>
      <c r="M170" t="s">
        <v>469</v>
      </c>
      <c r="N170">
        <f>1.726+1.628*LN(H170*I170)</f>
        <v>2.9294491321822704</v>
      </c>
      <c r="O170">
        <v>16</v>
      </c>
      <c r="P170">
        <v>23.03</v>
      </c>
      <c r="Q170">
        <v>13.65</v>
      </c>
      <c r="R170">
        <v>2.5880000000000001</v>
      </c>
      <c r="S170">
        <v>1.17E-2</v>
      </c>
      <c r="T170" t="s">
        <v>531</v>
      </c>
      <c r="U170" t="s">
        <v>491</v>
      </c>
      <c r="V170" t="s">
        <v>516</v>
      </c>
      <c r="W170" t="s">
        <v>594</v>
      </c>
      <c r="X170" t="s">
        <v>16</v>
      </c>
      <c r="Y170" t="s">
        <v>515</v>
      </c>
    </row>
    <row r="171" spans="1:25" x14ac:dyDescent="0.25">
      <c r="A171">
        <v>104182</v>
      </c>
      <c r="C171" t="s">
        <v>515</v>
      </c>
      <c r="D171" t="s">
        <v>597</v>
      </c>
      <c r="G171" t="s">
        <v>631</v>
      </c>
      <c r="H171" s="1">
        <v>2.2599999999999998</v>
      </c>
      <c r="I171" s="1">
        <v>1.3</v>
      </c>
      <c r="J171" t="s">
        <v>680</v>
      </c>
      <c r="K171" s="2" t="s">
        <v>271</v>
      </c>
      <c r="L171" s="2" t="s">
        <v>262</v>
      </c>
      <c r="M171" t="s">
        <v>469</v>
      </c>
      <c r="N171">
        <f>1.726+1.628*LN(H171*I171)</f>
        <v>3.4805429385797435</v>
      </c>
      <c r="O171">
        <v>47</v>
      </c>
      <c r="P171">
        <v>5.3330000000000002</v>
      </c>
      <c r="Q171">
        <v>2.5880000000000001</v>
      </c>
      <c r="R171">
        <v>1.17E-2</v>
      </c>
      <c r="S171">
        <v>0</v>
      </c>
      <c r="T171" t="s">
        <v>509</v>
      </c>
      <c r="U171" t="s">
        <v>490</v>
      </c>
      <c r="V171" t="s">
        <v>516</v>
      </c>
      <c r="W171" t="s">
        <v>594</v>
      </c>
      <c r="X171" t="s">
        <v>16</v>
      </c>
      <c r="Y171" t="s">
        <v>515</v>
      </c>
    </row>
    <row r="172" spans="1:25" x14ac:dyDescent="0.25">
      <c r="A172">
        <v>109065</v>
      </c>
      <c r="C172" t="s">
        <v>515</v>
      </c>
      <c r="D172" t="s">
        <v>598</v>
      </c>
      <c r="G172" t="s">
        <v>631</v>
      </c>
      <c r="H172" s="1">
        <v>1.46</v>
      </c>
      <c r="I172" s="1">
        <v>1</v>
      </c>
      <c r="J172" t="s">
        <v>681</v>
      </c>
      <c r="K172" s="2" t="s">
        <v>271</v>
      </c>
      <c r="L172" s="2" t="s">
        <v>262</v>
      </c>
      <c r="M172" t="s">
        <v>469</v>
      </c>
      <c r="N172">
        <f>1.726+1.628*LN(H172*I172)</f>
        <v>2.3420945173525589</v>
      </c>
      <c r="O172">
        <v>3</v>
      </c>
      <c r="P172">
        <v>11.608000000000001</v>
      </c>
      <c r="Q172">
        <v>5.3330000000000002</v>
      </c>
      <c r="R172">
        <v>5.3330000000000002</v>
      </c>
      <c r="S172">
        <v>2.5880000000000001</v>
      </c>
      <c r="T172" t="s">
        <v>505</v>
      </c>
      <c r="U172" t="s">
        <v>509</v>
      </c>
      <c r="V172" t="s">
        <v>516</v>
      </c>
      <c r="W172" t="s">
        <v>515</v>
      </c>
      <c r="X172" t="s">
        <v>16</v>
      </c>
      <c r="Y172" t="s">
        <v>515</v>
      </c>
    </row>
    <row r="173" spans="1:25" x14ac:dyDescent="0.25">
      <c r="A173">
        <v>51419</v>
      </c>
      <c r="C173" t="s">
        <v>515</v>
      </c>
      <c r="D173" t="s">
        <v>599</v>
      </c>
      <c r="E173">
        <v>4.2931954209672663</v>
      </c>
      <c r="F173" t="s">
        <v>682</v>
      </c>
      <c r="O173">
        <v>7</v>
      </c>
      <c r="P173">
        <v>4.9000000000000004</v>
      </c>
      <c r="Q173">
        <v>1.8</v>
      </c>
      <c r="R173">
        <v>0.126</v>
      </c>
      <c r="S173">
        <v>1.17E-2</v>
      </c>
      <c r="T173" t="s">
        <v>509</v>
      </c>
      <c r="U173" t="s">
        <v>491</v>
      </c>
      <c r="V173" t="s">
        <v>516</v>
      </c>
      <c r="W173" t="s">
        <v>600</v>
      </c>
      <c r="X173" t="s">
        <v>16</v>
      </c>
      <c r="Y173" t="s">
        <v>515</v>
      </c>
    </row>
    <row r="174" spans="1:25" x14ac:dyDescent="0.25">
      <c r="A174">
        <v>51424</v>
      </c>
      <c r="C174" t="s">
        <v>515</v>
      </c>
      <c r="D174" t="s">
        <v>601</v>
      </c>
      <c r="E174">
        <v>4.9537121466966347</v>
      </c>
      <c r="F174" t="s">
        <v>683</v>
      </c>
      <c r="O174">
        <v>1</v>
      </c>
      <c r="P174">
        <v>4.9000000000000004</v>
      </c>
      <c r="Q174">
        <v>1.8</v>
      </c>
      <c r="R174">
        <v>4.9000000000000004</v>
      </c>
      <c r="S174">
        <v>1.8</v>
      </c>
      <c r="T174" t="s">
        <v>509</v>
      </c>
      <c r="U174" t="s">
        <v>508</v>
      </c>
      <c r="V174" t="s">
        <v>516</v>
      </c>
      <c r="W174" t="s">
        <v>600</v>
      </c>
      <c r="X174" t="s">
        <v>16</v>
      </c>
      <c r="Y174" t="s">
        <v>515</v>
      </c>
    </row>
    <row r="175" spans="1:25" x14ac:dyDescent="0.25">
      <c r="A175">
        <v>51422</v>
      </c>
      <c r="C175" t="s">
        <v>515</v>
      </c>
      <c r="D175" t="s">
        <v>602</v>
      </c>
      <c r="G175" t="s">
        <v>631</v>
      </c>
      <c r="H175" s="1">
        <v>2.41</v>
      </c>
      <c r="I175" s="1">
        <v>1.91</v>
      </c>
      <c r="J175" t="s">
        <v>684</v>
      </c>
      <c r="K175" s="2" t="s">
        <v>271</v>
      </c>
      <c r="L175" s="2" t="s">
        <v>262</v>
      </c>
      <c r="M175" t="s">
        <v>469</v>
      </c>
      <c r="N175">
        <f>1.726+1.628*LN(H175*I175)</f>
        <v>4.2115164230054738</v>
      </c>
      <c r="O175">
        <v>9</v>
      </c>
      <c r="P175">
        <v>23.03</v>
      </c>
      <c r="Q175">
        <v>5.3330000000000002</v>
      </c>
      <c r="R175">
        <v>10.3</v>
      </c>
      <c r="S175">
        <v>4.9000000000000004</v>
      </c>
      <c r="T175" t="s">
        <v>488</v>
      </c>
      <c r="U175" t="s">
        <v>487</v>
      </c>
      <c r="V175" t="s">
        <v>516</v>
      </c>
      <c r="W175" t="s">
        <v>600</v>
      </c>
      <c r="X175" t="s">
        <v>16</v>
      </c>
      <c r="Y175" t="s">
        <v>515</v>
      </c>
    </row>
    <row r="176" spans="1:25" x14ac:dyDescent="0.25">
      <c r="A176">
        <v>95967</v>
      </c>
      <c r="C176" t="s">
        <v>515</v>
      </c>
      <c r="D176" t="s">
        <v>603</v>
      </c>
      <c r="G176" t="s">
        <v>631</v>
      </c>
      <c r="H176" s="1">
        <v>2.71</v>
      </c>
      <c r="I176" s="1">
        <v>1.99</v>
      </c>
      <c r="J176" t="s">
        <v>685</v>
      </c>
      <c r="K176" s="2" t="s">
        <v>271</v>
      </c>
      <c r="L176" s="2" t="s">
        <v>262</v>
      </c>
      <c r="M176" t="s">
        <v>469</v>
      </c>
      <c r="N176">
        <f>1.726+1.628*LN(H176*I176)</f>
        <v>4.4693155694664011</v>
      </c>
      <c r="O176">
        <v>3</v>
      </c>
      <c r="P176">
        <v>5.3330000000000002</v>
      </c>
      <c r="Q176">
        <v>3.2</v>
      </c>
      <c r="R176">
        <v>3.2</v>
      </c>
      <c r="S176">
        <v>2.5880000000000001</v>
      </c>
      <c r="T176" t="s">
        <v>509</v>
      </c>
      <c r="V176" t="s">
        <v>516</v>
      </c>
      <c r="W176" t="s">
        <v>515</v>
      </c>
      <c r="X176" t="s">
        <v>16</v>
      </c>
      <c r="Y176" t="s">
        <v>515</v>
      </c>
    </row>
    <row r="177" spans="1:25" x14ac:dyDescent="0.25">
      <c r="A177">
        <v>92122</v>
      </c>
      <c r="C177" t="s">
        <v>515</v>
      </c>
      <c r="D177" t="s">
        <v>604</v>
      </c>
      <c r="G177" t="s">
        <v>631</v>
      </c>
      <c r="H177" s="1">
        <v>2.4900000000000002</v>
      </c>
      <c r="I177" s="1">
        <v>1.87</v>
      </c>
      <c r="J177" t="s">
        <v>685</v>
      </c>
      <c r="K177" s="2" t="s">
        <v>271</v>
      </c>
      <c r="L177" s="2" t="s">
        <v>262</v>
      </c>
      <c r="M177" t="s">
        <v>469</v>
      </c>
      <c r="N177">
        <f>1.726+1.628*LN(H177*I177)</f>
        <v>4.2302240181065862</v>
      </c>
      <c r="O177">
        <v>5</v>
      </c>
      <c r="P177">
        <v>5.3330000000000002</v>
      </c>
      <c r="Q177">
        <v>3.2</v>
      </c>
      <c r="R177">
        <v>3.6</v>
      </c>
      <c r="S177">
        <v>2.5880000000000001</v>
      </c>
      <c r="T177" t="s">
        <v>509</v>
      </c>
      <c r="V177" t="s">
        <v>516</v>
      </c>
      <c r="W177" t="s">
        <v>515</v>
      </c>
      <c r="X177" t="s">
        <v>16</v>
      </c>
      <c r="Y177" t="s">
        <v>515</v>
      </c>
    </row>
    <row r="178" spans="1:25" x14ac:dyDescent="0.25">
      <c r="A178">
        <v>92104</v>
      </c>
      <c r="C178" t="s">
        <v>515</v>
      </c>
      <c r="D178" t="s">
        <v>605</v>
      </c>
      <c r="G178" t="s">
        <v>631</v>
      </c>
      <c r="H178" s="1">
        <v>2.6320000000000001</v>
      </c>
      <c r="J178" t="s">
        <v>686</v>
      </c>
      <c r="K178" s="2" t="s">
        <v>272</v>
      </c>
      <c r="L178" s="2" t="s">
        <v>266</v>
      </c>
      <c r="M178" t="s">
        <v>478</v>
      </c>
      <c r="N178">
        <f>1.681+2.91*LN(H178)</f>
        <v>4.4971350791775357</v>
      </c>
      <c r="O178">
        <v>1</v>
      </c>
      <c r="P178">
        <v>7.2460000000000004</v>
      </c>
      <c r="Q178">
        <v>4.9000000000000004</v>
      </c>
      <c r="R178">
        <v>7.2460000000000004</v>
      </c>
      <c r="S178">
        <v>4.9000000000000004</v>
      </c>
      <c r="T178" t="s">
        <v>575</v>
      </c>
      <c r="U178" t="s">
        <v>487</v>
      </c>
      <c r="V178" t="s">
        <v>516</v>
      </c>
      <c r="W178" t="s">
        <v>515</v>
      </c>
      <c r="X178" t="s">
        <v>16</v>
      </c>
      <c r="Y178" t="s">
        <v>515</v>
      </c>
    </row>
    <row r="179" spans="1:25" x14ac:dyDescent="0.25">
      <c r="A179">
        <v>95979</v>
      </c>
      <c r="C179" t="s">
        <v>515</v>
      </c>
      <c r="D179" t="s">
        <v>606</v>
      </c>
      <c r="G179" t="s">
        <v>631</v>
      </c>
      <c r="H179" s="1">
        <v>2.5</v>
      </c>
      <c r="I179" s="1">
        <v>1.86</v>
      </c>
      <c r="J179" t="s">
        <v>685</v>
      </c>
      <c r="K179" s="2" t="s">
        <v>271</v>
      </c>
      <c r="L179" s="2" t="s">
        <v>262</v>
      </c>
      <c r="M179" t="s">
        <v>469</v>
      </c>
      <c r="N179">
        <f>1.726+1.628*LN(H179*I179)</f>
        <v>4.2280198335076031</v>
      </c>
      <c r="O179">
        <v>11</v>
      </c>
      <c r="P179">
        <v>5.3330000000000002</v>
      </c>
      <c r="Q179">
        <v>2.5880000000000001</v>
      </c>
      <c r="R179">
        <v>2.5880000000000001</v>
      </c>
      <c r="S179">
        <v>1.17E-2</v>
      </c>
      <c r="T179" t="s">
        <v>509</v>
      </c>
      <c r="U179" t="s">
        <v>491</v>
      </c>
      <c r="V179" t="s">
        <v>215</v>
      </c>
      <c r="W179" t="s">
        <v>607</v>
      </c>
      <c r="X179" t="s">
        <v>16</v>
      </c>
      <c r="Y179" t="s">
        <v>515</v>
      </c>
    </row>
    <row r="180" spans="1:25" x14ac:dyDescent="0.25">
      <c r="A180">
        <v>94102</v>
      </c>
      <c r="C180" t="s">
        <v>515</v>
      </c>
      <c r="D180" t="s">
        <v>608</v>
      </c>
      <c r="G180" t="s">
        <v>631</v>
      </c>
      <c r="H180" s="1">
        <v>2.65</v>
      </c>
      <c r="I180" s="1">
        <v>1.92</v>
      </c>
      <c r="J180" t="s">
        <v>685</v>
      </c>
      <c r="K180" s="2" t="s">
        <v>271</v>
      </c>
      <c r="L180" s="2" t="s">
        <v>262</v>
      </c>
      <c r="M180" t="s">
        <v>469</v>
      </c>
      <c r="N180">
        <f>1.726+1.628*LN(H180*I180)</f>
        <v>4.374568496789573</v>
      </c>
      <c r="O180">
        <v>1</v>
      </c>
      <c r="P180">
        <v>4.2</v>
      </c>
      <c r="Q180">
        <v>3.2</v>
      </c>
      <c r="R180">
        <v>4.2</v>
      </c>
      <c r="S180">
        <v>3.2</v>
      </c>
      <c r="T180" t="s">
        <v>487</v>
      </c>
      <c r="U180" t="s">
        <v>584</v>
      </c>
      <c r="V180" t="s">
        <v>215</v>
      </c>
      <c r="W180" t="s">
        <v>607</v>
      </c>
      <c r="X180" t="s">
        <v>16</v>
      </c>
      <c r="Y180" t="s">
        <v>515</v>
      </c>
    </row>
    <row r="181" spans="1:25" x14ac:dyDescent="0.25">
      <c r="A181">
        <v>91924</v>
      </c>
      <c r="C181" t="s">
        <v>515</v>
      </c>
      <c r="D181" t="s">
        <v>609</v>
      </c>
      <c r="G181" t="s">
        <v>631</v>
      </c>
      <c r="H181" s="1">
        <v>1.32</v>
      </c>
      <c r="I181" s="1">
        <v>1.1100000000000001</v>
      </c>
      <c r="J181" t="s">
        <v>687</v>
      </c>
      <c r="K181" s="2" t="s">
        <v>271</v>
      </c>
      <c r="L181" s="2" t="s">
        <v>262</v>
      </c>
      <c r="M181" t="s">
        <v>469</v>
      </c>
      <c r="N181">
        <f>1.726+1.628*LN(H181*I181)</f>
        <v>2.3478825721298664</v>
      </c>
      <c r="O181">
        <v>5</v>
      </c>
      <c r="P181">
        <v>9.6999999999999993</v>
      </c>
      <c r="Q181">
        <v>8.6999999999999993</v>
      </c>
      <c r="R181">
        <v>4.9000000000000004</v>
      </c>
      <c r="S181">
        <v>4.2</v>
      </c>
      <c r="T181" t="s">
        <v>505</v>
      </c>
      <c r="U181" t="s">
        <v>487</v>
      </c>
      <c r="V181" t="s">
        <v>516</v>
      </c>
      <c r="W181" t="s">
        <v>515</v>
      </c>
      <c r="X181" t="s">
        <v>16</v>
      </c>
      <c r="Y181" t="s">
        <v>515</v>
      </c>
    </row>
    <row r="182" spans="1:25" x14ac:dyDescent="0.25">
      <c r="A182">
        <v>92460</v>
      </c>
      <c r="C182" t="s">
        <v>515</v>
      </c>
      <c r="D182" t="s">
        <v>610</v>
      </c>
      <c r="G182" t="s">
        <v>631</v>
      </c>
      <c r="H182" s="1">
        <v>1.6</v>
      </c>
      <c r="I182" s="1">
        <v>1.25</v>
      </c>
      <c r="J182" t="s">
        <v>687</v>
      </c>
      <c r="K182" s="2" t="s">
        <v>271</v>
      </c>
      <c r="L182" s="2" t="s">
        <v>262</v>
      </c>
      <c r="M182" t="s">
        <v>469</v>
      </c>
      <c r="N182">
        <f>1.726+1.628*LN(H182*I182)</f>
        <v>2.8544436099515909</v>
      </c>
      <c r="O182">
        <v>1</v>
      </c>
      <c r="P182">
        <v>3.6</v>
      </c>
      <c r="Q182">
        <v>2.5880000000000001</v>
      </c>
      <c r="R182">
        <v>3.6</v>
      </c>
      <c r="S182">
        <v>2.5880000000000001</v>
      </c>
      <c r="T182" t="s">
        <v>584</v>
      </c>
      <c r="V182" t="s">
        <v>516</v>
      </c>
      <c r="W182" t="s">
        <v>515</v>
      </c>
      <c r="X182" t="s">
        <v>16</v>
      </c>
      <c r="Y182" t="s">
        <v>515</v>
      </c>
    </row>
    <row r="183" spans="1:25" x14ac:dyDescent="0.25">
      <c r="A183">
        <v>49154</v>
      </c>
      <c r="C183" t="s">
        <v>515</v>
      </c>
      <c r="D183" t="s">
        <v>611</v>
      </c>
      <c r="G183" t="s">
        <v>631</v>
      </c>
      <c r="H183" s="1">
        <v>2.0699999999999998</v>
      </c>
      <c r="I183" s="1">
        <v>1.32</v>
      </c>
      <c r="J183" t="s">
        <v>684</v>
      </c>
      <c r="K183" s="2" t="s">
        <v>271</v>
      </c>
      <c r="L183" s="2" t="s">
        <v>262</v>
      </c>
      <c r="M183" t="s">
        <v>469</v>
      </c>
      <c r="N183">
        <f>1.726+1.628*LN(H183*I183)</f>
        <v>3.3624335998294068</v>
      </c>
      <c r="O183">
        <v>1</v>
      </c>
      <c r="P183">
        <v>10.3</v>
      </c>
      <c r="Q183">
        <v>4.9000000000000004</v>
      </c>
      <c r="R183">
        <v>10.3</v>
      </c>
      <c r="S183">
        <v>4.9000000000000004</v>
      </c>
      <c r="T183" t="s">
        <v>505</v>
      </c>
      <c r="U183" t="s">
        <v>487</v>
      </c>
      <c r="V183" t="s">
        <v>516</v>
      </c>
      <c r="W183" t="s">
        <v>515</v>
      </c>
      <c r="X183" t="s">
        <v>16</v>
      </c>
      <c r="Y183" t="s">
        <v>515</v>
      </c>
    </row>
    <row r="184" spans="1:25" x14ac:dyDescent="0.25">
      <c r="A184">
        <v>96010</v>
      </c>
      <c r="C184" t="s">
        <v>515</v>
      </c>
      <c r="D184" t="s">
        <v>612</v>
      </c>
      <c r="G184" t="s">
        <v>631</v>
      </c>
      <c r="H184" s="1">
        <v>3.49</v>
      </c>
      <c r="I184" s="1">
        <v>2.5499999999999998</v>
      </c>
      <c r="J184" t="s">
        <v>685</v>
      </c>
      <c r="K184" s="2" t="s">
        <v>271</v>
      </c>
      <c r="L184" s="2" t="s">
        <v>262</v>
      </c>
      <c r="M184" t="s">
        <v>469</v>
      </c>
      <c r="N184">
        <f>1.726+1.628*LN(H184*I184)</f>
        <v>5.284800015286244</v>
      </c>
      <c r="O184">
        <v>16</v>
      </c>
      <c r="P184">
        <v>3.6</v>
      </c>
      <c r="Q184">
        <v>2.5880000000000001</v>
      </c>
      <c r="R184">
        <v>0.78100000000000003</v>
      </c>
      <c r="S184">
        <v>0.126</v>
      </c>
      <c r="T184" t="s">
        <v>584</v>
      </c>
      <c r="U184" t="s">
        <v>480</v>
      </c>
      <c r="V184" t="s">
        <v>215</v>
      </c>
      <c r="W184" t="s">
        <v>613</v>
      </c>
      <c r="X184" t="s">
        <v>16</v>
      </c>
      <c r="Y184" t="s">
        <v>515</v>
      </c>
    </row>
    <row r="185" spans="1:25" x14ac:dyDescent="0.25">
      <c r="A185">
        <v>92125</v>
      </c>
      <c r="C185" t="s">
        <v>515</v>
      </c>
      <c r="D185" t="s">
        <v>614</v>
      </c>
      <c r="G185" t="s">
        <v>631</v>
      </c>
      <c r="H185" s="1">
        <v>2.75</v>
      </c>
      <c r="I185" s="1">
        <v>2.1</v>
      </c>
      <c r="J185" t="s">
        <v>685</v>
      </c>
      <c r="K185" s="2" t="s">
        <v>271</v>
      </c>
      <c r="L185" s="2" t="s">
        <v>262</v>
      </c>
      <c r="M185" t="s">
        <v>469</v>
      </c>
      <c r="N185">
        <f>1.726+1.628*LN(H185*I185)</f>
        <v>4.5807602814319912</v>
      </c>
      <c r="O185">
        <v>4</v>
      </c>
      <c r="P185">
        <v>5.3330000000000002</v>
      </c>
      <c r="Q185">
        <v>3.2</v>
      </c>
      <c r="R185">
        <v>5.3330000000000002</v>
      </c>
      <c r="S185">
        <v>2.5880000000000001</v>
      </c>
      <c r="T185" t="s">
        <v>509</v>
      </c>
      <c r="V185" t="s">
        <v>215</v>
      </c>
      <c r="W185" t="s">
        <v>613</v>
      </c>
      <c r="X185" t="s">
        <v>16</v>
      </c>
      <c r="Y185" t="s">
        <v>515</v>
      </c>
    </row>
    <row r="186" spans="1:25" x14ac:dyDescent="0.25">
      <c r="A186">
        <v>94104</v>
      </c>
      <c r="C186" t="s">
        <v>515</v>
      </c>
      <c r="D186" t="s">
        <v>615</v>
      </c>
      <c r="G186" t="s">
        <v>631</v>
      </c>
      <c r="H186" s="1">
        <v>2.72</v>
      </c>
      <c r="I186" s="1">
        <v>2.2000000000000002</v>
      </c>
      <c r="J186" t="s">
        <v>685</v>
      </c>
      <c r="K186" s="2" t="s">
        <v>271</v>
      </c>
      <c r="L186" s="2" t="s">
        <v>262</v>
      </c>
      <c r="M186" t="s">
        <v>469</v>
      </c>
      <c r="N186">
        <f>1.726+1.628*LN(H186*I186)</f>
        <v>4.6386372838143028</v>
      </c>
      <c r="O186">
        <v>4</v>
      </c>
      <c r="P186">
        <v>5.3330000000000002</v>
      </c>
      <c r="Q186">
        <v>2.5880000000000001</v>
      </c>
      <c r="R186">
        <v>5.3330000000000002</v>
      </c>
      <c r="S186">
        <v>2.5880000000000001</v>
      </c>
      <c r="T186" t="s">
        <v>509</v>
      </c>
      <c r="V186" t="s">
        <v>215</v>
      </c>
      <c r="W186" t="s">
        <v>613</v>
      </c>
      <c r="X186" t="s">
        <v>16</v>
      </c>
      <c r="Y186" t="s">
        <v>515</v>
      </c>
    </row>
    <row r="187" spans="1:25" x14ac:dyDescent="0.25">
      <c r="A187">
        <v>94096</v>
      </c>
      <c r="C187" t="s">
        <v>515</v>
      </c>
      <c r="D187" t="s">
        <v>616</v>
      </c>
      <c r="G187" t="s">
        <v>631</v>
      </c>
      <c r="H187" s="1">
        <v>3.09</v>
      </c>
      <c r="I187" s="1">
        <v>2.39</v>
      </c>
      <c r="J187" t="s">
        <v>685</v>
      </c>
      <c r="K187" s="2" t="s">
        <v>271</v>
      </c>
      <c r="L187" s="2" t="s">
        <v>262</v>
      </c>
      <c r="M187" t="s">
        <v>469</v>
      </c>
      <c r="N187">
        <f>1.726+1.628*LN(H187*I187)</f>
        <v>4.9811281357568031</v>
      </c>
      <c r="O187">
        <v>11</v>
      </c>
      <c r="P187">
        <v>4.9000000000000004</v>
      </c>
      <c r="Q187">
        <v>4.2</v>
      </c>
      <c r="R187">
        <v>2.5880000000000001</v>
      </c>
      <c r="S187">
        <v>0.78100000000000003</v>
      </c>
      <c r="T187" t="s">
        <v>509</v>
      </c>
      <c r="U187" t="s">
        <v>508</v>
      </c>
      <c r="V187" t="s">
        <v>215</v>
      </c>
      <c r="W187" t="s">
        <v>613</v>
      </c>
      <c r="X187" t="s">
        <v>16</v>
      </c>
      <c r="Y187" t="s">
        <v>515</v>
      </c>
    </row>
    <row r="188" spans="1:25" x14ac:dyDescent="0.25">
      <c r="A188">
        <v>94103</v>
      </c>
      <c r="C188" t="s">
        <v>515</v>
      </c>
      <c r="D188" t="s">
        <v>617</v>
      </c>
      <c r="G188" t="s">
        <v>631</v>
      </c>
      <c r="H188" s="1">
        <v>2.94</v>
      </c>
      <c r="I188" s="1">
        <v>2.27</v>
      </c>
      <c r="J188" t="s">
        <v>685</v>
      </c>
      <c r="K188" s="2" t="s">
        <v>271</v>
      </c>
      <c r="L188" s="2" t="s">
        <v>262</v>
      </c>
      <c r="M188" t="s">
        <v>469</v>
      </c>
      <c r="N188">
        <f>1.726+1.628*LN(H188*I188)</f>
        <v>4.8162523641098716</v>
      </c>
      <c r="O188">
        <v>1</v>
      </c>
      <c r="P188">
        <v>4.2</v>
      </c>
      <c r="Q188">
        <v>3.2</v>
      </c>
      <c r="R188">
        <v>4.2</v>
      </c>
      <c r="S188">
        <v>3.2</v>
      </c>
      <c r="T188" t="s">
        <v>487</v>
      </c>
      <c r="U188" t="s">
        <v>584</v>
      </c>
      <c r="V188" t="s">
        <v>215</v>
      </c>
      <c r="W188" t="s">
        <v>613</v>
      </c>
      <c r="X188" t="s">
        <v>16</v>
      </c>
      <c r="Y188" t="s">
        <v>515</v>
      </c>
    </row>
    <row r="189" spans="1:25" x14ac:dyDescent="0.25">
      <c r="A189">
        <v>51409</v>
      </c>
      <c r="C189" t="s">
        <v>515</v>
      </c>
      <c r="D189" t="s">
        <v>618</v>
      </c>
      <c r="E189">
        <v>4.514150787600923</v>
      </c>
      <c r="F189" t="s">
        <v>638</v>
      </c>
      <c r="O189">
        <v>52</v>
      </c>
      <c r="P189">
        <v>4.9000000000000004</v>
      </c>
      <c r="Q189">
        <v>1.806</v>
      </c>
      <c r="R189">
        <v>1.17E-2</v>
      </c>
      <c r="S189">
        <v>0</v>
      </c>
      <c r="T189" t="s">
        <v>509</v>
      </c>
      <c r="U189" t="s">
        <v>490</v>
      </c>
      <c r="V189" t="s">
        <v>516</v>
      </c>
      <c r="W189" t="s">
        <v>619</v>
      </c>
      <c r="X189" t="s">
        <v>16</v>
      </c>
      <c r="Y189" t="s">
        <v>515</v>
      </c>
    </row>
    <row r="190" spans="1:25" x14ac:dyDescent="0.25">
      <c r="A190">
        <v>165546</v>
      </c>
      <c r="B190" t="s">
        <v>620</v>
      </c>
      <c r="C190" t="s">
        <v>621</v>
      </c>
      <c r="D190" t="s">
        <v>622</v>
      </c>
      <c r="G190" t="s">
        <v>631</v>
      </c>
      <c r="H190" s="1">
        <v>10.5</v>
      </c>
      <c r="I190" s="1">
        <v>8.6999999999999993</v>
      </c>
      <c r="J190" t="s">
        <v>688</v>
      </c>
      <c r="K190" s="2" t="s">
        <v>271</v>
      </c>
      <c r="L190" s="2" t="s">
        <v>262</v>
      </c>
      <c r="M190" t="s">
        <v>469</v>
      </c>
      <c r="N190">
        <f>1.726+1.628*LN(H190*I190)</f>
        <v>9.0759288044374973</v>
      </c>
      <c r="O190">
        <v>1</v>
      </c>
      <c r="P190">
        <v>11.608000000000001</v>
      </c>
      <c r="Q190">
        <v>2.5880000000000001</v>
      </c>
      <c r="R190">
        <v>11.608000000000001</v>
      </c>
      <c r="S190">
        <v>2.5880000000000001</v>
      </c>
      <c r="T190" t="s">
        <v>505</v>
      </c>
      <c r="U190" t="s">
        <v>509</v>
      </c>
      <c r="V190" t="s">
        <v>512</v>
      </c>
      <c r="W190" t="s">
        <v>623</v>
      </c>
      <c r="X190" t="s">
        <v>16</v>
      </c>
      <c r="Y190" t="s">
        <v>623</v>
      </c>
    </row>
    <row r="191" spans="1:25" x14ac:dyDescent="0.25">
      <c r="A191">
        <v>166766</v>
      </c>
      <c r="B191" t="s">
        <v>620</v>
      </c>
      <c r="C191" t="s">
        <v>621</v>
      </c>
      <c r="D191" t="s">
        <v>624</v>
      </c>
      <c r="G191" t="s">
        <v>631</v>
      </c>
      <c r="H191" s="1">
        <v>14.7</v>
      </c>
      <c r="I191" s="1">
        <v>9</v>
      </c>
      <c r="J191" t="s">
        <v>689</v>
      </c>
      <c r="K191" s="2" t="s">
        <v>271</v>
      </c>
      <c r="L191" s="2" t="s">
        <v>262</v>
      </c>
      <c r="M191" t="s">
        <v>469</v>
      </c>
      <c r="N191">
        <f>1.726+1.628*LN(H191*I191)</f>
        <v>9.6788973317848424</v>
      </c>
      <c r="O191">
        <v>3</v>
      </c>
      <c r="P191">
        <v>5.3330000000000002</v>
      </c>
      <c r="Q191">
        <v>3.6</v>
      </c>
      <c r="R191">
        <v>5.3330000000000002</v>
      </c>
      <c r="S191">
        <v>1.17E-2</v>
      </c>
      <c r="T191" t="s">
        <v>509</v>
      </c>
      <c r="U191" t="s">
        <v>491</v>
      </c>
      <c r="V191" t="s">
        <v>512</v>
      </c>
      <c r="W191" t="s">
        <v>623</v>
      </c>
      <c r="X191" t="s">
        <v>16</v>
      </c>
      <c r="Y191" t="s">
        <v>623</v>
      </c>
    </row>
    <row r="192" spans="1:25" x14ac:dyDescent="0.25">
      <c r="A192">
        <v>119862</v>
      </c>
      <c r="B192" t="s">
        <v>620</v>
      </c>
      <c r="C192" t="s">
        <v>621</v>
      </c>
      <c r="D192" t="s">
        <v>625</v>
      </c>
      <c r="G192" t="s">
        <v>631</v>
      </c>
      <c r="H192" s="1">
        <v>11.5</v>
      </c>
      <c r="I192" s="1">
        <v>7.6</v>
      </c>
      <c r="J192" t="s">
        <v>689</v>
      </c>
      <c r="K192" s="2" t="s">
        <v>271</v>
      </c>
      <c r="L192" s="2" t="s">
        <v>262</v>
      </c>
      <c r="M192" t="s">
        <v>469</v>
      </c>
      <c r="N192">
        <f>1.726+1.628*LN(H192*I192)</f>
        <v>9.0039663201729034</v>
      </c>
      <c r="O192">
        <v>27</v>
      </c>
      <c r="P192">
        <v>23.03</v>
      </c>
      <c r="Q192">
        <v>2.5880000000000001</v>
      </c>
      <c r="R192">
        <v>1.17E-2</v>
      </c>
      <c r="S192">
        <v>0</v>
      </c>
      <c r="T192" t="s">
        <v>531</v>
      </c>
      <c r="U192" t="s">
        <v>490</v>
      </c>
      <c r="V192" t="s">
        <v>512</v>
      </c>
      <c r="W192" t="s">
        <v>623</v>
      </c>
      <c r="X192" t="s">
        <v>16</v>
      </c>
      <c r="Y192" t="s">
        <v>623</v>
      </c>
    </row>
    <row r="193" spans="1:25" x14ac:dyDescent="0.25">
      <c r="A193">
        <v>432081</v>
      </c>
      <c r="B193" t="s">
        <v>571</v>
      </c>
      <c r="C193" t="s">
        <v>626</v>
      </c>
      <c r="D193" t="s">
        <v>627</v>
      </c>
      <c r="E193">
        <v>3.8607297110405954</v>
      </c>
      <c r="F193" t="s">
        <v>638</v>
      </c>
      <c r="O193">
        <v>9</v>
      </c>
      <c r="P193">
        <v>5.3330000000000002</v>
      </c>
      <c r="Q193">
        <v>2.5880000000000001</v>
      </c>
      <c r="R193">
        <v>1.17E-2</v>
      </c>
      <c r="S193">
        <v>0</v>
      </c>
      <c r="T193" t="s">
        <v>509</v>
      </c>
      <c r="U193" t="s">
        <v>490</v>
      </c>
      <c r="V193" t="s">
        <v>21</v>
      </c>
      <c r="W193" t="s">
        <v>626</v>
      </c>
      <c r="X193" t="s">
        <v>16</v>
      </c>
      <c r="Y193" t="s">
        <v>626</v>
      </c>
    </row>
    <row r="194" spans="1:25" x14ac:dyDescent="0.25">
      <c r="A194">
        <v>432156</v>
      </c>
      <c r="B194" t="s">
        <v>571</v>
      </c>
      <c r="C194" t="s">
        <v>626</v>
      </c>
      <c r="D194" t="s">
        <v>628</v>
      </c>
      <c r="E194">
        <v>4.0604430105464191</v>
      </c>
      <c r="F194" t="s">
        <v>690</v>
      </c>
      <c r="O194">
        <v>2</v>
      </c>
      <c r="P194">
        <v>5.3330000000000002</v>
      </c>
      <c r="Q194">
        <v>2.5880000000000001</v>
      </c>
      <c r="R194">
        <v>1.806</v>
      </c>
      <c r="S194">
        <v>0.78100000000000003</v>
      </c>
      <c r="T194" t="s">
        <v>509</v>
      </c>
      <c r="U194" t="s">
        <v>508</v>
      </c>
      <c r="V194" t="s">
        <v>21</v>
      </c>
      <c r="W194" t="s">
        <v>626</v>
      </c>
      <c r="X194" t="s">
        <v>16</v>
      </c>
      <c r="Y194" t="s">
        <v>626</v>
      </c>
    </row>
    <row r="195" spans="1:25" x14ac:dyDescent="0.25">
      <c r="A195">
        <v>432157</v>
      </c>
      <c r="B195" t="s">
        <v>571</v>
      </c>
      <c r="C195" t="s">
        <v>626</v>
      </c>
      <c r="D195" t="s">
        <v>629</v>
      </c>
      <c r="E195">
        <v>3.6428355156125294</v>
      </c>
      <c r="F195" t="s">
        <v>638</v>
      </c>
      <c r="O195">
        <v>3</v>
      </c>
      <c r="P195">
        <v>5.3330000000000002</v>
      </c>
      <c r="Q195">
        <v>2.5880000000000001</v>
      </c>
      <c r="R195">
        <v>5.3330000000000002</v>
      </c>
      <c r="S195">
        <v>1.17E-2</v>
      </c>
      <c r="T195" t="s">
        <v>509</v>
      </c>
      <c r="U195" t="s">
        <v>491</v>
      </c>
      <c r="V195" t="s">
        <v>21</v>
      </c>
      <c r="W195" t="s">
        <v>626</v>
      </c>
      <c r="X195" t="s">
        <v>16</v>
      </c>
      <c r="Y195" t="s">
        <v>626</v>
      </c>
    </row>
    <row r="196" spans="1:25" x14ac:dyDescent="0.25">
      <c r="A196">
        <v>43810</v>
      </c>
      <c r="B196" t="s">
        <v>513</v>
      </c>
      <c r="C196" t="s">
        <v>526</v>
      </c>
      <c r="D196" t="s">
        <v>570</v>
      </c>
      <c r="E196">
        <v>6.9445966404700403</v>
      </c>
      <c r="F196" t="s">
        <v>691</v>
      </c>
      <c r="O196">
        <v>1</v>
      </c>
      <c r="P196">
        <v>30.8</v>
      </c>
      <c r="Q196">
        <v>20.43</v>
      </c>
      <c r="R196">
        <v>30.8</v>
      </c>
      <c r="S196">
        <v>20.43</v>
      </c>
      <c r="T196" t="s">
        <v>522</v>
      </c>
      <c r="U196" t="s">
        <v>495</v>
      </c>
      <c r="V196" t="s">
        <v>215</v>
      </c>
      <c r="W196" t="s">
        <v>526</v>
      </c>
      <c r="X196" t="s">
        <v>493</v>
      </c>
      <c r="Y196" t="s">
        <v>526</v>
      </c>
    </row>
    <row r="197" spans="1:25" x14ac:dyDescent="0.25">
      <c r="A197">
        <v>43890</v>
      </c>
      <c r="B197" t="s">
        <v>513</v>
      </c>
      <c r="C197" t="s">
        <v>569</v>
      </c>
      <c r="D197" t="s">
        <v>568</v>
      </c>
      <c r="E197">
        <v>4.8031925039855796</v>
      </c>
      <c r="F197" t="s">
        <v>691</v>
      </c>
      <c r="O197">
        <v>1</v>
      </c>
      <c r="P197">
        <v>30.8</v>
      </c>
      <c r="Q197">
        <v>20.43</v>
      </c>
      <c r="R197">
        <v>30.8</v>
      </c>
      <c r="S197">
        <v>20.43</v>
      </c>
      <c r="T197" t="s">
        <v>522</v>
      </c>
      <c r="U197" t="s">
        <v>495</v>
      </c>
      <c r="V197" t="s">
        <v>21</v>
      </c>
      <c r="W197" t="s">
        <v>513</v>
      </c>
      <c r="X197" t="s">
        <v>27</v>
      </c>
      <c r="Y197" t="s">
        <v>513</v>
      </c>
    </row>
    <row r="198" spans="1:25" x14ac:dyDescent="0.25">
      <c r="A198">
        <v>43954</v>
      </c>
      <c r="B198" t="s">
        <v>513</v>
      </c>
      <c r="C198" t="s">
        <v>569</v>
      </c>
      <c r="D198" t="s">
        <v>645</v>
      </c>
      <c r="E198">
        <v>5.4202853089079799</v>
      </c>
      <c r="F198" t="s">
        <v>692</v>
      </c>
      <c r="O198">
        <v>3</v>
      </c>
      <c r="P198">
        <v>30.8</v>
      </c>
      <c r="Q198">
        <v>20.43</v>
      </c>
      <c r="R198">
        <v>30.8</v>
      </c>
      <c r="S198">
        <v>20.43</v>
      </c>
      <c r="T198" t="s">
        <v>522</v>
      </c>
      <c r="U198" t="s">
        <v>495</v>
      </c>
      <c r="V198" t="s">
        <v>21</v>
      </c>
      <c r="W198" t="s">
        <v>513</v>
      </c>
      <c r="X198" t="s">
        <v>27</v>
      </c>
      <c r="Y198" t="s">
        <v>513</v>
      </c>
    </row>
    <row r="199" spans="1:25" x14ac:dyDescent="0.25">
      <c r="A199">
        <v>44028</v>
      </c>
      <c r="B199" t="s">
        <v>560</v>
      </c>
      <c r="C199" t="s">
        <v>646</v>
      </c>
      <c r="D199" t="s">
        <v>647</v>
      </c>
      <c r="E199">
        <v>5.2268681610964798</v>
      </c>
      <c r="F199" t="s">
        <v>692</v>
      </c>
      <c r="O199">
        <v>1</v>
      </c>
      <c r="P199">
        <v>63.3</v>
      </c>
      <c r="Q199">
        <v>61.7</v>
      </c>
      <c r="R199">
        <v>63.3</v>
      </c>
      <c r="S199">
        <v>61.7</v>
      </c>
      <c r="T199" t="s">
        <v>41</v>
      </c>
      <c r="U199" t="s">
        <v>494</v>
      </c>
      <c r="V199" t="s">
        <v>46</v>
      </c>
      <c r="W199" t="s">
        <v>662</v>
      </c>
      <c r="X199" t="s">
        <v>663</v>
      </c>
      <c r="Y199" t="s">
        <v>662</v>
      </c>
    </row>
    <row r="200" spans="1:25" x14ac:dyDescent="0.25">
      <c r="A200">
        <v>44193</v>
      </c>
      <c r="B200" t="s">
        <v>648</v>
      </c>
      <c r="C200" t="s">
        <v>567</v>
      </c>
      <c r="D200" t="s">
        <v>649</v>
      </c>
      <c r="E200">
        <v>4.0893911251574204</v>
      </c>
      <c r="F200" t="s">
        <v>691</v>
      </c>
      <c r="O200">
        <v>3</v>
      </c>
      <c r="P200">
        <v>40.4</v>
      </c>
      <c r="Q200">
        <v>33.9</v>
      </c>
      <c r="R200">
        <v>37.200000000000003</v>
      </c>
      <c r="S200">
        <v>33.9</v>
      </c>
      <c r="T200" t="s">
        <v>537</v>
      </c>
      <c r="U200" t="s">
        <v>501</v>
      </c>
      <c r="V200" t="s">
        <v>85</v>
      </c>
      <c r="W200" t="s">
        <v>84</v>
      </c>
      <c r="X200" t="s">
        <v>16</v>
      </c>
      <c r="Y200" t="s">
        <v>86</v>
      </c>
    </row>
    <row r="201" spans="1:25" x14ac:dyDescent="0.25">
      <c r="A201">
        <v>44200</v>
      </c>
      <c r="B201" t="s">
        <v>648</v>
      </c>
      <c r="C201" t="s">
        <v>567</v>
      </c>
      <c r="D201" t="s">
        <v>566</v>
      </c>
      <c r="E201">
        <v>4.0893911251574204</v>
      </c>
      <c r="F201" t="s">
        <v>691</v>
      </c>
      <c r="O201">
        <v>10</v>
      </c>
      <c r="P201">
        <v>37.200000000000003</v>
      </c>
      <c r="Q201">
        <v>33.9</v>
      </c>
      <c r="R201">
        <v>37.200000000000003</v>
      </c>
      <c r="S201">
        <v>33.9</v>
      </c>
      <c r="T201" t="s">
        <v>501</v>
      </c>
      <c r="U201" t="s">
        <v>494</v>
      </c>
      <c r="V201" t="s">
        <v>85</v>
      </c>
      <c r="W201" t="s">
        <v>84</v>
      </c>
      <c r="X201" t="s">
        <v>16</v>
      </c>
      <c r="Y201" t="s">
        <v>86</v>
      </c>
    </row>
    <row r="202" spans="1:25" x14ac:dyDescent="0.25">
      <c r="A202">
        <v>44210</v>
      </c>
      <c r="B202" t="s">
        <v>483</v>
      </c>
      <c r="C202" t="s">
        <v>564</v>
      </c>
      <c r="D202" t="s">
        <v>565</v>
      </c>
      <c r="E202">
        <v>7.6583980192982004</v>
      </c>
      <c r="F202" t="s">
        <v>692</v>
      </c>
      <c r="O202">
        <v>1</v>
      </c>
      <c r="P202">
        <v>30.8</v>
      </c>
      <c r="Q202">
        <v>20.43</v>
      </c>
      <c r="R202">
        <v>30.8</v>
      </c>
      <c r="S202">
        <v>20.43</v>
      </c>
      <c r="T202" t="s">
        <v>522</v>
      </c>
      <c r="U202" t="s">
        <v>495</v>
      </c>
      <c r="V202" t="s">
        <v>21</v>
      </c>
      <c r="W202" t="s">
        <v>564</v>
      </c>
      <c r="X202" t="s">
        <v>484</v>
      </c>
      <c r="Y202" t="s">
        <v>564</v>
      </c>
    </row>
    <row r="203" spans="1:25" x14ac:dyDescent="0.25">
      <c r="A203">
        <v>45016</v>
      </c>
      <c r="B203" t="s">
        <v>489</v>
      </c>
      <c r="C203" t="s">
        <v>563</v>
      </c>
      <c r="D203" t="s">
        <v>562</v>
      </c>
      <c r="E203">
        <v>12.675730936932201</v>
      </c>
      <c r="F203" t="s">
        <v>693</v>
      </c>
      <c r="O203">
        <v>25</v>
      </c>
      <c r="P203">
        <v>2.5880000000000001</v>
      </c>
      <c r="Q203">
        <v>0.126</v>
      </c>
      <c r="R203">
        <v>1.17E-2</v>
      </c>
      <c r="S203">
        <v>0</v>
      </c>
      <c r="T203" t="s">
        <v>491</v>
      </c>
      <c r="U203" t="s">
        <v>490</v>
      </c>
      <c r="V203" t="s">
        <v>494</v>
      </c>
      <c r="W203" t="s">
        <v>561</v>
      </c>
      <c r="X203" t="s">
        <v>504</v>
      </c>
      <c r="Y203" t="s">
        <v>561</v>
      </c>
    </row>
    <row r="204" spans="1:25" x14ac:dyDescent="0.25">
      <c r="A204">
        <v>45587</v>
      </c>
      <c r="B204" t="s">
        <v>489</v>
      </c>
      <c r="C204" t="s">
        <v>486</v>
      </c>
      <c r="D204" t="s">
        <v>558</v>
      </c>
      <c r="E204">
        <v>12.0148890152429</v>
      </c>
      <c r="F204" t="s">
        <v>691</v>
      </c>
      <c r="O204">
        <v>2</v>
      </c>
      <c r="P204">
        <v>30.8</v>
      </c>
      <c r="Q204">
        <v>20.43</v>
      </c>
      <c r="R204">
        <v>20.43</v>
      </c>
      <c r="S204">
        <v>15.97</v>
      </c>
      <c r="T204" t="s">
        <v>522</v>
      </c>
      <c r="U204" t="s">
        <v>495</v>
      </c>
      <c r="V204" t="s">
        <v>21</v>
      </c>
      <c r="W204" t="s">
        <v>486</v>
      </c>
      <c r="X204" t="s">
        <v>27</v>
      </c>
      <c r="Y204" t="s">
        <v>486</v>
      </c>
    </row>
    <row r="205" spans="1:25" x14ac:dyDescent="0.25">
      <c r="A205">
        <v>46038</v>
      </c>
      <c r="B205" t="s">
        <v>650</v>
      </c>
      <c r="C205" t="s">
        <v>554</v>
      </c>
      <c r="D205" t="s">
        <v>651</v>
      </c>
      <c r="E205">
        <v>6.42190982436039</v>
      </c>
      <c r="F205" t="s">
        <v>691</v>
      </c>
      <c r="O205">
        <v>6</v>
      </c>
      <c r="P205">
        <v>63.3</v>
      </c>
      <c r="Q205">
        <v>61.7</v>
      </c>
      <c r="R205">
        <v>63.3</v>
      </c>
      <c r="S205">
        <v>61.7</v>
      </c>
      <c r="T205" t="s">
        <v>41</v>
      </c>
      <c r="U205" t="s">
        <v>494</v>
      </c>
      <c r="V205" t="s">
        <v>494</v>
      </c>
      <c r="W205" t="s">
        <v>554</v>
      </c>
      <c r="X205" t="s">
        <v>23</v>
      </c>
      <c r="Y205" t="s">
        <v>554</v>
      </c>
    </row>
    <row r="206" spans="1:25" x14ac:dyDescent="0.25">
      <c r="A206">
        <v>46273</v>
      </c>
      <c r="B206" t="s">
        <v>498</v>
      </c>
      <c r="C206" t="s">
        <v>521</v>
      </c>
      <c r="D206" t="s">
        <v>557</v>
      </c>
      <c r="E206">
        <v>12.899081690952601</v>
      </c>
      <c r="F206" t="s">
        <v>692</v>
      </c>
      <c r="O206">
        <v>12</v>
      </c>
      <c r="P206">
        <v>4.9000000000000004</v>
      </c>
      <c r="Q206">
        <v>1.8</v>
      </c>
      <c r="R206">
        <v>0.126</v>
      </c>
      <c r="S206">
        <v>1.17E-2</v>
      </c>
      <c r="T206" t="s">
        <v>509</v>
      </c>
      <c r="U206" t="s">
        <v>491</v>
      </c>
      <c r="V206" t="s">
        <v>21</v>
      </c>
      <c r="W206" t="s">
        <v>556</v>
      </c>
      <c r="X206" t="s">
        <v>504</v>
      </c>
      <c r="Y206" t="s">
        <v>556</v>
      </c>
    </row>
    <row r="207" spans="1:25" x14ac:dyDescent="0.25">
      <c r="A207">
        <v>92546</v>
      </c>
      <c r="B207" t="s">
        <v>648</v>
      </c>
      <c r="C207" t="s">
        <v>652</v>
      </c>
      <c r="D207" t="s">
        <v>653</v>
      </c>
      <c r="E207">
        <v>5.0748975449588798</v>
      </c>
      <c r="F207" t="s">
        <v>694</v>
      </c>
      <c r="O207">
        <v>1</v>
      </c>
      <c r="P207">
        <v>22.4</v>
      </c>
      <c r="Q207">
        <v>20</v>
      </c>
      <c r="R207">
        <v>22.4</v>
      </c>
      <c r="S207">
        <v>20</v>
      </c>
      <c r="T207" t="s">
        <v>664</v>
      </c>
      <c r="U207" t="s">
        <v>495</v>
      </c>
      <c r="V207" t="s">
        <v>85</v>
      </c>
      <c r="W207" t="s">
        <v>84</v>
      </c>
      <c r="X207" t="s">
        <v>16</v>
      </c>
      <c r="Y207" t="s">
        <v>86</v>
      </c>
    </row>
    <row r="208" spans="1:25" x14ac:dyDescent="0.25">
      <c r="A208">
        <v>57925</v>
      </c>
      <c r="B208" t="s">
        <v>224</v>
      </c>
      <c r="C208" t="s">
        <v>499</v>
      </c>
      <c r="D208" t="s">
        <v>654</v>
      </c>
      <c r="E208">
        <v>9.3047463607889398</v>
      </c>
      <c r="F208" t="s">
        <v>695</v>
      </c>
      <c r="O208">
        <v>15</v>
      </c>
      <c r="P208">
        <v>33.9</v>
      </c>
      <c r="Q208">
        <v>28.4</v>
      </c>
      <c r="R208">
        <v>28.4</v>
      </c>
      <c r="S208">
        <v>23.03</v>
      </c>
      <c r="T208" t="s">
        <v>522</v>
      </c>
      <c r="U208" t="s">
        <v>494</v>
      </c>
      <c r="V208" t="s">
        <v>494</v>
      </c>
      <c r="W208" t="s">
        <v>665</v>
      </c>
      <c r="X208" t="s">
        <v>105</v>
      </c>
      <c r="Y208" t="s">
        <v>665</v>
      </c>
    </row>
    <row r="209" spans="1:25" x14ac:dyDescent="0.25">
      <c r="A209">
        <v>47217</v>
      </c>
      <c r="B209" t="s">
        <v>489</v>
      </c>
      <c r="C209" t="s">
        <v>553</v>
      </c>
      <c r="D209" t="s">
        <v>552</v>
      </c>
      <c r="E209">
        <v>5.57686109523158</v>
      </c>
      <c r="F209" t="s">
        <v>696</v>
      </c>
      <c r="O209">
        <v>16</v>
      </c>
      <c r="P209">
        <v>37.200000000000003</v>
      </c>
      <c r="Q209">
        <v>33.9</v>
      </c>
      <c r="R209">
        <v>33.299999999999997</v>
      </c>
      <c r="S209">
        <v>30.8</v>
      </c>
      <c r="T209" t="s">
        <v>501</v>
      </c>
      <c r="U209" t="s">
        <v>523</v>
      </c>
      <c r="V209" t="s">
        <v>21</v>
      </c>
      <c r="W209" t="s">
        <v>489</v>
      </c>
      <c r="X209" t="s">
        <v>530</v>
      </c>
      <c r="Y209" t="s">
        <v>489</v>
      </c>
    </row>
    <row r="210" spans="1:25" x14ac:dyDescent="0.25">
      <c r="A210">
        <v>47248</v>
      </c>
      <c r="B210" t="s">
        <v>541</v>
      </c>
      <c r="C210" t="s">
        <v>539</v>
      </c>
      <c r="D210" t="s">
        <v>551</v>
      </c>
      <c r="E210">
        <v>6.0028393374354803</v>
      </c>
      <c r="F210" t="s">
        <v>692</v>
      </c>
      <c r="O210">
        <v>8</v>
      </c>
      <c r="P210">
        <v>4.9000000000000004</v>
      </c>
      <c r="Q210">
        <v>1.8</v>
      </c>
      <c r="R210">
        <v>4.9000000000000004</v>
      </c>
      <c r="S210">
        <v>1.8</v>
      </c>
      <c r="T210" t="s">
        <v>509</v>
      </c>
      <c r="U210" t="s">
        <v>508</v>
      </c>
      <c r="V210" t="s">
        <v>21</v>
      </c>
      <c r="W210" t="s">
        <v>539</v>
      </c>
      <c r="X210" t="s">
        <v>530</v>
      </c>
      <c r="Y210" t="s">
        <v>539</v>
      </c>
    </row>
    <row r="211" spans="1:25" x14ac:dyDescent="0.25">
      <c r="A211">
        <v>322043</v>
      </c>
      <c r="B211" t="s">
        <v>513</v>
      </c>
      <c r="C211" t="s">
        <v>655</v>
      </c>
      <c r="D211" t="s">
        <v>656</v>
      </c>
      <c r="E211">
        <v>3.06704334386807</v>
      </c>
      <c r="F211" t="s">
        <v>692</v>
      </c>
      <c r="O211">
        <v>6</v>
      </c>
      <c r="P211">
        <v>33.299999999999997</v>
      </c>
      <c r="Q211">
        <v>30.8</v>
      </c>
      <c r="R211">
        <v>30.8</v>
      </c>
      <c r="S211">
        <v>20.43</v>
      </c>
      <c r="T211" t="s">
        <v>522</v>
      </c>
      <c r="U211" t="s">
        <v>495</v>
      </c>
      <c r="V211" t="s">
        <v>21</v>
      </c>
      <c r="W211" t="s">
        <v>513</v>
      </c>
      <c r="X211" t="s">
        <v>27</v>
      </c>
      <c r="Y211" t="s">
        <v>513</v>
      </c>
    </row>
    <row r="212" spans="1:25" x14ac:dyDescent="0.25">
      <c r="A212">
        <v>47533</v>
      </c>
      <c r="B212" t="s">
        <v>483</v>
      </c>
      <c r="C212" t="s">
        <v>506</v>
      </c>
      <c r="D212" t="s">
        <v>550</v>
      </c>
      <c r="E212">
        <v>7.8564203372956802</v>
      </c>
      <c r="F212" t="s">
        <v>692</v>
      </c>
      <c r="O212">
        <v>7</v>
      </c>
      <c r="P212">
        <v>23.03</v>
      </c>
      <c r="Q212">
        <v>13.6</v>
      </c>
      <c r="R212">
        <v>15.97</v>
      </c>
      <c r="S212">
        <v>5.3330000000000002</v>
      </c>
      <c r="T212" t="s">
        <v>488</v>
      </c>
      <c r="U212" t="s">
        <v>494</v>
      </c>
      <c r="V212" t="s">
        <v>494</v>
      </c>
      <c r="W212" t="s">
        <v>549</v>
      </c>
      <c r="X212" t="s">
        <v>23</v>
      </c>
      <c r="Y212" t="s">
        <v>549</v>
      </c>
    </row>
    <row r="213" spans="1:25" x14ac:dyDescent="0.25">
      <c r="A213">
        <v>47557</v>
      </c>
      <c r="B213" t="s">
        <v>657</v>
      </c>
      <c r="C213" t="s">
        <v>527</v>
      </c>
      <c r="D213" t="s">
        <v>548</v>
      </c>
      <c r="E213">
        <v>6.4679615262202699</v>
      </c>
      <c r="F213" t="s">
        <v>692</v>
      </c>
      <c r="O213">
        <v>10</v>
      </c>
      <c r="P213">
        <v>37.200000000000003</v>
      </c>
      <c r="Q213">
        <v>33.9</v>
      </c>
      <c r="R213">
        <v>33.299999999999997</v>
      </c>
      <c r="S213">
        <v>30.8</v>
      </c>
      <c r="T213" t="s">
        <v>501</v>
      </c>
      <c r="U213" t="s">
        <v>523</v>
      </c>
      <c r="V213" t="s">
        <v>21</v>
      </c>
      <c r="W213" t="s">
        <v>527</v>
      </c>
      <c r="X213" t="s">
        <v>528</v>
      </c>
      <c r="Y213" t="s">
        <v>527</v>
      </c>
    </row>
    <row r="214" spans="1:25" x14ac:dyDescent="0.25">
      <c r="A214">
        <v>47557</v>
      </c>
      <c r="B214" t="s">
        <v>657</v>
      </c>
      <c r="C214" t="s">
        <v>527</v>
      </c>
      <c r="D214" t="s">
        <v>548</v>
      </c>
      <c r="E214">
        <v>6.4679615262202699</v>
      </c>
      <c r="F214" t="s">
        <v>692</v>
      </c>
      <c r="O214">
        <v>10</v>
      </c>
      <c r="P214">
        <v>37.200000000000003</v>
      </c>
      <c r="Q214">
        <v>33.9</v>
      </c>
      <c r="R214">
        <v>33.299999999999997</v>
      </c>
      <c r="S214">
        <v>30.8</v>
      </c>
      <c r="T214" t="s">
        <v>501</v>
      </c>
      <c r="U214" t="s">
        <v>523</v>
      </c>
      <c r="V214" t="s">
        <v>21</v>
      </c>
      <c r="W214" t="s">
        <v>527</v>
      </c>
      <c r="X214" t="s">
        <v>528</v>
      </c>
      <c r="Y214" t="s">
        <v>527</v>
      </c>
    </row>
    <row r="215" spans="1:25" x14ac:dyDescent="0.25">
      <c r="A215">
        <v>240060</v>
      </c>
      <c r="B215" t="s">
        <v>483</v>
      </c>
      <c r="D215" t="s">
        <v>658</v>
      </c>
      <c r="E215">
        <v>8.6991664813315008</v>
      </c>
      <c r="F215" t="s">
        <v>697</v>
      </c>
      <c r="O215">
        <v>6</v>
      </c>
      <c r="P215">
        <v>46.2</v>
      </c>
      <c r="Q215">
        <v>40.4</v>
      </c>
      <c r="R215">
        <v>40.4</v>
      </c>
      <c r="S215">
        <v>37.200000000000003</v>
      </c>
      <c r="T215" t="s">
        <v>485</v>
      </c>
      <c r="U215" t="s">
        <v>501</v>
      </c>
      <c r="V215" t="s">
        <v>21</v>
      </c>
      <c r="W215" t="s">
        <v>483</v>
      </c>
      <c r="X215" t="s">
        <v>484</v>
      </c>
      <c r="Y215" t="s">
        <v>483</v>
      </c>
    </row>
    <row r="216" spans="1:25" x14ac:dyDescent="0.25">
      <c r="A216">
        <v>48297</v>
      </c>
      <c r="B216" t="s">
        <v>489</v>
      </c>
      <c r="C216" t="s">
        <v>486</v>
      </c>
      <c r="D216" t="s">
        <v>659</v>
      </c>
      <c r="E216">
        <v>10.9441869470007</v>
      </c>
      <c r="F216" t="s">
        <v>692</v>
      </c>
      <c r="O216">
        <v>12</v>
      </c>
      <c r="P216">
        <v>24.8</v>
      </c>
      <c r="Q216">
        <v>20.43</v>
      </c>
      <c r="R216">
        <v>20.43</v>
      </c>
      <c r="S216">
        <v>15.97</v>
      </c>
      <c r="T216" t="s">
        <v>559</v>
      </c>
      <c r="U216" t="s">
        <v>495</v>
      </c>
      <c r="V216" t="s">
        <v>21</v>
      </c>
      <c r="W216" t="s">
        <v>486</v>
      </c>
      <c r="X216" t="s">
        <v>27</v>
      </c>
      <c r="Y216" t="s">
        <v>486</v>
      </c>
    </row>
    <row r="217" spans="1:25" x14ac:dyDescent="0.25">
      <c r="A217">
        <v>48313</v>
      </c>
      <c r="B217" t="s">
        <v>489</v>
      </c>
      <c r="C217" t="s">
        <v>486</v>
      </c>
      <c r="D217" t="s">
        <v>547</v>
      </c>
      <c r="E217">
        <v>11.038592935813501</v>
      </c>
      <c r="F217" t="s">
        <v>691</v>
      </c>
      <c r="O217">
        <v>30</v>
      </c>
      <c r="P217">
        <v>33.9</v>
      </c>
      <c r="Q217">
        <v>33.299999999999997</v>
      </c>
      <c r="R217">
        <v>30.8</v>
      </c>
      <c r="S217">
        <v>20.43</v>
      </c>
      <c r="T217" t="s">
        <v>522</v>
      </c>
      <c r="U217" t="s">
        <v>495</v>
      </c>
      <c r="V217" t="s">
        <v>21</v>
      </c>
      <c r="W217" t="s">
        <v>486</v>
      </c>
      <c r="X217" t="s">
        <v>27</v>
      </c>
      <c r="Y217" t="s">
        <v>486</v>
      </c>
    </row>
    <row r="218" spans="1:25" x14ac:dyDescent="0.25">
      <c r="A218">
        <v>48704</v>
      </c>
      <c r="B218" t="s">
        <v>498</v>
      </c>
      <c r="C218" t="s">
        <v>521</v>
      </c>
      <c r="D218" t="s">
        <v>546</v>
      </c>
      <c r="E218">
        <v>10.7530723842822</v>
      </c>
      <c r="F218" t="s">
        <v>692</v>
      </c>
      <c r="O218">
        <v>1</v>
      </c>
      <c r="P218">
        <v>30.8</v>
      </c>
      <c r="Q218">
        <v>20.43</v>
      </c>
      <c r="R218">
        <v>30.8</v>
      </c>
      <c r="S218">
        <v>20.43</v>
      </c>
      <c r="T218" t="s">
        <v>522</v>
      </c>
      <c r="U218" t="s">
        <v>495</v>
      </c>
      <c r="V218" t="s">
        <v>21</v>
      </c>
      <c r="W218" t="s">
        <v>521</v>
      </c>
      <c r="X218" t="s">
        <v>493</v>
      </c>
      <c r="Y218" t="s">
        <v>521</v>
      </c>
    </row>
    <row r="219" spans="1:25" x14ac:dyDescent="0.25">
      <c r="A219">
        <v>289673</v>
      </c>
      <c r="B219" t="s">
        <v>513</v>
      </c>
      <c r="C219" t="s">
        <v>510</v>
      </c>
      <c r="D219" t="s">
        <v>545</v>
      </c>
      <c r="E219">
        <v>7.2001835857923799</v>
      </c>
      <c r="F219" t="s">
        <v>698</v>
      </c>
      <c r="O219">
        <v>2</v>
      </c>
      <c r="P219">
        <v>5.3330000000000002</v>
      </c>
      <c r="Q219">
        <v>3.6</v>
      </c>
      <c r="R219">
        <v>4.9000000000000004</v>
      </c>
      <c r="S219">
        <v>1.8</v>
      </c>
      <c r="T219" t="s">
        <v>509</v>
      </c>
      <c r="U219" t="s">
        <v>508</v>
      </c>
      <c r="V219" t="s">
        <v>85</v>
      </c>
      <c r="W219" t="s">
        <v>510</v>
      </c>
      <c r="X219" t="s">
        <v>511</v>
      </c>
      <c r="Y219" t="s">
        <v>510</v>
      </c>
    </row>
    <row r="220" spans="1:25" x14ac:dyDescent="0.25">
      <c r="A220">
        <v>49304</v>
      </c>
      <c r="B220" t="s">
        <v>648</v>
      </c>
      <c r="C220" t="s">
        <v>525</v>
      </c>
      <c r="D220" t="s">
        <v>544</v>
      </c>
      <c r="E220">
        <v>2.7078400693610001</v>
      </c>
      <c r="F220" t="s">
        <v>692</v>
      </c>
      <c r="O220">
        <v>4</v>
      </c>
      <c r="P220">
        <v>37.200000000000003</v>
      </c>
      <c r="Q220">
        <v>33.9</v>
      </c>
      <c r="R220">
        <v>30.8</v>
      </c>
      <c r="S220">
        <v>26.3</v>
      </c>
      <c r="T220" t="s">
        <v>501</v>
      </c>
      <c r="U220" t="s">
        <v>522</v>
      </c>
      <c r="V220" t="s">
        <v>85</v>
      </c>
      <c r="W220" t="s">
        <v>84</v>
      </c>
      <c r="X220" t="s">
        <v>16</v>
      </c>
      <c r="Y220" t="s">
        <v>86</v>
      </c>
    </row>
    <row r="221" spans="1:25" x14ac:dyDescent="0.25">
      <c r="A221">
        <v>49405</v>
      </c>
      <c r="B221" t="s">
        <v>541</v>
      </c>
      <c r="C221" t="s">
        <v>542</v>
      </c>
      <c r="D221" t="s">
        <v>543</v>
      </c>
      <c r="E221">
        <v>4.3564909959447302</v>
      </c>
      <c r="F221" t="s">
        <v>692</v>
      </c>
      <c r="O221">
        <v>2</v>
      </c>
      <c r="P221">
        <v>15.97</v>
      </c>
      <c r="Q221">
        <v>13.6</v>
      </c>
      <c r="R221">
        <v>15.97</v>
      </c>
      <c r="S221">
        <v>13.6</v>
      </c>
      <c r="T221" t="s">
        <v>518</v>
      </c>
      <c r="U221" t="s">
        <v>517</v>
      </c>
      <c r="V221" t="s">
        <v>21</v>
      </c>
      <c r="W221" t="s">
        <v>542</v>
      </c>
      <c r="X221" t="s">
        <v>27</v>
      </c>
      <c r="Y221" t="s">
        <v>542</v>
      </c>
    </row>
    <row r="222" spans="1:25" x14ac:dyDescent="0.25">
      <c r="A222">
        <v>49656</v>
      </c>
      <c r="B222" t="s">
        <v>541</v>
      </c>
      <c r="C222" t="s">
        <v>539</v>
      </c>
      <c r="D222" t="s">
        <v>540</v>
      </c>
      <c r="E222">
        <v>6.4403305051043498</v>
      </c>
      <c r="F222" t="s">
        <v>691</v>
      </c>
      <c r="O222">
        <v>58</v>
      </c>
      <c r="P222">
        <v>37.200000000000003</v>
      </c>
      <c r="Q222">
        <v>33.9</v>
      </c>
      <c r="R222">
        <v>30.8</v>
      </c>
      <c r="S222">
        <v>20.43</v>
      </c>
      <c r="T222" t="s">
        <v>501</v>
      </c>
      <c r="U222" t="s">
        <v>495</v>
      </c>
      <c r="V222" t="s">
        <v>21</v>
      </c>
      <c r="W222" t="s">
        <v>539</v>
      </c>
      <c r="X222" t="s">
        <v>530</v>
      </c>
      <c r="Y222" t="s">
        <v>539</v>
      </c>
    </row>
    <row r="223" spans="1:25" x14ac:dyDescent="0.25">
      <c r="A223">
        <v>49656</v>
      </c>
      <c r="B223" t="s">
        <v>541</v>
      </c>
      <c r="C223" t="s">
        <v>539</v>
      </c>
      <c r="D223" t="s">
        <v>540</v>
      </c>
      <c r="E223">
        <v>6.4403305051043498</v>
      </c>
      <c r="F223" t="s">
        <v>691</v>
      </c>
      <c r="O223">
        <v>58</v>
      </c>
      <c r="P223">
        <v>37.200000000000003</v>
      </c>
      <c r="Q223">
        <v>33.9</v>
      </c>
      <c r="R223">
        <v>30.8</v>
      </c>
      <c r="S223">
        <v>20.43</v>
      </c>
      <c r="T223" t="s">
        <v>501</v>
      </c>
      <c r="U223" t="s">
        <v>495</v>
      </c>
      <c r="V223" t="s">
        <v>21</v>
      </c>
      <c r="W223" t="s">
        <v>539</v>
      </c>
      <c r="X223" t="s">
        <v>530</v>
      </c>
      <c r="Y223" t="s">
        <v>539</v>
      </c>
    </row>
    <row r="224" spans="1:25" x14ac:dyDescent="0.25">
      <c r="A224">
        <v>49656</v>
      </c>
      <c r="B224" t="s">
        <v>541</v>
      </c>
      <c r="C224" t="s">
        <v>539</v>
      </c>
      <c r="D224" t="s">
        <v>540</v>
      </c>
      <c r="E224">
        <v>6.4403305051043498</v>
      </c>
      <c r="F224" t="s">
        <v>691</v>
      </c>
      <c r="O224">
        <v>58</v>
      </c>
      <c r="P224">
        <v>37.200000000000003</v>
      </c>
      <c r="Q224">
        <v>33.9</v>
      </c>
      <c r="R224">
        <v>30.8</v>
      </c>
      <c r="S224">
        <v>20.43</v>
      </c>
      <c r="T224" t="s">
        <v>501</v>
      </c>
      <c r="U224" t="s">
        <v>495</v>
      </c>
      <c r="V224" t="s">
        <v>21</v>
      </c>
      <c r="W224" t="s">
        <v>539</v>
      </c>
      <c r="X224" t="s">
        <v>530</v>
      </c>
      <c r="Y224" t="s">
        <v>539</v>
      </c>
    </row>
    <row r="225" spans="1:25" x14ac:dyDescent="0.25">
      <c r="A225">
        <v>49866</v>
      </c>
      <c r="B225" t="s">
        <v>489</v>
      </c>
      <c r="C225" t="s">
        <v>486</v>
      </c>
      <c r="D225" t="s">
        <v>538</v>
      </c>
      <c r="E225">
        <v>10.7760982352121</v>
      </c>
      <c r="F225" t="s">
        <v>691</v>
      </c>
      <c r="O225">
        <v>4</v>
      </c>
      <c r="P225">
        <v>30.8</v>
      </c>
      <c r="Q225">
        <v>26.3</v>
      </c>
      <c r="R225">
        <v>24.8</v>
      </c>
      <c r="S225">
        <v>20.43</v>
      </c>
      <c r="T225" t="s">
        <v>522</v>
      </c>
      <c r="U225" t="s">
        <v>495</v>
      </c>
      <c r="V225" t="s">
        <v>21</v>
      </c>
      <c r="W225" t="s">
        <v>486</v>
      </c>
      <c r="X225" t="s">
        <v>27</v>
      </c>
      <c r="Y225" t="s">
        <v>486</v>
      </c>
    </row>
    <row r="226" spans="1:25" x14ac:dyDescent="0.25">
      <c r="A226">
        <v>50272</v>
      </c>
      <c r="B226" t="s">
        <v>513</v>
      </c>
      <c r="C226" t="s">
        <v>534</v>
      </c>
      <c r="D226" t="s">
        <v>536</v>
      </c>
      <c r="E226">
        <v>2.88974429170753</v>
      </c>
      <c r="F226" t="s">
        <v>692</v>
      </c>
      <c r="O226">
        <v>2</v>
      </c>
      <c r="P226">
        <v>2.5880000000000001</v>
      </c>
      <c r="Q226">
        <v>1.806</v>
      </c>
      <c r="R226">
        <v>1.8</v>
      </c>
      <c r="S226">
        <v>0.3</v>
      </c>
      <c r="T226" t="s">
        <v>481</v>
      </c>
      <c r="U226" t="s">
        <v>480</v>
      </c>
      <c r="V226" t="s">
        <v>21</v>
      </c>
      <c r="W226" t="s">
        <v>535</v>
      </c>
      <c r="X226" t="s">
        <v>27</v>
      </c>
      <c r="Y226" t="s">
        <v>513</v>
      </c>
    </row>
    <row r="227" spans="1:25" x14ac:dyDescent="0.25">
      <c r="A227">
        <v>50377</v>
      </c>
      <c r="B227" t="s">
        <v>513</v>
      </c>
      <c r="C227" t="s">
        <v>534</v>
      </c>
      <c r="D227" t="s">
        <v>533</v>
      </c>
      <c r="E227">
        <v>4.7433252915677304</v>
      </c>
      <c r="F227" t="s">
        <v>691</v>
      </c>
      <c r="O227">
        <v>2</v>
      </c>
      <c r="P227">
        <v>1.8</v>
      </c>
      <c r="Q227">
        <v>0.3</v>
      </c>
      <c r="R227">
        <v>1.8</v>
      </c>
      <c r="S227">
        <v>0.3</v>
      </c>
      <c r="T227" t="s">
        <v>508</v>
      </c>
      <c r="U227" t="s">
        <v>480</v>
      </c>
      <c r="V227" t="s">
        <v>21</v>
      </c>
      <c r="W227" t="s">
        <v>532</v>
      </c>
      <c r="X227" t="s">
        <v>27</v>
      </c>
      <c r="Y227" t="s">
        <v>513</v>
      </c>
    </row>
    <row r="228" spans="1:25" x14ac:dyDescent="0.25">
      <c r="A228">
        <v>50747</v>
      </c>
      <c r="B228" t="s">
        <v>657</v>
      </c>
      <c r="C228" t="s">
        <v>527</v>
      </c>
      <c r="D228" t="s">
        <v>529</v>
      </c>
      <c r="E228">
        <v>4.2022177947141302</v>
      </c>
      <c r="F228" t="s">
        <v>692</v>
      </c>
      <c r="O228">
        <v>5</v>
      </c>
      <c r="P228">
        <v>63.3</v>
      </c>
      <c r="Q228">
        <v>61.7</v>
      </c>
      <c r="R228">
        <v>61.7</v>
      </c>
      <c r="S228">
        <v>56.8</v>
      </c>
      <c r="T228" t="s">
        <v>41</v>
      </c>
      <c r="U228" t="s">
        <v>503</v>
      </c>
      <c r="V228" t="s">
        <v>21</v>
      </c>
      <c r="W228" t="s">
        <v>527</v>
      </c>
      <c r="X228" t="s">
        <v>528</v>
      </c>
      <c r="Y228" t="s">
        <v>527</v>
      </c>
    </row>
    <row r="229" spans="1:25" x14ac:dyDescent="0.25">
      <c r="A229">
        <v>50747</v>
      </c>
      <c r="B229" t="s">
        <v>657</v>
      </c>
      <c r="C229" t="s">
        <v>527</v>
      </c>
      <c r="D229" t="s">
        <v>529</v>
      </c>
      <c r="E229">
        <v>4.2022177947141302</v>
      </c>
      <c r="F229" t="s">
        <v>692</v>
      </c>
      <c r="O229">
        <v>5</v>
      </c>
      <c r="P229">
        <v>63.3</v>
      </c>
      <c r="Q229">
        <v>61.7</v>
      </c>
      <c r="R229">
        <v>61.7</v>
      </c>
      <c r="S229">
        <v>56.8</v>
      </c>
      <c r="T229" t="s">
        <v>41</v>
      </c>
      <c r="U229" t="s">
        <v>503</v>
      </c>
      <c r="V229" t="s">
        <v>21</v>
      </c>
      <c r="W229" t="s">
        <v>527</v>
      </c>
      <c r="X229" t="s">
        <v>528</v>
      </c>
      <c r="Y229" t="s">
        <v>527</v>
      </c>
    </row>
    <row r="230" spans="1:25" x14ac:dyDescent="0.25">
      <c r="A230">
        <v>50879</v>
      </c>
      <c r="B230" t="s">
        <v>648</v>
      </c>
      <c r="C230" t="s">
        <v>525</v>
      </c>
      <c r="D230" t="s">
        <v>524</v>
      </c>
      <c r="E230">
        <v>3.3433535550273499</v>
      </c>
      <c r="F230" t="s">
        <v>692</v>
      </c>
      <c r="O230">
        <v>3</v>
      </c>
      <c r="P230">
        <v>33.9</v>
      </c>
      <c r="Q230">
        <v>33.299999999999997</v>
      </c>
      <c r="R230">
        <v>30.8</v>
      </c>
      <c r="S230">
        <v>26.3</v>
      </c>
      <c r="T230" t="s">
        <v>523</v>
      </c>
      <c r="U230" t="s">
        <v>522</v>
      </c>
      <c r="V230" t="s">
        <v>85</v>
      </c>
      <c r="W230" t="s">
        <v>84</v>
      </c>
      <c r="X230" t="s">
        <v>16</v>
      </c>
      <c r="Y230" t="s">
        <v>86</v>
      </c>
    </row>
    <row r="231" spans="1:25" x14ac:dyDescent="0.25">
      <c r="A231">
        <v>51148</v>
      </c>
      <c r="B231" t="s">
        <v>483</v>
      </c>
      <c r="C231" t="s">
        <v>479</v>
      </c>
      <c r="D231" t="s">
        <v>520</v>
      </c>
      <c r="E231">
        <v>10.117558898615799</v>
      </c>
      <c r="F231" t="s">
        <v>699</v>
      </c>
      <c r="O231">
        <v>7</v>
      </c>
      <c r="P231">
        <v>20.43</v>
      </c>
      <c r="Q231">
        <v>15.97</v>
      </c>
      <c r="R231">
        <v>15.97</v>
      </c>
      <c r="S231">
        <v>13.6</v>
      </c>
      <c r="T231" t="s">
        <v>495</v>
      </c>
      <c r="U231" t="s">
        <v>517</v>
      </c>
      <c r="V231" t="s">
        <v>494</v>
      </c>
      <c r="W231" t="s">
        <v>519</v>
      </c>
      <c r="X231" t="s">
        <v>105</v>
      </c>
      <c r="Y231" t="s">
        <v>519</v>
      </c>
    </row>
    <row r="232" spans="1:25" x14ac:dyDescent="0.25">
      <c r="A232">
        <v>51662</v>
      </c>
      <c r="B232" t="s">
        <v>648</v>
      </c>
      <c r="C232" t="s">
        <v>101</v>
      </c>
      <c r="D232" t="s">
        <v>514</v>
      </c>
      <c r="E232">
        <v>2.0792343389736199</v>
      </c>
      <c r="F232" t="s">
        <v>692</v>
      </c>
      <c r="O232">
        <v>2</v>
      </c>
      <c r="P232">
        <v>4.9000000000000004</v>
      </c>
      <c r="Q232">
        <v>1.8</v>
      </c>
      <c r="R232">
        <v>4.9000000000000004</v>
      </c>
      <c r="S232">
        <v>1.8</v>
      </c>
      <c r="T232" t="s">
        <v>509</v>
      </c>
      <c r="U232" t="s">
        <v>508</v>
      </c>
      <c r="V232" t="s">
        <v>21</v>
      </c>
      <c r="W232" t="s">
        <v>101</v>
      </c>
      <c r="X232" t="s">
        <v>23</v>
      </c>
      <c r="Y232" t="s">
        <v>101</v>
      </c>
    </row>
    <row r="233" spans="1:25" x14ac:dyDescent="0.25">
      <c r="A233">
        <v>51805</v>
      </c>
      <c r="B233" t="s">
        <v>483</v>
      </c>
      <c r="C233" t="s">
        <v>506</v>
      </c>
      <c r="D233" t="s">
        <v>507</v>
      </c>
      <c r="E233">
        <v>9.1804067657672608</v>
      </c>
      <c r="F233" t="s">
        <v>691</v>
      </c>
      <c r="O233">
        <v>1</v>
      </c>
      <c r="P233">
        <v>20.43</v>
      </c>
      <c r="Q233">
        <v>15.97</v>
      </c>
      <c r="R233">
        <v>20.43</v>
      </c>
      <c r="S233">
        <v>15.97</v>
      </c>
      <c r="T233" t="s">
        <v>495</v>
      </c>
      <c r="U233" t="s">
        <v>494</v>
      </c>
      <c r="V233" t="s">
        <v>85</v>
      </c>
      <c r="W233" t="s">
        <v>506</v>
      </c>
      <c r="X233" t="s">
        <v>484</v>
      </c>
      <c r="Y233" t="s">
        <v>506</v>
      </c>
    </row>
    <row r="234" spans="1:25" x14ac:dyDescent="0.25">
      <c r="A234">
        <v>52439</v>
      </c>
      <c r="B234" t="s">
        <v>489</v>
      </c>
      <c r="C234" t="s">
        <v>500</v>
      </c>
      <c r="D234" t="s">
        <v>502</v>
      </c>
      <c r="E234">
        <v>10.2649243445675</v>
      </c>
      <c r="F234" t="s">
        <v>692</v>
      </c>
      <c r="O234">
        <v>15</v>
      </c>
      <c r="P234">
        <v>37.200000000000003</v>
      </c>
      <c r="Q234">
        <v>33.9</v>
      </c>
      <c r="R234">
        <v>37.200000000000003</v>
      </c>
      <c r="S234">
        <v>33.9</v>
      </c>
      <c r="T234" t="s">
        <v>501</v>
      </c>
      <c r="U234" t="s">
        <v>494</v>
      </c>
      <c r="V234" t="s">
        <v>21</v>
      </c>
      <c r="W234" t="s">
        <v>500</v>
      </c>
      <c r="X234" t="s">
        <v>493</v>
      </c>
      <c r="Y234" t="s">
        <v>500</v>
      </c>
    </row>
    <row r="235" spans="1:25" x14ac:dyDescent="0.25">
      <c r="A235">
        <v>52543</v>
      </c>
      <c r="B235" t="s">
        <v>498</v>
      </c>
      <c r="C235" t="s">
        <v>497</v>
      </c>
      <c r="D235" t="s">
        <v>496</v>
      </c>
      <c r="E235">
        <v>14.3451051293529</v>
      </c>
      <c r="F235" t="s">
        <v>692</v>
      </c>
      <c r="O235">
        <v>17</v>
      </c>
      <c r="P235">
        <v>20.43</v>
      </c>
      <c r="Q235">
        <v>15.97</v>
      </c>
      <c r="R235">
        <v>20.43</v>
      </c>
      <c r="S235">
        <v>15.97</v>
      </c>
      <c r="T235" t="s">
        <v>495</v>
      </c>
      <c r="U235" t="s">
        <v>494</v>
      </c>
      <c r="V235" t="s">
        <v>21</v>
      </c>
      <c r="W235" t="s">
        <v>492</v>
      </c>
      <c r="X235" t="s">
        <v>493</v>
      </c>
      <c r="Y235" t="s">
        <v>492</v>
      </c>
    </row>
    <row r="236" spans="1:25" x14ac:dyDescent="0.25">
      <c r="A236">
        <v>376953</v>
      </c>
      <c r="B236" t="s">
        <v>560</v>
      </c>
      <c r="C236" t="s">
        <v>660</v>
      </c>
      <c r="D236" t="s">
        <v>661</v>
      </c>
      <c r="E236">
        <v>4.2759005176899398</v>
      </c>
      <c r="F236" t="s">
        <v>700</v>
      </c>
      <c r="O236">
        <v>6</v>
      </c>
      <c r="P236">
        <v>46.2</v>
      </c>
      <c r="Q236">
        <v>40.4</v>
      </c>
      <c r="R236">
        <v>46.2</v>
      </c>
      <c r="S236">
        <v>40.4</v>
      </c>
      <c r="T236" t="s">
        <v>485</v>
      </c>
      <c r="U236" t="s">
        <v>537</v>
      </c>
      <c r="V236" t="s">
        <v>46</v>
      </c>
      <c r="W236" t="s">
        <v>660</v>
      </c>
      <c r="X236" t="s">
        <v>16</v>
      </c>
      <c r="Y236" t="s">
        <v>660</v>
      </c>
    </row>
    <row r="237" spans="1:25" x14ac:dyDescent="0.25">
      <c r="A237">
        <v>176105</v>
      </c>
      <c r="B237" t="s">
        <v>483</v>
      </c>
      <c r="C237" t="s">
        <v>479</v>
      </c>
      <c r="D237" t="s">
        <v>482</v>
      </c>
      <c r="E237">
        <v>11.681014176758801</v>
      </c>
      <c r="F237" t="s">
        <v>701</v>
      </c>
      <c r="O237">
        <v>2</v>
      </c>
      <c r="P237">
        <v>2.5880000000000001</v>
      </c>
      <c r="Q237">
        <v>0.78100000000000003</v>
      </c>
      <c r="R237">
        <v>1.8</v>
      </c>
      <c r="S237">
        <v>0.3</v>
      </c>
      <c r="T237" t="s">
        <v>481</v>
      </c>
      <c r="U237" t="s">
        <v>480</v>
      </c>
      <c r="V237" t="s">
        <v>85</v>
      </c>
      <c r="W237" t="s">
        <v>479</v>
      </c>
      <c r="X237" t="s">
        <v>105</v>
      </c>
      <c r="Y237" t="s">
        <v>479</v>
      </c>
    </row>
  </sheetData>
  <autoFilter ref="A1:Y237" xr:uid="{00000000-0009-0000-0000-000000000000}"/>
  <phoneticPr fontId="20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5F86D-865C-4089-B083-5FE605254946}">
  <dimension ref="A1:B138"/>
  <sheetViews>
    <sheetView workbookViewId="0">
      <selection activeCell="B21" sqref="B21"/>
    </sheetView>
  </sheetViews>
  <sheetFormatPr defaultRowHeight="15" x14ac:dyDescent="0.25"/>
  <cols>
    <col min="1" max="1" width="34.85546875" customWidth="1"/>
    <col min="2" max="2" width="57.5703125" style="4" customWidth="1"/>
  </cols>
  <sheetData>
    <row r="1" spans="1:2" x14ac:dyDescent="0.25">
      <c r="A1" t="s">
        <v>371</v>
      </c>
      <c r="B1" s="5" t="s">
        <v>349</v>
      </c>
    </row>
    <row r="2" spans="1:2" x14ac:dyDescent="0.25">
      <c r="A2" t="s">
        <v>375</v>
      </c>
      <c r="B2" s="5" t="s">
        <v>302</v>
      </c>
    </row>
    <row r="3" spans="1:2" x14ac:dyDescent="0.25">
      <c r="A3" t="s">
        <v>372</v>
      </c>
      <c r="B3" s="5" t="s">
        <v>321</v>
      </c>
    </row>
    <row r="4" spans="1:2" x14ac:dyDescent="0.25">
      <c r="A4" t="s">
        <v>374</v>
      </c>
      <c r="B4" s="5" t="s">
        <v>280</v>
      </c>
    </row>
    <row r="5" spans="1:2" x14ac:dyDescent="0.25">
      <c r="A5" t="s">
        <v>373</v>
      </c>
      <c r="B5" s="5" t="s">
        <v>297</v>
      </c>
    </row>
    <row r="6" spans="1:2" x14ac:dyDescent="0.25">
      <c r="A6" t="s">
        <v>378</v>
      </c>
      <c r="B6" s="5" t="s">
        <v>353</v>
      </c>
    </row>
    <row r="7" spans="1:2" x14ac:dyDescent="0.25">
      <c r="A7" t="s">
        <v>376</v>
      </c>
      <c r="B7" s="5" t="s">
        <v>306</v>
      </c>
    </row>
    <row r="8" spans="1:2" x14ac:dyDescent="0.25">
      <c r="A8" t="s">
        <v>379</v>
      </c>
      <c r="B8" s="5" t="s">
        <v>288</v>
      </c>
    </row>
    <row r="9" spans="1:2" x14ac:dyDescent="0.25">
      <c r="A9" t="s">
        <v>377</v>
      </c>
      <c r="B9" s="5" t="s">
        <v>323</v>
      </c>
    </row>
    <row r="10" spans="1:2" x14ac:dyDescent="0.25">
      <c r="A10" t="s">
        <v>380</v>
      </c>
      <c r="B10" s="5" t="s">
        <v>332</v>
      </c>
    </row>
    <row r="11" spans="1:2" x14ac:dyDescent="0.25">
      <c r="A11" t="s">
        <v>381</v>
      </c>
      <c r="B11" s="5" t="s">
        <v>333</v>
      </c>
    </row>
    <row r="12" spans="1:2" x14ac:dyDescent="0.25">
      <c r="A12" t="s">
        <v>382</v>
      </c>
      <c r="B12" s="5" t="s">
        <v>362</v>
      </c>
    </row>
    <row r="13" spans="1:2" x14ac:dyDescent="0.25">
      <c r="A13" t="s">
        <v>469</v>
      </c>
      <c r="B13" s="5" t="s">
        <v>474</v>
      </c>
    </row>
    <row r="14" spans="1:2" x14ac:dyDescent="0.25">
      <c r="A14" t="s">
        <v>678</v>
      </c>
      <c r="B14" s="5" t="s">
        <v>677</v>
      </c>
    </row>
    <row r="15" spans="1:2" x14ac:dyDescent="0.25">
      <c r="A15" t="s">
        <v>673</v>
      </c>
      <c r="B15" s="5" t="s">
        <v>702</v>
      </c>
    </row>
    <row r="16" spans="1:2" x14ac:dyDescent="0.25">
      <c r="A16" t="s">
        <v>683</v>
      </c>
      <c r="B16" s="5" t="s">
        <v>703</v>
      </c>
    </row>
    <row r="17" spans="1:2" x14ac:dyDescent="0.25">
      <c r="A17" t="s">
        <v>698</v>
      </c>
      <c r="B17" s="5" t="s">
        <v>704</v>
      </c>
    </row>
    <row r="18" spans="1:2" x14ac:dyDescent="0.25">
      <c r="A18" t="s">
        <v>383</v>
      </c>
      <c r="B18" s="5" t="s">
        <v>346</v>
      </c>
    </row>
    <row r="19" spans="1:2" x14ac:dyDescent="0.25">
      <c r="A19" t="s">
        <v>675</v>
      </c>
      <c r="B19" s="5" t="s">
        <v>705</v>
      </c>
    </row>
    <row r="20" spans="1:2" x14ac:dyDescent="0.25">
      <c r="A20" t="s">
        <v>384</v>
      </c>
      <c r="B20" s="5" t="s">
        <v>309</v>
      </c>
    </row>
    <row r="21" spans="1:2" x14ac:dyDescent="0.25">
      <c r="A21" t="s">
        <v>734</v>
      </c>
      <c r="B21" s="5" t="s">
        <v>735</v>
      </c>
    </row>
    <row r="22" spans="1:2" x14ac:dyDescent="0.25">
      <c r="A22" t="s">
        <v>393</v>
      </c>
      <c r="B22" s="5" t="s">
        <v>301</v>
      </c>
    </row>
    <row r="23" spans="1:2" x14ac:dyDescent="0.25">
      <c r="A23" t="s">
        <v>394</v>
      </c>
      <c r="B23" s="5" t="s">
        <v>284</v>
      </c>
    </row>
    <row r="24" spans="1:2" x14ac:dyDescent="0.25">
      <c r="A24" t="s">
        <v>390</v>
      </c>
      <c r="B24" s="5" t="s">
        <v>287</v>
      </c>
    </row>
    <row r="25" spans="1:2" x14ac:dyDescent="0.25">
      <c r="A25" t="s">
        <v>391</v>
      </c>
      <c r="B25" s="5" t="s">
        <v>318</v>
      </c>
    </row>
    <row r="26" spans="1:2" x14ac:dyDescent="0.25">
      <c r="A26" t="s">
        <v>392</v>
      </c>
      <c r="B26" s="5" t="s">
        <v>315</v>
      </c>
    </row>
    <row r="27" spans="1:2" x14ac:dyDescent="0.25">
      <c r="A27" t="s">
        <v>386</v>
      </c>
      <c r="B27" s="5" t="s">
        <v>345</v>
      </c>
    </row>
    <row r="28" spans="1:2" x14ac:dyDescent="0.25">
      <c r="A28" t="s">
        <v>385</v>
      </c>
      <c r="B28" s="5" t="s">
        <v>316</v>
      </c>
    </row>
    <row r="29" spans="1:2" x14ac:dyDescent="0.25">
      <c r="A29" t="s">
        <v>395</v>
      </c>
      <c r="B29" s="5" t="s">
        <v>296</v>
      </c>
    </row>
    <row r="30" spans="1:2" x14ac:dyDescent="0.25">
      <c r="A30" t="s">
        <v>387</v>
      </c>
      <c r="B30" s="5" t="s">
        <v>358</v>
      </c>
    </row>
    <row r="31" spans="1:2" x14ac:dyDescent="0.25">
      <c r="A31" t="s">
        <v>396</v>
      </c>
      <c r="B31" s="5" t="s">
        <v>305</v>
      </c>
    </row>
    <row r="32" spans="1:2" x14ac:dyDescent="0.25">
      <c r="A32" t="s">
        <v>694</v>
      </c>
      <c r="B32" s="5" t="s">
        <v>706</v>
      </c>
    </row>
    <row r="33" spans="1:2" x14ac:dyDescent="0.25">
      <c r="A33" t="s">
        <v>687</v>
      </c>
      <c r="B33" s="5" t="s">
        <v>707</v>
      </c>
    </row>
    <row r="34" spans="1:2" x14ac:dyDescent="0.25">
      <c r="A34" t="s">
        <v>388</v>
      </c>
      <c r="B34" s="5" t="s">
        <v>370</v>
      </c>
    </row>
    <row r="35" spans="1:2" x14ac:dyDescent="0.25">
      <c r="A35" t="s">
        <v>676</v>
      </c>
      <c r="B35" s="5" t="s">
        <v>708</v>
      </c>
    </row>
    <row r="36" spans="1:2" x14ac:dyDescent="0.25">
      <c r="A36" t="s">
        <v>696</v>
      </c>
      <c r="B36" s="5" t="s">
        <v>709</v>
      </c>
    </row>
    <row r="37" spans="1:2" x14ac:dyDescent="0.25">
      <c r="A37" t="s">
        <v>398</v>
      </c>
      <c r="B37" s="5" t="s">
        <v>279</v>
      </c>
    </row>
    <row r="38" spans="1:2" x14ac:dyDescent="0.25">
      <c r="A38" t="s">
        <v>397</v>
      </c>
      <c r="B38" s="5" t="s">
        <v>308</v>
      </c>
    </row>
    <row r="39" spans="1:2" x14ac:dyDescent="0.25">
      <c r="A39" t="s">
        <v>400</v>
      </c>
      <c r="B39" s="5" t="s">
        <v>359</v>
      </c>
    </row>
    <row r="40" spans="1:2" x14ac:dyDescent="0.25">
      <c r="A40" t="s">
        <v>401</v>
      </c>
      <c r="B40" s="5" t="s">
        <v>292</v>
      </c>
    </row>
    <row r="41" spans="1:2" x14ac:dyDescent="0.25">
      <c r="A41" t="s">
        <v>402</v>
      </c>
      <c r="B41" s="5" t="s">
        <v>351</v>
      </c>
    </row>
    <row r="42" spans="1:2" x14ac:dyDescent="0.25">
      <c r="A42" t="s">
        <v>399</v>
      </c>
      <c r="B42" s="5" t="s">
        <v>350</v>
      </c>
    </row>
    <row r="43" spans="1:2" x14ac:dyDescent="0.25">
      <c r="A43" t="s">
        <v>403</v>
      </c>
      <c r="B43" s="5" t="s">
        <v>310</v>
      </c>
    </row>
    <row r="44" spans="1:2" x14ac:dyDescent="0.25">
      <c r="A44" t="s">
        <v>405</v>
      </c>
      <c r="B44" s="5" t="s">
        <v>278</v>
      </c>
    </row>
    <row r="45" spans="1:2" x14ac:dyDescent="0.25">
      <c r="A45" t="s">
        <v>404</v>
      </c>
      <c r="B45" s="5" t="s">
        <v>313</v>
      </c>
    </row>
    <row r="46" spans="1:2" x14ac:dyDescent="0.25">
      <c r="A46" t="s">
        <v>389</v>
      </c>
      <c r="B46" s="5" t="s">
        <v>348</v>
      </c>
    </row>
    <row r="47" spans="1:2" x14ac:dyDescent="0.25">
      <c r="A47" t="s">
        <v>644</v>
      </c>
      <c r="B47" s="5" t="s">
        <v>710</v>
      </c>
    </row>
    <row r="48" spans="1:2" x14ac:dyDescent="0.25">
      <c r="A48" t="s">
        <v>406</v>
      </c>
      <c r="B48" s="5" t="s">
        <v>324</v>
      </c>
    </row>
    <row r="49" spans="1:2" x14ac:dyDescent="0.25">
      <c r="A49" t="s">
        <v>407</v>
      </c>
      <c r="B49" s="5" t="s">
        <v>354</v>
      </c>
    </row>
    <row r="50" spans="1:2" x14ac:dyDescent="0.25">
      <c r="A50" t="s">
        <v>666</v>
      </c>
      <c r="B50" s="5" t="s">
        <v>667</v>
      </c>
    </row>
    <row r="51" spans="1:2" x14ac:dyDescent="0.25">
      <c r="A51" t="s">
        <v>408</v>
      </c>
      <c r="B51" s="5" t="s">
        <v>329</v>
      </c>
    </row>
    <row r="52" spans="1:2" x14ac:dyDescent="0.25">
      <c r="A52" t="s">
        <v>409</v>
      </c>
      <c r="B52" s="5" t="s">
        <v>298</v>
      </c>
    </row>
    <row r="53" spans="1:2" x14ac:dyDescent="0.25">
      <c r="A53" t="s">
        <v>470</v>
      </c>
      <c r="B53" s="5" t="s">
        <v>473</v>
      </c>
    </row>
    <row r="54" spans="1:2" x14ac:dyDescent="0.25">
      <c r="A54" t="s">
        <v>410</v>
      </c>
      <c r="B54" s="5" t="s">
        <v>317</v>
      </c>
    </row>
    <row r="55" spans="1:2" x14ac:dyDescent="0.25">
      <c r="A55" t="s">
        <v>411</v>
      </c>
      <c r="B55" s="5" t="s">
        <v>361</v>
      </c>
    </row>
    <row r="56" spans="1:2" x14ac:dyDescent="0.25">
      <c r="A56" t="s">
        <v>413</v>
      </c>
      <c r="B56" s="5" t="s">
        <v>326</v>
      </c>
    </row>
    <row r="57" spans="1:2" x14ac:dyDescent="0.25">
      <c r="A57" t="s">
        <v>414</v>
      </c>
      <c r="B57" s="5" t="s">
        <v>319</v>
      </c>
    </row>
    <row r="58" spans="1:2" x14ac:dyDescent="0.25">
      <c r="A58" t="s">
        <v>415</v>
      </c>
      <c r="B58" s="5" t="s">
        <v>343</v>
      </c>
    </row>
    <row r="59" spans="1:2" x14ac:dyDescent="0.25">
      <c r="A59" t="s">
        <v>412</v>
      </c>
      <c r="B59" s="5" t="s">
        <v>282</v>
      </c>
    </row>
    <row r="60" spans="1:2" x14ac:dyDescent="0.25">
      <c r="A60" t="s">
        <v>416</v>
      </c>
      <c r="B60" s="5" t="s">
        <v>303</v>
      </c>
    </row>
    <row r="61" spans="1:2" x14ac:dyDescent="0.25">
      <c r="A61" t="s">
        <v>684</v>
      </c>
      <c r="B61" s="5" t="s">
        <v>711</v>
      </c>
    </row>
    <row r="62" spans="1:2" x14ac:dyDescent="0.25">
      <c r="A62" t="s">
        <v>417</v>
      </c>
      <c r="B62" s="5" t="s">
        <v>367</v>
      </c>
    </row>
    <row r="63" spans="1:2" x14ac:dyDescent="0.25">
      <c r="A63" t="s">
        <v>418</v>
      </c>
      <c r="B63" s="5" t="s">
        <v>344</v>
      </c>
    </row>
    <row r="64" spans="1:2" x14ac:dyDescent="0.25">
      <c r="A64" t="s">
        <v>419</v>
      </c>
      <c r="B64" s="5" t="s">
        <v>341</v>
      </c>
    </row>
    <row r="65" spans="1:2" x14ac:dyDescent="0.25">
      <c r="A65" t="s">
        <v>420</v>
      </c>
      <c r="B65" s="5" t="s">
        <v>363</v>
      </c>
    </row>
    <row r="66" spans="1:2" x14ac:dyDescent="0.25">
      <c r="A66" t="s">
        <v>421</v>
      </c>
      <c r="B66" s="5" t="s">
        <v>327</v>
      </c>
    </row>
    <row r="67" spans="1:2" x14ac:dyDescent="0.25">
      <c r="A67" t="s">
        <v>422</v>
      </c>
      <c r="B67" s="5" t="s">
        <v>311</v>
      </c>
    </row>
    <row r="68" spans="1:2" x14ac:dyDescent="0.25">
      <c r="A68" t="s">
        <v>424</v>
      </c>
      <c r="B68" s="5" t="s">
        <v>290</v>
      </c>
    </row>
    <row r="69" spans="1:2" x14ac:dyDescent="0.25">
      <c r="A69" t="s">
        <v>423</v>
      </c>
      <c r="B69" s="5" t="s">
        <v>352</v>
      </c>
    </row>
    <row r="70" spans="1:2" x14ac:dyDescent="0.25">
      <c r="A70" t="s">
        <v>690</v>
      </c>
      <c r="B70" s="5" t="s">
        <v>712</v>
      </c>
    </row>
    <row r="71" spans="1:2" x14ac:dyDescent="0.25">
      <c r="A71" t="s">
        <v>425</v>
      </c>
      <c r="B71" s="5" t="s">
        <v>366</v>
      </c>
    </row>
    <row r="72" spans="1:2" x14ac:dyDescent="0.25">
      <c r="A72" t="s">
        <v>426</v>
      </c>
      <c r="B72" s="5" t="s">
        <v>357</v>
      </c>
    </row>
    <row r="73" spans="1:2" x14ac:dyDescent="0.25">
      <c r="A73" t="s">
        <v>427</v>
      </c>
      <c r="B73" s="5" t="s">
        <v>291</v>
      </c>
    </row>
    <row r="74" spans="1:2" x14ac:dyDescent="0.25">
      <c r="A74" t="s">
        <v>428</v>
      </c>
      <c r="B74" s="5" t="s">
        <v>337</v>
      </c>
    </row>
    <row r="75" spans="1:2" x14ac:dyDescent="0.25">
      <c r="A75" t="s">
        <v>471</v>
      </c>
      <c r="B75" s="5" t="s">
        <v>472</v>
      </c>
    </row>
    <row r="76" spans="1:2" x14ac:dyDescent="0.25">
      <c r="A76" t="s">
        <v>689</v>
      </c>
      <c r="B76" s="5" t="s">
        <v>713</v>
      </c>
    </row>
    <row r="77" spans="1:2" x14ac:dyDescent="0.25">
      <c r="A77" t="s">
        <v>688</v>
      </c>
      <c r="B77" s="5" t="s">
        <v>714</v>
      </c>
    </row>
    <row r="78" spans="1:2" x14ac:dyDescent="0.25">
      <c r="A78" t="s">
        <v>429</v>
      </c>
      <c r="B78" s="5" t="s">
        <v>338</v>
      </c>
    </row>
    <row r="79" spans="1:2" x14ac:dyDescent="0.25">
      <c r="A79" t="s">
        <v>432</v>
      </c>
      <c r="B79" s="5" t="s">
        <v>277</v>
      </c>
    </row>
    <row r="80" spans="1:2" x14ac:dyDescent="0.25">
      <c r="A80" t="s">
        <v>431</v>
      </c>
      <c r="B80" s="5" t="s">
        <v>275</v>
      </c>
    </row>
    <row r="81" spans="1:2" x14ac:dyDescent="0.25">
      <c r="A81" t="s">
        <v>436</v>
      </c>
      <c r="B81" s="5" t="s">
        <v>283</v>
      </c>
    </row>
    <row r="82" spans="1:2" x14ac:dyDescent="0.25">
      <c r="A82" t="s">
        <v>438</v>
      </c>
      <c r="B82" s="5" t="s">
        <v>336</v>
      </c>
    </row>
    <row r="83" spans="1:2" x14ac:dyDescent="0.25">
      <c r="A83" t="s">
        <v>439</v>
      </c>
      <c r="B83" s="5" t="s">
        <v>286</v>
      </c>
    </row>
    <row r="84" spans="1:2" x14ac:dyDescent="0.25">
      <c r="A84" t="s">
        <v>440</v>
      </c>
      <c r="B84" s="5" t="s">
        <v>293</v>
      </c>
    </row>
    <row r="85" spans="1:2" x14ac:dyDescent="0.25">
      <c r="A85" t="s">
        <v>442</v>
      </c>
      <c r="B85" s="5" t="s">
        <v>304</v>
      </c>
    </row>
    <row r="86" spans="1:2" x14ac:dyDescent="0.25">
      <c r="A86" t="s">
        <v>700</v>
      </c>
      <c r="B86" s="5" t="s">
        <v>715</v>
      </c>
    </row>
    <row r="87" spans="1:2" x14ac:dyDescent="0.25">
      <c r="A87" t="s">
        <v>691</v>
      </c>
      <c r="B87" s="5" t="s">
        <v>716</v>
      </c>
    </row>
    <row r="88" spans="1:2" x14ac:dyDescent="0.25">
      <c r="A88" t="s">
        <v>641</v>
      </c>
      <c r="B88" s="5" t="s">
        <v>717</v>
      </c>
    </row>
    <row r="89" spans="1:2" x14ac:dyDescent="0.25">
      <c r="A89" t="s">
        <v>443</v>
      </c>
      <c r="B89" s="5" t="s">
        <v>364</v>
      </c>
    </row>
    <row r="90" spans="1:2" x14ac:dyDescent="0.25">
      <c r="A90" t="s">
        <v>444</v>
      </c>
      <c r="B90" s="5" t="s">
        <v>368</v>
      </c>
    </row>
    <row r="91" spans="1:2" x14ac:dyDescent="0.25">
      <c r="A91" t="s">
        <v>445</v>
      </c>
      <c r="B91" s="5" t="s">
        <v>347</v>
      </c>
    </row>
    <row r="92" spans="1:2" x14ac:dyDescent="0.25">
      <c r="A92" t="s">
        <v>686</v>
      </c>
      <c r="B92" s="5" t="s">
        <v>718</v>
      </c>
    </row>
    <row r="93" spans="1:2" x14ac:dyDescent="0.25">
      <c r="A93" t="s">
        <v>441</v>
      </c>
      <c r="B93" s="5" t="s">
        <v>339</v>
      </c>
    </row>
    <row r="94" spans="1:2" x14ac:dyDescent="0.25">
      <c r="A94" t="s">
        <v>468</v>
      </c>
      <c r="B94" s="5" t="s">
        <v>475</v>
      </c>
    </row>
    <row r="95" spans="1:2" x14ac:dyDescent="0.25">
      <c r="A95" t="s">
        <v>430</v>
      </c>
      <c r="B95" s="5" t="s">
        <v>342</v>
      </c>
    </row>
    <row r="96" spans="1:2" x14ac:dyDescent="0.25">
      <c r="A96" t="s">
        <v>446</v>
      </c>
      <c r="B96" s="5" t="s">
        <v>335</v>
      </c>
    </row>
    <row r="97" spans="1:2" x14ac:dyDescent="0.25">
      <c r="A97" t="s">
        <v>671</v>
      </c>
      <c r="B97" s="5" t="s">
        <v>719</v>
      </c>
    </row>
    <row r="98" spans="1:2" x14ac:dyDescent="0.25">
      <c r="A98" t="s">
        <v>447</v>
      </c>
      <c r="B98" s="5" t="s">
        <v>325</v>
      </c>
    </row>
    <row r="99" spans="1:2" x14ac:dyDescent="0.25">
      <c r="A99" t="s">
        <v>437</v>
      </c>
      <c r="B99" s="5" t="s">
        <v>299</v>
      </c>
    </row>
    <row r="100" spans="1:2" x14ac:dyDescent="0.25">
      <c r="A100" t="s">
        <v>433</v>
      </c>
      <c r="B100" s="5" t="s">
        <v>320</v>
      </c>
    </row>
    <row r="101" spans="1:2" x14ac:dyDescent="0.25">
      <c r="A101" t="s">
        <v>448</v>
      </c>
      <c r="B101" s="5" t="s">
        <v>300</v>
      </c>
    </row>
    <row r="102" spans="1:2" x14ac:dyDescent="0.25">
      <c r="A102" t="s">
        <v>693</v>
      </c>
      <c r="B102" s="5" t="s">
        <v>720</v>
      </c>
    </row>
    <row r="103" spans="1:2" x14ac:dyDescent="0.25">
      <c r="A103" t="s">
        <v>434</v>
      </c>
      <c r="B103" s="5" t="s">
        <v>289</v>
      </c>
    </row>
    <row r="104" spans="1:2" x14ac:dyDescent="0.25">
      <c r="A104" t="s">
        <v>449</v>
      </c>
      <c r="B104" s="5" t="s">
        <v>285</v>
      </c>
    </row>
    <row r="105" spans="1:2" x14ac:dyDescent="0.25">
      <c r="A105" t="s">
        <v>699</v>
      </c>
      <c r="B105" s="5" t="s">
        <v>721</v>
      </c>
    </row>
    <row r="106" spans="1:2" x14ac:dyDescent="0.25">
      <c r="A106" t="s">
        <v>450</v>
      </c>
      <c r="B106" s="5" t="s">
        <v>334</v>
      </c>
    </row>
    <row r="107" spans="1:2" x14ac:dyDescent="0.25">
      <c r="A107" t="s">
        <v>435</v>
      </c>
      <c r="B107" s="5" t="s">
        <v>295</v>
      </c>
    </row>
    <row r="108" spans="1:2" x14ac:dyDescent="0.25">
      <c r="A108" t="s">
        <v>451</v>
      </c>
      <c r="B108" s="5" t="s">
        <v>369</v>
      </c>
    </row>
    <row r="109" spans="1:2" x14ac:dyDescent="0.25">
      <c r="A109" t="s">
        <v>685</v>
      </c>
      <c r="B109" s="5" t="s">
        <v>722</v>
      </c>
    </row>
    <row r="110" spans="1:2" x14ac:dyDescent="0.25">
      <c r="A110" t="s">
        <v>681</v>
      </c>
      <c r="B110" s="5" t="s">
        <v>723</v>
      </c>
    </row>
    <row r="111" spans="1:2" x14ac:dyDescent="0.25">
      <c r="A111" t="s">
        <v>452</v>
      </c>
      <c r="B111" s="5" t="s">
        <v>276</v>
      </c>
    </row>
    <row r="112" spans="1:2" x14ac:dyDescent="0.25">
      <c r="A112" t="s">
        <v>453</v>
      </c>
      <c r="B112" s="5" t="s">
        <v>365</v>
      </c>
    </row>
    <row r="113" spans="1:2" x14ac:dyDescent="0.25">
      <c r="A113" t="s">
        <v>692</v>
      </c>
      <c r="B113" s="5" t="s">
        <v>724</v>
      </c>
    </row>
    <row r="114" spans="1:2" x14ac:dyDescent="0.25">
      <c r="A114" t="s">
        <v>695</v>
      </c>
      <c r="B114" s="5" t="s">
        <v>725</v>
      </c>
    </row>
    <row r="115" spans="1:2" x14ac:dyDescent="0.25">
      <c r="A115" t="s">
        <v>669</v>
      </c>
      <c r="B115" s="5" t="s">
        <v>668</v>
      </c>
    </row>
    <row r="116" spans="1:2" x14ac:dyDescent="0.25">
      <c r="A116" t="s">
        <v>454</v>
      </c>
      <c r="B116" s="5" t="s">
        <v>314</v>
      </c>
    </row>
    <row r="117" spans="1:2" x14ac:dyDescent="0.25">
      <c r="A117" t="s">
        <v>455</v>
      </c>
      <c r="B117" s="5" t="s">
        <v>328</v>
      </c>
    </row>
    <row r="118" spans="1:2" x14ac:dyDescent="0.25">
      <c r="A118" t="s">
        <v>697</v>
      </c>
      <c r="B118" s="5" t="s">
        <v>726</v>
      </c>
    </row>
    <row r="119" spans="1:2" x14ac:dyDescent="0.25">
      <c r="A119" t="s">
        <v>701</v>
      </c>
      <c r="B119" s="5" t="s">
        <v>727</v>
      </c>
    </row>
    <row r="120" spans="1:2" x14ac:dyDescent="0.25">
      <c r="A120" t="s">
        <v>456</v>
      </c>
      <c r="B120" s="5" t="s">
        <v>312</v>
      </c>
    </row>
    <row r="121" spans="1:2" x14ac:dyDescent="0.25">
      <c r="A121" t="s">
        <v>680</v>
      </c>
      <c r="B121" s="5" t="s">
        <v>728</v>
      </c>
    </row>
    <row r="122" spans="1:2" x14ac:dyDescent="0.25">
      <c r="A122" t="s">
        <v>478</v>
      </c>
      <c r="B122" s="5" t="s">
        <v>477</v>
      </c>
    </row>
    <row r="123" spans="1:2" x14ac:dyDescent="0.25">
      <c r="A123" t="s">
        <v>682</v>
      </c>
      <c r="B123" s="5" t="s">
        <v>729</v>
      </c>
    </row>
    <row r="124" spans="1:2" x14ac:dyDescent="0.25">
      <c r="A124" t="s">
        <v>672</v>
      </c>
      <c r="B124" s="5" t="s">
        <v>730</v>
      </c>
    </row>
    <row r="125" spans="1:2" x14ac:dyDescent="0.25">
      <c r="A125" t="s">
        <v>670</v>
      </c>
      <c r="B125" s="5" t="s">
        <v>731</v>
      </c>
    </row>
    <row r="126" spans="1:2" x14ac:dyDescent="0.25">
      <c r="A126" t="s">
        <v>674</v>
      </c>
      <c r="B126" s="5" t="s">
        <v>732</v>
      </c>
    </row>
    <row r="127" spans="1:2" x14ac:dyDescent="0.25">
      <c r="A127" t="s">
        <v>457</v>
      </c>
      <c r="B127" s="5" t="s">
        <v>281</v>
      </c>
    </row>
    <row r="128" spans="1:2" x14ac:dyDescent="0.25">
      <c r="A128" t="s">
        <v>458</v>
      </c>
      <c r="B128" s="5" t="s">
        <v>294</v>
      </c>
    </row>
    <row r="129" spans="1:2" x14ac:dyDescent="0.25">
      <c r="A129" t="s">
        <v>459</v>
      </c>
      <c r="B129" s="5" t="s">
        <v>331</v>
      </c>
    </row>
    <row r="130" spans="1:2" x14ac:dyDescent="0.25">
      <c r="A130" t="s">
        <v>460</v>
      </c>
      <c r="B130" s="5" t="s">
        <v>356</v>
      </c>
    </row>
    <row r="131" spans="1:2" x14ac:dyDescent="0.25">
      <c r="A131" t="s">
        <v>461</v>
      </c>
      <c r="B131" s="5" t="s">
        <v>307</v>
      </c>
    </row>
    <row r="132" spans="1:2" x14ac:dyDescent="0.25">
      <c r="A132" t="s">
        <v>462</v>
      </c>
      <c r="B132" s="5" t="s">
        <v>360</v>
      </c>
    </row>
    <row r="133" spans="1:2" x14ac:dyDescent="0.25">
      <c r="A133" t="s">
        <v>467</v>
      </c>
      <c r="B133" s="5" t="s">
        <v>476</v>
      </c>
    </row>
    <row r="134" spans="1:2" x14ac:dyDescent="0.25">
      <c r="A134" t="s">
        <v>463</v>
      </c>
      <c r="B134" s="5" t="s">
        <v>330</v>
      </c>
    </row>
    <row r="135" spans="1:2" x14ac:dyDescent="0.25">
      <c r="A135" t="s">
        <v>464</v>
      </c>
      <c r="B135" s="5" t="s">
        <v>355</v>
      </c>
    </row>
    <row r="136" spans="1:2" x14ac:dyDescent="0.25">
      <c r="A136" t="s">
        <v>465</v>
      </c>
      <c r="B136" s="5" t="s">
        <v>340</v>
      </c>
    </row>
    <row r="137" spans="1:2" x14ac:dyDescent="0.25">
      <c r="A137" t="s">
        <v>466</v>
      </c>
      <c r="B137" s="5" t="s">
        <v>322</v>
      </c>
    </row>
    <row r="138" spans="1:2" x14ac:dyDescent="0.25">
      <c r="A138" t="s">
        <v>679</v>
      </c>
      <c r="B138" s="5" t="s">
        <v>733</v>
      </c>
    </row>
  </sheetData>
  <sortState xmlns:xlrd2="http://schemas.microsoft.com/office/spreadsheetml/2017/richdata2" ref="A1:B138">
    <sortCondition ref="A1:A138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supp_mammals</vt:lpstr>
      <vt:lpstr>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Gearty</cp:lastModifiedBy>
  <dcterms:created xsi:type="dcterms:W3CDTF">2021-06-17T21:14:45Z</dcterms:created>
  <dcterms:modified xsi:type="dcterms:W3CDTF">2021-09-09T19:50:37Z</dcterms:modified>
</cp:coreProperties>
</file>