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Udacity Course\"/>
    </mc:Choice>
  </mc:AlternateContent>
  <xr:revisionPtr revIDLastSave="0" documentId="13_ncr:1_{708D50C3-C102-4825-B3A6-53A6CEF3987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yse Data" sheetId="1" r:id="rId1"/>
    <sheet name="support-file" sheetId="10" r:id="rId2"/>
    <sheet name="Profit &amp; Loss Statement" sheetId="7" r:id="rId3"/>
    <sheet name="info for slide pres." sheetId="6" r:id="rId4"/>
    <sheet name="Revenues By Year" sheetId="12" r:id="rId5"/>
  </sheets>
  <externalReferences>
    <externalReference r:id="rId6"/>
  </externalReferences>
  <definedNames>
    <definedName name="_xlnm._FilterDatabase" localSheetId="0" hidden="1">'Nyse Data'!#REF!</definedName>
    <definedName name="_xlchart.v1.0" hidden="1">'info for slide pres.'!$X$11:$X$21</definedName>
    <definedName name="_xlchart.v1.1" hidden="1">'info for slide pres.'!$Y$11:$Y$21</definedName>
    <definedName name="_xlchart.v1.2" hidden="1">'info for slide pres.'!$AB$11:$AB$14</definedName>
    <definedName name="_xlchart.v1.3" hidden="1">'info for slide pres.'!$AC$11:$AC$14</definedName>
    <definedName name="_xlchart.v1.4" hidden="1">'info for slide pres.'!$AA$11:$AA$14</definedName>
    <definedName name="_xlchart.v1.5" hidden="1">'info for slide pres.'!$Z$11:$Z$14</definedName>
    <definedName name="COGS">'[1]NYSE datasheet-cleaned'!$H$2:$H$1711</definedName>
    <definedName name="company_list">'support-file'!$C$2:$C$431</definedName>
    <definedName name="OPE">'[1]NYSE datasheet-cleaned'!$K$2:$K$1711</definedName>
    <definedName name="R_and_D">'[1]NYSE datasheet-cleaned'!$J$2:$J$1711</definedName>
    <definedName name="SGA">'[1]NYSE datasheet-cleaned'!$I$2:$I$1711</definedName>
    <definedName name="Ticker_Symbol">'[1]NYSE datasheet-cleaned'!$A$2:$A$1711</definedName>
    <definedName name="Total_Revenue">'[1]NYSE datasheet-cleaned'!$G$2:$G$1711</definedName>
    <definedName name="year_list">'support-file'!$G$2:$G$11</definedName>
    <definedName name="Years">'[1]NYSE datasheet-cleaned'!$D$2:$D$1711</definedName>
  </definedNames>
  <calcPr calcId="191029"/>
  <pivotCaches>
    <pivotCache cacheId="1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29" i="6" l="1"/>
  <c r="K6" i="7" a="1"/>
  <c r="K6" i="7" s="1"/>
  <c r="Y56" i="6" l="1"/>
  <c r="AA56" i="6"/>
  <c r="Y57" i="6"/>
  <c r="AA57" i="6"/>
  <c r="Y58" i="6"/>
  <c r="AA58" i="6"/>
  <c r="Y59" i="6"/>
  <c r="AA59" i="6"/>
  <c r="AA68" i="6" s="1"/>
  <c r="Y60" i="6"/>
  <c r="AA60" i="6"/>
  <c r="Y61" i="6"/>
  <c r="AA61" i="6"/>
  <c r="Y62" i="6"/>
  <c r="Y68" i="6" s="1"/>
  <c r="AA62" i="6"/>
  <c r="Y63" i="6"/>
  <c r="AA63" i="6"/>
  <c r="Y64" i="6"/>
  <c r="AA64" i="6"/>
  <c r="Y65" i="6"/>
  <c r="AA65" i="6"/>
  <c r="Y66" i="6"/>
  <c r="Z66" i="6" s="1"/>
  <c r="AA66" i="6"/>
  <c r="Y67" i="6"/>
  <c r="AA67" i="6"/>
  <c r="Y22" i="6"/>
  <c r="AA22" i="6"/>
  <c r="AC22" i="6"/>
  <c r="Y28" i="6"/>
  <c r="Z28" i="6"/>
  <c r="AA28" i="6"/>
  <c r="Y29" i="6"/>
  <c r="Z29" i="6"/>
  <c r="AA29" i="6"/>
  <c r="Y30" i="6"/>
  <c r="Z30" i="6"/>
  <c r="AA30" i="6"/>
  <c r="Y31" i="6"/>
  <c r="Z31" i="6"/>
  <c r="AA31" i="6"/>
  <c r="Y32" i="6"/>
  <c r="Z32" i="6"/>
  <c r="AA32" i="6"/>
  <c r="Y33" i="6"/>
  <c r="Z33" i="6"/>
  <c r="AA33" i="6"/>
  <c r="Y34" i="6"/>
  <c r="Z34" i="6"/>
  <c r="AA34" i="6"/>
  <c r="G6" i="7" a="1"/>
  <c r="G6" i="7" s="1"/>
  <c r="F6" i="7" a="1"/>
  <c r="F6" i="7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  <c r="Z61" i="6" l="1"/>
  <c r="Z59" i="6"/>
  <c r="Z67" i="6"/>
  <c r="Z62" i="6"/>
  <c r="Z57" i="6"/>
  <c r="Z60" i="6"/>
  <c r="Z68" i="6"/>
  <c r="Z63" i="6"/>
  <c r="Z58" i="6"/>
  <c r="Z65" i="6"/>
  <c r="Z64" i="6"/>
  <c r="Z56" i="6"/>
  <c r="N9" i="7" a="1"/>
  <c r="N9" i="7" s="1"/>
  <c r="J11" i="7" a="1"/>
  <c r="J11" i="7" s="1"/>
  <c r="I7" i="7" a="1"/>
  <c r="I7" i="7" s="1"/>
  <c r="G9" i="7" a="1"/>
  <c r="G9" i="7" s="1"/>
  <c r="O9" i="7" a="1"/>
  <c r="O9" i="7" s="1"/>
  <c r="M10" i="7" a="1"/>
  <c r="M10" i="7" s="1"/>
  <c r="K11" i="7" a="1"/>
  <c r="K11" i="7" s="1"/>
  <c r="I6" i="7" a="1"/>
  <c r="I6" i="7" s="1"/>
  <c r="I8" i="7" s="1"/>
  <c r="L10" i="7" a="1"/>
  <c r="L10" i="7" s="1"/>
  <c r="L6" i="7" a="1"/>
  <c r="L6" i="7" s="1"/>
  <c r="J7" i="7" a="1"/>
  <c r="J7" i="7" s="1"/>
  <c r="H9" i="7" a="1"/>
  <c r="H9" i="7" s="1"/>
  <c r="F10" i="7" a="1"/>
  <c r="F10" i="7" s="1"/>
  <c r="N10" i="7" a="1"/>
  <c r="N10" i="7" s="1"/>
  <c r="L11" i="7" a="1"/>
  <c r="L11" i="7" s="1"/>
  <c r="M6" i="7" a="1"/>
  <c r="M6" i="7" s="1"/>
  <c r="K7" i="7" a="1"/>
  <c r="K7" i="7" s="1"/>
  <c r="I9" i="7" a="1"/>
  <c r="I9" i="7" s="1"/>
  <c r="G10" i="7" a="1"/>
  <c r="G10" i="7" s="1"/>
  <c r="O10" i="7" a="1"/>
  <c r="O10" i="7" s="1"/>
  <c r="M11" i="7" a="1"/>
  <c r="M11" i="7" s="1"/>
  <c r="H7" i="7" a="1"/>
  <c r="H7" i="7" s="1"/>
  <c r="N6" i="7" a="1"/>
  <c r="N6" i="7" s="1"/>
  <c r="L7" i="7" a="1"/>
  <c r="L7" i="7" s="1"/>
  <c r="J9" i="7" a="1"/>
  <c r="J9" i="7" s="1"/>
  <c r="H10" i="7" a="1"/>
  <c r="H10" i="7" s="1"/>
  <c r="F11" i="7" a="1"/>
  <c r="F11" i="7" s="1"/>
  <c r="N11" i="7" a="1"/>
  <c r="N11" i="7" s="1"/>
  <c r="O6" i="7" a="1"/>
  <c r="O6" i="7" s="1"/>
  <c r="M7" i="7" a="1"/>
  <c r="M7" i="7" s="1"/>
  <c r="K9" i="7" a="1"/>
  <c r="K9" i="7" s="1"/>
  <c r="I10" i="7" a="1"/>
  <c r="I10" i="7" s="1"/>
  <c r="G11" i="7" a="1"/>
  <c r="G11" i="7" s="1"/>
  <c r="G12" i="7" s="1"/>
  <c r="O11" i="7" a="1"/>
  <c r="O11" i="7" s="1"/>
  <c r="O12" i="7" s="1"/>
  <c r="F9" i="7" a="1"/>
  <c r="F9" i="7" s="1"/>
  <c r="F7" i="7" a="1"/>
  <c r="F7" i="7" s="1"/>
  <c r="F8" i="7" s="1"/>
  <c r="N7" i="7" a="1"/>
  <c r="N7" i="7" s="1"/>
  <c r="L9" i="7" a="1"/>
  <c r="L9" i="7" s="1"/>
  <c r="J10" i="7" a="1"/>
  <c r="J10" i="7" s="1"/>
  <c r="J12" i="7" s="1"/>
  <c r="H11" i="7" a="1"/>
  <c r="H11" i="7" s="1"/>
  <c r="H12" i="7" s="1"/>
  <c r="J6" i="7" a="1"/>
  <c r="J6" i="7" s="1"/>
  <c r="J8" i="7" s="1"/>
  <c r="H6" i="7" a="1"/>
  <c r="H6" i="7" s="1"/>
  <c r="G7" i="7" a="1"/>
  <c r="G7" i="7" s="1"/>
  <c r="G8" i="7" s="1"/>
  <c r="O7" i="7" a="1"/>
  <c r="O7" i="7" s="1"/>
  <c r="O8" i="7" s="1"/>
  <c r="M9" i="7" a="1"/>
  <c r="M9" i="7" s="1"/>
  <c r="K10" i="7" a="1"/>
  <c r="K10" i="7" s="1"/>
  <c r="I11" i="7" a="1"/>
  <c r="I11" i="7" s="1"/>
  <c r="F12" i="7"/>
  <c r="K8" i="7"/>
  <c r="M12" i="7" l="1"/>
  <c r="L12" i="7"/>
  <c r="N8" i="7"/>
  <c r="N12" i="7"/>
  <c r="N13" i="7" s="1"/>
  <c r="I12" i="7"/>
  <c r="I13" i="7" s="1"/>
  <c r="H8" i="7"/>
  <c r="H13" i="7" s="1"/>
  <c r="K12" i="7"/>
  <c r="K13" i="7" s="1"/>
  <c r="J13" i="7"/>
  <c r="O13" i="7"/>
  <c r="L8" i="7"/>
  <c r="L13" i="7" s="1"/>
  <c r="M8" i="7"/>
  <c r="M13" i="7" s="1"/>
  <c r="G13" i="7"/>
  <c r="F13" i="7"/>
  <c r="M1711" i="1" l="1"/>
  <c r="M55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<sst xmlns="http://schemas.openxmlformats.org/spreadsheetml/2006/main" count="8245" uniqueCount="616">
  <si>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</si>
  <si>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</si>
  <si>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</si>
  <si>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</si>
  <si>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</si>
  <si>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</si>
  <si>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</si>
  <si>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</si>
  <si>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</si>
  <si>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</si>
  <si>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</si>
  <si>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</si>
  <si>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</si>
  <si>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</si>
  <si>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</si>
  <si>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</si>
  <si>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</si>
  <si>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</si>
  <si>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</si>
  <si>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</si>
  <si>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</si>
  <si>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</si>
  <si>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</si>
  <si>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</si>
  <si>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</si>
  <si>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</si>
  <si>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</si>
  <si>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</si>
  <si>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</si>
  <si>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</si>
  <si>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</si>
  <si>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</si>
  <si>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</si>
  <si>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</si>
  <si>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</si>
  <si>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</si>
  <si>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</si>
  <si>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</si>
  <si>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</si>
  <si>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</si>
  <si>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</si>
  <si>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</si>
  <si>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</si>
  <si>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</si>
  <si>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</si>
  <si>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</si>
  <si>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</si>
  <si>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</si>
  <si>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</si>
  <si>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</si>
  <si>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</si>
  <si>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</si>
  <si>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</si>
  <si>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</si>
  <si>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</si>
  <si>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</si>
  <si>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</si>
  <si>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</si>
  <si>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</si>
  <si>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</si>
  <si>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</si>
  <si>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</si>
  <si>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</si>
  <si>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</si>
  <si>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</si>
  <si>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</si>
  <si>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</si>
  <si>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</si>
  <si>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</si>
  <si>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</si>
  <si>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</si>
  <si>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</si>
  <si>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</si>
  <si>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</si>
  <si>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</si>
  <si>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</si>
  <si>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</si>
  <si>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</si>
  <si>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</si>
  <si>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</si>
  <si>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</si>
  <si>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</si>
  <si>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</si>
  <si>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</si>
  <si>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</si>
  <si>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</si>
  <si>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</si>
  <si>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</si>
  <si>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</si>
  <si>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</si>
  <si>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</si>
  <si>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</si>
  <si>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</si>
  <si>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</si>
  <si>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</si>
  <si>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</si>
  <si>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</si>
  <si>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</si>
  <si>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</si>
  <si>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</si>
  <si>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</si>
  <si>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</si>
  <si>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</si>
  <si>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</si>
  <si>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</si>
  <si>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</si>
  <si>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</si>
  <si>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</si>
  <si>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</si>
  <si>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</si>
  <si>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</si>
  <si>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</si>
  <si>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</si>
  <si>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</si>
  <si>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</si>
  <si>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</si>
  <si>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</si>
  <si>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</si>
  <si>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</si>
  <si>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</si>
  <si>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</si>
  <si>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</si>
  <si>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</si>
  <si>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</si>
  <si>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</si>
  <si>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</si>
  <si>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</si>
  <si>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</si>
  <si>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</si>
  <si>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</si>
  <si>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</si>
  <si>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</si>
  <si>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</si>
  <si>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</si>
  <si>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</si>
  <si>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</si>
  <si>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</si>
  <si>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</si>
  <si>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</si>
  <si>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</si>
  <si>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</si>
  <si>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</si>
  <si>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</si>
  <si>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</si>
  <si>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</si>
  <si>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</si>
  <si>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</si>
  <si>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</si>
  <si>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</si>
  <si>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</si>
  <si>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</si>
  <si>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</si>
  <si>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</si>
  <si>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</si>
  <si>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</si>
  <si>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</si>
  <si>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</si>
  <si>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</si>
  <si>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</si>
  <si>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</si>
  <si>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</si>
  <si>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</si>
  <si>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</si>
  <si>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</si>
  <si>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</si>
  <si>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</si>
  <si>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</si>
  <si>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</si>
  <si>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</si>
  <si>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</si>
  <si>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</si>
  <si>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</si>
  <si>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</si>
  <si>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</si>
  <si>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</si>
  <si>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</si>
  <si>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</si>
  <si>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</si>
  <si>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</si>
  <si>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</si>
  <si>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</si>
  <si>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</si>
  <si>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</si>
  <si>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</si>
  <si>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</si>
  <si>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</si>
  <si>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</si>
  <si>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</si>
  <si>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</si>
  <si>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</si>
  <si>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</si>
  <si>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</si>
  <si>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</si>
  <si>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</si>
  <si>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</si>
  <si>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</si>
  <si>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</si>
  <si>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</si>
  <si>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</si>
  <si>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</si>
  <si>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</si>
  <si>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</si>
  <si>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</si>
  <si>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</si>
  <si>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</si>
  <si>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</si>
  <si>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</si>
  <si>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</si>
  <si>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</si>
  <si>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</si>
  <si>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</si>
  <si>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</si>
  <si>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</si>
  <si>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</si>
  <si>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</si>
  <si>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</si>
  <si>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</si>
  <si>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</si>
  <si>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</si>
  <si>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</si>
  <si>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</si>
  <si>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</si>
  <si>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</si>
  <si>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</si>
  <si>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</si>
  <si>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</si>
  <si>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</si>
  <si>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</si>
  <si>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</si>
  <si>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</si>
  <si>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</si>
  <si>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</si>
  <si>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</si>
  <si>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</si>
  <si>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</si>
  <si>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</si>
  <si>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</si>
  <si>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</si>
  <si>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</si>
  <si>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</si>
  <si>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</si>
  <si>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</si>
  <si>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</si>
  <si>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</si>
  <si>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</si>
  <si>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</si>
  <si>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</si>
  <si>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</si>
  <si>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</si>
  <si>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</si>
  <si>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</si>
  <si>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</si>
  <si>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</si>
  <si>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</si>
  <si>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</si>
  <si>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</si>
  <si>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</si>
  <si>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</si>
  <si>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</si>
  <si>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</si>
  <si>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</si>
  <si>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</si>
  <si>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</si>
  <si>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</si>
  <si>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</si>
  <si>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</si>
  <si>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</si>
  <si>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</si>
  <si>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</si>
  <si>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</si>
  <si>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</si>
  <si>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</si>
  <si>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</si>
  <si>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</si>
  <si>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</si>
  <si>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</si>
  <si>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</si>
  <si>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</si>
  <si>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</si>
  <si>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</si>
  <si>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</si>
  <si>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</si>
  <si>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</si>
  <si>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</si>
  <si>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</si>
  <si>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</si>
  <si>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</si>
  <si>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</si>
  <si>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</si>
  <si>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</si>
  <si>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</si>
  <si>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</si>
  <si>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</si>
  <si>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</si>
  <si>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</si>
  <si>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</si>
  <si>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</si>
  <si>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</si>
  <si>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</si>
  <si>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</si>
  <si>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</si>
  <si>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</si>
  <si>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</si>
  <si>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</si>
  <si>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</si>
  <si>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</si>
  <si>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</si>
  <si>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</si>
  <si>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</si>
  <si>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</si>
  <si>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</si>
  <si>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</si>
  <si>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</si>
  <si>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</si>
  <si>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</si>
  <si>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</si>
  <si>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</si>
  <si>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</si>
  <si>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</si>
  <si>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</si>
  <si>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</si>
  <si>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</si>
  <si>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</si>
  <si>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</si>
  <si>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</si>
  <si>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</si>
  <si>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</si>
  <si>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</si>
  <si>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</si>
  <si>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</si>
  <si>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</si>
  <si>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</si>
  <si>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</si>
  <si>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</si>
  <si>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</si>
  <si>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</si>
  <si>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</si>
  <si>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</si>
  <si>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</si>
  <si>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</si>
  <si>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</si>
  <si>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</si>
  <si>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</si>
  <si>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</si>
  <si>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</si>
  <si>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</si>
  <si>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</si>
  <si>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</si>
  <si>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</si>
  <si>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</si>
  <si>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</si>
  <si>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</si>
  <si>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</si>
  <si>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</si>
  <si>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</si>
  <si>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</si>
  <si>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</si>
  <si>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</si>
  <si>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</si>
  <si>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</si>
  <si>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</si>
  <si>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</si>
  <si>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</si>
  <si>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</si>
  <si>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</si>
  <si>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</si>
  <si>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</si>
  <si>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</si>
  <si>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</si>
  <si>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</si>
  <si>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</si>
  <si>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</si>
  <si>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</si>
  <si>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</si>
  <si>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</si>
  <si>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</si>
  <si>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</si>
  <si>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</si>
  <si>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</si>
  <si>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</si>
  <si>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</si>
  <si>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</si>
  <si>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</si>
  <si>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</si>
  <si>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</si>
  <si>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</si>
  <si>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</si>
  <si>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</si>
  <si>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</si>
  <si>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</si>
  <si>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</si>
  <si>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</si>
  <si>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</si>
  <si>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</si>
  <si>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</si>
  <si>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</si>
  <si>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</si>
  <si>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</si>
  <si>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</si>
  <si>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</si>
  <si>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</si>
  <si>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</si>
  <si>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</si>
  <si>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</si>
  <si>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</si>
  <si>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</si>
  <si>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</si>
  <si>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</si>
  <si>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</si>
  <si>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</si>
  <si>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</si>
  <si>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</si>
  <si>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</si>
  <si>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</si>
  <si>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</si>
  <si>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</si>
  <si>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</si>
  <si>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</si>
  <si>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</si>
  <si>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</si>
  <si>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</si>
  <si>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</si>
  <si>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</si>
  <si>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</si>
  <si>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</si>
  <si>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</si>
  <si>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</si>
  <si>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</si>
  <si>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</si>
  <si>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</si>
  <si>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</si>
  <si>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</si>
  <si>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</si>
  <si>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</si>
  <si>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</si>
  <si>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</si>
  <si>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</si>
  <si>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</si>
  <si>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</si>
  <si>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</si>
  <si>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</si>
  <si>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</si>
  <si>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</si>
  <si>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</si>
  <si>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</si>
  <si>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</si>
  <si>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</si>
  <si>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</si>
  <si>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</si>
  <si>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</si>
  <si>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</si>
  <si>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</si>
  <si>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</si>
  <si>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</si>
  <si>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</si>
  <si>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</si>
  <si>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</si>
  <si>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</si>
  <si>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</si>
  <si>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</si>
  <si>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</si>
  <si>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</si>
  <si>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</si>
  <si>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</si>
  <si>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</si>
  <si>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</si>
  <si>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</si>
  <si>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</si>
  <si>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</si>
  <si>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</si>
  <si>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</si>
  <si>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</si>
  <si>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</si>
  <si>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</si>
  <si>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</si>
  <si>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</si>
  <si>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</si>
  <si>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</si>
  <si>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</si>
  <si>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</si>
  <si>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</si>
  <si>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</si>
  <si>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</si>
  <si>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</si>
  <si>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</si>
  <si>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</si>
  <si>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</si>
  <si>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</si>
  <si>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</si>
  <si>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</si>
  <si>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</si>
  <si>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</si>
  <si>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</si>
  <si>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</si>
  <si>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</si>
  <si>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</si>
  <si>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</si>
  <si>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</si>
  <si>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</si>
  <si>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</si>
  <si>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</si>
  <si>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</si>
  <si>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</si>
  <si>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</si>
  <si>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</si>
  <si>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</si>
  <si>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</si>
  <si>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</si>
  <si>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</si>
  <si>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</si>
  <si>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</si>
  <si>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</si>
  <si>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</si>
  <si>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</si>
  <si>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</si>
  <si>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</si>
  <si>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</si>
  <si>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</si>
  <si>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</si>
  <si>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</si>
  <si>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</si>
  <si>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</si>
  <si>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</si>
  <si>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</si>
  <si>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</si>
  <si>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</si>
  <si>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</si>
  <si>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</si>
  <si>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</si>
  <si>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</si>
  <si>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</si>
  <si>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</si>
  <si>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</si>
  <si>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</si>
  <si>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</si>
  <si>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</si>
  <si>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</si>
  <si>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</si>
  <si>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</si>
  <si>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</si>
  <si>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</si>
  <si>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</si>
  <si>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</si>
  <si>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</si>
  <si>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</si>
  <si>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</si>
  <si>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</si>
  <si>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</si>
  <si>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</si>
  <si>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</si>
  <si>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</si>
  <si>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</si>
  <si>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</si>
  <si>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</si>
  <si>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</si>
  <si>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</si>
  <si>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</si>
  <si>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</si>
  <si>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</si>
  <si>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</si>
  <si>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</si>
  <si>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</si>
  <si>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</si>
  <si>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</si>
  <si>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</si>
  <si>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</si>
  <si>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AG Products</t>
  </si>
  <si>
    <t>Distillers &amp; Ventners</t>
  </si>
  <si>
    <t>Year 1 Revenue Totals:</t>
  </si>
  <si>
    <t>Revenue in $</t>
  </si>
  <si>
    <t>Year 1 Revenue</t>
  </si>
  <si>
    <t>Ticker</t>
  </si>
  <si>
    <t>Mean</t>
  </si>
  <si>
    <t>Median</t>
  </si>
  <si>
    <t>Summary Statistics</t>
  </si>
  <si>
    <t>Consumer Staples Sub-industries Revnues for Year 1</t>
  </si>
  <si>
    <t>Total Sector</t>
  </si>
  <si>
    <t>Rev as %</t>
  </si>
  <si>
    <t># of Tickers</t>
  </si>
  <si>
    <t>Q1</t>
  </si>
  <si>
    <t>Q3</t>
  </si>
  <si>
    <t>Variance</t>
  </si>
  <si>
    <t>Std. Dev</t>
  </si>
  <si>
    <t>Range</t>
  </si>
  <si>
    <t>Packaged F&amp;M</t>
  </si>
  <si>
    <t>Totals</t>
  </si>
  <si>
    <t>Gross Profit</t>
  </si>
  <si>
    <t>GICS_Sector</t>
  </si>
  <si>
    <t>GICS_Sub_Industry</t>
  </si>
  <si>
    <t xml:space="preserve"> COGS</t>
  </si>
  <si>
    <t xml:space="preserve"> SGA</t>
  </si>
  <si>
    <t>OOI</t>
  </si>
  <si>
    <t>Gross_Profit</t>
  </si>
  <si>
    <t>Operating_Income</t>
  </si>
  <si>
    <t>Total_OPE</t>
  </si>
  <si>
    <t>Ticker_Symbol</t>
  </si>
  <si>
    <t>Total Revenue</t>
  </si>
  <si>
    <t>Cost of Goods &amp; Services</t>
  </si>
  <si>
    <t>Selling, General &amp; Admin  Expenses</t>
  </si>
  <si>
    <t>Research &amp; Development Expenses</t>
  </si>
  <si>
    <t>Other Operating Expenses</t>
  </si>
  <si>
    <t>Total Operating Expenses</t>
  </si>
  <si>
    <t>Operating Income / EBIT</t>
  </si>
  <si>
    <t xml:space="preserve"> Total_Revenue </t>
  </si>
  <si>
    <t>Period_Ending</t>
  </si>
  <si>
    <t>Row Labels</t>
  </si>
  <si>
    <t>(blank)</t>
  </si>
  <si>
    <t>Grand Total</t>
  </si>
  <si>
    <t xml:space="preserve">Sum of  Total_Revenue </t>
  </si>
  <si>
    <t>Column Labels</t>
  </si>
  <si>
    <t>Company_List</t>
  </si>
  <si>
    <t>Years_List</t>
  </si>
  <si>
    <t>Other Operating Items</t>
  </si>
  <si>
    <t>COGS</t>
  </si>
  <si>
    <t>SGA</t>
  </si>
  <si>
    <t>R_and_D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</si>
</sst>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_-[$$-409]* #,##0.00_ ;_-[$$-409]* \-#,##0.00\ ;_-[$$-409]* &quot;-&quot;??_ ;_-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6" fontId="0" fillId="0" borderId="17" xfId="0" applyNumberFormat="1" applyBorder="1" applyAlignment="1">
      <alignment horizontal="center"/>
    </xf>
    <xf numFmtId="0" fontId="16" fillId="0" borderId="18" xfId="0" applyFont="1" applyBorder="1" applyAlignment="1">
      <alignment horizontal="center"/>
    </xf>
    <xf numFmtId="6" fontId="0" fillId="0" borderId="18" xfId="0" applyNumberForma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6" fontId="0" fillId="0" borderId="20" xfId="0" applyNumberFormat="1" applyBorder="1" applyAlignment="1">
      <alignment horizontal="center"/>
    </xf>
    <xf numFmtId="0" fontId="0" fillId="0" borderId="0" xfId="0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38" fontId="0" fillId="0" borderId="17" xfId="0" applyNumberFormat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6" fontId="0" fillId="33" borderId="17" xfId="0" applyNumberForma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1" xfId="0" applyBorder="1"/>
    <xf numFmtId="6" fontId="0" fillId="0" borderId="14" xfId="0" applyNumberFormat="1" applyBorder="1"/>
    <xf numFmtId="0" fontId="0" fillId="0" borderId="10" xfId="0" applyBorder="1" applyAlignment="1">
      <alignment horizontal="center"/>
    </xf>
    <xf numFmtId="6" fontId="0" fillId="0" borderId="10" xfId="0" applyNumberFormat="1" applyBorder="1" applyAlignment="1">
      <alignment horizontal="center"/>
    </xf>
    <xf numFmtId="6" fontId="0" fillId="0" borderId="19" xfId="0" applyNumberFormat="1" applyBorder="1" applyAlignment="1">
      <alignment horizontal="center"/>
    </xf>
    <xf numFmtId="0" fontId="0" fillId="0" borderId="0" xfId="0" applyBorder="1"/>
    <xf numFmtId="0" fontId="0" fillId="0" borderId="25" xfId="0" applyBorder="1" applyAlignment="1">
      <alignment horizontal="center"/>
    </xf>
    <xf numFmtId="6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6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6" fontId="0" fillId="0" borderId="30" xfId="0" applyNumberFormat="1" applyBorder="1" applyAlignment="1">
      <alignment horizontal="center"/>
    </xf>
    <xf numFmtId="0" fontId="16" fillId="0" borderId="24" xfId="0" applyFont="1" applyBorder="1"/>
    <xf numFmtId="0" fontId="16" fillId="0" borderId="12" xfId="0" applyFont="1" applyBorder="1"/>
    <xf numFmtId="0" fontId="16" fillId="0" borderId="13" xfId="0" applyFont="1" applyBorder="1"/>
    <xf numFmtId="6" fontId="0" fillId="0" borderId="0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0" fontId="16" fillId="0" borderId="15" xfId="0" applyFont="1" applyBorder="1"/>
    <xf numFmtId="165" fontId="0" fillId="0" borderId="23" xfId="0" applyNumberFormat="1" applyBorder="1"/>
    <xf numFmtId="165" fontId="0" fillId="0" borderId="16" xfId="0" applyNumberFormat="1" applyBorder="1"/>
    <xf numFmtId="0" fontId="0" fillId="0" borderId="31" xfId="0" applyBorder="1" applyAlignment="1">
      <alignment horizontal="center"/>
    </xf>
    <xf numFmtId="6" fontId="0" fillId="0" borderId="31" xfId="0" applyNumberFormat="1" applyBorder="1" applyAlignment="1">
      <alignment horizontal="center"/>
    </xf>
    <xf numFmtId="0" fontId="0" fillId="0" borderId="19" xfId="0" applyBorder="1"/>
    <xf numFmtId="6" fontId="0" fillId="0" borderId="21" xfId="0" applyNumberFormat="1" applyBorder="1"/>
    <xf numFmtId="0" fontId="18" fillId="0" borderId="0" xfId="0" applyFont="1" applyAlignment="1">
      <alignment horizontal="center"/>
    </xf>
    <xf numFmtId="0" fontId="18" fillId="34" borderId="19" xfId="0" applyFont="1" applyFill="1" applyBorder="1" applyAlignment="1">
      <alignment horizontal="center"/>
    </xf>
    <xf numFmtId="0" fontId="18" fillId="34" borderId="20" xfId="0" applyFont="1" applyFill="1" applyBorder="1" applyAlignment="1">
      <alignment horizontal="center"/>
    </xf>
    <xf numFmtId="0" fontId="18" fillId="34" borderId="21" xfId="0" applyFont="1" applyFill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/>
    <xf numFmtId="0" fontId="0" fillId="0" borderId="0" xfId="0" applyNumberFormat="1"/>
    <xf numFmtId="0" fontId="21" fillId="0" borderId="0" xfId="0" applyFont="1"/>
    <xf numFmtId="1" fontId="21" fillId="0" borderId="0" xfId="0" applyNumberFormat="1" applyFont="1"/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/>
    <xf numFmtId="0" fontId="22" fillId="36" borderId="35" xfId="0" applyFont="1" applyFill="1" applyBorder="1" applyAlignment="1">
      <alignment horizontal="left"/>
    </xf>
    <xf numFmtId="0" fontId="21" fillId="36" borderId="35" xfId="0" applyFont="1" applyFill="1" applyBorder="1" applyAlignment="1">
      <alignment horizontal="left" indent="2"/>
    </xf>
    <xf numFmtId="166" fontId="21" fillId="36" borderId="36" xfId="0" applyNumberFormat="1" applyFont="1" applyFill="1" applyBorder="1"/>
    <xf numFmtId="166" fontId="22" fillId="36" borderId="36" xfId="0" applyNumberFormat="1" applyFont="1" applyFill="1" applyBorder="1"/>
    <xf numFmtId="0" fontId="22" fillId="36" borderId="35" xfId="0" applyFont="1" applyFill="1" applyBorder="1" applyAlignment="1">
      <alignment horizontal="left" indent="2"/>
    </xf>
    <xf numFmtId="0" fontId="22" fillId="36" borderId="37" xfId="0" applyFont="1" applyFill="1" applyBorder="1" applyAlignment="1">
      <alignment horizontal="left"/>
    </xf>
    <xf numFmtId="0" fontId="22" fillId="36" borderId="38" xfId="0" applyFont="1" applyFill="1" applyBorder="1" applyAlignment="1">
      <alignment horizontal="left"/>
    </xf>
    <xf numFmtId="166" fontId="22" fillId="36" borderId="39" xfId="0" applyNumberFormat="1" applyFont="1" applyFill="1" applyBorder="1"/>
    <xf numFmtId="0" fontId="0" fillId="36" borderId="17" xfId="0" applyFill="1" applyBorder="1"/>
    <xf numFmtId="0" fontId="22" fillId="36" borderId="0" xfId="0" applyFont="1" applyFill="1" applyBorder="1" applyAlignment="1">
      <alignment horizontal="left"/>
    </xf>
    <xf numFmtId="0" fontId="21" fillId="36" borderId="0" xfId="0" applyFont="1" applyFill="1" applyBorder="1" applyAlignment="1">
      <alignment horizontal="left" indent="2"/>
    </xf>
    <xf numFmtId="0" fontId="22" fillId="36" borderId="0" xfId="0" applyFont="1" applyFill="1" applyBorder="1" applyAlignment="1">
      <alignment horizontal="left" indent="2"/>
    </xf>
    <xf numFmtId="0" fontId="0" fillId="0" borderId="32" xfId="0" applyBorder="1"/>
    <xf numFmtId="0" fontId="0" fillId="0" borderId="33" xfId="0" applyBorder="1"/>
    <xf numFmtId="0" fontId="16" fillId="0" borderId="39" xfId="0" applyFont="1" applyBorder="1"/>
    <xf numFmtId="0" fontId="16" fillId="0" borderId="43" xfId="0" applyFont="1" applyBorder="1"/>
    <xf numFmtId="0" fontId="22" fillId="36" borderId="43" xfId="0" applyFont="1" applyFill="1" applyBorder="1"/>
    <xf numFmtId="0" fontId="16" fillId="0" borderId="37" xfId="0" applyFont="1" applyBorder="1"/>
    <xf numFmtId="0" fontId="0" fillId="36" borderId="17" xfId="0" applyFill="1" applyBorder="1" applyAlignment="1"/>
    <xf numFmtId="0" fontId="23" fillId="37" borderId="32" xfId="0" applyFont="1" applyFill="1" applyBorder="1" applyAlignment="1"/>
    <xf numFmtId="0" fontId="24" fillId="37" borderId="33" xfId="0" applyFont="1" applyFill="1" applyBorder="1" applyAlignment="1"/>
    <xf numFmtId="0" fontId="24" fillId="37" borderId="34" xfId="0" applyFont="1" applyFill="1" applyBorder="1" applyAlignment="1"/>
    <xf numFmtId="0" fontId="22" fillId="36" borderId="36" xfId="0" applyFont="1" applyFill="1" applyBorder="1" applyAlignment="1">
      <alignment horizontal="left"/>
    </xf>
    <xf numFmtId="0" fontId="21" fillId="36" borderId="36" xfId="0" applyFont="1" applyFill="1" applyBorder="1" applyAlignment="1">
      <alignment horizontal="left" indent="2"/>
    </xf>
    <xf numFmtId="0" fontId="22" fillId="36" borderId="36" xfId="0" applyFont="1" applyFill="1" applyBorder="1" applyAlignment="1">
      <alignment horizontal="left" indent="2"/>
    </xf>
    <xf numFmtId="0" fontId="22" fillId="36" borderId="39" xfId="0" applyFont="1" applyFill="1" applyBorder="1" applyAlignment="1">
      <alignment horizontal="left"/>
    </xf>
    <xf numFmtId="166" fontId="21" fillId="36" borderId="44" xfId="0" applyNumberFormat="1" applyFont="1" applyFill="1" applyBorder="1"/>
    <xf numFmtId="166" fontId="22" fillId="36" borderId="44" xfId="0" applyNumberFormat="1" applyFont="1" applyFill="1" applyBorder="1"/>
    <xf numFmtId="166" fontId="22" fillId="36" borderId="43" xfId="0" applyNumberFormat="1" applyFont="1" applyFill="1" applyBorder="1"/>
    <xf numFmtId="0" fontId="21" fillId="36" borderId="42" xfId="0" applyFont="1" applyFill="1" applyBorder="1" applyAlignment="1">
      <alignment horizontal="center"/>
    </xf>
    <xf numFmtId="0" fontId="21" fillId="36" borderId="41" xfId="0" applyFont="1" applyFill="1" applyBorder="1" applyAlignment="1">
      <alignment horizontal="center"/>
    </xf>
    <xf numFmtId="0" fontId="21" fillId="36" borderId="40" xfId="0" applyFont="1" applyFill="1" applyBorder="1" applyAlignment="1">
      <alignment horizontal="center"/>
    </xf>
    <xf numFmtId="0" fontId="22" fillId="36" borderId="39" xfId="0" applyFont="1" applyFill="1" applyBorder="1"/>
    <xf numFmtId="8" fontId="0" fillId="0" borderId="0" xfId="0" pivotButton="1" applyNumberFormat="1"/>
    <xf numFmtId="8" fontId="0" fillId="0" borderId="0" xfId="0" applyNumberFormat="1"/>
    <xf numFmtId="8" fontId="0" fillId="35" borderId="0" xfId="0" applyNumberFormat="1" applyFill="1" applyAlignment="1">
      <alignment horizontal="left"/>
    </xf>
    <xf numFmtId="8" fontId="0" fillId="0" borderId="0" xfId="0" applyNumberFormat="1" applyAlignment="1">
      <alignment horizontal="left"/>
    </xf>
    <xf numFmtId="8" fontId="25" fillId="0" borderId="0" xfId="0" applyNumberFormat="1" applyFont="1"/>
    <xf numFmtId="6" fontId="0" fillId="0" borderId="35" xfId="0" applyNumberFormat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6ADBBC2E-8C5E-4D3F-B3F7-F783A0937D6B}"/>
    <cellStyle name="60% - Accent2" xfId="25" builtinId="36" customBuiltin="1"/>
    <cellStyle name="60% - Accent2 2" xfId="44" xr:uid="{2C1D0C90-5DB8-46C2-A443-E000AF702407}"/>
    <cellStyle name="60% - Accent3" xfId="29" builtinId="40" customBuiltin="1"/>
    <cellStyle name="60% - Accent3 2" xfId="45" xr:uid="{462D7E1D-07F7-4EE0-B1FA-89747BEEB267}"/>
    <cellStyle name="60% - Accent4" xfId="33" builtinId="44" customBuiltin="1"/>
    <cellStyle name="60% - Accent4 2" xfId="46" xr:uid="{9BE341E4-1C4B-467C-8101-F058CCFD8DCA}"/>
    <cellStyle name="60% - Accent5" xfId="37" builtinId="48" customBuiltin="1"/>
    <cellStyle name="60% - Accent5 2" xfId="47" xr:uid="{4EA2DD9D-1E71-4F43-87BF-61FAB595FE7C}"/>
    <cellStyle name="60% - Accent6" xfId="41" builtinId="52" customBuiltin="1"/>
    <cellStyle name="60% - Accent6 2" xfId="48" xr:uid="{D54ECA5E-405F-4FAD-B898-879B5A9D3F27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6F7DFD3C-2C65-4B0C-8399-8209BCFDA485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border>
        <left style="thin">
          <color indexed="64"/>
        </left>
      </border>
    </dxf>
    <dxf>
      <numFmt numFmtId="10" formatCode="&quot;$&quot;#,##0_);[Red]\(&quot;$&quot;#,##0\)"/>
    </dxf>
    <dxf>
      <font>
        <color theme="4" tint="0.79998168889431442"/>
      </font>
    </dxf>
    <dxf>
      <numFmt numFmtId="0" formatCode="General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Packaged Foods &amp; Meats Year 1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Packaged Foods &amp; Meats Year 1 Revenue</a:t>
          </a:r>
        </a:p>
      </cx:txPr>
    </cx:title>
    <cx:plotArea>
      <cx:plotAreaRegion>
        <cx:series layoutId="clusteredColumn" uniqueId="{5C3BE0AF-5F11-4857-AB59-1A9591CD01ED}">
          <cx:dataId val="0"/>
          <cx:layoutPr>
            <cx:binning intervalClosed="r">
              <cx:binSize val="55000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>
      <cx:tx>
        <cx:txData>
          <cx:v>Household Products Year 1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Household Products Year 1 Revenue</a:t>
          </a:r>
        </a:p>
      </cx:txPr>
    </cx:title>
    <cx:plotArea>
      <cx:plotAreaRegion>
        <cx:series layoutId="clusteredColumn" uniqueId="{E72A598C-BC84-4998-A774-77F263DFE5CC}">
          <cx:dataId val="0"/>
          <cx:layoutPr>
            <cx:binning intervalClosed="r">
              <cx:binSize val="55000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Soft Drinks Year 1 Revenue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Soft Drinks Year 1 Revenue</a:t>
          </a:r>
        </a:p>
      </cx:txPr>
    </cx:title>
    <cx:plotArea>
      <cx:plotAreaRegion>
        <cx:series layoutId="clusteredColumn" uniqueId="{0B9D4FC9-C584-4C35-8E1E-1021A7173BA5}">
          <cx:dataId val="0"/>
          <cx:layoutPr>
            <cx:binning intervalClosed="r">
              <cx:binSize val="100000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10885</xdr:rowOff>
    </xdr:from>
    <xdr:to>
      <xdr:col>18</xdr:col>
      <xdr:colOff>442436</xdr:colOff>
      <xdr:row>14</xdr:row>
      <xdr:rowOff>182952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03E2251-ACC3-49BB-9F09-1979C92568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0885"/>
              <a:ext cx="11415236" cy="27323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15</xdr:row>
      <xdr:rowOff>0</xdr:rowOff>
    </xdr:from>
    <xdr:to>
      <xdr:col>12</xdr:col>
      <xdr:colOff>460758</xdr:colOff>
      <xdr:row>29</xdr:row>
      <xdr:rowOff>111918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E4EDE6-66A0-4135-B7DF-1693E22A87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743200"/>
              <a:ext cx="7775958" cy="2672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29</xdr:row>
      <xdr:rowOff>119743</xdr:rowOff>
    </xdr:from>
    <xdr:to>
      <xdr:col>12</xdr:col>
      <xdr:colOff>475552</xdr:colOff>
      <xdr:row>44</xdr:row>
      <xdr:rowOff>75880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0A7FD63-02B4-4CE5-89A4-6B7CCFD355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423263"/>
              <a:ext cx="7790752" cy="26993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lli/Downloads/Task-2-Profit-and-Loss-Statement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Total Revenue Pivot Table"/>
      <sheetName val="Support-file"/>
      <sheetName val="Profit &amp; Loss Statement"/>
    </sheetNames>
    <sheetDataSet>
      <sheetData sheetId="0">
        <row r="2">
          <cell r="A2" t="str">
            <v>AAL</v>
          </cell>
          <cell r="D2">
            <v>2012</v>
          </cell>
          <cell r="G2">
            <v>24855000000</v>
          </cell>
          <cell r="H2">
            <v>10499000000</v>
          </cell>
          <cell r="I2">
            <v>12977000000</v>
          </cell>
          <cell r="J2">
            <v>0</v>
          </cell>
          <cell r="K2">
            <v>845000000</v>
          </cell>
        </row>
        <row r="3">
          <cell r="A3" t="str">
            <v>AAL</v>
          </cell>
          <cell r="D3">
            <v>2013</v>
          </cell>
          <cell r="G3">
            <v>26743000000</v>
          </cell>
          <cell r="H3">
            <v>11019000000</v>
          </cell>
          <cell r="I3">
            <v>12913000000</v>
          </cell>
          <cell r="J3">
            <v>0</v>
          </cell>
          <cell r="K3">
            <v>853000000</v>
          </cell>
        </row>
        <row r="4">
          <cell r="A4" t="str">
            <v>AAL</v>
          </cell>
          <cell r="D4">
            <v>2014</v>
          </cell>
          <cell r="G4">
            <v>42650000000</v>
          </cell>
          <cell r="H4">
            <v>15620000000</v>
          </cell>
          <cell r="I4">
            <v>20686000000</v>
          </cell>
          <cell r="J4">
            <v>0</v>
          </cell>
          <cell r="K4">
            <v>1295000000</v>
          </cell>
        </row>
        <row r="5">
          <cell r="A5" t="str">
            <v>AAL</v>
          </cell>
          <cell r="D5">
            <v>2015</v>
          </cell>
          <cell r="G5">
            <v>40990000000</v>
          </cell>
          <cell r="H5">
            <v>11096000000</v>
          </cell>
          <cell r="I5">
            <v>21275000000</v>
          </cell>
          <cell r="J5">
            <v>0</v>
          </cell>
          <cell r="K5">
            <v>1364000000</v>
          </cell>
        </row>
        <row r="6">
          <cell r="A6" t="str">
            <v>AAP</v>
          </cell>
          <cell r="D6">
            <v>2012</v>
          </cell>
          <cell r="G6">
            <v>6205003000</v>
          </cell>
          <cell r="H6">
            <v>3106967000</v>
          </cell>
          <cell r="I6">
            <v>2440721000</v>
          </cell>
          <cell r="J6">
            <v>0</v>
          </cell>
          <cell r="K6">
            <v>0</v>
          </cell>
        </row>
        <row r="7">
          <cell r="A7" t="str">
            <v>AAP</v>
          </cell>
          <cell r="D7">
            <v>2013</v>
          </cell>
          <cell r="G7">
            <v>6493814000</v>
          </cell>
          <cell r="H7">
            <v>3241668000</v>
          </cell>
          <cell r="I7">
            <v>2591828000</v>
          </cell>
          <cell r="J7">
            <v>0</v>
          </cell>
          <cell r="K7">
            <v>0</v>
          </cell>
        </row>
        <row r="8">
          <cell r="A8" t="str">
            <v>AAP</v>
          </cell>
          <cell r="D8">
            <v>2015</v>
          </cell>
          <cell r="G8">
            <v>9843861000</v>
          </cell>
          <cell r="H8">
            <v>5390248000</v>
          </cell>
          <cell r="I8">
            <v>3601903000</v>
          </cell>
          <cell r="J8">
            <v>0</v>
          </cell>
          <cell r="K8">
            <v>0</v>
          </cell>
        </row>
        <row r="9">
          <cell r="A9" t="str">
            <v>AAP</v>
          </cell>
          <cell r="D9">
            <v>2016</v>
          </cell>
          <cell r="G9">
            <v>9737018000</v>
          </cell>
          <cell r="H9">
            <v>5314246000</v>
          </cell>
          <cell r="I9">
            <v>3596992000</v>
          </cell>
          <cell r="J9">
            <v>0</v>
          </cell>
          <cell r="K9">
            <v>0</v>
          </cell>
        </row>
        <row r="10">
          <cell r="A10" t="str">
            <v>AAPL</v>
          </cell>
          <cell r="D10">
            <v>2013</v>
          </cell>
          <cell r="G10">
            <v>170910000000</v>
          </cell>
          <cell r="H10">
            <v>106606000000</v>
          </cell>
          <cell r="I10">
            <v>10830000000</v>
          </cell>
          <cell r="J10">
            <v>4475000000</v>
          </cell>
          <cell r="K10">
            <v>0</v>
          </cell>
        </row>
        <row r="11">
          <cell r="A11" t="str">
            <v>AAPL</v>
          </cell>
          <cell r="D11">
            <v>2014</v>
          </cell>
          <cell r="G11">
            <v>182795000000</v>
          </cell>
          <cell r="H11">
            <v>112258000000</v>
          </cell>
          <cell r="I11">
            <v>11993000000</v>
          </cell>
          <cell r="J11">
            <v>6041000000</v>
          </cell>
          <cell r="K11">
            <v>0</v>
          </cell>
        </row>
        <row r="12">
          <cell r="A12" t="str">
            <v>AAPL</v>
          </cell>
          <cell r="D12">
            <v>2015</v>
          </cell>
          <cell r="G12">
            <v>233715000000</v>
          </cell>
          <cell r="H12">
            <v>140089000000</v>
          </cell>
          <cell r="I12">
            <v>14329000000</v>
          </cell>
          <cell r="J12">
            <v>8067000000</v>
          </cell>
          <cell r="K12">
            <v>0</v>
          </cell>
        </row>
        <row r="13">
          <cell r="A13" t="str">
            <v>AAPL</v>
          </cell>
          <cell r="D13">
            <v>2016</v>
          </cell>
          <cell r="G13">
            <v>215639000000</v>
          </cell>
          <cell r="H13">
            <v>131376000000</v>
          </cell>
          <cell r="I13">
            <v>14194000000</v>
          </cell>
          <cell r="J13">
            <v>10045000000</v>
          </cell>
          <cell r="K13">
            <v>0</v>
          </cell>
        </row>
        <row r="14">
          <cell r="A14" t="str">
            <v>ABBV</v>
          </cell>
          <cell r="D14">
            <v>2012</v>
          </cell>
          <cell r="G14">
            <v>18380000000</v>
          </cell>
          <cell r="H14">
            <v>4508000000</v>
          </cell>
          <cell r="I14">
            <v>4989000000</v>
          </cell>
          <cell r="J14">
            <v>2778000000</v>
          </cell>
          <cell r="K14">
            <v>0</v>
          </cell>
        </row>
        <row r="15">
          <cell r="A15" t="str">
            <v>ABBV</v>
          </cell>
          <cell r="D15">
            <v>2013</v>
          </cell>
          <cell r="G15">
            <v>18790000000</v>
          </cell>
          <cell r="H15">
            <v>4581000000</v>
          </cell>
          <cell r="I15">
            <v>5352000000</v>
          </cell>
          <cell r="J15">
            <v>2855000000</v>
          </cell>
          <cell r="K15">
            <v>0</v>
          </cell>
        </row>
        <row r="16">
          <cell r="A16" t="str">
            <v>ABBV</v>
          </cell>
          <cell r="D16">
            <v>2014</v>
          </cell>
          <cell r="G16">
            <v>19960000000</v>
          </cell>
          <cell r="H16">
            <v>4426000000</v>
          </cell>
          <cell r="I16">
            <v>8474000000</v>
          </cell>
          <cell r="J16">
            <v>3297000000</v>
          </cell>
          <cell r="K16">
            <v>0</v>
          </cell>
        </row>
        <row r="17">
          <cell r="A17" t="str">
            <v>ABBV</v>
          </cell>
          <cell r="D17">
            <v>2015</v>
          </cell>
          <cell r="G17">
            <v>22859000000</v>
          </cell>
          <cell r="H17">
            <v>4500000000</v>
          </cell>
          <cell r="I17">
            <v>6387000000</v>
          </cell>
          <cell r="J17">
            <v>4285000000</v>
          </cell>
          <cell r="K17">
            <v>0</v>
          </cell>
        </row>
        <row r="18">
          <cell r="A18" t="str">
            <v>ABC</v>
          </cell>
          <cell r="D18">
            <v>2013</v>
          </cell>
          <cell r="G18">
            <v>87959167000</v>
          </cell>
          <cell r="H18">
            <v>85451348000</v>
          </cell>
          <cell r="I18">
            <v>1447234000</v>
          </cell>
          <cell r="J18">
            <v>0</v>
          </cell>
          <cell r="K18">
            <v>162186000</v>
          </cell>
        </row>
        <row r="19">
          <cell r="A19" t="str">
            <v>ABC</v>
          </cell>
          <cell r="D19">
            <v>2014</v>
          </cell>
          <cell r="G19">
            <v>119569127000</v>
          </cell>
          <cell r="H19">
            <v>116586761000</v>
          </cell>
          <cell r="I19">
            <v>2011595000</v>
          </cell>
          <cell r="J19">
            <v>0</v>
          </cell>
          <cell r="K19">
            <v>188680000</v>
          </cell>
        </row>
        <row r="20">
          <cell r="A20" t="str">
            <v>ABC</v>
          </cell>
          <cell r="D20">
            <v>2015</v>
          </cell>
          <cell r="G20">
            <v>135961803000</v>
          </cell>
          <cell r="H20">
            <v>132432490000</v>
          </cell>
          <cell r="I20">
            <v>2858458000</v>
          </cell>
          <cell r="J20">
            <v>0</v>
          </cell>
          <cell r="K20">
            <v>248635000</v>
          </cell>
        </row>
        <row r="21">
          <cell r="A21" t="str">
            <v>ABC</v>
          </cell>
          <cell r="D21">
            <v>2016</v>
          </cell>
          <cell r="G21">
            <v>146849686000</v>
          </cell>
          <cell r="H21">
            <v>142577080000</v>
          </cell>
          <cell r="I21">
            <v>2382097000</v>
          </cell>
          <cell r="J21">
            <v>0</v>
          </cell>
          <cell r="K21">
            <v>364735000</v>
          </cell>
        </row>
        <row r="22">
          <cell r="A22" t="str">
            <v>ABT</v>
          </cell>
          <cell r="D22">
            <v>2012</v>
          </cell>
          <cell r="G22">
            <v>19050000000</v>
          </cell>
          <cell r="H22">
            <v>8899000000</v>
          </cell>
          <cell r="I22">
            <v>6735000000</v>
          </cell>
          <cell r="J22">
            <v>1461000000</v>
          </cell>
          <cell r="K22">
            <v>595000000</v>
          </cell>
        </row>
        <row r="23">
          <cell r="A23" t="str">
            <v>ABT</v>
          </cell>
          <cell r="D23">
            <v>2013</v>
          </cell>
          <cell r="G23">
            <v>19657000000</v>
          </cell>
          <cell r="H23">
            <v>9193000000</v>
          </cell>
          <cell r="I23">
            <v>6372000000</v>
          </cell>
          <cell r="J23">
            <v>1371000000</v>
          </cell>
          <cell r="K23">
            <v>588000000</v>
          </cell>
        </row>
        <row r="24">
          <cell r="A24" t="str">
            <v>ABT</v>
          </cell>
          <cell r="D24">
            <v>2014</v>
          </cell>
          <cell r="G24">
            <v>20247000000</v>
          </cell>
          <cell r="H24">
            <v>9218000000</v>
          </cell>
          <cell r="I24">
            <v>6530000000</v>
          </cell>
          <cell r="J24">
            <v>1345000000</v>
          </cell>
          <cell r="K24">
            <v>555000000</v>
          </cell>
        </row>
        <row r="25">
          <cell r="A25" t="str">
            <v>ABT</v>
          </cell>
          <cell r="D25">
            <v>2015</v>
          </cell>
          <cell r="G25">
            <v>20405000000</v>
          </cell>
          <cell r="H25">
            <v>8747000000</v>
          </cell>
          <cell r="I25">
            <v>6785000000</v>
          </cell>
          <cell r="J25">
            <v>1405000000</v>
          </cell>
          <cell r="K25">
            <v>601000000</v>
          </cell>
        </row>
        <row r="26">
          <cell r="A26" t="str">
            <v>ADBE</v>
          </cell>
          <cell r="D26">
            <v>2013</v>
          </cell>
          <cell r="G26">
            <v>4055240000</v>
          </cell>
          <cell r="H26">
            <v>586557000</v>
          </cell>
          <cell r="I26">
            <v>2140578000</v>
          </cell>
          <cell r="J26">
            <v>826631000</v>
          </cell>
          <cell r="K26">
            <v>52254000</v>
          </cell>
        </row>
        <row r="27">
          <cell r="A27" t="str">
            <v>ADBE</v>
          </cell>
          <cell r="D27">
            <v>2014</v>
          </cell>
          <cell r="G27">
            <v>4147065000</v>
          </cell>
          <cell r="H27">
            <v>622080000</v>
          </cell>
          <cell r="I27">
            <v>2195640000</v>
          </cell>
          <cell r="J27">
            <v>844353000</v>
          </cell>
          <cell r="K27">
            <v>52424000</v>
          </cell>
        </row>
        <row r="28">
          <cell r="A28" t="str">
            <v>ADBE</v>
          </cell>
          <cell r="D28">
            <v>2015</v>
          </cell>
          <cell r="G28">
            <v>4795511000</v>
          </cell>
          <cell r="H28">
            <v>744317000</v>
          </cell>
          <cell r="I28">
            <v>2215161000</v>
          </cell>
          <cell r="J28">
            <v>862730000</v>
          </cell>
          <cell r="K28">
            <v>68649000</v>
          </cell>
        </row>
        <row r="29">
          <cell r="A29" t="str">
            <v>ADBE</v>
          </cell>
          <cell r="D29">
            <v>2016</v>
          </cell>
          <cell r="G29">
            <v>5854430000</v>
          </cell>
          <cell r="H29">
            <v>819908000</v>
          </cell>
          <cell r="I29">
            <v>2487907000</v>
          </cell>
          <cell r="J29">
            <v>975987000</v>
          </cell>
          <cell r="K29">
            <v>78534000</v>
          </cell>
        </row>
        <row r="30">
          <cell r="A30" t="str">
            <v>ADI</v>
          </cell>
          <cell r="D30">
            <v>2013</v>
          </cell>
          <cell r="G30">
            <v>2633689000</v>
          </cell>
          <cell r="H30">
            <v>941278000</v>
          </cell>
          <cell r="I30">
            <v>396233000</v>
          </cell>
          <cell r="J30">
            <v>513035000</v>
          </cell>
          <cell r="K30">
            <v>220000</v>
          </cell>
        </row>
        <row r="31">
          <cell r="A31" t="str">
            <v>ADI</v>
          </cell>
          <cell r="D31">
            <v>2014</v>
          </cell>
          <cell r="G31">
            <v>2864773000</v>
          </cell>
          <cell r="H31">
            <v>1034585000</v>
          </cell>
          <cell r="I31">
            <v>454676000</v>
          </cell>
          <cell r="J31">
            <v>559686000</v>
          </cell>
          <cell r="K31">
            <v>26020000</v>
          </cell>
        </row>
        <row r="32">
          <cell r="A32" t="str">
            <v>ADI</v>
          </cell>
          <cell r="D32">
            <v>2015</v>
          </cell>
          <cell r="G32">
            <v>3435092000</v>
          </cell>
          <cell r="H32">
            <v>1175830000</v>
          </cell>
          <cell r="I32">
            <v>702644000</v>
          </cell>
          <cell r="J32">
            <v>637459000</v>
          </cell>
          <cell r="K32">
            <v>88318000</v>
          </cell>
        </row>
        <row r="33">
          <cell r="A33" t="str">
            <v>ADI</v>
          </cell>
          <cell r="D33">
            <v>2016</v>
          </cell>
          <cell r="G33">
            <v>3421409000</v>
          </cell>
          <cell r="H33">
            <v>1194236000</v>
          </cell>
          <cell r="I33">
            <v>461438000</v>
          </cell>
          <cell r="J33">
            <v>653816000</v>
          </cell>
          <cell r="K33">
            <v>70123000</v>
          </cell>
        </row>
        <row r="34">
          <cell r="A34" t="str">
            <v>ADM</v>
          </cell>
          <cell r="D34">
            <v>2012</v>
          </cell>
          <cell r="G34">
            <v>90559000000</v>
          </cell>
          <cell r="H34">
            <v>86936000000</v>
          </cell>
          <cell r="I34">
            <v>1665000000</v>
          </cell>
          <cell r="J34">
            <v>0</v>
          </cell>
          <cell r="K34">
            <v>0</v>
          </cell>
        </row>
        <row r="35">
          <cell r="A35" t="str">
            <v>ADM</v>
          </cell>
          <cell r="D35">
            <v>2013</v>
          </cell>
          <cell r="G35">
            <v>89804000000</v>
          </cell>
          <cell r="H35">
            <v>85915000000</v>
          </cell>
          <cell r="I35">
            <v>1759000000</v>
          </cell>
          <cell r="J35">
            <v>0</v>
          </cell>
          <cell r="K35">
            <v>0</v>
          </cell>
        </row>
        <row r="36">
          <cell r="A36" t="str">
            <v>ADM</v>
          </cell>
          <cell r="D36">
            <v>2014</v>
          </cell>
          <cell r="G36">
            <v>81201000000</v>
          </cell>
          <cell r="H36">
            <v>76433000000</v>
          </cell>
          <cell r="I36">
            <v>1907000000</v>
          </cell>
          <cell r="J36">
            <v>0</v>
          </cell>
          <cell r="K36">
            <v>0</v>
          </cell>
        </row>
        <row r="37">
          <cell r="A37" t="str">
            <v>ADM</v>
          </cell>
          <cell r="D37">
            <v>2015</v>
          </cell>
          <cell r="G37">
            <v>67702000000</v>
          </cell>
          <cell r="H37">
            <v>63682000000</v>
          </cell>
          <cell r="I37">
            <v>2010000000</v>
          </cell>
          <cell r="J37">
            <v>0</v>
          </cell>
          <cell r="K37">
            <v>0</v>
          </cell>
        </row>
        <row r="38">
          <cell r="A38" t="str">
            <v>ADS</v>
          </cell>
          <cell r="D38">
            <v>2012</v>
          </cell>
          <cell r="G38">
            <v>3641390000</v>
          </cell>
          <cell r="H38">
            <v>2392091000</v>
          </cell>
          <cell r="I38">
            <v>108059000</v>
          </cell>
          <cell r="J38">
            <v>0</v>
          </cell>
          <cell r="K38">
            <v>166876000</v>
          </cell>
        </row>
        <row r="39">
          <cell r="A39" t="str">
            <v>ADS</v>
          </cell>
          <cell r="D39">
            <v>2013</v>
          </cell>
          <cell r="G39">
            <v>4319063000</v>
          </cell>
          <cell r="H39">
            <v>2894917000</v>
          </cell>
          <cell r="I39">
            <v>109115000</v>
          </cell>
          <cell r="J39">
            <v>0</v>
          </cell>
          <cell r="K39">
            <v>216119000</v>
          </cell>
        </row>
        <row r="40">
          <cell r="A40" t="str">
            <v>ADS</v>
          </cell>
          <cell r="D40">
            <v>2014</v>
          </cell>
          <cell r="G40">
            <v>5302940000</v>
          </cell>
          <cell r="H40">
            <v>3643979000</v>
          </cell>
          <cell r="I40">
            <v>247412000</v>
          </cell>
          <cell r="J40">
            <v>0</v>
          </cell>
          <cell r="K40">
            <v>313082000</v>
          </cell>
        </row>
        <row r="41">
          <cell r="A41" t="str">
            <v>ADS</v>
          </cell>
          <cell r="D41">
            <v>2015</v>
          </cell>
          <cell r="G41">
            <v>6439746000</v>
          </cell>
          <cell r="H41">
            <v>4482700000</v>
          </cell>
          <cell r="I41">
            <v>203046000</v>
          </cell>
          <cell r="J41">
            <v>0</v>
          </cell>
          <cell r="K41">
            <v>492140000</v>
          </cell>
        </row>
        <row r="42">
          <cell r="A42" t="str">
            <v>ADSK</v>
          </cell>
          <cell r="D42">
            <v>2013</v>
          </cell>
          <cell r="G42">
            <v>2312200000</v>
          </cell>
          <cell r="H42">
            <v>238500000</v>
          </cell>
          <cell r="I42">
            <v>1081800000</v>
          </cell>
          <cell r="J42">
            <v>600000000</v>
          </cell>
          <cell r="K42">
            <v>42100000</v>
          </cell>
        </row>
        <row r="43">
          <cell r="A43" t="str">
            <v>ADSK</v>
          </cell>
          <cell r="D43">
            <v>2014</v>
          </cell>
          <cell r="G43">
            <v>2273900000</v>
          </cell>
          <cell r="H43">
            <v>274300000</v>
          </cell>
          <cell r="I43">
            <v>1054400000</v>
          </cell>
          <cell r="J43">
            <v>611100000</v>
          </cell>
          <cell r="K43">
            <v>36500000</v>
          </cell>
        </row>
        <row r="44">
          <cell r="A44" t="str">
            <v>ADSK</v>
          </cell>
          <cell r="D44">
            <v>2015</v>
          </cell>
          <cell r="G44">
            <v>2512200000</v>
          </cell>
          <cell r="H44">
            <v>342100000</v>
          </cell>
          <cell r="I44">
            <v>1281300000</v>
          </cell>
          <cell r="J44">
            <v>725200000</v>
          </cell>
          <cell r="K44">
            <v>39800000</v>
          </cell>
        </row>
        <row r="45">
          <cell r="A45" t="str">
            <v>ADSK</v>
          </cell>
          <cell r="D45">
            <v>2016</v>
          </cell>
          <cell r="G45">
            <v>2504100000</v>
          </cell>
          <cell r="H45">
            <v>370700000</v>
          </cell>
          <cell r="I45">
            <v>1308900000</v>
          </cell>
          <cell r="J45">
            <v>790000000</v>
          </cell>
          <cell r="K45">
            <v>33200000</v>
          </cell>
        </row>
        <row r="46">
          <cell r="A46" t="str">
            <v>AEE</v>
          </cell>
          <cell r="D46">
            <v>2012</v>
          </cell>
          <cell r="G46">
            <v>5781000000</v>
          </cell>
          <cell r="H46">
            <v>3477000000</v>
          </cell>
          <cell r="I46">
            <v>443000000</v>
          </cell>
          <cell r="J46">
            <v>0</v>
          </cell>
          <cell r="K46">
            <v>673000000</v>
          </cell>
        </row>
        <row r="47">
          <cell r="A47" t="str">
            <v>AEE</v>
          </cell>
          <cell r="D47">
            <v>2013</v>
          </cell>
          <cell r="G47">
            <v>5838000000</v>
          </cell>
          <cell r="H47">
            <v>3490000000</v>
          </cell>
          <cell r="I47">
            <v>458000000</v>
          </cell>
          <cell r="J47">
            <v>0</v>
          </cell>
          <cell r="K47">
            <v>706000000</v>
          </cell>
        </row>
        <row r="48">
          <cell r="A48" t="str">
            <v>AEE</v>
          </cell>
          <cell r="D48">
            <v>2014</v>
          </cell>
          <cell r="G48">
            <v>6053000000</v>
          </cell>
          <cell r="H48">
            <v>3586000000</v>
          </cell>
          <cell r="I48">
            <v>468000000</v>
          </cell>
          <cell r="J48">
            <v>0</v>
          </cell>
          <cell r="K48">
            <v>745000000</v>
          </cell>
        </row>
        <row r="49">
          <cell r="A49" t="str">
            <v>AEE</v>
          </cell>
          <cell r="D49">
            <v>2015</v>
          </cell>
          <cell r="G49">
            <v>6098000000</v>
          </cell>
          <cell r="H49">
            <v>3501000000</v>
          </cell>
          <cell r="I49">
            <v>542000000</v>
          </cell>
          <cell r="J49">
            <v>0</v>
          </cell>
          <cell r="K49">
            <v>796000000</v>
          </cell>
        </row>
        <row r="50">
          <cell r="A50" t="str">
            <v>AEP</v>
          </cell>
          <cell r="D50">
            <v>2012</v>
          </cell>
          <cell r="G50">
            <v>14945000000</v>
          </cell>
          <cell r="H50">
            <v>6395000000</v>
          </cell>
          <cell r="I50">
            <v>3812000000</v>
          </cell>
          <cell r="J50">
            <v>0</v>
          </cell>
          <cell r="K50">
            <v>1782000000</v>
          </cell>
        </row>
        <row r="51">
          <cell r="A51" t="str">
            <v>AEP</v>
          </cell>
          <cell r="D51">
            <v>2013</v>
          </cell>
          <cell r="G51">
            <v>14813500000</v>
          </cell>
          <cell r="H51">
            <v>6722300000</v>
          </cell>
          <cell r="I51">
            <v>3329800000</v>
          </cell>
          <cell r="J51">
            <v>0</v>
          </cell>
          <cell r="K51">
            <v>1712500000</v>
          </cell>
        </row>
        <row r="52">
          <cell r="A52" t="str">
            <v>AEP</v>
          </cell>
          <cell r="D52">
            <v>2014</v>
          </cell>
          <cell r="G52">
            <v>16378600000</v>
          </cell>
          <cell r="H52">
            <v>7685700000</v>
          </cell>
          <cell r="I52">
            <v>3667900000</v>
          </cell>
          <cell r="J52">
            <v>0</v>
          </cell>
          <cell r="K52">
            <v>1897600000</v>
          </cell>
        </row>
        <row r="53">
          <cell r="A53" t="str">
            <v>AEP</v>
          </cell>
          <cell r="D53">
            <v>2015</v>
          </cell>
          <cell r="G53">
            <v>16453200000</v>
          </cell>
          <cell r="H53">
            <v>7433500000</v>
          </cell>
          <cell r="I53">
            <v>3676500000</v>
          </cell>
          <cell r="J53">
            <v>0</v>
          </cell>
          <cell r="K53">
            <v>2009700000</v>
          </cell>
        </row>
        <row r="54">
          <cell r="A54" t="str">
            <v>AFL</v>
          </cell>
          <cell r="D54">
            <v>2012</v>
          </cell>
          <cell r="G54">
            <v>25364000000</v>
          </cell>
          <cell r="H54">
            <v>17074000000</v>
          </cell>
          <cell r="I54" t="str">
            <v>0</v>
          </cell>
          <cell r="J54">
            <v>0</v>
          </cell>
          <cell r="K54">
            <v>3727000000</v>
          </cell>
        </row>
        <row r="55">
          <cell r="A55" t="str">
            <v>AFL</v>
          </cell>
          <cell r="D55">
            <v>2013</v>
          </cell>
          <cell r="G55">
            <v>23939000000</v>
          </cell>
          <cell r="H55">
            <v>15341000000</v>
          </cell>
          <cell r="I55" t="str">
            <v>0</v>
          </cell>
          <cell r="J55">
            <v>0</v>
          </cell>
          <cell r="K55">
            <v>3489000000</v>
          </cell>
        </row>
        <row r="56">
          <cell r="A56" t="str">
            <v>AFL</v>
          </cell>
          <cell r="D56">
            <v>2014</v>
          </cell>
          <cell r="G56">
            <v>22728000000</v>
          </cell>
          <cell r="H56">
            <v>14373000000</v>
          </cell>
          <cell r="I56" t="str">
            <v>0</v>
          </cell>
          <cell r="J56">
            <v>0</v>
          </cell>
          <cell r="K56">
            <v>3547000000</v>
          </cell>
        </row>
        <row r="57">
          <cell r="A57" t="str">
            <v>AFL</v>
          </cell>
          <cell r="D57">
            <v>2015</v>
          </cell>
          <cell r="G57">
            <v>20872000000</v>
          </cell>
          <cell r="H57">
            <v>13049000000</v>
          </cell>
          <cell r="I57" t="str">
            <v>0</v>
          </cell>
          <cell r="J57">
            <v>0</v>
          </cell>
          <cell r="K57">
            <v>3672000000</v>
          </cell>
        </row>
        <row r="58">
          <cell r="A58" t="str">
            <v>AIG</v>
          </cell>
          <cell r="D58">
            <v>2012</v>
          </cell>
          <cell r="G58">
            <v>71214000000</v>
          </cell>
          <cell r="H58">
            <v>37745000000</v>
          </cell>
          <cell r="I58">
            <v>21491000000</v>
          </cell>
          <cell r="J58">
            <v>0</v>
          </cell>
          <cell r="K58">
            <v>0</v>
          </cell>
        </row>
        <row r="59">
          <cell r="A59" t="str">
            <v>AIG</v>
          </cell>
          <cell r="D59">
            <v>2013</v>
          </cell>
          <cell r="G59">
            <v>68874000000</v>
          </cell>
          <cell r="H59">
            <v>34660000000</v>
          </cell>
          <cell r="I59">
            <v>22005000000</v>
          </cell>
          <cell r="J59">
            <v>0</v>
          </cell>
          <cell r="K59">
            <v>0</v>
          </cell>
        </row>
        <row r="60">
          <cell r="A60" t="str">
            <v>AIG</v>
          </cell>
          <cell r="D60">
            <v>2014</v>
          </cell>
          <cell r="G60">
            <v>64406000000</v>
          </cell>
          <cell r="H60">
            <v>33611000000</v>
          </cell>
          <cell r="I60">
            <v>18491000000</v>
          </cell>
          <cell r="J60">
            <v>0</v>
          </cell>
          <cell r="K60">
            <v>0</v>
          </cell>
        </row>
        <row r="61">
          <cell r="A61" t="str">
            <v>AIG</v>
          </cell>
          <cell r="D61">
            <v>2015</v>
          </cell>
          <cell r="G61">
            <v>58327000000</v>
          </cell>
          <cell r="H61">
            <v>36581000000</v>
          </cell>
          <cell r="I61">
            <v>16417000000</v>
          </cell>
          <cell r="J61">
            <v>0</v>
          </cell>
          <cell r="K61">
            <v>0</v>
          </cell>
        </row>
        <row r="62">
          <cell r="A62" t="str">
            <v>AIV</v>
          </cell>
          <cell r="D62">
            <v>2012</v>
          </cell>
          <cell r="G62">
            <v>958511000</v>
          </cell>
          <cell r="H62">
            <v>386355000</v>
          </cell>
          <cell r="I62">
            <v>61732000</v>
          </cell>
          <cell r="J62">
            <v>0</v>
          </cell>
          <cell r="K62">
            <v>325173000</v>
          </cell>
        </row>
        <row r="63">
          <cell r="A63" t="str">
            <v>AIV</v>
          </cell>
          <cell r="D63">
            <v>2013</v>
          </cell>
          <cell r="G63">
            <v>974053000</v>
          </cell>
          <cell r="H63">
            <v>380051000</v>
          </cell>
          <cell r="I63">
            <v>53073000</v>
          </cell>
          <cell r="J63">
            <v>0</v>
          </cell>
          <cell r="K63">
            <v>291910000</v>
          </cell>
        </row>
        <row r="64">
          <cell r="A64" t="str">
            <v>AIV</v>
          </cell>
          <cell r="D64">
            <v>2014</v>
          </cell>
          <cell r="G64">
            <v>984363000</v>
          </cell>
          <cell r="H64">
            <v>380964000</v>
          </cell>
          <cell r="I64">
            <v>56621000</v>
          </cell>
          <cell r="J64">
            <v>0</v>
          </cell>
          <cell r="K64">
            <v>282608000</v>
          </cell>
        </row>
        <row r="65">
          <cell r="A65" t="str">
            <v>AIV</v>
          </cell>
          <cell r="D65">
            <v>2015</v>
          </cell>
          <cell r="G65">
            <v>981310000</v>
          </cell>
          <cell r="H65">
            <v>365248000</v>
          </cell>
          <cell r="I65">
            <v>53546000</v>
          </cell>
          <cell r="J65">
            <v>0</v>
          </cell>
          <cell r="K65">
            <v>306301000</v>
          </cell>
        </row>
        <row r="66">
          <cell r="A66" t="str">
            <v>AIZ</v>
          </cell>
          <cell r="D66">
            <v>2013</v>
          </cell>
          <cell r="G66">
            <v>9047657000</v>
          </cell>
          <cell r="H66">
            <v>6709936000</v>
          </cell>
          <cell r="I66" t="str">
            <v>0</v>
          </cell>
          <cell r="J66">
            <v>0</v>
          </cell>
          <cell r="K66">
            <v>1470287000</v>
          </cell>
        </row>
        <row r="67">
          <cell r="A67" t="str">
            <v>AIZ</v>
          </cell>
          <cell r="D67">
            <v>2014</v>
          </cell>
          <cell r="G67">
            <v>10381653000</v>
          </cell>
          <cell r="H67">
            <v>8093563000</v>
          </cell>
          <cell r="I67" t="str">
            <v>0</v>
          </cell>
          <cell r="J67">
            <v>0</v>
          </cell>
          <cell r="K67">
            <v>1485558000</v>
          </cell>
        </row>
        <row r="68">
          <cell r="A68" t="str">
            <v>AIZ</v>
          </cell>
          <cell r="D68">
            <v>2015</v>
          </cell>
          <cell r="G68">
            <v>10325494000</v>
          </cell>
          <cell r="H68">
            <v>8666624000</v>
          </cell>
          <cell r="I68" t="str">
            <v>0</v>
          </cell>
          <cell r="J68">
            <v>0</v>
          </cell>
          <cell r="K68">
            <v>1402573000</v>
          </cell>
        </row>
        <row r="69">
          <cell r="A69" t="str">
            <v>AIZ</v>
          </cell>
          <cell r="D69">
            <v>2016</v>
          </cell>
          <cell r="G69">
            <v>7531780000</v>
          </cell>
          <cell r="H69">
            <v>5251228000</v>
          </cell>
          <cell r="I69" t="str">
            <v>0</v>
          </cell>
          <cell r="J69">
            <v>0</v>
          </cell>
          <cell r="K69">
            <v>1351314000</v>
          </cell>
        </row>
        <row r="70">
          <cell r="A70" t="str">
            <v>AKAM</v>
          </cell>
          <cell r="D70">
            <v>2012</v>
          </cell>
          <cell r="G70">
            <v>1373947000</v>
          </cell>
          <cell r="H70">
            <v>529900000</v>
          </cell>
          <cell r="I70">
            <v>433448000</v>
          </cell>
          <cell r="J70">
            <v>74744000</v>
          </cell>
          <cell r="K70">
            <v>20962000</v>
          </cell>
        </row>
        <row r="71">
          <cell r="A71" t="str">
            <v>AKAM</v>
          </cell>
          <cell r="D71">
            <v>2013</v>
          </cell>
          <cell r="G71">
            <v>1577922000</v>
          </cell>
          <cell r="H71">
            <v>511087000</v>
          </cell>
          <cell r="I71">
            <v>535598000</v>
          </cell>
          <cell r="J71">
            <v>93879000</v>
          </cell>
          <cell r="K71">
            <v>21547000</v>
          </cell>
        </row>
        <row r="72">
          <cell r="A72" t="str">
            <v>AKAM</v>
          </cell>
          <cell r="D72">
            <v>2014</v>
          </cell>
          <cell r="G72">
            <v>1963874000</v>
          </cell>
          <cell r="H72">
            <v>610943000</v>
          </cell>
          <cell r="I72">
            <v>704880000</v>
          </cell>
          <cell r="J72">
            <v>125286000</v>
          </cell>
          <cell r="K72">
            <v>32057000</v>
          </cell>
        </row>
        <row r="73">
          <cell r="A73" t="str">
            <v>AKAM</v>
          </cell>
          <cell r="D73">
            <v>2015</v>
          </cell>
          <cell r="G73">
            <v>2197448000</v>
          </cell>
          <cell r="H73">
            <v>725620000</v>
          </cell>
          <cell r="I73">
            <v>829253000</v>
          </cell>
          <cell r="J73">
            <v>148591000</v>
          </cell>
          <cell r="K73">
            <v>27067000</v>
          </cell>
        </row>
        <row r="74">
          <cell r="A74" t="str">
            <v>ALB</v>
          </cell>
          <cell r="D74">
            <v>2012</v>
          </cell>
          <cell r="G74">
            <v>2519154000</v>
          </cell>
          <cell r="H74">
            <v>1620311000</v>
          </cell>
          <cell r="I74">
            <v>308456000</v>
          </cell>
          <cell r="J74">
            <v>78919000</v>
          </cell>
          <cell r="K74">
            <v>0</v>
          </cell>
        </row>
        <row r="75">
          <cell r="A75" t="str">
            <v>ALB</v>
          </cell>
          <cell r="D75">
            <v>2013</v>
          </cell>
          <cell r="G75">
            <v>2394270000</v>
          </cell>
          <cell r="H75">
            <v>1543799000</v>
          </cell>
          <cell r="I75">
            <v>158189000</v>
          </cell>
          <cell r="J75">
            <v>82246000</v>
          </cell>
          <cell r="K75">
            <v>0</v>
          </cell>
        </row>
        <row r="76">
          <cell r="A76" t="str">
            <v>ALB</v>
          </cell>
          <cell r="D76">
            <v>2014</v>
          </cell>
          <cell r="G76">
            <v>2445548000</v>
          </cell>
          <cell r="H76">
            <v>1674700000</v>
          </cell>
          <cell r="I76">
            <v>355135000</v>
          </cell>
          <cell r="J76">
            <v>88310000</v>
          </cell>
          <cell r="K76">
            <v>0</v>
          </cell>
        </row>
        <row r="77">
          <cell r="A77" t="str">
            <v>ALB</v>
          </cell>
          <cell r="D77">
            <v>2015</v>
          </cell>
          <cell r="G77">
            <v>3651335000</v>
          </cell>
          <cell r="H77">
            <v>2454463000</v>
          </cell>
          <cell r="I77">
            <v>512274000</v>
          </cell>
          <cell r="J77">
            <v>102871000</v>
          </cell>
          <cell r="K77">
            <v>0</v>
          </cell>
        </row>
        <row r="78">
          <cell r="A78" t="str">
            <v>ALK</v>
          </cell>
          <cell r="D78">
            <v>2012</v>
          </cell>
          <cell r="G78">
            <v>4657000000</v>
          </cell>
          <cell r="H78">
            <v>2319000000</v>
          </cell>
          <cell r="I78">
            <v>1542000000</v>
          </cell>
          <cell r="J78">
            <v>0</v>
          </cell>
          <cell r="K78">
            <v>264000000</v>
          </cell>
        </row>
        <row r="79">
          <cell r="A79" t="str">
            <v>ALK</v>
          </cell>
          <cell r="D79">
            <v>2013</v>
          </cell>
          <cell r="G79">
            <v>5156000000</v>
          </cell>
          <cell r="H79">
            <v>2355000000</v>
          </cell>
          <cell r="I79">
            <v>1693000000</v>
          </cell>
          <cell r="J79">
            <v>0</v>
          </cell>
          <cell r="K79">
            <v>270000000</v>
          </cell>
        </row>
        <row r="80">
          <cell r="A80" t="str">
            <v>ALK</v>
          </cell>
          <cell r="D80">
            <v>2014</v>
          </cell>
          <cell r="G80">
            <v>5368000000</v>
          </cell>
          <cell r="H80">
            <v>2325000000</v>
          </cell>
          <cell r="I80">
            <v>1817000000</v>
          </cell>
          <cell r="J80">
            <v>0</v>
          </cell>
          <cell r="K80">
            <v>294000000</v>
          </cell>
        </row>
        <row r="81">
          <cell r="A81" t="str">
            <v>ALK</v>
          </cell>
          <cell r="D81">
            <v>2015</v>
          </cell>
          <cell r="G81">
            <v>5598000000</v>
          </cell>
          <cell r="H81">
            <v>1935000000</v>
          </cell>
          <cell r="I81">
            <v>2013000000</v>
          </cell>
          <cell r="J81">
            <v>0</v>
          </cell>
          <cell r="K81">
            <v>320000000</v>
          </cell>
        </row>
        <row r="82">
          <cell r="A82" t="str">
            <v>ALL</v>
          </cell>
          <cell r="D82">
            <v>2012</v>
          </cell>
          <cell r="G82">
            <v>33315000000</v>
          </cell>
          <cell r="H82">
            <v>21618000000</v>
          </cell>
          <cell r="I82" t="str">
            <v>0</v>
          </cell>
          <cell r="J82">
            <v>0</v>
          </cell>
          <cell r="K82">
            <v>8002000000</v>
          </cell>
        </row>
        <row r="83">
          <cell r="A83" t="str">
            <v>ALL</v>
          </cell>
          <cell r="D83">
            <v>2013</v>
          </cell>
          <cell r="G83">
            <v>34507000000</v>
          </cell>
          <cell r="H83">
            <v>19828000000</v>
          </cell>
          <cell r="I83">
            <v>1278000000</v>
          </cell>
          <cell r="J83">
            <v>0</v>
          </cell>
          <cell r="K83">
            <v>8389000000</v>
          </cell>
        </row>
        <row r="84">
          <cell r="A84" t="str">
            <v>ALL</v>
          </cell>
          <cell r="D84">
            <v>2014</v>
          </cell>
          <cell r="G84">
            <v>35239000000</v>
          </cell>
          <cell r="H84">
            <v>21193000000</v>
          </cell>
          <cell r="I84">
            <v>919000000</v>
          </cell>
          <cell r="J84">
            <v>0</v>
          </cell>
          <cell r="K84">
            <v>8476000000</v>
          </cell>
        </row>
        <row r="85">
          <cell r="A85" t="str">
            <v>ALL</v>
          </cell>
          <cell r="D85">
            <v>2015</v>
          </cell>
          <cell r="G85">
            <v>35653000000</v>
          </cell>
          <cell r="H85">
            <v>22837000000</v>
          </cell>
          <cell r="I85">
            <v>761000000</v>
          </cell>
          <cell r="J85">
            <v>0</v>
          </cell>
          <cell r="K85">
            <v>8445000000</v>
          </cell>
        </row>
        <row r="86">
          <cell r="A86" t="str">
            <v>ALLE</v>
          </cell>
          <cell r="D86">
            <v>2013</v>
          </cell>
          <cell r="G86">
            <v>2069600000</v>
          </cell>
          <cell r="H86">
            <v>1208100000</v>
          </cell>
          <cell r="I86">
            <v>483100000</v>
          </cell>
          <cell r="J86">
            <v>0</v>
          </cell>
          <cell r="K86">
            <v>0</v>
          </cell>
        </row>
        <row r="87">
          <cell r="A87" t="str">
            <v>ALLE</v>
          </cell>
          <cell r="D87">
            <v>2014</v>
          </cell>
          <cell r="G87">
            <v>2118300000</v>
          </cell>
          <cell r="H87">
            <v>1264600000</v>
          </cell>
          <cell r="I87">
            <v>527400000</v>
          </cell>
          <cell r="J87">
            <v>0</v>
          </cell>
          <cell r="K87">
            <v>0</v>
          </cell>
        </row>
        <row r="88">
          <cell r="A88" t="str">
            <v>ALLE</v>
          </cell>
          <cell r="D88">
            <v>2015</v>
          </cell>
          <cell r="G88">
            <v>2068100000</v>
          </cell>
          <cell r="H88">
            <v>1199000000</v>
          </cell>
          <cell r="I88">
            <v>510500000</v>
          </cell>
          <cell r="J88">
            <v>0</v>
          </cell>
          <cell r="K88">
            <v>0</v>
          </cell>
        </row>
        <row r="89">
          <cell r="A89" t="str">
            <v>ALLE</v>
          </cell>
          <cell r="D89">
            <v>2016</v>
          </cell>
          <cell r="G89">
            <v>2238000000</v>
          </cell>
          <cell r="H89">
            <v>1252700000</v>
          </cell>
          <cell r="I89">
            <v>559800000</v>
          </cell>
          <cell r="J89">
            <v>0</v>
          </cell>
          <cell r="K89">
            <v>0</v>
          </cell>
        </row>
        <row r="90">
          <cell r="A90" t="str">
            <v>ALXN</v>
          </cell>
          <cell r="D90">
            <v>2013</v>
          </cell>
          <cell r="G90">
            <v>1551346000</v>
          </cell>
          <cell r="H90">
            <v>177556000</v>
          </cell>
          <cell r="I90">
            <v>493726000</v>
          </cell>
          <cell r="J90">
            <v>317093000</v>
          </cell>
          <cell r="K90">
            <v>417000</v>
          </cell>
        </row>
        <row r="91">
          <cell r="A91" t="str">
            <v>ALXN</v>
          </cell>
          <cell r="D91">
            <v>2014</v>
          </cell>
          <cell r="G91">
            <v>2234000000</v>
          </cell>
          <cell r="H91">
            <v>174000000</v>
          </cell>
          <cell r="I91">
            <v>650000000</v>
          </cell>
          <cell r="J91">
            <v>514000000</v>
          </cell>
          <cell r="K91">
            <v>0</v>
          </cell>
        </row>
        <row r="92">
          <cell r="A92" t="str">
            <v>ALXN</v>
          </cell>
          <cell r="D92">
            <v>2015</v>
          </cell>
          <cell r="G92">
            <v>2604000000</v>
          </cell>
          <cell r="H92">
            <v>233000000</v>
          </cell>
          <cell r="I92">
            <v>927000000</v>
          </cell>
          <cell r="J92">
            <v>709000000</v>
          </cell>
          <cell r="K92">
            <v>117000000</v>
          </cell>
        </row>
        <row r="93">
          <cell r="A93" t="str">
            <v>ALXN</v>
          </cell>
          <cell r="D93">
            <v>2016</v>
          </cell>
          <cell r="G93">
            <v>3084000000</v>
          </cell>
          <cell r="H93">
            <v>258000000</v>
          </cell>
          <cell r="I93">
            <v>990000000</v>
          </cell>
          <cell r="J93">
            <v>757000000</v>
          </cell>
          <cell r="K93">
            <v>322000000</v>
          </cell>
        </row>
        <row r="94">
          <cell r="A94" t="str">
            <v>AMAT</v>
          </cell>
          <cell r="D94">
            <v>2013</v>
          </cell>
          <cell r="G94">
            <v>7509000000</v>
          </cell>
          <cell r="H94">
            <v>4518000000</v>
          </cell>
          <cell r="I94">
            <v>898000000</v>
          </cell>
          <cell r="J94">
            <v>1320000000</v>
          </cell>
          <cell r="K94">
            <v>0</v>
          </cell>
        </row>
        <row r="95">
          <cell r="A95" t="str">
            <v>AMAT</v>
          </cell>
          <cell r="D95">
            <v>2014</v>
          </cell>
          <cell r="G95">
            <v>9072000000</v>
          </cell>
          <cell r="H95">
            <v>5229000000</v>
          </cell>
          <cell r="I95">
            <v>895000000</v>
          </cell>
          <cell r="J95">
            <v>1428000000</v>
          </cell>
          <cell r="K95">
            <v>0</v>
          </cell>
        </row>
        <row r="96">
          <cell r="A96" t="str">
            <v>AMAT</v>
          </cell>
          <cell r="D96">
            <v>2015</v>
          </cell>
          <cell r="G96">
            <v>9659000000</v>
          </cell>
          <cell r="H96">
            <v>5707000000</v>
          </cell>
          <cell r="I96">
            <v>808000000</v>
          </cell>
          <cell r="J96">
            <v>1451000000</v>
          </cell>
          <cell r="K96">
            <v>0</v>
          </cell>
        </row>
        <row r="97">
          <cell r="A97" t="str">
            <v>AMAT</v>
          </cell>
          <cell r="D97">
            <v>2016</v>
          </cell>
          <cell r="G97">
            <v>10825000000</v>
          </cell>
          <cell r="H97">
            <v>6314000000</v>
          </cell>
          <cell r="I97">
            <v>819000000</v>
          </cell>
          <cell r="J97">
            <v>1540000000</v>
          </cell>
          <cell r="K97">
            <v>0</v>
          </cell>
        </row>
        <row r="98">
          <cell r="A98" t="str">
            <v>AME</v>
          </cell>
          <cell r="D98">
            <v>2012</v>
          </cell>
          <cell r="G98">
            <v>3334213000</v>
          </cell>
          <cell r="H98">
            <v>2154132000</v>
          </cell>
          <cell r="I98">
            <v>380532000</v>
          </cell>
          <cell r="J98">
            <v>0</v>
          </cell>
          <cell r="K98">
            <v>53677000</v>
          </cell>
        </row>
        <row r="99">
          <cell r="A99" t="str">
            <v>AME</v>
          </cell>
          <cell r="D99">
            <v>2013</v>
          </cell>
          <cell r="G99">
            <v>3594136000</v>
          </cell>
          <cell r="H99">
            <v>2323642000</v>
          </cell>
          <cell r="I99">
            <v>398177000</v>
          </cell>
          <cell r="J99">
            <v>0</v>
          </cell>
          <cell r="K99">
            <v>57238000</v>
          </cell>
        </row>
        <row r="100">
          <cell r="A100" t="str">
            <v>AME</v>
          </cell>
          <cell r="D100">
            <v>2014</v>
          </cell>
          <cell r="G100">
            <v>4021964000</v>
          </cell>
          <cell r="H100">
            <v>2597017000</v>
          </cell>
          <cell r="I100">
            <v>462637000</v>
          </cell>
          <cell r="J100">
            <v>0</v>
          </cell>
          <cell r="K100">
            <v>63724000</v>
          </cell>
        </row>
        <row r="101">
          <cell r="A101" t="str">
            <v>AME</v>
          </cell>
          <cell r="D101">
            <v>2015</v>
          </cell>
          <cell r="G101">
            <v>3974295000</v>
          </cell>
          <cell r="H101">
            <v>2549280000</v>
          </cell>
          <cell r="I101">
            <v>448592000</v>
          </cell>
          <cell r="J101">
            <v>0</v>
          </cell>
          <cell r="K101">
            <v>68707000</v>
          </cell>
        </row>
        <row r="102">
          <cell r="A102" t="str">
            <v>AMGN</v>
          </cell>
          <cell r="D102">
            <v>2013</v>
          </cell>
          <cell r="G102">
            <v>18676000000</v>
          </cell>
          <cell r="H102">
            <v>3346000000</v>
          </cell>
          <cell r="I102">
            <v>5380000000</v>
          </cell>
          <cell r="J102">
            <v>4083000000</v>
          </cell>
          <cell r="K102">
            <v>0</v>
          </cell>
        </row>
        <row r="103">
          <cell r="A103" t="str">
            <v>AMGN</v>
          </cell>
          <cell r="D103">
            <v>2014</v>
          </cell>
          <cell r="G103">
            <v>20063000000</v>
          </cell>
          <cell r="H103">
            <v>4422000000</v>
          </cell>
          <cell r="I103">
            <v>5153000000</v>
          </cell>
          <cell r="J103">
            <v>4297000000</v>
          </cell>
          <cell r="K103">
            <v>0</v>
          </cell>
        </row>
        <row r="104">
          <cell r="A104" t="str">
            <v>AMGN</v>
          </cell>
          <cell r="D104">
            <v>2015</v>
          </cell>
          <cell r="G104">
            <v>21662000000</v>
          </cell>
          <cell r="H104">
            <v>4227000000</v>
          </cell>
          <cell r="I104">
            <v>4895000000</v>
          </cell>
          <cell r="J104">
            <v>4070000000</v>
          </cell>
          <cell r="K104">
            <v>0</v>
          </cell>
        </row>
        <row r="105">
          <cell r="A105" t="str">
            <v>AMGN</v>
          </cell>
          <cell r="D105">
            <v>2016</v>
          </cell>
          <cell r="G105">
            <v>22991000000</v>
          </cell>
          <cell r="H105">
            <v>4162000000</v>
          </cell>
          <cell r="I105">
            <v>5195000000</v>
          </cell>
          <cell r="J105">
            <v>3840000000</v>
          </cell>
          <cell r="K105">
            <v>0</v>
          </cell>
        </row>
        <row r="106">
          <cell r="A106" t="str">
            <v>AMP</v>
          </cell>
          <cell r="D106">
            <v>2012</v>
          </cell>
          <cell r="G106">
            <v>10259000000</v>
          </cell>
          <cell r="H106">
            <v>1899000000</v>
          </cell>
          <cell r="I106">
            <v>3927000000</v>
          </cell>
          <cell r="J106">
            <v>0</v>
          </cell>
          <cell r="K106">
            <v>2877000000</v>
          </cell>
        </row>
        <row r="107">
          <cell r="A107" t="str">
            <v>AMP</v>
          </cell>
          <cell r="D107">
            <v>2013</v>
          </cell>
          <cell r="G107">
            <v>11230000000</v>
          </cell>
          <cell r="H107">
            <v>1954000000</v>
          </cell>
          <cell r="I107">
            <v>3862000000</v>
          </cell>
          <cell r="J107">
            <v>0</v>
          </cell>
          <cell r="K107">
            <v>3132000000</v>
          </cell>
        </row>
        <row r="108">
          <cell r="A108" t="str">
            <v>AMP</v>
          </cell>
          <cell r="D108">
            <v>2014</v>
          </cell>
          <cell r="G108">
            <v>12296000000</v>
          </cell>
          <cell r="H108">
            <v>1982000000</v>
          </cell>
          <cell r="I108">
            <v>3808000000</v>
          </cell>
          <cell r="J108">
            <v>0</v>
          </cell>
          <cell r="K108">
            <v>3603000000</v>
          </cell>
        </row>
        <row r="109">
          <cell r="A109" t="str">
            <v>AMP</v>
          </cell>
          <cell r="D109">
            <v>2015</v>
          </cell>
          <cell r="G109">
            <v>12200000000</v>
          </cell>
          <cell r="H109">
            <v>2261000000</v>
          </cell>
          <cell r="I109">
            <v>3750000000</v>
          </cell>
          <cell r="J109">
            <v>0</v>
          </cell>
          <cell r="K109">
            <v>3630000000</v>
          </cell>
        </row>
        <row r="110">
          <cell r="A110" t="str">
            <v>AMT</v>
          </cell>
          <cell r="D110">
            <v>2012</v>
          </cell>
          <cell r="G110">
            <v>2875960000</v>
          </cell>
          <cell r="H110">
            <v>722479000</v>
          </cell>
          <cell r="I110">
            <v>389486000</v>
          </cell>
          <cell r="J110">
            <v>0</v>
          </cell>
          <cell r="K110">
            <v>644276000</v>
          </cell>
        </row>
        <row r="111">
          <cell r="A111" t="str">
            <v>AMT</v>
          </cell>
          <cell r="D111">
            <v>2013</v>
          </cell>
          <cell r="G111">
            <v>3361407000</v>
          </cell>
          <cell r="H111">
            <v>859873000</v>
          </cell>
          <cell r="I111">
            <v>487084000</v>
          </cell>
          <cell r="J111">
            <v>0</v>
          </cell>
          <cell r="K111">
            <v>800145000</v>
          </cell>
        </row>
        <row r="112">
          <cell r="A112" t="str">
            <v>AMT</v>
          </cell>
          <cell r="D112">
            <v>2014</v>
          </cell>
          <cell r="G112">
            <v>4100048000</v>
          </cell>
          <cell r="H112">
            <v>1094265000</v>
          </cell>
          <cell r="I112">
            <v>515059000</v>
          </cell>
          <cell r="J112">
            <v>0</v>
          </cell>
          <cell r="K112">
            <v>1003802000</v>
          </cell>
        </row>
        <row r="113">
          <cell r="A113" t="str">
            <v>AMT</v>
          </cell>
          <cell r="D113">
            <v>2015</v>
          </cell>
          <cell r="G113">
            <v>4771516000</v>
          </cell>
          <cell r="H113">
            <v>1308868000</v>
          </cell>
          <cell r="I113">
            <v>564531000</v>
          </cell>
          <cell r="J113">
            <v>0</v>
          </cell>
          <cell r="K113">
            <v>1285328000</v>
          </cell>
        </row>
        <row r="114">
          <cell r="A114" t="str">
            <v>AMZN</v>
          </cell>
          <cell r="D114">
            <v>2013</v>
          </cell>
          <cell r="G114">
            <v>74452000000</v>
          </cell>
          <cell r="H114">
            <v>54181000000</v>
          </cell>
          <cell r="I114">
            <v>19526000000</v>
          </cell>
          <cell r="J114">
            <v>0</v>
          </cell>
          <cell r="K114">
            <v>0</v>
          </cell>
        </row>
        <row r="115">
          <cell r="A115" t="str">
            <v>AMZN</v>
          </cell>
          <cell r="D115">
            <v>2014</v>
          </cell>
          <cell r="G115">
            <v>88988000000</v>
          </cell>
          <cell r="H115">
            <v>62752000000</v>
          </cell>
          <cell r="I115">
            <v>26058000000</v>
          </cell>
          <cell r="J115">
            <v>0</v>
          </cell>
          <cell r="K115">
            <v>0</v>
          </cell>
        </row>
        <row r="116">
          <cell r="A116" t="str">
            <v>AMZN</v>
          </cell>
          <cell r="D116">
            <v>2015</v>
          </cell>
          <cell r="G116">
            <v>107006000000</v>
          </cell>
          <cell r="H116">
            <v>71651000000</v>
          </cell>
          <cell r="I116">
            <v>33122000000</v>
          </cell>
          <cell r="J116">
            <v>0</v>
          </cell>
          <cell r="K116">
            <v>0</v>
          </cell>
        </row>
        <row r="117">
          <cell r="A117" t="str">
            <v>AMZN</v>
          </cell>
          <cell r="D117">
            <v>2016</v>
          </cell>
          <cell r="G117">
            <v>135987000000</v>
          </cell>
          <cell r="H117">
            <v>88265000000</v>
          </cell>
          <cell r="I117">
            <v>43536000000</v>
          </cell>
          <cell r="J117">
            <v>0</v>
          </cell>
          <cell r="K117">
            <v>0</v>
          </cell>
        </row>
        <row r="118">
          <cell r="A118" t="str">
            <v>AN</v>
          </cell>
          <cell r="D118">
            <v>2013</v>
          </cell>
          <cell r="G118">
            <v>17517600000</v>
          </cell>
          <cell r="H118">
            <v>14757700000</v>
          </cell>
          <cell r="I118">
            <v>1924300000</v>
          </cell>
          <cell r="J118">
            <v>0</v>
          </cell>
          <cell r="K118">
            <v>95300000</v>
          </cell>
        </row>
        <row r="119">
          <cell r="A119" t="str">
            <v>AN</v>
          </cell>
          <cell r="D119">
            <v>2014</v>
          </cell>
          <cell r="G119">
            <v>19108800000</v>
          </cell>
          <cell r="H119">
            <v>16120100000</v>
          </cell>
          <cell r="I119">
            <v>2061000000</v>
          </cell>
          <cell r="J119">
            <v>0</v>
          </cell>
          <cell r="K119">
            <v>106900000</v>
          </cell>
        </row>
        <row r="120">
          <cell r="A120" t="str">
            <v>AN</v>
          </cell>
          <cell r="D120">
            <v>2015</v>
          </cell>
          <cell r="G120">
            <v>20862000000</v>
          </cell>
          <cell r="H120">
            <v>17600500000</v>
          </cell>
          <cell r="I120">
            <v>2245600000</v>
          </cell>
          <cell r="J120">
            <v>0</v>
          </cell>
          <cell r="K120">
            <v>127400000</v>
          </cell>
        </row>
        <row r="121">
          <cell r="A121" t="str">
            <v>AN</v>
          </cell>
          <cell r="D121">
            <v>2016</v>
          </cell>
          <cell r="G121">
            <v>21609000000</v>
          </cell>
          <cell r="H121">
            <v>18295800000</v>
          </cell>
          <cell r="I121">
            <v>2280300000</v>
          </cell>
          <cell r="J121">
            <v>0</v>
          </cell>
          <cell r="K121">
            <v>143400000</v>
          </cell>
        </row>
        <row r="122">
          <cell r="A122" t="str">
            <v>ANTM</v>
          </cell>
          <cell r="D122">
            <v>2012</v>
          </cell>
          <cell r="G122">
            <v>61497200000</v>
          </cell>
          <cell r="H122">
            <v>48213600000</v>
          </cell>
          <cell r="I122">
            <v>8680500000</v>
          </cell>
          <cell r="J122">
            <v>0</v>
          </cell>
          <cell r="K122">
            <v>233000000</v>
          </cell>
        </row>
        <row r="123">
          <cell r="A123" t="str">
            <v>ANTM</v>
          </cell>
          <cell r="D123">
            <v>2013</v>
          </cell>
          <cell r="G123">
            <v>71023500000</v>
          </cell>
          <cell r="H123">
            <v>56237100000</v>
          </cell>
          <cell r="I123">
            <v>9952900000</v>
          </cell>
          <cell r="J123">
            <v>0</v>
          </cell>
          <cell r="K123">
            <v>245300000</v>
          </cell>
        </row>
        <row r="124">
          <cell r="A124" t="str">
            <v>ANTM</v>
          </cell>
          <cell r="D124">
            <v>2014</v>
          </cell>
          <cell r="G124">
            <v>73874100000</v>
          </cell>
          <cell r="H124">
            <v>56854900000</v>
          </cell>
          <cell r="I124">
            <v>11748400000</v>
          </cell>
          <cell r="J124">
            <v>0</v>
          </cell>
          <cell r="K124">
            <v>220900000</v>
          </cell>
        </row>
        <row r="125">
          <cell r="A125" t="str">
            <v>ANTM</v>
          </cell>
          <cell r="D125">
            <v>2015</v>
          </cell>
          <cell r="G125">
            <v>79156500000</v>
          </cell>
          <cell r="H125">
            <v>61116900000</v>
          </cell>
          <cell r="I125">
            <v>12534800000</v>
          </cell>
          <cell r="J125">
            <v>0</v>
          </cell>
          <cell r="K125">
            <v>230100000</v>
          </cell>
        </row>
        <row r="126">
          <cell r="A126" t="str">
            <v>APA</v>
          </cell>
          <cell r="D126">
            <v>2012</v>
          </cell>
          <cell r="G126">
            <v>16428000000</v>
          </cell>
          <cell r="H126">
            <v>3079000000</v>
          </cell>
          <cell r="I126">
            <v>1333000000</v>
          </cell>
          <cell r="J126">
            <v>0</v>
          </cell>
          <cell r="K126">
            <v>6881000000</v>
          </cell>
        </row>
        <row r="127">
          <cell r="A127" t="str">
            <v>APA</v>
          </cell>
          <cell r="D127">
            <v>2013</v>
          </cell>
          <cell r="G127">
            <v>14771000000</v>
          </cell>
          <cell r="H127">
            <v>2938000000</v>
          </cell>
          <cell r="I127">
            <v>1286000000</v>
          </cell>
          <cell r="J127">
            <v>0</v>
          </cell>
          <cell r="K127">
            <v>5866000000</v>
          </cell>
        </row>
        <row r="128">
          <cell r="A128" t="str">
            <v>APA</v>
          </cell>
          <cell r="D128">
            <v>2014</v>
          </cell>
          <cell r="G128">
            <v>12691000000</v>
          </cell>
          <cell r="H128">
            <v>2511000000</v>
          </cell>
          <cell r="I128">
            <v>1095000000</v>
          </cell>
          <cell r="J128">
            <v>0</v>
          </cell>
          <cell r="K128">
            <v>9720000000</v>
          </cell>
        </row>
        <row r="129">
          <cell r="A129" t="str">
            <v>APA</v>
          </cell>
          <cell r="D129">
            <v>2015</v>
          </cell>
          <cell r="G129">
            <v>6383000000</v>
          </cell>
          <cell r="H129">
            <v>2065000000</v>
          </cell>
          <cell r="I129">
            <v>791000000</v>
          </cell>
          <cell r="J129">
            <v>0</v>
          </cell>
          <cell r="K129">
            <v>29372000000</v>
          </cell>
        </row>
        <row r="130">
          <cell r="A130" t="str">
            <v>APC</v>
          </cell>
          <cell r="D130">
            <v>2013</v>
          </cell>
          <cell r="G130">
            <v>14581000000</v>
          </cell>
          <cell r="H130">
            <v>2942000000</v>
          </cell>
          <cell r="I130">
            <v>2256000000</v>
          </cell>
          <cell r="J130">
            <v>0</v>
          </cell>
          <cell r="K130">
            <v>3927000000</v>
          </cell>
        </row>
        <row r="131">
          <cell r="A131" t="str">
            <v>APC</v>
          </cell>
          <cell r="D131">
            <v>2014</v>
          </cell>
          <cell r="G131">
            <v>18470000000</v>
          </cell>
          <cell r="H131">
            <v>3317000000</v>
          </cell>
          <cell r="I131">
            <v>2725000000</v>
          </cell>
          <cell r="J131">
            <v>0</v>
          </cell>
          <cell r="K131">
            <v>4550000000</v>
          </cell>
        </row>
        <row r="132">
          <cell r="A132" t="str">
            <v>APC</v>
          </cell>
          <cell r="D132">
            <v>2015</v>
          </cell>
          <cell r="G132">
            <v>8698000000</v>
          </cell>
          <cell r="H132">
            <v>3185000000</v>
          </cell>
          <cell r="I132">
            <v>2000000000</v>
          </cell>
          <cell r="J132">
            <v>0</v>
          </cell>
          <cell r="K132">
            <v>4603000000</v>
          </cell>
        </row>
        <row r="133">
          <cell r="A133" t="str">
            <v>APC</v>
          </cell>
          <cell r="D133">
            <v>2016</v>
          </cell>
          <cell r="G133">
            <v>7869000000</v>
          </cell>
          <cell r="H133">
            <v>2900000000</v>
          </cell>
          <cell r="I133">
            <v>2094000000</v>
          </cell>
          <cell r="J133">
            <v>0</v>
          </cell>
          <cell r="K133">
            <v>4301000000</v>
          </cell>
        </row>
        <row r="134">
          <cell r="A134" t="str">
            <v>APD</v>
          </cell>
          <cell r="D134">
            <v>2013</v>
          </cell>
          <cell r="G134">
            <v>10180400000</v>
          </cell>
          <cell r="H134">
            <v>7472100000</v>
          </cell>
          <cell r="I134">
            <v>1018600000</v>
          </cell>
          <cell r="J134">
            <v>133700000</v>
          </cell>
          <cell r="K134">
            <v>0</v>
          </cell>
        </row>
        <row r="135">
          <cell r="A135" t="str">
            <v>APD</v>
          </cell>
          <cell r="D135">
            <v>2014</v>
          </cell>
          <cell r="G135">
            <v>10439000000</v>
          </cell>
          <cell r="H135">
            <v>7629900000</v>
          </cell>
          <cell r="I135">
            <v>1007400000</v>
          </cell>
          <cell r="J135">
            <v>139800000</v>
          </cell>
          <cell r="K135">
            <v>0</v>
          </cell>
        </row>
        <row r="136">
          <cell r="A136" t="str">
            <v>APD</v>
          </cell>
          <cell r="D136">
            <v>2015</v>
          </cell>
          <cell r="G136">
            <v>9894900000</v>
          </cell>
          <cell r="H136">
            <v>6939000000</v>
          </cell>
          <cell r="I136">
            <v>895300000</v>
          </cell>
          <cell r="J136">
            <v>137100000</v>
          </cell>
          <cell r="K136">
            <v>0</v>
          </cell>
        </row>
        <row r="137">
          <cell r="A137" t="str">
            <v>APD</v>
          </cell>
          <cell r="D137">
            <v>2016</v>
          </cell>
          <cell r="G137">
            <v>9524400000</v>
          </cell>
          <cell r="H137">
            <v>6402700000</v>
          </cell>
          <cell r="I137">
            <v>797600000</v>
          </cell>
          <cell r="J137">
            <v>132000000</v>
          </cell>
          <cell r="K137">
            <v>0</v>
          </cell>
        </row>
        <row r="138">
          <cell r="A138" t="str">
            <v>APH</v>
          </cell>
          <cell r="D138">
            <v>2012</v>
          </cell>
          <cell r="G138">
            <v>4292100000</v>
          </cell>
          <cell r="H138">
            <v>2948900000</v>
          </cell>
          <cell r="I138">
            <v>512900000</v>
          </cell>
          <cell r="J138">
            <v>0</v>
          </cell>
          <cell r="K138">
            <v>0</v>
          </cell>
        </row>
        <row r="139">
          <cell r="A139" t="str">
            <v>APH</v>
          </cell>
          <cell r="D139">
            <v>2013</v>
          </cell>
          <cell r="G139">
            <v>4614700000</v>
          </cell>
          <cell r="H139">
            <v>3163900000</v>
          </cell>
          <cell r="I139">
            <v>548000000</v>
          </cell>
          <cell r="J139">
            <v>0</v>
          </cell>
          <cell r="K139">
            <v>0</v>
          </cell>
        </row>
        <row r="140">
          <cell r="A140" t="str">
            <v>APH</v>
          </cell>
          <cell r="D140">
            <v>2014</v>
          </cell>
          <cell r="G140">
            <v>5345500000</v>
          </cell>
          <cell r="H140">
            <v>3651700000</v>
          </cell>
          <cell r="I140">
            <v>645100000</v>
          </cell>
          <cell r="J140">
            <v>0</v>
          </cell>
          <cell r="K140">
            <v>0</v>
          </cell>
        </row>
        <row r="141">
          <cell r="A141" t="str">
            <v>APH</v>
          </cell>
          <cell r="D141">
            <v>2015</v>
          </cell>
          <cell r="G141">
            <v>5568700000</v>
          </cell>
          <cell r="H141">
            <v>3789200000</v>
          </cell>
          <cell r="I141">
            <v>669100000</v>
          </cell>
          <cell r="J141">
            <v>0</v>
          </cell>
          <cell r="K141">
            <v>0</v>
          </cell>
        </row>
        <row r="142">
          <cell r="A142" t="str">
            <v>ARNC</v>
          </cell>
          <cell r="D142">
            <v>2012</v>
          </cell>
          <cell r="G142">
            <v>23700000000</v>
          </cell>
          <cell r="H142">
            <v>20401000000</v>
          </cell>
          <cell r="I142">
            <v>997000000</v>
          </cell>
          <cell r="J142">
            <v>197000000</v>
          </cell>
          <cell r="K142">
            <v>1460000000</v>
          </cell>
        </row>
        <row r="143">
          <cell r="A143" t="str">
            <v>ARNC</v>
          </cell>
          <cell r="D143">
            <v>2013</v>
          </cell>
          <cell r="G143">
            <v>23032000000</v>
          </cell>
          <cell r="H143">
            <v>19286000000</v>
          </cell>
          <cell r="I143">
            <v>1008000000</v>
          </cell>
          <cell r="J143">
            <v>192000000</v>
          </cell>
          <cell r="K143">
            <v>1421000000</v>
          </cell>
        </row>
        <row r="144">
          <cell r="A144" t="str">
            <v>ARNC</v>
          </cell>
          <cell r="D144">
            <v>2014</v>
          </cell>
          <cell r="G144">
            <v>23906000000</v>
          </cell>
          <cell r="H144">
            <v>19137000000</v>
          </cell>
          <cell r="I144">
            <v>995000000</v>
          </cell>
          <cell r="J144">
            <v>218000000</v>
          </cell>
          <cell r="K144">
            <v>1371000000</v>
          </cell>
        </row>
        <row r="145">
          <cell r="A145" t="str">
            <v>ARNC</v>
          </cell>
          <cell r="D145">
            <v>2015</v>
          </cell>
          <cell r="G145">
            <v>22534000000</v>
          </cell>
          <cell r="H145">
            <v>18069000000</v>
          </cell>
          <cell r="I145">
            <v>979000000</v>
          </cell>
          <cell r="J145">
            <v>238000000</v>
          </cell>
          <cell r="K145">
            <v>1280000000</v>
          </cell>
        </row>
        <row r="146">
          <cell r="A146" t="str">
            <v>ATVI</v>
          </cell>
          <cell r="D146">
            <v>2012</v>
          </cell>
          <cell r="G146">
            <v>4856000000</v>
          </cell>
          <cell r="H146">
            <v>1662000000</v>
          </cell>
          <cell r="I146">
            <v>1139000000</v>
          </cell>
          <cell r="J146">
            <v>604000000</v>
          </cell>
          <cell r="K146">
            <v>0</v>
          </cell>
        </row>
        <row r="147">
          <cell r="A147" t="str">
            <v>ATVI</v>
          </cell>
          <cell r="D147">
            <v>2013</v>
          </cell>
          <cell r="G147">
            <v>4583000000</v>
          </cell>
          <cell r="H147">
            <v>1531000000</v>
          </cell>
          <cell r="I147">
            <v>1096000000</v>
          </cell>
          <cell r="J147">
            <v>584000000</v>
          </cell>
          <cell r="K147">
            <v>0</v>
          </cell>
        </row>
        <row r="148">
          <cell r="A148" t="str">
            <v>ATVI</v>
          </cell>
          <cell r="D148">
            <v>2014</v>
          </cell>
          <cell r="G148">
            <v>4408000000</v>
          </cell>
          <cell r="H148">
            <v>1525000000</v>
          </cell>
          <cell r="I148">
            <v>1129000000</v>
          </cell>
          <cell r="J148">
            <v>571000000</v>
          </cell>
          <cell r="K148">
            <v>0</v>
          </cell>
        </row>
        <row r="149">
          <cell r="A149" t="str">
            <v>ATVI</v>
          </cell>
          <cell r="D149">
            <v>2015</v>
          </cell>
          <cell r="G149">
            <v>4664000000</v>
          </cell>
          <cell r="H149">
            <v>1585000000</v>
          </cell>
          <cell r="I149">
            <v>1114000000</v>
          </cell>
          <cell r="J149">
            <v>646000000</v>
          </cell>
          <cell r="K149">
            <v>0</v>
          </cell>
        </row>
        <row r="150">
          <cell r="A150" t="str">
            <v>AVGO</v>
          </cell>
          <cell r="D150">
            <v>2015</v>
          </cell>
          <cell r="G150">
            <v>6824000000</v>
          </cell>
          <cell r="H150">
            <v>3271000000</v>
          </cell>
          <cell r="I150">
            <v>486000000</v>
          </cell>
          <cell r="J150">
            <v>1049000000</v>
          </cell>
          <cell r="K150">
            <v>249000000</v>
          </cell>
        </row>
        <row r="151">
          <cell r="A151" t="str">
            <v>AVGO</v>
          </cell>
          <cell r="D151">
            <v>2016</v>
          </cell>
          <cell r="G151">
            <v>13240000000</v>
          </cell>
          <cell r="H151">
            <v>7300000000</v>
          </cell>
          <cell r="I151">
            <v>806000000</v>
          </cell>
          <cell r="J151">
            <v>2674000000</v>
          </cell>
          <cell r="K151">
            <v>1873000000</v>
          </cell>
        </row>
        <row r="152">
          <cell r="A152" t="str">
            <v>AVY</v>
          </cell>
          <cell r="D152">
            <v>2012</v>
          </cell>
          <cell r="G152">
            <v>5863500000</v>
          </cell>
          <cell r="H152">
            <v>4335300000</v>
          </cell>
          <cell r="I152">
            <v>1148900000</v>
          </cell>
          <cell r="J152">
            <v>0</v>
          </cell>
          <cell r="K152">
            <v>0</v>
          </cell>
        </row>
        <row r="153">
          <cell r="A153" t="str">
            <v>AVY</v>
          </cell>
          <cell r="D153">
            <v>2013</v>
          </cell>
          <cell r="G153">
            <v>6140000000</v>
          </cell>
          <cell r="H153">
            <v>4502300000</v>
          </cell>
          <cell r="I153">
            <v>1174200000</v>
          </cell>
          <cell r="J153">
            <v>0</v>
          </cell>
          <cell r="K153">
            <v>0</v>
          </cell>
        </row>
        <row r="154">
          <cell r="A154" t="str">
            <v>AVY</v>
          </cell>
          <cell r="D154">
            <v>2015</v>
          </cell>
          <cell r="G154">
            <v>6330300000</v>
          </cell>
          <cell r="H154">
            <v>4679100000</v>
          </cell>
          <cell r="I154">
            <v>1158900000</v>
          </cell>
          <cell r="J154">
            <v>0</v>
          </cell>
          <cell r="K154">
            <v>0</v>
          </cell>
        </row>
        <row r="155">
          <cell r="A155" t="str">
            <v>AVY</v>
          </cell>
          <cell r="D155">
            <v>2016</v>
          </cell>
          <cell r="G155">
            <v>5966900000</v>
          </cell>
          <cell r="H155">
            <v>4321100000</v>
          </cell>
          <cell r="I155">
            <v>1108100000</v>
          </cell>
          <cell r="J155">
            <v>0</v>
          </cell>
          <cell r="K155">
            <v>0</v>
          </cell>
        </row>
        <row r="156">
          <cell r="A156" t="str">
            <v>AWK</v>
          </cell>
          <cell r="D156">
            <v>2012</v>
          </cell>
          <cell r="G156">
            <v>2853926000</v>
          </cell>
          <cell r="H156">
            <v>1329500000</v>
          </cell>
          <cell r="I156">
            <v>220758000</v>
          </cell>
          <cell r="J156">
            <v>0</v>
          </cell>
          <cell r="K156">
            <v>380402000</v>
          </cell>
        </row>
        <row r="157">
          <cell r="A157" t="str">
            <v>AWK</v>
          </cell>
          <cell r="D157">
            <v>2013</v>
          </cell>
          <cell r="G157">
            <v>2879000000</v>
          </cell>
          <cell r="H157">
            <v>1289000000</v>
          </cell>
          <cell r="I157">
            <v>234000000</v>
          </cell>
          <cell r="J157">
            <v>0</v>
          </cell>
          <cell r="K157">
            <v>407000000</v>
          </cell>
        </row>
        <row r="158">
          <cell r="A158" t="str">
            <v>AWK</v>
          </cell>
          <cell r="D158">
            <v>2014</v>
          </cell>
          <cell r="G158">
            <v>3011000000</v>
          </cell>
          <cell r="H158">
            <v>1350000000</v>
          </cell>
          <cell r="I158">
            <v>236000000</v>
          </cell>
          <cell r="J158">
            <v>0</v>
          </cell>
          <cell r="K158">
            <v>424000000</v>
          </cell>
        </row>
        <row r="159">
          <cell r="A159" t="str">
            <v>AWK</v>
          </cell>
          <cell r="D159">
            <v>2015</v>
          </cell>
          <cell r="G159">
            <v>3159000000</v>
          </cell>
          <cell r="H159">
            <v>1404000000</v>
          </cell>
          <cell r="I159">
            <v>243000000</v>
          </cell>
          <cell r="J159">
            <v>0</v>
          </cell>
          <cell r="K159">
            <v>440000000</v>
          </cell>
        </row>
        <row r="160">
          <cell r="A160" t="str">
            <v>AXP</v>
          </cell>
          <cell r="D160">
            <v>2012</v>
          </cell>
          <cell r="G160">
            <v>33781000000</v>
          </cell>
          <cell r="H160">
            <v>480000000</v>
          </cell>
          <cell r="I160">
            <v>23392000000</v>
          </cell>
          <cell r="J160">
            <v>0</v>
          </cell>
          <cell r="K160">
            <v>1712000000</v>
          </cell>
        </row>
        <row r="161">
          <cell r="A161" t="str">
            <v>AXP</v>
          </cell>
          <cell r="D161">
            <v>2013</v>
          </cell>
          <cell r="G161">
            <v>34828000000</v>
          </cell>
          <cell r="H161">
            <v>442000000</v>
          </cell>
          <cell r="I161">
            <v>23150000000</v>
          </cell>
          <cell r="J161">
            <v>0</v>
          </cell>
          <cell r="K161">
            <v>1832000000</v>
          </cell>
        </row>
        <row r="162">
          <cell r="A162" t="str">
            <v>AXP</v>
          </cell>
          <cell r="D162">
            <v>2014</v>
          </cell>
          <cell r="G162">
            <v>35895000000</v>
          </cell>
          <cell r="H162">
            <v>373000000</v>
          </cell>
          <cell r="I162">
            <v>23153000000</v>
          </cell>
          <cell r="J162">
            <v>0</v>
          </cell>
          <cell r="K162">
            <v>2044000000</v>
          </cell>
        </row>
        <row r="163">
          <cell r="A163" t="str">
            <v>AXP</v>
          </cell>
          <cell r="D163">
            <v>2015</v>
          </cell>
          <cell r="G163">
            <v>34441000000</v>
          </cell>
          <cell r="H163">
            <v>475000000</v>
          </cell>
          <cell r="I163">
            <v>22892000000</v>
          </cell>
          <cell r="J163">
            <v>0</v>
          </cell>
          <cell r="K163">
            <v>1988000000</v>
          </cell>
        </row>
        <row r="164">
          <cell r="A164" t="str">
            <v>AYI</v>
          </cell>
          <cell r="D164">
            <v>2013</v>
          </cell>
          <cell r="G164">
            <v>2089100000</v>
          </cell>
          <cell r="H164">
            <v>1251500000</v>
          </cell>
          <cell r="I164">
            <v>607600000</v>
          </cell>
          <cell r="J164">
            <v>0</v>
          </cell>
          <cell r="K164">
            <v>0</v>
          </cell>
        </row>
        <row r="165">
          <cell r="A165" t="str">
            <v>AYI</v>
          </cell>
          <cell r="D165">
            <v>2014</v>
          </cell>
          <cell r="G165">
            <v>2393500000</v>
          </cell>
          <cell r="H165">
            <v>1414300000</v>
          </cell>
          <cell r="I165">
            <v>680300000</v>
          </cell>
          <cell r="J165">
            <v>0</v>
          </cell>
          <cell r="K165">
            <v>0</v>
          </cell>
        </row>
        <row r="166">
          <cell r="A166" t="str">
            <v>AYI</v>
          </cell>
          <cell r="D166">
            <v>2015</v>
          </cell>
          <cell r="G166">
            <v>2706700000</v>
          </cell>
          <cell r="H166">
            <v>1561100000</v>
          </cell>
          <cell r="I166">
            <v>756900000</v>
          </cell>
          <cell r="J166">
            <v>0</v>
          </cell>
          <cell r="K166">
            <v>0</v>
          </cell>
        </row>
        <row r="167">
          <cell r="A167" t="str">
            <v>AYI</v>
          </cell>
          <cell r="D167">
            <v>2016</v>
          </cell>
          <cell r="G167">
            <v>3291300000</v>
          </cell>
          <cell r="H167">
            <v>1855100000</v>
          </cell>
          <cell r="I167">
            <v>946000000</v>
          </cell>
          <cell r="J167">
            <v>0</v>
          </cell>
          <cell r="K167">
            <v>0</v>
          </cell>
        </row>
        <row r="168">
          <cell r="A168" t="str">
            <v>AZO</v>
          </cell>
          <cell r="D168">
            <v>2013</v>
          </cell>
          <cell r="G168">
            <v>9147530000</v>
          </cell>
          <cell r="H168">
            <v>4406595000</v>
          </cell>
          <cell r="I168">
            <v>2967837000</v>
          </cell>
          <cell r="J168">
            <v>0</v>
          </cell>
          <cell r="K168">
            <v>0</v>
          </cell>
        </row>
        <row r="169">
          <cell r="A169" t="str">
            <v>AZO</v>
          </cell>
          <cell r="D169">
            <v>2014</v>
          </cell>
          <cell r="G169">
            <v>9475313000</v>
          </cell>
          <cell r="H169">
            <v>4540406000</v>
          </cell>
          <cell r="I169">
            <v>3104684000</v>
          </cell>
          <cell r="J169">
            <v>0</v>
          </cell>
          <cell r="K169">
            <v>0</v>
          </cell>
        </row>
        <row r="170">
          <cell r="A170" t="str">
            <v>AZO</v>
          </cell>
          <cell r="D170">
            <v>2015</v>
          </cell>
          <cell r="G170">
            <v>10187340000</v>
          </cell>
          <cell r="H170">
            <v>4860309000</v>
          </cell>
          <cell r="I170">
            <v>3373980000</v>
          </cell>
          <cell r="J170">
            <v>0</v>
          </cell>
          <cell r="K170">
            <v>0</v>
          </cell>
        </row>
        <row r="171">
          <cell r="A171" t="str">
            <v>AZO</v>
          </cell>
          <cell r="D171">
            <v>2016</v>
          </cell>
          <cell r="G171">
            <v>10635676000</v>
          </cell>
          <cell r="H171">
            <v>5026940000</v>
          </cell>
          <cell r="I171">
            <v>3548341000</v>
          </cell>
          <cell r="J171">
            <v>0</v>
          </cell>
          <cell r="K171">
            <v>0</v>
          </cell>
        </row>
        <row r="172">
          <cell r="A172" t="str">
            <v>BA</v>
          </cell>
          <cell r="D172">
            <v>2013</v>
          </cell>
          <cell r="G172">
            <v>86623000000</v>
          </cell>
          <cell r="H172">
            <v>73268000000</v>
          </cell>
          <cell r="I172">
            <v>3742000000</v>
          </cell>
          <cell r="J172">
            <v>3071000000</v>
          </cell>
          <cell r="K172">
            <v>0</v>
          </cell>
        </row>
        <row r="173">
          <cell r="A173" t="str">
            <v>BA</v>
          </cell>
          <cell r="D173">
            <v>2014</v>
          </cell>
          <cell r="G173">
            <v>90762000000</v>
          </cell>
          <cell r="H173">
            <v>76752000000</v>
          </cell>
          <cell r="I173">
            <v>3480000000</v>
          </cell>
          <cell r="J173">
            <v>3047000000</v>
          </cell>
          <cell r="K173">
            <v>0</v>
          </cell>
        </row>
        <row r="174">
          <cell r="A174" t="str">
            <v>BA</v>
          </cell>
          <cell r="D174">
            <v>2015</v>
          </cell>
          <cell r="G174">
            <v>96114000000</v>
          </cell>
          <cell r="H174">
            <v>82088000000</v>
          </cell>
          <cell r="I174">
            <v>3251000000</v>
          </cell>
          <cell r="J174">
            <v>3331000000</v>
          </cell>
          <cell r="K174">
            <v>0</v>
          </cell>
        </row>
        <row r="175">
          <cell r="A175" t="str">
            <v>BA</v>
          </cell>
          <cell r="D175">
            <v>2016</v>
          </cell>
          <cell r="G175">
            <v>94571000000</v>
          </cell>
          <cell r="H175">
            <v>80790000000</v>
          </cell>
          <cell r="I175">
            <v>3313000000</v>
          </cell>
          <cell r="J175">
            <v>4627000000</v>
          </cell>
          <cell r="K175">
            <v>0</v>
          </cell>
        </row>
        <row r="176">
          <cell r="A176" t="str">
            <v>BAC</v>
          </cell>
          <cell r="D176">
            <v>2012</v>
          </cell>
          <cell r="G176">
            <v>100078000000</v>
          </cell>
          <cell r="H176">
            <v>3753000000</v>
          </cell>
          <cell r="I176">
            <v>70829000000</v>
          </cell>
          <cell r="J176">
            <v>0</v>
          </cell>
          <cell r="K176">
            <v>9433000000</v>
          </cell>
        </row>
        <row r="177">
          <cell r="A177" t="str">
            <v>BAC</v>
          </cell>
          <cell r="D177">
            <v>2013</v>
          </cell>
          <cell r="G177">
            <v>101697000000</v>
          </cell>
          <cell r="H177">
            <v>3034000000</v>
          </cell>
          <cell r="I177">
            <v>68128000000</v>
          </cell>
          <cell r="J177">
            <v>0</v>
          </cell>
          <cell r="K177">
            <v>4642000000</v>
          </cell>
        </row>
        <row r="178">
          <cell r="A178" t="str">
            <v>BAC</v>
          </cell>
          <cell r="D178">
            <v>2014</v>
          </cell>
          <cell r="G178">
            <v>95181000000</v>
          </cell>
          <cell r="H178">
            <v>2656000000</v>
          </cell>
          <cell r="I178">
            <v>74181000000</v>
          </cell>
          <cell r="J178">
            <v>0</v>
          </cell>
          <cell r="K178">
            <v>3211000000</v>
          </cell>
        </row>
        <row r="179">
          <cell r="A179" t="str">
            <v>BAC</v>
          </cell>
          <cell r="D179">
            <v>2015</v>
          </cell>
          <cell r="G179">
            <v>93056000000</v>
          </cell>
          <cell r="H179">
            <v>2204000000</v>
          </cell>
          <cell r="I179">
            <v>56358000000</v>
          </cell>
          <cell r="J179">
            <v>0</v>
          </cell>
          <cell r="K179">
            <v>3995000000</v>
          </cell>
        </row>
        <row r="180">
          <cell r="A180" t="str">
            <v>BAX</v>
          </cell>
          <cell r="D180">
            <v>2012</v>
          </cell>
          <cell r="G180">
            <v>13936000000</v>
          </cell>
          <cell r="H180">
            <v>6802000000</v>
          </cell>
          <cell r="I180">
            <v>3283000000</v>
          </cell>
          <cell r="J180">
            <v>1081000000</v>
          </cell>
          <cell r="K180">
            <v>0</v>
          </cell>
        </row>
        <row r="181">
          <cell r="A181" t="str">
            <v>BAX</v>
          </cell>
          <cell r="D181">
            <v>2013</v>
          </cell>
          <cell r="G181">
            <v>9413000000</v>
          </cell>
          <cell r="H181">
            <v>5251000000</v>
          </cell>
          <cell r="I181">
            <v>3084000000</v>
          </cell>
          <cell r="J181">
            <v>582000000</v>
          </cell>
          <cell r="K181">
            <v>0</v>
          </cell>
        </row>
        <row r="182">
          <cell r="A182" t="str">
            <v>BAX</v>
          </cell>
          <cell r="D182">
            <v>2014</v>
          </cell>
          <cell r="G182">
            <v>10719000000</v>
          </cell>
          <cell r="H182">
            <v>6138000000</v>
          </cell>
          <cell r="I182">
            <v>3315000000</v>
          </cell>
          <cell r="J182">
            <v>610000000</v>
          </cell>
          <cell r="K182">
            <v>0</v>
          </cell>
        </row>
        <row r="183">
          <cell r="A183" t="str">
            <v>BAX</v>
          </cell>
          <cell r="D183">
            <v>2015</v>
          </cell>
          <cell r="G183">
            <v>9968000000</v>
          </cell>
          <cell r="H183">
            <v>5822000000</v>
          </cell>
          <cell r="I183">
            <v>3094000000</v>
          </cell>
          <cell r="J183">
            <v>603000000</v>
          </cell>
          <cell r="K183">
            <v>0</v>
          </cell>
        </row>
        <row r="184">
          <cell r="A184" t="str">
            <v>BBBY</v>
          </cell>
          <cell r="D184">
            <v>2013</v>
          </cell>
          <cell r="G184">
            <v>10914585000</v>
          </cell>
          <cell r="H184">
            <v>6525830000</v>
          </cell>
          <cell r="I184">
            <v>2750537000</v>
          </cell>
          <cell r="J184">
            <v>0</v>
          </cell>
          <cell r="K184">
            <v>0</v>
          </cell>
        </row>
        <row r="185">
          <cell r="A185" t="str">
            <v>BBBY</v>
          </cell>
          <cell r="D185">
            <v>2014</v>
          </cell>
          <cell r="G185">
            <v>11503963000</v>
          </cell>
          <cell r="H185">
            <v>6938381000</v>
          </cell>
          <cell r="I185">
            <v>2950995000</v>
          </cell>
          <cell r="J185">
            <v>0</v>
          </cell>
          <cell r="K185">
            <v>0</v>
          </cell>
        </row>
        <row r="186">
          <cell r="A186" t="str">
            <v>BBBY</v>
          </cell>
          <cell r="D186">
            <v>2015</v>
          </cell>
          <cell r="G186">
            <v>11881176000</v>
          </cell>
          <cell r="H186">
            <v>7261397000</v>
          </cell>
          <cell r="I186">
            <v>3065486000</v>
          </cell>
          <cell r="J186">
            <v>0</v>
          </cell>
          <cell r="K186">
            <v>0</v>
          </cell>
        </row>
        <row r="187">
          <cell r="A187" t="str">
            <v>BBBY</v>
          </cell>
          <cell r="D187">
            <v>2016</v>
          </cell>
          <cell r="G187">
            <v>12103887000</v>
          </cell>
          <cell r="H187">
            <v>7483577000</v>
          </cell>
          <cell r="I187">
            <v>3205407000</v>
          </cell>
          <cell r="J187">
            <v>0</v>
          </cell>
          <cell r="K187">
            <v>0</v>
          </cell>
        </row>
        <row r="188">
          <cell r="A188" t="str">
            <v>BBT</v>
          </cell>
          <cell r="D188">
            <v>2012</v>
          </cell>
          <cell r="G188">
            <v>10737000000</v>
          </cell>
          <cell r="H188">
            <v>429000000</v>
          </cell>
          <cell r="I188">
            <v>5650000000</v>
          </cell>
          <cell r="J188">
            <v>0</v>
          </cell>
          <cell r="K188">
            <v>1167000000</v>
          </cell>
        </row>
        <row r="189">
          <cell r="A189" t="str">
            <v>BBT</v>
          </cell>
          <cell r="D189">
            <v>2013</v>
          </cell>
          <cell r="G189">
            <v>10543000000</v>
          </cell>
          <cell r="H189">
            <v>301000000</v>
          </cell>
          <cell r="I189">
            <v>5625000000</v>
          </cell>
          <cell r="J189">
            <v>0</v>
          </cell>
          <cell r="K189">
            <v>698000000</v>
          </cell>
        </row>
        <row r="190">
          <cell r="A190" t="str">
            <v>BBT</v>
          </cell>
          <cell r="D190">
            <v>2014</v>
          </cell>
          <cell r="G190">
            <v>9998000000</v>
          </cell>
          <cell r="H190">
            <v>239000000</v>
          </cell>
          <cell r="I190">
            <v>5715000000</v>
          </cell>
          <cell r="J190">
            <v>0</v>
          </cell>
          <cell r="K190">
            <v>342000000</v>
          </cell>
        </row>
        <row r="191">
          <cell r="A191" t="str">
            <v>BBT</v>
          </cell>
          <cell r="D191">
            <v>2015</v>
          </cell>
          <cell r="G191">
            <v>10346000000</v>
          </cell>
          <cell r="H191">
            <v>233000000</v>
          </cell>
          <cell r="I191">
            <v>5996000000</v>
          </cell>
          <cell r="J191">
            <v>0</v>
          </cell>
          <cell r="K191">
            <v>533000000</v>
          </cell>
        </row>
        <row r="192">
          <cell r="A192" t="str">
            <v>BBY</v>
          </cell>
          <cell r="D192">
            <v>2012</v>
          </cell>
          <cell r="G192">
            <v>45457000000</v>
          </cell>
          <cell r="H192">
            <v>34473000000</v>
          </cell>
          <cell r="I192">
            <v>8755000000</v>
          </cell>
          <cell r="J192">
            <v>0</v>
          </cell>
          <cell r="K192">
            <v>0</v>
          </cell>
        </row>
        <row r="193">
          <cell r="A193" t="str">
            <v>BBY</v>
          </cell>
          <cell r="D193">
            <v>2014</v>
          </cell>
          <cell r="G193">
            <v>40611000000</v>
          </cell>
          <cell r="H193">
            <v>31212000000</v>
          </cell>
          <cell r="I193">
            <v>8106000000</v>
          </cell>
          <cell r="J193">
            <v>0</v>
          </cell>
          <cell r="K193">
            <v>0</v>
          </cell>
        </row>
        <row r="194">
          <cell r="A194" t="str">
            <v>BBY</v>
          </cell>
          <cell r="D194">
            <v>2015</v>
          </cell>
          <cell r="G194">
            <v>40339000000</v>
          </cell>
          <cell r="H194">
            <v>31292000000</v>
          </cell>
          <cell r="I194">
            <v>7592000000</v>
          </cell>
          <cell r="J194">
            <v>0</v>
          </cell>
          <cell r="K194">
            <v>0</v>
          </cell>
        </row>
        <row r="195">
          <cell r="A195" t="str">
            <v>BBY</v>
          </cell>
          <cell r="D195">
            <v>2016</v>
          </cell>
          <cell r="G195">
            <v>39528000000</v>
          </cell>
          <cell r="H195">
            <v>30337000000</v>
          </cell>
          <cell r="I195">
            <v>7618000000</v>
          </cell>
          <cell r="J195">
            <v>0</v>
          </cell>
          <cell r="K195">
            <v>0</v>
          </cell>
        </row>
        <row r="196">
          <cell r="A196" t="str">
            <v>BCR</v>
          </cell>
          <cell r="D196">
            <v>2013</v>
          </cell>
          <cell r="G196">
            <v>3049500000</v>
          </cell>
          <cell r="H196">
            <v>1194400000</v>
          </cell>
          <cell r="I196">
            <v>920300000</v>
          </cell>
          <cell r="J196">
            <v>295700000</v>
          </cell>
          <cell r="K196">
            <v>0</v>
          </cell>
        </row>
        <row r="197">
          <cell r="A197" t="str">
            <v>BCR</v>
          </cell>
          <cell r="D197">
            <v>2014</v>
          </cell>
          <cell r="G197">
            <v>3323600000</v>
          </cell>
          <cell r="H197">
            <v>1258600000</v>
          </cell>
          <cell r="I197">
            <v>981500000</v>
          </cell>
          <cell r="J197">
            <v>302000000</v>
          </cell>
          <cell r="K197">
            <v>0</v>
          </cell>
        </row>
        <row r="198">
          <cell r="A198" t="str">
            <v>BCR</v>
          </cell>
          <cell r="D198">
            <v>2015</v>
          </cell>
          <cell r="G198">
            <v>3416000000</v>
          </cell>
          <cell r="H198">
            <v>1301200000</v>
          </cell>
          <cell r="I198">
            <v>1012100000</v>
          </cell>
          <cell r="J198">
            <v>259200000</v>
          </cell>
          <cell r="K198">
            <v>0</v>
          </cell>
        </row>
        <row r="199">
          <cell r="A199" t="str">
            <v>BCR</v>
          </cell>
          <cell r="D199">
            <v>2016</v>
          </cell>
          <cell r="G199">
            <v>3714000000</v>
          </cell>
          <cell r="H199">
            <v>1371700000</v>
          </cell>
          <cell r="I199">
            <v>1101900000</v>
          </cell>
          <cell r="J199">
            <v>292800000</v>
          </cell>
          <cell r="K199">
            <v>0</v>
          </cell>
        </row>
        <row r="200">
          <cell r="A200" t="str">
            <v>BDX</v>
          </cell>
          <cell r="D200">
            <v>2013</v>
          </cell>
          <cell r="G200">
            <v>8054000000</v>
          </cell>
          <cell r="H200">
            <v>3883000000</v>
          </cell>
          <cell r="I200">
            <v>2422000000</v>
          </cell>
          <cell r="J200">
            <v>494000000</v>
          </cell>
          <cell r="K200">
            <v>0</v>
          </cell>
        </row>
        <row r="201">
          <cell r="A201" t="str">
            <v>BDX</v>
          </cell>
          <cell r="D201">
            <v>2014</v>
          </cell>
          <cell r="G201">
            <v>8446000000</v>
          </cell>
          <cell r="H201">
            <v>4145000000</v>
          </cell>
          <cell r="I201">
            <v>2145000000</v>
          </cell>
          <cell r="J201">
            <v>550000000</v>
          </cell>
          <cell r="K201">
            <v>0</v>
          </cell>
        </row>
        <row r="202">
          <cell r="A202" t="str">
            <v>BDX</v>
          </cell>
          <cell r="D202">
            <v>2015</v>
          </cell>
          <cell r="G202">
            <v>10282000000</v>
          </cell>
          <cell r="H202">
            <v>5587000000</v>
          </cell>
          <cell r="I202">
            <v>2563000000</v>
          </cell>
          <cell r="J202">
            <v>632000000</v>
          </cell>
          <cell r="K202">
            <v>0</v>
          </cell>
        </row>
        <row r="203">
          <cell r="A203" t="str">
            <v>BDX</v>
          </cell>
          <cell r="D203">
            <v>2016</v>
          </cell>
          <cell r="G203">
            <v>12483000000</v>
          </cell>
          <cell r="H203">
            <v>6492000000</v>
          </cell>
          <cell r="I203">
            <v>3005000000</v>
          </cell>
          <cell r="J203">
            <v>828000000</v>
          </cell>
          <cell r="K203">
            <v>0</v>
          </cell>
        </row>
        <row r="204">
          <cell r="A204" t="str">
            <v>BHI</v>
          </cell>
          <cell r="D204">
            <v>2013</v>
          </cell>
          <cell r="G204">
            <v>22364000000</v>
          </cell>
          <cell r="H204">
            <v>18553000000</v>
          </cell>
          <cell r="I204">
            <v>1306000000</v>
          </cell>
          <cell r="J204">
            <v>556000000</v>
          </cell>
          <cell r="K204">
            <v>0</v>
          </cell>
        </row>
        <row r="205">
          <cell r="A205" t="str">
            <v>BHI</v>
          </cell>
          <cell r="D205">
            <v>2014</v>
          </cell>
          <cell r="G205">
            <v>24551000000</v>
          </cell>
          <cell r="H205">
            <v>19746000000</v>
          </cell>
          <cell r="I205">
            <v>1333000000</v>
          </cell>
          <cell r="J205">
            <v>613000000</v>
          </cell>
          <cell r="K205">
            <v>0</v>
          </cell>
        </row>
        <row r="206">
          <cell r="A206" t="str">
            <v>BHI</v>
          </cell>
          <cell r="D206">
            <v>2015</v>
          </cell>
          <cell r="G206">
            <v>15742000000</v>
          </cell>
          <cell r="H206">
            <v>14415000000</v>
          </cell>
          <cell r="I206">
            <v>969000000</v>
          </cell>
          <cell r="J206">
            <v>466000000</v>
          </cell>
          <cell r="K206">
            <v>0</v>
          </cell>
        </row>
        <row r="207">
          <cell r="A207" t="str">
            <v>BHI</v>
          </cell>
          <cell r="D207">
            <v>2016</v>
          </cell>
          <cell r="G207">
            <v>9841000000</v>
          </cell>
          <cell r="H207">
            <v>9973000000</v>
          </cell>
          <cell r="I207">
            <v>815000000</v>
          </cell>
          <cell r="J207">
            <v>384000000</v>
          </cell>
          <cell r="K207">
            <v>0</v>
          </cell>
        </row>
        <row r="208">
          <cell r="A208" t="str">
            <v>BIIB</v>
          </cell>
          <cell r="D208">
            <v>2013</v>
          </cell>
          <cell r="G208">
            <v>6932200000</v>
          </cell>
          <cell r="H208">
            <v>857700000</v>
          </cell>
          <cell r="I208">
            <v>1797000000</v>
          </cell>
          <cell r="J208">
            <v>1444100000</v>
          </cell>
          <cell r="K208">
            <v>342900000</v>
          </cell>
        </row>
        <row r="209">
          <cell r="A209" t="str">
            <v>BIIB</v>
          </cell>
          <cell r="D209">
            <v>2014</v>
          </cell>
          <cell r="G209">
            <v>9703300000</v>
          </cell>
          <cell r="H209">
            <v>1171000000</v>
          </cell>
          <cell r="I209">
            <v>2193400000</v>
          </cell>
          <cell r="J209">
            <v>1893400000</v>
          </cell>
          <cell r="K209">
            <v>489800000</v>
          </cell>
        </row>
        <row r="210">
          <cell r="A210" t="str">
            <v>BIIB</v>
          </cell>
          <cell r="D210">
            <v>2015</v>
          </cell>
          <cell r="G210">
            <v>10763800000</v>
          </cell>
          <cell r="H210">
            <v>1240400000</v>
          </cell>
          <cell r="I210">
            <v>2143600000</v>
          </cell>
          <cell r="J210">
            <v>2012800000</v>
          </cell>
          <cell r="K210">
            <v>382600000</v>
          </cell>
        </row>
        <row r="211">
          <cell r="A211" t="str">
            <v>BIIB</v>
          </cell>
          <cell r="D211">
            <v>2016</v>
          </cell>
          <cell r="G211">
            <v>11448800000</v>
          </cell>
          <cell r="H211">
            <v>1478700000</v>
          </cell>
          <cell r="I211">
            <v>1972900000</v>
          </cell>
          <cell r="J211">
            <v>1973300000</v>
          </cell>
          <cell r="K211">
            <v>385600000</v>
          </cell>
        </row>
        <row r="212">
          <cell r="A212" t="str">
            <v>BLL</v>
          </cell>
          <cell r="D212">
            <v>2012</v>
          </cell>
          <cell r="G212">
            <v>8735700000</v>
          </cell>
          <cell r="H212">
            <v>7174000000</v>
          </cell>
          <cell r="I212">
            <v>488300000</v>
          </cell>
          <cell r="J212">
            <v>0</v>
          </cell>
          <cell r="K212">
            <v>282900000</v>
          </cell>
        </row>
        <row r="213">
          <cell r="A213" t="str">
            <v>BLL</v>
          </cell>
          <cell r="D213">
            <v>2013</v>
          </cell>
          <cell r="G213">
            <v>8468100000</v>
          </cell>
          <cell r="H213">
            <v>6875400000</v>
          </cell>
          <cell r="I213">
            <v>497400000</v>
          </cell>
          <cell r="J213">
            <v>0</v>
          </cell>
          <cell r="K213">
            <v>299900000</v>
          </cell>
        </row>
        <row r="214">
          <cell r="A214" t="str">
            <v>BLL</v>
          </cell>
          <cell r="D214">
            <v>2014</v>
          </cell>
          <cell r="G214">
            <v>8570000000</v>
          </cell>
          <cell r="H214">
            <v>6903500000</v>
          </cell>
          <cell r="I214">
            <v>547000000</v>
          </cell>
          <cell r="J214">
            <v>0</v>
          </cell>
          <cell r="K214">
            <v>280900000</v>
          </cell>
        </row>
        <row r="215">
          <cell r="A215" t="str">
            <v>BLL</v>
          </cell>
          <cell r="D215">
            <v>2015</v>
          </cell>
          <cell r="G215">
            <v>7997000000</v>
          </cell>
          <cell r="H215">
            <v>6460300000</v>
          </cell>
          <cell r="I215">
            <v>646000000</v>
          </cell>
          <cell r="J215">
            <v>0</v>
          </cell>
          <cell r="K215">
            <v>285500000</v>
          </cell>
        </row>
        <row r="216">
          <cell r="A216" t="str">
            <v>BMY</v>
          </cell>
          <cell r="D216">
            <v>2012</v>
          </cell>
          <cell r="G216">
            <v>17621000000</v>
          </cell>
          <cell r="H216">
            <v>4610000000</v>
          </cell>
          <cell r="I216">
            <v>5017000000</v>
          </cell>
          <cell r="J216">
            <v>3904000000</v>
          </cell>
          <cell r="K216">
            <v>0</v>
          </cell>
        </row>
        <row r="217">
          <cell r="A217" t="str">
            <v>BMY</v>
          </cell>
          <cell r="D217">
            <v>2013</v>
          </cell>
          <cell r="G217">
            <v>16385000000</v>
          </cell>
          <cell r="H217">
            <v>4619000000</v>
          </cell>
          <cell r="I217">
            <v>4939000000</v>
          </cell>
          <cell r="J217">
            <v>3731000000</v>
          </cell>
          <cell r="K217">
            <v>0</v>
          </cell>
        </row>
        <row r="218">
          <cell r="A218" t="str">
            <v>BMY</v>
          </cell>
          <cell r="D218">
            <v>2014</v>
          </cell>
          <cell r="G218">
            <v>15879000000</v>
          </cell>
          <cell r="H218">
            <v>3932000000</v>
          </cell>
          <cell r="I218">
            <v>4822000000</v>
          </cell>
          <cell r="J218">
            <v>4534000000</v>
          </cell>
          <cell r="K218">
            <v>0</v>
          </cell>
        </row>
        <row r="219">
          <cell r="A219" t="str">
            <v>BMY</v>
          </cell>
          <cell r="D219">
            <v>2015</v>
          </cell>
          <cell r="G219">
            <v>16560000000</v>
          </cell>
          <cell r="H219">
            <v>3909000000</v>
          </cell>
          <cell r="I219">
            <v>4841000000</v>
          </cell>
          <cell r="J219">
            <v>5920000000</v>
          </cell>
          <cell r="K219">
            <v>0</v>
          </cell>
        </row>
        <row r="220">
          <cell r="A220" t="str">
            <v>BSX</v>
          </cell>
          <cell r="D220">
            <v>2012</v>
          </cell>
          <cell r="G220">
            <v>7249000000</v>
          </cell>
          <cell r="H220">
            <v>2349000000</v>
          </cell>
          <cell r="I220">
            <v>2529000000</v>
          </cell>
          <cell r="J220">
            <v>886000000</v>
          </cell>
          <cell r="K220">
            <v>395000000</v>
          </cell>
        </row>
        <row r="221">
          <cell r="A221" t="str">
            <v>BSX</v>
          </cell>
          <cell r="D221">
            <v>2013</v>
          </cell>
          <cell r="G221">
            <v>7143000000</v>
          </cell>
          <cell r="H221">
            <v>2174000000</v>
          </cell>
          <cell r="I221">
            <v>2678000000</v>
          </cell>
          <cell r="J221">
            <v>861000000</v>
          </cell>
          <cell r="K221">
            <v>410000000</v>
          </cell>
        </row>
        <row r="222">
          <cell r="A222" t="str">
            <v>BSX</v>
          </cell>
          <cell r="D222">
            <v>2014</v>
          </cell>
          <cell r="G222">
            <v>7380000000</v>
          </cell>
          <cell r="H222">
            <v>2210000000</v>
          </cell>
          <cell r="I222">
            <v>2817000000</v>
          </cell>
          <cell r="J222">
            <v>817000000</v>
          </cell>
          <cell r="K222">
            <v>438000000</v>
          </cell>
        </row>
        <row r="223">
          <cell r="A223" t="str">
            <v>BSX</v>
          </cell>
          <cell r="D223">
            <v>2015</v>
          </cell>
          <cell r="G223">
            <v>7477000000</v>
          </cell>
          <cell r="H223">
            <v>2173000000</v>
          </cell>
          <cell r="I223">
            <v>2996000000</v>
          </cell>
          <cell r="J223">
            <v>876000000</v>
          </cell>
          <cell r="K223">
            <v>495000000</v>
          </cell>
        </row>
        <row r="224">
          <cell r="A224" t="str">
            <v>BWA</v>
          </cell>
          <cell r="D224">
            <v>2013</v>
          </cell>
          <cell r="G224">
            <v>7436600000</v>
          </cell>
          <cell r="H224">
            <v>5879100000</v>
          </cell>
          <cell r="I224">
            <v>702300000</v>
          </cell>
          <cell r="J224">
            <v>0</v>
          </cell>
          <cell r="K224">
            <v>0</v>
          </cell>
        </row>
        <row r="225">
          <cell r="A225" t="str">
            <v>BWA</v>
          </cell>
          <cell r="D225">
            <v>2014</v>
          </cell>
          <cell r="G225">
            <v>8305100000</v>
          </cell>
          <cell r="H225">
            <v>6548700000</v>
          </cell>
          <cell r="I225">
            <v>792700000</v>
          </cell>
          <cell r="J225">
            <v>0</v>
          </cell>
          <cell r="K225">
            <v>0</v>
          </cell>
        </row>
        <row r="226">
          <cell r="A226" t="str">
            <v>BWA</v>
          </cell>
          <cell r="D226">
            <v>2015</v>
          </cell>
          <cell r="G226">
            <v>8023200000</v>
          </cell>
          <cell r="H226">
            <v>6320100000</v>
          </cell>
          <cell r="I226">
            <v>763400000</v>
          </cell>
          <cell r="J226">
            <v>0</v>
          </cell>
          <cell r="K226">
            <v>0</v>
          </cell>
        </row>
        <row r="227">
          <cell r="A227" t="str">
            <v>BWA</v>
          </cell>
          <cell r="D227">
            <v>2016</v>
          </cell>
          <cell r="G227">
            <v>9071000000</v>
          </cell>
          <cell r="H227">
            <v>7137900000</v>
          </cell>
          <cell r="I227">
            <v>1707200000</v>
          </cell>
          <cell r="J227">
            <v>0</v>
          </cell>
          <cell r="K227">
            <v>0</v>
          </cell>
        </row>
        <row r="228">
          <cell r="A228" t="str">
            <v>BXP</v>
          </cell>
          <cell r="D228">
            <v>2012</v>
          </cell>
          <cell r="G228">
            <v>1847186000</v>
          </cell>
          <cell r="H228">
            <v>667208000</v>
          </cell>
          <cell r="I228">
            <v>93782000</v>
          </cell>
          <cell r="J228">
            <v>0</v>
          </cell>
          <cell r="K228">
            <v>445875000</v>
          </cell>
        </row>
        <row r="229">
          <cell r="A229" t="str">
            <v>BXP</v>
          </cell>
          <cell r="D229">
            <v>2013</v>
          </cell>
          <cell r="G229">
            <v>2135539000</v>
          </cell>
          <cell r="H229">
            <v>771403000</v>
          </cell>
          <cell r="I229">
            <v>117073000</v>
          </cell>
          <cell r="J229">
            <v>0</v>
          </cell>
          <cell r="K229">
            <v>560637000</v>
          </cell>
        </row>
        <row r="230">
          <cell r="A230" t="str">
            <v>BXP</v>
          </cell>
          <cell r="D230">
            <v>2014</v>
          </cell>
          <cell r="G230">
            <v>2396998000</v>
          </cell>
          <cell r="H230">
            <v>864526000</v>
          </cell>
          <cell r="I230">
            <v>102077000</v>
          </cell>
          <cell r="J230">
            <v>0</v>
          </cell>
          <cell r="K230">
            <v>628573000</v>
          </cell>
        </row>
        <row r="231">
          <cell r="A231" t="str">
            <v>BXP</v>
          </cell>
          <cell r="D231">
            <v>2015</v>
          </cell>
          <cell r="G231">
            <v>2490821000</v>
          </cell>
          <cell r="H231">
            <v>904336000</v>
          </cell>
          <cell r="I231">
            <v>97578000</v>
          </cell>
          <cell r="J231">
            <v>0</v>
          </cell>
          <cell r="K231">
            <v>639542000</v>
          </cell>
        </row>
        <row r="232">
          <cell r="A232" t="str">
            <v>CAG</v>
          </cell>
          <cell r="D232">
            <v>2013</v>
          </cell>
          <cell r="G232">
            <v>13469300000</v>
          </cell>
          <cell r="H232">
            <v>10104400000</v>
          </cell>
          <cell r="I232">
            <v>2065900000</v>
          </cell>
          <cell r="J232">
            <v>0</v>
          </cell>
          <cell r="K232">
            <v>0</v>
          </cell>
        </row>
        <row r="233">
          <cell r="A233" t="str">
            <v>CAG</v>
          </cell>
          <cell r="D233">
            <v>2014</v>
          </cell>
          <cell r="G233">
            <v>11838200000</v>
          </cell>
          <cell r="H233">
            <v>8910800000</v>
          </cell>
          <cell r="I233">
            <v>1778900000</v>
          </cell>
          <cell r="J233">
            <v>0</v>
          </cell>
          <cell r="K233">
            <v>0</v>
          </cell>
        </row>
        <row r="234">
          <cell r="A234" t="str">
            <v>CAG</v>
          </cell>
          <cell r="D234">
            <v>2015</v>
          </cell>
          <cell r="G234">
            <v>11937000000</v>
          </cell>
          <cell r="H234">
            <v>9061400000</v>
          </cell>
          <cell r="I234">
            <v>1545300000</v>
          </cell>
          <cell r="J234">
            <v>0</v>
          </cell>
          <cell r="K234">
            <v>0</v>
          </cell>
        </row>
        <row r="235">
          <cell r="A235" t="str">
            <v>CAG</v>
          </cell>
          <cell r="D235">
            <v>2016</v>
          </cell>
          <cell r="G235">
            <v>11642900000</v>
          </cell>
          <cell r="H235">
            <v>8552100000</v>
          </cell>
          <cell r="I235">
            <v>2209400000</v>
          </cell>
          <cell r="J235">
            <v>0</v>
          </cell>
          <cell r="K235">
            <v>0</v>
          </cell>
        </row>
        <row r="236">
          <cell r="A236" t="str">
            <v>CAH</v>
          </cell>
          <cell r="D236">
            <v>2013</v>
          </cell>
          <cell r="G236">
            <v>101093000000</v>
          </cell>
          <cell r="H236">
            <v>96172000000</v>
          </cell>
          <cell r="I236">
            <v>2875000000</v>
          </cell>
          <cell r="J236">
            <v>0</v>
          </cell>
          <cell r="K236">
            <v>158000000</v>
          </cell>
        </row>
        <row r="237">
          <cell r="A237" t="str">
            <v>CAH</v>
          </cell>
          <cell r="D237">
            <v>2014</v>
          </cell>
          <cell r="G237">
            <v>91084000000</v>
          </cell>
          <cell r="H237">
            <v>85923000000</v>
          </cell>
          <cell r="I237">
            <v>3028000000</v>
          </cell>
          <cell r="J237">
            <v>0</v>
          </cell>
          <cell r="K237">
            <v>223000000</v>
          </cell>
        </row>
        <row r="238">
          <cell r="A238" t="str">
            <v>CAH</v>
          </cell>
          <cell r="D238">
            <v>2015</v>
          </cell>
          <cell r="G238">
            <v>102531000000</v>
          </cell>
          <cell r="H238">
            <v>96819000000</v>
          </cell>
          <cell r="I238">
            <v>3240000000</v>
          </cell>
          <cell r="J238">
            <v>0</v>
          </cell>
          <cell r="K238">
            <v>281000000</v>
          </cell>
        </row>
        <row r="239">
          <cell r="A239" t="str">
            <v>CAH</v>
          </cell>
          <cell r="D239">
            <v>2016</v>
          </cell>
          <cell r="G239">
            <v>121546000000</v>
          </cell>
          <cell r="H239">
            <v>115003000000</v>
          </cell>
          <cell r="I239">
            <v>3648000000</v>
          </cell>
          <cell r="J239">
            <v>0</v>
          </cell>
          <cell r="K239">
            <v>459000000</v>
          </cell>
        </row>
        <row r="240">
          <cell r="A240" t="str">
            <v>CAT</v>
          </cell>
          <cell r="D240">
            <v>2013</v>
          </cell>
          <cell r="G240">
            <v>55656000000</v>
          </cell>
          <cell r="H240">
            <v>41454000000</v>
          </cell>
          <cell r="I240">
            <v>6528000000</v>
          </cell>
          <cell r="J240">
            <v>2046000000</v>
          </cell>
          <cell r="K240">
            <v>0</v>
          </cell>
        </row>
        <row r="241">
          <cell r="A241" t="str">
            <v>CAT</v>
          </cell>
          <cell r="D241">
            <v>2014</v>
          </cell>
          <cell r="G241">
            <v>55184000000</v>
          </cell>
          <cell r="H241">
            <v>41342000000</v>
          </cell>
          <cell r="I241">
            <v>8148000000</v>
          </cell>
          <cell r="J241">
            <v>2380000000</v>
          </cell>
          <cell r="K241">
            <v>0</v>
          </cell>
        </row>
        <row r="242">
          <cell r="A242" t="str">
            <v>CAT</v>
          </cell>
          <cell r="D242">
            <v>2015</v>
          </cell>
          <cell r="G242">
            <v>47011000000</v>
          </cell>
          <cell r="H242">
            <v>34133000000</v>
          </cell>
          <cell r="I242">
            <v>6974000000</v>
          </cell>
          <cell r="J242">
            <v>2119000000</v>
          </cell>
          <cell r="K242">
            <v>0</v>
          </cell>
        </row>
        <row r="243">
          <cell r="A243" t="str">
            <v>CAT</v>
          </cell>
          <cell r="D243">
            <v>2016</v>
          </cell>
          <cell r="G243">
            <v>38537000000</v>
          </cell>
          <cell r="H243">
            <v>28905000000</v>
          </cell>
          <cell r="I243">
            <v>6588000000</v>
          </cell>
          <cell r="J243">
            <v>1951000000</v>
          </cell>
          <cell r="K243">
            <v>0</v>
          </cell>
        </row>
        <row r="244">
          <cell r="A244" t="str">
            <v>CB</v>
          </cell>
          <cell r="D244">
            <v>2012</v>
          </cell>
          <cell r="G244">
            <v>17936000000</v>
          </cell>
          <cell r="H244">
            <v>12620000000</v>
          </cell>
          <cell r="I244">
            <v>2096000000</v>
          </cell>
          <cell r="J244">
            <v>0</v>
          </cell>
          <cell r="K244">
            <v>6000000</v>
          </cell>
        </row>
        <row r="245">
          <cell r="A245" t="str">
            <v>CB</v>
          </cell>
          <cell r="D245">
            <v>2013</v>
          </cell>
          <cell r="G245">
            <v>19261000000</v>
          </cell>
          <cell r="H245">
            <v>12522000000</v>
          </cell>
          <cell r="I245">
            <v>2211000000</v>
          </cell>
          <cell r="J245">
            <v>0</v>
          </cell>
          <cell r="K245">
            <v>15000000</v>
          </cell>
        </row>
        <row r="246">
          <cell r="A246" t="str">
            <v>CB</v>
          </cell>
          <cell r="D246">
            <v>2014</v>
          </cell>
          <cell r="G246">
            <v>19171000000</v>
          </cell>
          <cell r="H246">
            <v>13241000000</v>
          </cell>
          <cell r="I246">
            <v>2245000000</v>
          </cell>
          <cell r="J246">
            <v>0</v>
          </cell>
          <cell r="K246">
            <v>82000000</v>
          </cell>
        </row>
        <row r="247">
          <cell r="A247" t="str">
            <v>CB</v>
          </cell>
          <cell r="D247">
            <v>2015</v>
          </cell>
          <cell r="G247">
            <v>18987000000</v>
          </cell>
          <cell r="H247">
            <v>12968000000</v>
          </cell>
          <cell r="I247">
            <v>2270000000</v>
          </cell>
          <cell r="J247">
            <v>0</v>
          </cell>
          <cell r="K247">
            <v>120000000</v>
          </cell>
        </row>
        <row r="248">
          <cell r="A248" t="str">
            <v>CBG</v>
          </cell>
          <cell r="D248">
            <v>2012</v>
          </cell>
          <cell r="G248">
            <v>6514099000</v>
          </cell>
          <cell r="H248">
            <v>5745428000</v>
          </cell>
          <cell r="I248" t="str">
            <v>0</v>
          </cell>
          <cell r="J248">
            <v>0</v>
          </cell>
          <cell r="K248">
            <v>169645000</v>
          </cell>
        </row>
        <row r="249">
          <cell r="A249" t="str">
            <v>CBG</v>
          </cell>
          <cell r="D249">
            <v>2013</v>
          </cell>
          <cell r="G249">
            <v>7184794000</v>
          </cell>
          <cell r="H249">
            <v>6293699000</v>
          </cell>
          <cell r="I249" t="str">
            <v>0</v>
          </cell>
          <cell r="J249">
            <v>0</v>
          </cell>
          <cell r="K249">
            <v>190390000</v>
          </cell>
        </row>
        <row r="250">
          <cell r="A250" t="str">
            <v>CBG</v>
          </cell>
          <cell r="D250">
            <v>2014</v>
          </cell>
          <cell r="G250">
            <v>9049918000</v>
          </cell>
          <cell r="H250">
            <v>8050222000</v>
          </cell>
          <cell r="I250" t="str">
            <v>0</v>
          </cell>
          <cell r="J250">
            <v>0</v>
          </cell>
          <cell r="K250">
            <v>265101000</v>
          </cell>
        </row>
        <row r="251">
          <cell r="A251" t="str">
            <v>CBG</v>
          </cell>
          <cell r="D251">
            <v>2015</v>
          </cell>
          <cell r="G251">
            <v>10855810000</v>
          </cell>
          <cell r="H251">
            <v>9716541000</v>
          </cell>
          <cell r="I251" t="str">
            <v>0</v>
          </cell>
          <cell r="J251">
            <v>0</v>
          </cell>
          <cell r="K251">
            <v>314096000</v>
          </cell>
        </row>
        <row r="252">
          <cell r="A252" t="str">
            <v>CCI</v>
          </cell>
          <cell r="D252">
            <v>2012</v>
          </cell>
          <cell r="G252">
            <v>2432680000</v>
          </cell>
          <cell r="H252">
            <v>728989000</v>
          </cell>
          <cell r="I252">
            <v>212572000</v>
          </cell>
          <cell r="J252">
            <v>0</v>
          </cell>
          <cell r="K252">
            <v>622592000</v>
          </cell>
        </row>
        <row r="253">
          <cell r="A253" t="str">
            <v>CCI</v>
          </cell>
          <cell r="D253">
            <v>2013</v>
          </cell>
          <cell r="G253">
            <v>2865751000</v>
          </cell>
          <cell r="H253">
            <v>991017000</v>
          </cell>
          <cell r="I253">
            <v>213519000</v>
          </cell>
          <cell r="J253">
            <v>0</v>
          </cell>
          <cell r="K253">
            <v>741342000</v>
          </cell>
        </row>
        <row r="254">
          <cell r="A254" t="str">
            <v>CCI</v>
          </cell>
          <cell r="D254">
            <v>2014</v>
          </cell>
          <cell r="G254">
            <v>3538756000</v>
          </cell>
          <cell r="H254">
            <v>1306606000</v>
          </cell>
          <cell r="I254">
            <v>257296000</v>
          </cell>
          <cell r="J254">
            <v>0</v>
          </cell>
          <cell r="K254">
            <v>985781000</v>
          </cell>
        </row>
        <row r="255">
          <cell r="A255" t="str">
            <v>CCI</v>
          </cell>
          <cell r="D255">
            <v>2015</v>
          </cell>
          <cell r="G255">
            <v>3663851000</v>
          </cell>
          <cell r="H255">
            <v>1321426000</v>
          </cell>
          <cell r="I255">
            <v>310921000</v>
          </cell>
          <cell r="J255">
            <v>0</v>
          </cell>
          <cell r="K255">
            <v>1036178000</v>
          </cell>
        </row>
        <row r="256">
          <cell r="A256" t="str">
            <v>CCL</v>
          </cell>
          <cell r="D256">
            <v>2013</v>
          </cell>
          <cell r="G256">
            <v>15456000000</v>
          </cell>
          <cell r="H256">
            <v>10645000000</v>
          </cell>
          <cell r="I256">
            <v>1879000000</v>
          </cell>
          <cell r="J256">
            <v>0</v>
          </cell>
          <cell r="K256">
            <v>1590000000</v>
          </cell>
        </row>
        <row r="257">
          <cell r="A257" t="str">
            <v>CCL</v>
          </cell>
          <cell r="D257">
            <v>2014</v>
          </cell>
          <cell r="G257">
            <v>15884000000</v>
          </cell>
          <cell r="H257">
            <v>10421000000</v>
          </cell>
          <cell r="I257">
            <v>2054000000</v>
          </cell>
          <cell r="J257">
            <v>0</v>
          </cell>
          <cell r="K257">
            <v>1637000000</v>
          </cell>
        </row>
        <row r="258">
          <cell r="A258" t="str">
            <v>CCL</v>
          </cell>
          <cell r="D258">
            <v>2015</v>
          </cell>
          <cell r="G258">
            <v>15714000000</v>
          </cell>
          <cell r="H258">
            <v>9447000000</v>
          </cell>
          <cell r="I258">
            <v>2067000000</v>
          </cell>
          <cell r="J258">
            <v>0</v>
          </cell>
          <cell r="K258">
            <v>1626000000</v>
          </cell>
        </row>
        <row r="259">
          <cell r="A259" t="str">
            <v>CCL</v>
          </cell>
          <cell r="D259">
            <v>2016</v>
          </cell>
          <cell r="G259">
            <v>16389000000</v>
          </cell>
          <cell r="H259">
            <v>9383000000</v>
          </cell>
          <cell r="I259">
            <v>2197000000</v>
          </cell>
          <cell r="J259">
            <v>0</v>
          </cell>
          <cell r="K259">
            <v>1738000000</v>
          </cell>
        </row>
        <row r="260">
          <cell r="A260" t="str">
            <v>CELG</v>
          </cell>
          <cell r="D260">
            <v>2013</v>
          </cell>
          <cell r="G260">
            <v>6493900000</v>
          </cell>
          <cell r="H260">
            <v>340400000</v>
          </cell>
          <cell r="I260">
            <v>1684500000</v>
          </cell>
          <cell r="J260">
            <v>2226200000</v>
          </cell>
          <cell r="K260">
            <v>262800000</v>
          </cell>
        </row>
        <row r="261">
          <cell r="A261" t="str">
            <v>CELG</v>
          </cell>
          <cell r="D261">
            <v>2014</v>
          </cell>
          <cell r="G261">
            <v>7670400000</v>
          </cell>
          <cell r="H261">
            <v>385900000</v>
          </cell>
          <cell r="I261">
            <v>2027900000</v>
          </cell>
          <cell r="J261">
            <v>2430600000</v>
          </cell>
          <cell r="K261">
            <v>258300000</v>
          </cell>
        </row>
        <row r="262">
          <cell r="A262" t="str">
            <v>CELG</v>
          </cell>
          <cell r="D262">
            <v>2015</v>
          </cell>
          <cell r="G262">
            <v>9256000000</v>
          </cell>
          <cell r="H262">
            <v>420100000</v>
          </cell>
          <cell r="I262">
            <v>2305400000</v>
          </cell>
          <cell r="J262">
            <v>3697300000</v>
          </cell>
          <cell r="K262">
            <v>279000000</v>
          </cell>
        </row>
        <row r="263">
          <cell r="A263" t="str">
            <v>CELG</v>
          </cell>
          <cell r="D263">
            <v>2016</v>
          </cell>
          <cell r="G263">
            <v>11229200000</v>
          </cell>
          <cell r="H263">
            <v>438000000</v>
          </cell>
          <cell r="I263">
            <v>2657700000</v>
          </cell>
          <cell r="J263">
            <v>4470100000</v>
          </cell>
          <cell r="K263">
            <v>459000000</v>
          </cell>
        </row>
        <row r="264">
          <cell r="A264" t="str">
            <v>CERN</v>
          </cell>
          <cell r="D264">
            <v>2013</v>
          </cell>
          <cell r="G264">
            <v>2910748000</v>
          </cell>
          <cell r="H264">
            <v>514722000</v>
          </cell>
          <cell r="I264">
            <v>1468434000</v>
          </cell>
          <cell r="J264">
            <v>338786000</v>
          </cell>
          <cell r="K264">
            <v>12794000</v>
          </cell>
        </row>
        <row r="265">
          <cell r="A265" t="str">
            <v>CERN</v>
          </cell>
          <cell r="D265">
            <v>2015</v>
          </cell>
          <cell r="G265">
            <v>3402703000</v>
          </cell>
          <cell r="H265">
            <v>604377000</v>
          </cell>
          <cell r="I265">
            <v>1628961000</v>
          </cell>
          <cell r="J265">
            <v>392805000</v>
          </cell>
          <cell r="K265">
            <v>13476000</v>
          </cell>
        </row>
        <row r="266">
          <cell r="A266" t="str">
            <v>CERN</v>
          </cell>
          <cell r="D266">
            <v>2016</v>
          </cell>
          <cell r="G266">
            <v>4425267000</v>
          </cell>
          <cell r="H266">
            <v>750781000</v>
          </cell>
          <cell r="I266">
            <v>2262024000</v>
          </cell>
          <cell r="J266">
            <v>539799000</v>
          </cell>
          <cell r="K266">
            <v>91527000</v>
          </cell>
        </row>
        <row r="267">
          <cell r="A267" t="str">
            <v>CERN</v>
          </cell>
          <cell r="D267">
            <v>2016</v>
          </cell>
          <cell r="G267">
            <v>4796473000</v>
          </cell>
          <cell r="H267">
            <v>779116000</v>
          </cell>
          <cell r="I267">
            <v>2464380000</v>
          </cell>
          <cell r="J267">
            <v>551418000</v>
          </cell>
          <cell r="K267">
            <v>90546000</v>
          </cell>
        </row>
        <row r="268">
          <cell r="A268" t="str">
            <v>CF</v>
          </cell>
          <cell r="D268">
            <v>2012</v>
          </cell>
          <cell r="G268">
            <v>6104000000</v>
          </cell>
          <cell r="H268">
            <v>2990700000</v>
          </cell>
          <cell r="I268">
            <v>200900000</v>
          </cell>
          <cell r="J268">
            <v>0</v>
          </cell>
          <cell r="K268">
            <v>0</v>
          </cell>
        </row>
        <row r="269">
          <cell r="A269" t="str">
            <v>CF</v>
          </cell>
          <cell r="D269">
            <v>2013</v>
          </cell>
          <cell r="G269">
            <v>5474700000</v>
          </cell>
          <cell r="H269">
            <v>2954500000</v>
          </cell>
          <cell r="I269">
            <v>150200000</v>
          </cell>
          <cell r="J269">
            <v>0</v>
          </cell>
          <cell r="K269">
            <v>0</v>
          </cell>
        </row>
        <row r="270">
          <cell r="A270" t="str">
            <v>CF</v>
          </cell>
          <cell r="D270">
            <v>2014</v>
          </cell>
          <cell r="G270">
            <v>4743200000</v>
          </cell>
          <cell r="H270">
            <v>2964700000</v>
          </cell>
          <cell r="I270">
            <v>205200000</v>
          </cell>
          <cell r="J270">
            <v>0</v>
          </cell>
          <cell r="K270">
            <v>0</v>
          </cell>
        </row>
        <row r="271">
          <cell r="A271" t="str">
            <v>CF</v>
          </cell>
          <cell r="D271">
            <v>2015</v>
          </cell>
          <cell r="G271">
            <v>4308300000</v>
          </cell>
          <cell r="H271">
            <v>2761200000</v>
          </cell>
          <cell r="I271">
            <v>319000000</v>
          </cell>
          <cell r="J271">
            <v>0</v>
          </cell>
          <cell r="K271">
            <v>0</v>
          </cell>
        </row>
        <row r="272">
          <cell r="A272" t="str">
            <v>CFG</v>
          </cell>
          <cell r="D272">
            <v>2012</v>
          </cell>
          <cell r="G272">
            <v>5513000000</v>
          </cell>
          <cell r="H272">
            <v>375000000</v>
          </cell>
          <cell r="I272">
            <v>3380000000</v>
          </cell>
          <cell r="J272">
            <v>0</v>
          </cell>
          <cell r="K272">
            <v>490000000</v>
          </cell>
        </row>
        <row r="273">
          <cell r="A273" t="str">
            <v>CFG</v>
          </cell>
          <cell r="D273">
            <v>2013</v>
          </cell>
          <cell r="G273">
            <v>5133000000</v>
          </cell>
          <cell r="H273">
            <v>216000000</v>
          </cell>
          <cell r="I273">
            <v>3142000000</v>
          </cell>
          <cell r="J273">
            <v>0</v>
          </cell>
          <cell r="K273">
            <v>581000000</v>
          </cell>
        </row>
        <row r="274">
          <cell r="A274" t="str">
            <v>CFG</v>
          </cell>
          <cell r="D274">
            <v>2014</v>
          </cell>
          <cell r="G274">
            <v>5342000000</v>
          </cell>
          <cell r="H274">
            <v>160000000</v>
          </cell>
          <cell r="I274">
            <v>3247000000</v>
          </cell>
          <cell r="J274">
            <v>0</v>
          </cell>
          <cell r="K274">
            <v>464000000</v>
          </cell>
        </row>
        <row r="275">
          <cell r="A275" t="str">
            <v>CFG</v>
          </cell>
          <cell r="D275">
            <v>2015</v>
          </cell>
          <cell r="G275">
            <v>5276000000</v>
          </cell>
          <cell r="H275">
            <v>237000000</v>
          </cell>
          <cell r="I275">
            <v>3113000000</v>
          </cell>
          <cell r="J275">
            <v>0</v>
          </cell>
          <cell r="K275">
            <v>448000000</v>
          </cell>
        </row>
        <row r="276">
          <cell r="A276" t="str">
            <v>CHD</v>
          </cell>
          <cell r="D276">
            <v>2012</v>
          </cell>
          <cell r="G276">
            <v>2921900000</v>
          </cell>
          <cell r="H276">
            <v>1630500000</v>
          </cell>
          <cell r="I276">
            <v>746300000</v>
          </cell>
          <cell r="J276">
            <v>0</v>
          </cell>
          <cell r="K276">
            <v>0</v>
          </cell>
        </row>
        <row r="277">
          <cell r="A277" t="str">
            <v>CHD</v>
          </cell>
          <cell r="D277">
            <v>2013</v>
          </cell>
          <cell r="G277">
            <v>3194300000</v>
          </cell>
          <cell r="H277">
            <v>1756300000</v>
          </cell>
          <cell r="I277">
            <v>815800000</v>
          </cell>
          <cell r="J277">
            <v>0</v>
          </cell>
          <cell r="K277">
            <v>0</v>
          </cell>
        </row>
        <row r="278">
          <cell r="A278" t="str">
            <v>CHD</v>
          </cell>
          <cell r="D278">
            <v>2014</v>
          </cell>
          <cell r="G278">
            <v>3297600000</v>
          </cell>
          <cell r="H278">
            <v>1844700000</v>
          </cell>
          <cell r="I278">
            <v>811700000</v>
          </cell>
          <cell r="J278">
            <v>0</v>
          </cell>
          <cell r="K278">
            <v>0</v>
          </cell>
        </row>
        <row r="279">
          <cell r="A279" t="str">
            <v>CHD</v>
          </cell>
          <cell r="D279">
            <v>2015</v>
          </cell>
          <cell r="G279">
            <v>3394800000</v>
          </cell>
          <cell r="H279">
            <v>1883000000</v>
          </cell>
          <cell r="I279">
            <v>837600000</v>
          </cell>
          <cell r="J279">
            <v>0</v>
          </cell>
          <cell r="K279">
            <v>0</v>
          </cell>
        </row>
        <row r="280">
          <cell r="A280" t="str">
            <v>CHK</v>
          </cell>
          <cell r="D280">
            <v>2012</v>
          </cell>
          <cell r="G280">
            <v>12316000000</v>
          </cell>
          <cell r="H280">
            <v>7081000000</v>
          </cell>
          <cell r="I280">
            <v>723000000</v>
          </cell>
          <cell r="J280">
            <v>0</v>
          </cell>
          <cell r="K280">
            <v>2811000000</v>
          </cell>
        </row>
        <row r="281">
          <cell r="A281" t="str">
            <v>CHK</v>
          </cell>
          <cell r="D281">
            <v>2013</v>
          </cell>
          <cell r="G281">
            <v>19080000000</v>
          </cell>
          <cell r="H281">
            <v>12930000000</v>
          </cell>
          <cell r="I281">
            <v>686000000</v>
          </cell>
          <cell r="J281">
            <v>0</v>
          </cell>
          <cell r="K281">
            <v>2903000000</v>
          </cell>
        </row>
        <row r="282">
          <cell r="A282" t="str">
            <v>CHK</v>
          </cell>
          <cell r="D282">
            <v>2014</v>
          </cell>
          <cell r="G282">
            <v>23125000000</v>
          </cell>
          <cell r="H282">
            <v>16049000000</v>
          </cell>
          <cell r="I282">
            <v>554000000</v>
          </cell>
          <cell r="J282">
            <v>0</v>
          </cell>
          <cell r="K282">
            <v>2915000000</v>
          </cell>
        </row>
        <row r="283">
          <cell r="A283" t="str">
            <v>CHK</v>
          </cell>
          <cell r="D283">
            <v>2015</v>
          </cell>
          <cell r="G283">
            <v>12764000000</v>
          </cell>
          <cell r="H283">
            <v>10295000000</v>
          </cell>
          <cell r="I283">
            <v>334000000</v>
          </cell>
          <cell r="J283">
            <v>0</v>
          </cell>
          <cell r="K283">
            <v>2229000000</v>
          </cell>
        </row>
        <row r="284">
          <cell r="A284" t="str">
            <v>CHRW</v>
          </cell>
          <cell r="D284">
            <v>2012</v>
          </cell>
          <cell r="G284">
            <v>11359113000</v>
          </cell>
          <cell r="H284">
            <v>9641542000</v>
          </cell>
          <cell r="I284">
            <v>1042251000</v>
          </cell>
          <cell r="J284">
            <v>0</v>
          </cell>
          <cell r="K284">
            <v>0</v>
          </cell>
        </row>
        <row r="285">
          <cell r="A285" t="str">
            <v>CHRW</v>
          </cell>
          <cell r="D285">
            <v>2013</v>
          </cell>
          <cell r="G285">
            <v>12752076000</v>
          </cell>
          <cell r="H285">
            <v>10915981000</v>
          </cell>
          <cell r="I285">
            <v>1153445000</v>
          </cell>
          <cell r="J285">
            <v>0</v>
          </cell>
          <cell r="K285">
            <v>0</v>
          </cell>
        </row>
        <row r="286">
          <cell r="A286" t="str">
            <v>CHRW</v>
          </cell>
          <cell r="D286">
            <v>2014</v>
          </cell>
          <cell r="G286">
            <v>13470067000</v>
          </cell>
          <cell r="H286">
            <v>11462415000</v>
          </cell>
          <cell r="I286">
            <v>1259234000</v>
          </cell>
          <cell r="J286">
            <v>0</v>
          </cell>
          <cell r="K286">
            <v>0</v>
          </cell>
        </row>
        <row r="287">
          <cell r="A287" t="str">
            <v>CHRW</v>
          </cell>
          <cell r="D287">
            <v>2015</v>
          </cell>
          <cell r="G287">
            <v>13476084000</v>
          </cell>
          <cell r="H287">
            <v>11207604000</v>
          </cell>
          <cell r="I287">
            <v>1410170000</v>
          </cell>
          <cell r="J287">
            <v>0</v>
          </cell>
          <cell r="K287">
            <v>0</v>
          </cell>
        </row>
        <row r="288">
          <cell r="A288" t="str">
            <v>CHTR</v>
          </cell>
          <cell r="D288">
            <v>2013</v>
          </cell>
          <cell r="G288">
            <v>8155000000</v>
          </cell>
          <cell r="H288">
            <v>5345000000</v>
          </cell>
          <cell r="I288">
            <v>47000000</v>
          </cell>
          <cell r="J288">
            <v>0</v>
          </cell>
          <cell r="K288">
            <v>1854000000</v>
          </cell>
        </row>
        <row r="289">
          <cell r="A289" t="str">
            <v>CHTR</v>
          </cell>
          <cell r="D289">
            <v>2014</v>
          </cell>
          <cell r="G289">
            <v>9108000000</v>
          </cell>
          <cell r="H289">
            <v>5973000000</v>
          </cell>
          <cell r="I289">
            <v>62000000</v>
          </cell>
          <cell r="J289">
            <v>0</v>
          </cell>
          <cell r="K289">
            <v>2102000000</v>
          </cell>
        </row>
        <row r="290">
          <cell r="A290" t="str">
            <v>CHTR</v>
          </cell>
          <cell r="D290">
            <v>2015</v>
          </cell>
          <cell r="G290">
            <v>9754000000</v>
          </cell>
          <cell r="H290">
            <v>6426000000</v>
          </cell>
          <cell r="I290">
            <v>89000000</v>
          </cell>
          <cell r="J290">
            <v>0</v>
          </cell>
          <cell r="K290">
            <v>2125000000</v>
          </cell>
        </row>
        <row r="291">
          <cell r="A291" t="str">
            <v>CHTR</v>
          </cell>
          <cell r="D291">
            <v>2016</v>
          </cell>
          <cell r="G291">
            <v>29003000000</v>
          </cell>
          <cell r="H291">
            <v>18655000000</v>
          </cell>
          <cell r="I291">
            <v>86000000</v>
          </cell>
          <cell r="J291">
            <v>0</v>
          </cell>
          <cell r="K291">
            <v>6907000000</v>
          </cell>
        </row>
        <row r="292">
          <cell r="A292" t="str">
            <v>CI</v>
          </cell>
          <cell r="D292">
            <v>2012</v>
          </cell>
          <cell r="G292">
            <v>29119000000</v>
          </cell>
          <cell r="H292">
            <v>17900000000</v>
          </cell>
          <cell r="I292" t="str">
            <v>0</v>
          </cell>
          <cell r="J292">
            <v>0</v>
          </cell>
          <cell r="K292">
            <v>8742000000</v>
          </cell>
        </row>
        <row r="293">
          <cell r="A293" t="str">
            <v>CI</v>
          </cell>
          <cell r="D293">
            <v>2013</v>
          </cell>
          <cell r="G293">
            <v>32380000000</v>
          </cell>
          <cell r="H293">
            <v>20865000000</v>
          </cell>
          <cell r="I293" t="str">
            <v>0</v>
          </cell>
          <cell r="J293">
            <v>0</v>
          </cell>
          <cell r="K293">
            <v>9339000000</v>
          </cell>
        </row>
        <row r="294">
          <cell r="A294" t="str">
            <v>CI</v>
          </cell>
          <cell r="D294">
            <v>2014</v>
          </cell>
          <cell r="G294">
            <v>34914000000</v>
          </cell>
          <cell r="H294">
            <v>21334000000</v>
          </cell>
          <cell r="I294" t="str">
            <v>0</v>
          </cell>
          <cell r="J294">
            <v>0</v>
          </cell>
          <cell r="K294">
            <v>10276000000</v>
          </cell>
        </row>
        <row r="295">
          <cell r="A295" t="str">
            <v>CI</v>
          </cell>
          <cell r="D295">
            <v>2015</v>
          </cell>
          <cell r="G295">
            <v>37876000000</v>
          </cell>
          <cell r="H295">
            <v>23290000000</v>
          </cell>
          <cell r="I295" t="str">
            <v>0</v>
          </cell>
          <cell r="J295">
            <v>0</v>
          </cell>
          <cell r="K295">
            <v>11259000000</v>
          </cell>
        </row>
        <row r="296">
          <cell r="A296" t="str">
            <v>CINF</v>
          </cell>
          <cell r="D296">
            <v>2012</v>
          </cell>
          <cell r="G296">
            <v>4111000000</v>
          </cell>
          <cell r="H296">
            <v>3477000000</v>
          </cell>
          <cell r="I296" t="str">
            <v>0</v>
          </cell>
          <cell r="J296">
            <v>0</v>
          </cell>
          <cell r="K296">
            <v>14000000</v>
          </cell>
        </row>
        <row r="297">
          <cell r="A297" t="str">
            <v>CINF</v>
          </cell>
          <cell r="D297">
            <v>2013</v>
          </cell>
          <cell r="G297">
            <v>4531000000</v>
          </cell>
          <cell r="H297">
            <v>3748000000</v>
          </cell>
          <cell r="I297" t="str">
            <v>0</v>
          </cell>
          <cell r="J297">
            <v>0</v>
          </cell>
          <cell r="K297">
            <v>15000000</v>
          </cell>
        </row>
        <row r="298">
          <cell r="A298" t="str">
            <v>CINF</v>
          </cell>
          <cell r="D298">
            <v>2014</v>
          </cell>
          <cell r="G298">
            <v>4945000000</v>
          </cell>
          <cell r="H298">
            <v>4157000000</v>
          </cell>
          <cell r="I298" t="str">
            <v>0</v>
          </cell>
          <cell r="J298">
            <v>0</v>
          </cell>
          <cell r="K298">
            <v>14000000</v>
          </cell>
        </row>
        <row r="299">
          <cell r="A299" t="str">
            <v>CINF</v>
          </cell>
          <cell r="D299">
            <v>2015</v>
          </cell>
          <cell r="G299">
            <v>5142000000</v>
          </cell>
          <cell r="H299">
            <v>4195000000</v>
          </cell>
          <cell r="I299" t="str">
            <v>0</v>
          </cell>
          <cell r="J299">
            <v>0</v>
          </cell>
          <cell r="K299">
            <v>13000000</v>
          </cell>
        </row>
        <row r="300">
          <cell r="A300" t="str">
            <v>CL</v>
          </cell>
          <cell r="D300">
            <v>2012</v>
          </cell>
          <cell r="G300">
            <v>17085000000</v>
          </cell>
          <cell r="H300">
            <v>7153000000</v>
          </cell>
          <cell r="I300">
            <v>6043000000</v>
          </cell>
          <cell r="J300">
            <v>0</v>
          </cell>
          <cell r="K300">
            <v>0</v>
          </cell>
        </row>
        <row r="301">
          <cell r="A301" t="str">
            <v>CL</v>
          </cell>
          <cell r="D301">
            <v>2013</v>
          </cell>
          <cell r="G301">
            <v>17420000000</v>
          </cell>
          <cell r="H301">
            <v>7219000000</v>
          </cell>
          <cell r="I301">
            <v>6645000000</v>
          </cell>
          <cell r="J301">
            <v>0</v>
          </cell>
          <cell r="K301">
            <v>0</v>
          </cell>
        </row>
        <row r="302">
          <cell r="A302" t="str">
            <v>CL</v>
          </cell>
          <cell r="D302">
            <v>2014</v>
          </cell>
          <cell r="G302">
            <v>17277000000</v>
          </cell>
          <cell r="H302">
            <v>7168000000</v>
          </cell>
          <cell r="I302">
            <v>6552000000</v>
          </cell>
          <cell r="J302">
            <v>0</v>
          </cell>
          <cell r="K302">
            <v>0</v>
          </cell>
        </row>
        <row r="303">
          <cell r="A303" t="str">
            <v>CL</v>
          </cell>
          <cell r="D303">
            <v>2015</v>
          </cell>
          <cell r="G303">
            <v>16034000000</v>
          </cell>
          <cell r="H303">
            <v>6635000000</v>
          </cell>
          <cell r="I303">
            <v>6610000000</v>
          </cell>
          <cell r="J303">
            <v>0</v>
          </cell>
          <cell r="K303">
            <v>0</v>
          </cell>
        </row>
        <row r="304">
          <cell r="A304" t="str">
            <v>CLX</v>
          </cell>
          <cell r="D304">
            <v>2013</v>
          </cell>
          <cell r="G304">
            <v>5533000000</v>
          </cell>
          <cell r="H304">
            <v>3142000000</v>
          </cell>
          <cell r="I304">
            <v>1291000000</v>
          </cell>
          <cell r="J304">
            <v>130000000</v>
          </cell>
          <cell r="K304">
            <v>0</v>
          </cell>
        </row>
        <row r="305">
          <cell r="A305" t="str">
            <v>CLX</v>
          </cell>
          <cell r="D305">
            <v>2014</v>
          </cell>
          <cell r="G305">
            <v>5514000000</v>
          </cell>
          <cell r="H305">
            <v>3158000000</v>
          </cell>
          <cell r="I305">
            <v>1254000000</v>
          </cell>
          <cell r="J305">
            <v>125000000</v>
          </cell>
          <cell r="K305">
            <v>0</v>
          </cell>
        </row>
        <row r="306">
          <cell r="A306" t="str">
            <v>CLX</v>
          </cell>
          <cell r="D306">
            <v>2015</v>
          </cell>
          <cell r="G306">
            <v>5655000000</v>
          </cell>
          <cell r="H306">
            <v>3190000000</v>
          </cell>
          <cell r="I306">
            <v>1321000000</v>
          </cell>
          <cell r="J306">
            <v>136000000</v>
          </cell>
          <cell r="K306">
            <v>0</v>
          </cell>
        </row>
        <row r="307">
          <cell r="A307" t="str">
            <v>CLX</v>
          </cell>
          <cell r="D307">
            <v>2016</v>
          </cell>
          <cell r="G307">
            <v>5761000000</v>
          </cell>
          <cell r="H307">
            <v>3163000000</v>
          </cell>
          <cell r="I307">
            <v>1393000000</v>
          </cell>
          <cell r="J307">
            <v>141000000</v>
          </cell>
          <cell r="K307">
            <v>0</v>
          </cell>
        </row>
        <row r="308">
          <cell r="A308" t="str">
            <v>CMA</v>
          </cell>
          <cell r="D308">
            <v>2013</v>
          </cell>
          <cell r="G308">
            <v>2666000000</v>
          </cell>
          <cell r="H308">
            <v>55000000</v>
          </cell>
          <cell r="I308">
            <v>1670000000</v>
          </cell>
          <cell r="J308">
            <v>0</v>
          </cell>
          <cell r="K308">
            <v>46000000</v>
          </cell>
        </row>
        <row r="309">
          <cell r="A309" t="str">
            <v>CMA</v>
          </cell>
          <cell r="D309">
            <v>2014</v>
          </cell>
          <cell r="G309">
            <v>2607000000</v>
          </cell>
          <cell r="H309">
            <v>45000000</v>
          </cell>
          <cell r="I309">
            <v>1611000000</v>
          </cell>
          <cell r="J309">
            <v>0</v>
          </cell>
          <cell r="K309">
            <v>27000000</v>
          </cell>
        </row>
        <row r="310">
          <cell r="A310" t="str">
            <v>CMA</v>
          </cell>
          <cell r="D310">
            <v>2015</v>
          </cell>
          <cell r="G310">
            <v>2819000000</v>
          </cell>
          <cell r="H310">
            <v>43000000</v>
          </cell>
          <cell r="I310">
            <v>1859000000</v>
          </cell>
          <cell r="J310">
            <v>0</v>
          </cell>
          <cell r="K310">
            <v>147000000</v>
          </cell>
        </row>
        <row r="311">
          <cell r="A311" t="str">
            <v>CMA</v>
          </cell>
          <cell r="D311">
            <v>2016</v>
          </cell>
          <cell r="G311">
            <v>2960000000</v>
          </cell>
          <cell r="H311">
            <v>40000000</v>
          </cell>
          <cell r="I311">
            <v>1836000000</v>
          </cell>
          <cell r="J311">
            <v>0</v>
          </cell>
          <cell r="K311">
            <v>248000000</v>
          </cell>
        </row>
        <row r="312">
          <cell r="A312" t="str">
            <v>CMG</v>
          </cell>
          <cell r="D312">
            <v>2013</v>
          </cell>
          <cell r="G312">
            <v>3214591000</v>
          </cell>
          <cell r="H312">
            <v>2359822000</v>
          </cell>
          <cell r="I312">
            <v>203733000</v>
          </cell>
          <cell r="J312">
            <v>0</v>
          </cell>
          <cell r="K312">
            <v>96054000</v>
          </cell>
        </row>
        <row r="313">
          <cell r="A313" t="str">
            <v>CMG</v>
          </cell>
          <cell r="D313">
            <v>2014</v>
          </cell>
          <cell r="G313">
            <v>4108269000</v>
          </cell>
          <cell r="H313">
            <v>2990513000</v>
          </cell>
          <cell r="I313">
            <v>273897000</v>
          </cell>
          <cell r="J313">
            <v>0</v>
          </cell>
          <cell r="K313">
            <v>110474000</v>
          </cell>
        </row>
        <row r="314">
          <cell r="A314" t="str">
            <v>CMG</v>
          </cell>
          <cell r="D314">
            <v>2015</v>
          </cell>
          <cell r="G314">
            <v>4501223000</v>
          </cell>
          <cell r="H314">
            <v>3326936000</v>
          </cell>
          <cell r="I314">
            <v>250214000</v>
          </cell>
          <cell r="J314">
            <v>0</v>
          </cell>
          <cell r="K314">
            <v>130368000</v>
          </cell>
        </row>
        <row r="315">
          <cell r="A315" t="str">
            <v>CMG</v>
          </cell>
          <cell r="D315">
            <v>2016</v>
          </cell>
          <cell r="G315">
            <v>3904384000</v>
          </cell>
          <cell r="H315">
            <v>3406170000</v>
          </cell>
          <cell r="I315">
            <v>276240000</v>
          </cell>
          <cell r="J315">
            <v>0</v>
          </cell>
          <cell r="K315">
            <v>146368000</v>
          </cell>
        </row>
        <row r="316">
          <cell r="A316" t="str">
            <v>CMI</v>
          </cell>
          <cell r="D316">
            <v>2013</v>
          </cell>
          <cell r="G316">
            <v>17301000000</v>
          </cell>
          <cell r="H316">
            <v>13021000000</v>
          </cell>
          <cell r="I316">
            <v>1827000000</v>
          </cell>
          <cell r="J316">
            <v>713000000</v>
          </cell>
          <cell r="K316">
            <v>0</v>
          </cell>
        </row>
        <row r="317">
          <cell r="A317" t="str">
            <v>CMI</v>
          </cell>
          <cell r="D317">
            <v>2014</v>
          </cell>
          <cell r="G317">
            <v>19221000000</v>
          </cell>
          <cell r="H317">
            <v>14360000000</v>
          </cell>
          <cell r="I317">
            <v>2112000000</v>
          </cell>
          <cell r="J317">
            <v>754000000</v>
          </cell>
          <cell r="K317">
            <v>0</v>
          </cell>
        </row>
        <row r="318">
          <cell r="A318" t="str">
            <v>CMI</v>
          </cell>
          <cell r="D318">
            <v>2015</v>
          </cell>
          <cell r="G318">
            <v>19110000000</v>
          </cell>
          <cell r="H318">
            <v>14163000000</v>
          </cell>
          <cell r="I318">
            <v>2169000000</v>
          </cell>
          <cell r="J318">
            <v>735000000</v>
          </cell>
          <cell r="K318">
            <v>0</v>
          </cell>
        </row>
        <row r="319">
          <cell r="A319" t="str">
            <v>CMI</v>
          </cell>
          <cell r="D319">
            <v>2016</v>
          </cell>
          <cell r="G319">
            <v>17509000000</v>
          </cell>
          <cell r="H319">
            <v>13057000000</v>
          </cell>
          <cell r="I319">
            <v>2189000000</v>
          </cell>
          <cell r="J319">
            <v>636000000</v>
          </cell>
          <cell r="K319">
            <v>0</v>
          </cell>
        </row>
        <row r="320">
          <cell r="A320" t="str">
            <v>CMS</v>
          </cell>
          <cell r="D320">
            <v>2013</v>
          </cell>
          <cell r="G320">
            <v>6566000000</v>
          </cell>
          <cell r="H320">
            <v>4562000000</v>
          </cell>
          <cell r="I320">
            <v>234000000</v>
          </cell>
          <cell r="J320">
            <v>0</v>
          </cell>
          <cell r="K320">
            <v>628000000</v>
          </cell>
        </row>
        <row r="321">
          <cell r="A321" t="str">
            <v>CMS</v>
          </cell>
          <cell r="D321">
            <v>2014</v>
          </cell>
          <cell r="G321">
            <v>7179000000</v>
          </cell>
          <cell r="H321">
            <v>5090000000</v>
          </cell>
          <cell r="I321">
            <v>252000000</v>
          </cell>
          <cell r="J321">
            <v>0</v>
          </cell>
          <cell r="K321">
            <v>685000000</v>
          </cell>
        </row>
        <row r="322">
          <cell r="A322" t="str">
            <v>CMS</v>
          </cell>
          <cell r="D322">
            <v>2015</v>
          </cell>
          <cell r="G322">
            <v>6456000000</v>
          </cell>
          <cell r="H322">
            <v>4281000000</v>
          </cell>
          <cell r="I322">
            <v>262000000</v>
          </cell>
          <cell r="J322">
            <v>0</v>
          </cell>
          <cell r="K322">
            <v>750000000</v>
          </cell>
        </row>
        <row r="323">
          <cell r="A323" t="str">
            <v>CMS</v>
          </cell>
          <cell r="D323">
            <v>2016</v>
          </cell>
          <cell r="G323">
            <v>6399000000</v>
          </cell>
          <cell r="H323">
            <v>4010000000</v>
          </cell>
          <cell r="I323">
            <v>281000000</v>
          </cell>
          <cell r="J323">
            <v>0</v>
          </cell>
          <cell r="K323">
            <v>811000000</v>
          </cell>
        </row>
        <row r="324">
          <cell r="A324" t="str">
            <v>CNC</v>
          </cell>
          <cell r="D324">
            <v>2012</v>
          </cell>
          <cell r="G324">
            <v>8110000000</v>
          </cell>
          <cell r="H324">
            <v>6781000000</v>
          </cell>
          <cell r="I324">
            <v>1105000000</v>
          </cell>
          <cell r="J324">
            <v>0</v>
          </cell>
          <cell r="K324">
            <v>88000000</v>
          </cell>
        </row>
        <row r="325">
          <cell r="A325" t="str">
            <v>CNC</v>
          </cell>
          <cell r="D325">
            <v>2013</v>
          </cell>
          <cell r="G325">
            <v>10863000000</v>
          </cell>
          <cell r="H325">
            <v>8995000000</v>
          </cell>
          <cell r="I325">
            <v>1264000000</v>
          </cell>
          <cell r="J325">
            <v>0</v>
          </cell>
          <cell r="K325">
            <v>327000000</v>
          </cell>
        </row>
        <row r="326">
          <cell r="A326" t="str">
            <v>CNC</v>
          </cell>
          <cell r="D326">
            <v>2014</v>
          </cell>
          <cell r="G326">
            <v>16560000000</v>
          </cell>
          <cell r="H326">
            <v>12678000000</v>
          </cell>
          <cell r="I326">
            <v>2012000000</v>
          </cell>
          <cell r="J326">
            <v>0</v>
          </cell>
          <cell r="K326">
            <v>1406000000</v>
          </cell>
        </row>
        <row r="327">
          <cell r="A327" t="str">
            <v>CNC</v>
          </cell>
          <cell r="D327">
            <v>2015</v>
          </cell>
          <cell r="G327">
            <v>22760000000</v>
          </cell>
          <cell r="H327">
            <v>17242000000</v>
          </cell>
          <cell r="I327">
            <v>2977000000</v>
          </cell>
          <cell r="J327">
            <v>0</v>
          </cell>
          <cell r="K327">
            <v>1836000000</v>
          </cell>
        </row>
        <row r="328">
          <cell r="A328" t="str">
            <v>CNP</v>
          </cell>
          <cell r="D328">
            <v>2012</v>
          </cell>
          <cell r="G328">
            <v>7452000000</v>
          </cell>
          <cell r="H328">
            <v>4747000000</v>
          </cell>
          <cell r="I328">
            <v>365000000</v>
          </cell>
          <cell r="J328">
            <v>0</v>
          </cell>
          <cell r="K328">
            <v>1050000000</v>
          </cell>
        </row>
        <row r="329">
          <cell r="A329" t="str">
            <v>CNP</v>
          </cell>
          <cell r="D329">
            <v>2013</v>
          </cell>
          <cell r="G329">
            <v>8106000000</v>
          </cell>
          <cell r="H329">
            <v>5755000000</v>
          </cell>
          <cell r="I329">
            <v>387000000</v>
          </cell>
          <cell r="J329">
            <v>0</v>
          </cell>
          <cell r="K329">
            <v>954000000</v>
          </cell>
        </row>
        <row r="330">
          <cell r="A330" t="str">
            <v>CNP</v>
          </cell>
          <cell r="D330">
            <v>2014</v>
          </cell>
          <cell r="G330">
            <v>9226000000</v>
          </cell>
          <cell r="H330">
            <v>6890000000</v>
          </cell>
          <cell r="I330">
            <v>388000000</v>
          </cell>
          <cell r="J330">
            <v>0</v>
          </cell>
          <cell r="K330">
            <v>1013000000</v>
          </cell>
        </row>
        <row r="331">
          <cell r="A331" t="str">
            <v>CNP</v>
          </cell>
          <cell r="D331">
            <v>2015</v>
          </cell>
          <cell r="G331">
            <v>7386000000</v>
          </cell>
          <cell r="H331">
            <v>5109000000</v>
          </cell>
          <cell r="I331">
            <v>374000000</v>
          </cell>
          <cell r="J331">
            <v>0</v>
          </cell>
          <cell r="K331">
            <v>970000000</v>
          </cell>
        </row>
        <row r="332">
          <cell r="A332" t="str">
            <v>COF</v>
          </cell>
          <cell r="D332">
            <v>2012</v>
          </cell>
          <cell r="G332">
            <v>23771000000</v>
          </cell>
          <cell r="H332">
            <v>1403000000</v>
          </cell>
          <cell r="I332">
            <v>11188000000</v>
          </cell>
          <cell r="J332">
            <v>0</v>
          </cell>
          <cell r="K332">
            <v>5024000000</v>
          </cell>
        </row>
        <row r="333">
          <cell r="A333" t="str">
            <v>COF</v>
          </cell>
          <cell r="D333">
            <v>2013</v>
          </cell>
          <cell r="G333">
            <v>24176000000</v>
          </cell>
          <cell r="H333">
            <v>1241000000</v>
          </cell>
          <cell r="I333">
            <v>11682000000</v>
          </cell>
          <cell r="J333">
            <v>0</v>
          </cell>
          <cell r="K333">
            <v>4124000000</v>
          </cell>
        </row>
        <row r="334">
          <cell r="A334" t="str">
            <v>COF</v>
          </cell>
          <cell r="D334">
            <v>2014</v>
          </cell>
          <cell r="G334">
            <v>23869000000</v>
          </cell>
          <cell r="H334">
            <v>1088000000</v>
          </cell>
          <cell r="I334">
            <v>11648000000</v>
          </cell>
          <cell r="J334">
            <v>0</v>
          </cell>
          <cell r="K334">
            <v>4073000000</v>
          </cell>
        </row>
        <row r="335">
          <cell r="A335" t="str">
            <v>COF</v>
          </cell>
          <cell r="D335">
            <v>2015</v>
          </cell>
          <cell r="G335">
            <v>25038000000</v>
          </cell>
          <cell r="H335">
            <v>1091000000</v>
          </cell>
          <cell r="I335">
            <v>12566000000</v>
          </cell>
          <cell r="J335">
            <v>0</v>
          </cell>
          <cell r="K335">
            <v>4966000000</v>
          </cell>
        </row>
        <row r="336">
          <cell r="A336" t="str">
            <v>COG</v>
          </cell>
          <cell r="D336">
            <v>2012</v>
          </cell>
          <cell r="G336">
            <v>1204546000</v>
          </cell>
          <cell r="H336">
            <v>290054000</v>
          </cell>
          <cell r="I336">
            <v>170113000</v>
          </cell>
          <cell r="J336">
            <v>0</v>
          </cell>
          <cell r="K336">
            <v>451405000</v>
          </cell>
        </row>
        <row r="337">
          <cell r="A337" t="str">
            <v>COG</v>
          </cell>
          <cell r="D337">
            <v>2013</v>
          </cell>
          <cell r="G337">
            <v>1746278000</v>
          </cell>
          <cell r="H337">
            <v>400281000</v>
          </cell>
          <cell r="I337">
            <v>147651000</v>
          </cell>
          <cell r="J337">
            <v>0</v>
          </cell>
          <cell r="K337">
            <v>651052000</v>
          </cell>
        </row>
        <row r="338">
          <cell r="A338" t="str">
            <v>COG</v>
          </cell>
          <cell r="D338">
            <v>2014</v>
          </cell>
          <cell r="G338">
            <v>2173011000</v>
          </cell>
          <cell r="H338">
            <v>524880000</v>
          </cell>
          <cell r="I338">
            <v>129602000</v>
          </cell>
          <cell r="J338">
            <v>0</v>
          </cell>
          <cell r="K338">
            <v>632760000</v>
          </cell>
        </row>
        <row r="339">
          <cell r="A339" t="str">
            <v>COG</v>
          </cell>
          <cell r="D339">
            <v>2015</v>
          </cell>
          <cell r="G339">
            <v>1357150000</v>
          </cell>
          <cell r="H339">
            <v>580994000</v>
          </cell>
          <cell r="I339">
            <v>112253000</v>
          </cell>
          <cell r="J339">
            <v>0</v>
          </cell>
          <cell r="K339">
            <v>622211000</v>
          </cell>
        </row>
        <row r="340">
          <cell r="A340" t="str">
            <v>COL</v>
          </cell>
          <cell r="D340">
            <v>2013</v>
          </cell>
          <cell r="G340">
            <v>4474000000</v>
          </cell>
          <cell r="H340">
            <v>3103000000</v>
          </cell>
          <cell r="I340">
            <v>495000000</v>
          </cell>
          <cell r="J340">
            <v>0</v>
          </cell>
          <cell r="K340">
            <v>0</v>
          </cell>
        </row>
        <row r="341">
          <cell r="A341" t="str">
            <v>COL</v>
          </cell>
          <cell r="D341">
            <v>2014</v>
          </cell>
          <cell r="G341">
            <v>4979000000</v>
          </cell>
          <cell r="H341">
            <v>3469000000</v>
          </cell>
          <cell r="I341">
            <v>594000000</v>
          </cell>
          <cell r="J341">
            <v>0</v>
          </cell>
          <cell r="K341">
            <v>0</v>
          </cell>
        </row>
        <row r="342">
          <cell r="A342" t="str">
            <v>COL</v>
          </cell>
          <cell r="D342">
            <v>2015</v>
          </cell>
          <cell r="G342">
            <v>5244000000</v>
          </cell>
          <cell r="H342">
            <v>3630000000</v>
          </cell>
          <cell r="I342">
            <v>606000000</v>
          </cell>
          <cell r="J342">
            <v>0</v>
          </cell>
          <cell r="K342">
            <v>0</v>
          </cell>
        </row>
        <row r="343">
          <cell r="A343" t="str">
            <v>COL</v>
          </cell>
          <cell r="D343">
            <v>2016</v>
          </cell>
          <cell r="G343">
            <v>5259000000</v>
          </cell>
          <cell r="H343">
            <v>3642000000</v>
          </cell>
          <cell r="I343">
            <v>638000000</v>
          </cell>
          <cell r="J343">
            <v>0</v>
          </cell>
          <cell r="K343">
            <v>0</v>
          </cell>
        </row>
        <row r="344">
          <cell r="A344" t="str">
            <v>COO</v>
          </cell>
          <cell r="D344">
            <v>2013</v>
          </cell>
          <cell r="G344">
            <v>1587725000</v>
          </cell>
          <cell r="H344">
            <v>560917000</v>
          </cell>
          <cell r="I344">
            <v>610735000</v>
          </cell>
          <cell r="J344">
            <v>58827000</v>
          </cell>
          <cell r="K344">
            <v>30239000</v>
          </cell>
        </row>
        <row r="345">
          <cell r="A345" t="str">
            <v>COO</v>
          </cell>
          <cell r="D345">
            <v>2014</v>
          </cell>
          <cell r="G345">
            <v>1717776000</v>
          </cell>
          <cell r="H345">
            <v>626206000</v>
          </cell>
          <cell r="I345">
            <v>683115000</v>
          </cell>
          <cell r="J345">
            <v>66259000</v>
          </cell>
          <cell r="K345">
            <v>35710000</v>
          </cell>
        </row>
        <row r="346">
          <cell r="A346" t="str">
            <v>COO</v>
          </cell>
          <cell r="D346">
            <v>2015</v>
          </cell>
          <cell r="G346">
            <v>1797060000</v>
          </cell>
          <cell r="H346">
            <v>726798000</v>
          </cell>
          <cell r="I346">
            <v>712543000</v>
          </cell>
          <cell r="J346">
            <v>69589000</v>
          </cell>
          <cell r="K346">
            <v>51459000</v>
          </cell>
        </row>
        <row r="347">
          <cell r="A347" t="str">
            <v>COO</v>
          </cell>
          <cell r="D347">
            <v>2016</v>
          </cell>
          <cell r="G347">
            <v>1966814000</v>
          </cell>
          <cell r="H347">
            <v>793735000</v>
          </cell>
          <cell r="I347">
            <v>722798000</v>
          </cell>
          <cell r="J347">
            <v>65411000</v>
          </cell>
          <cell r="K347">
            <v>60790000</v>
          </cell>
        </row>
        <row r="348">
          <cell r="A348" t="str">
            <v>COST</v>
          </cell>
          <cell r="D348">
            <v>2013</v>
          </cell>
          <cell r="G348">
            <v>105156000000</v>
          </cell>
          <cell r="H348">
            <v>91948000000</v>
          </cell>
          <cell r="I348">
            <v>10104000000</v>
          </cell>
          <cell r="J348">
            <v>0</v>
          </cell>
          <cell r="K348">
            <v>0</v>
          </cell>
        </row>
        <row r="349">
          <cell r="A349" t="str">
            <v>COST</v>
          </cell>
          <cell r="D349">
            <v>2014</v>
          </cell>
          <cell r="G349">
            <v>112640000000</v>
          </cell>
          <cell r="H349">
            <v>98458000000</v>
          </cell>
          <cell r="I349">
            <v>10899000000</v>
          </cell>
          <cell r="J349">
            <v>0</v>
          </cell>
          <cell r="K349">
            <v>0</v>
          </cell>
        </row>
        <row r="350">
          <cell r="A350" t="str">
            <v>COST</v>
          </cell>
          <cell r="D350">
            <v>2015</v>
          </cell>
          <cell r="G350">
            <v>116199000000</v>
          </cell>
          <cell r="H350">
            <v>101065000000</v>
          </cell>
          <cell r="I350">
            <v>11445000000</v>
          </cell>
          <cell r="J350">
            <v>0</v>
          </cell>
          <cell r="K350">
            <v>0</v>
          </cell>
        </row>
        <row r="351">
          <cell r="A351" t="str">
            <v>COST</v>
          </cell>
          <cell r="D351">
            <v>2016</v>
          </cell>
          <cell r="G351">
            <v>118719000000</v>
          </cell>
          <cell r="H351">
            <v>102901000000</v>
          </cell>
          <cell r="I351">
            <v>12068000000</v>
          </cell>
          <cell r="J351">
            <v>0</v>
          </cell>
          <cell r="K351">
            <v>0</v>
          </cell>
        </row>
        <row r="352">
          <cell r="A352" t="str">
            <v>COTY</v>
          </cell>
          <cell r="D352">
            <v>2003</v>
          </cell>
          <cell r="G352">
            <v>1577000</v>
          </cell>
          <cell r="H352">
            <v>258000</v>
          </cell>
          <cell r="I352">
            <v>2410000</v>
          </cell>
          <cell r="J352">
            <v>65000</v>
          </cell>
          <cell r="K352">
            <v>0</v>
          </cell>
        </row>
        <row r="353">
          <cell r="A353" t="str">
            <v>COTY</v>
          </cell>
          <cell r="D353">
            <v>2004</v>
          </cell>
          <cell r="G353">
            <v>1514000</v>
          </cell>
          <cell r="H353">
            <v>142000</v>
          </cell>
          <cell r="I353">
            <v>3940000</v>
          </cell>
          <cell r="J353">
            <v>30000</v>
          </cell>
          <cell r="K353">
            <v>163000</v>
          </cell>
        </row>
        <row r="354">
          <cell r="A354" t="str">
            <v>COTY</v>
          </cell>
          <cell r="D354">
            <v>2006</v>
          </cell>
          <cell r="G354">
            <v>79562000</v>
          </cell>
          <cell r="H354">
            <v>75508000</v>
          </cell>
          <cell r="I354">
            <v>15359000</v>
          </cell>
          <cell r="J354">
            <v>0</v>
          </cell>
          <cell r="K354">
            <v>0</v>
          </cell>
        </row>
        <row r="355">
          <cell r="A355" t="str">
            <v>COTY</v>
          </cell>
          <cell r="D355">
            <v>2007</v>
          </cell>
          <cell r="G355">
            <v>99642000</v>
          </cell>
          <cell r="H355">
            <v>84477000</v>
          </cell>
          <cell r="I355">
            <v>25853000</v>
          </cell>
          <cell r="J355">
            <v>0</v>
          </cell>
          <cell r="K355">
            <v>0</v>
          </cell>
        </row>
        <row r="356">
          <cell r="A356" t="str">
            <v>CPB</v>
          </cell>
          <cell r="D356">
            <v>2013</v>
          </cell>
          <cell r="G356">
            <v>8052000000</v>
          </cell>
          <cell r="H356">
            <v>5140000000</v>
          </cell>
          <cell r="I356">
            <v>1653000000</v>
          </cell>
          <cell r="J356">
            <v>128000000</v>
          </cell>
          <cell r="K356">
            <v>0</v>
          </cell>
        </row>
        <row r="357">
          <cell r="A357" t="str">
            <v>CPB</v>
          </cell>
          <cell r="D357">
            <v>2014</v>
          </cell>
          <cell r="G357">
            <v>8268000000</v>
          </cell>
          <cell r="H357">
            <v>5297000000</v>
          </cell>
          <cell r="I357">
            <v>1527000000</v>
          </cell>
          <cell r="J357">
            <v>122000000</v>
          </cell>
          <cell r="K357">
            <v>0</v>
          </cell>
        </row>
        <row r="358">
          <cell r="A358" t="str">
            <v>CPB</v>
          </cell>
          <cell r="D358">
            <v>2015</v>
          </cell>
          <cell r="G358">
            <v>8082000000</v>
          </cell>
          <cell r="H358">
            <v>5300000000</v>
          </cell>
          <cell r="I358">
            <v>1509000000</v>
          </cell>
          <cell r="J358">
            <v>117000000</v>
          </cell>
          <cell r="K358">
            <v>0</v>
          </cell>
        </row>
        <row r="359">
          <cell r="A359" t="str">
            <v>CPB</v>
          </cell>
          <cell r="D359">
            <v>2016</v>
          </cell>
          <cell r="G359">
            <v>7961000000</v>
          </cell>
          <cell r="H359">
            <v>5181000000</v>
          </cell>
          <cell r="I359">
            <v>1665000000</v>
          </cell>
          <cell r="J359">
            <v>124000000</v>
          </cell>
          <cell r="K359">
            <v>0</v>
          </cell>
        </row>
        <row r="360">
          <cell r="A360" t="str">
            <v>CRM</v>
          </cell>
          <cell r="D360">
            <v>2013</v>
          </cell>
          <cell r="G360">
            <v>3050195000</v>
          </cell>
          <cell r="H360">
            <v>683579000</v>
          </cell>
          <cell r="I360">
            <v>2047847000</v>
          </cell>
          <cell r="J360">
            <v>429479000</v>
          </cell>
          <cell r="K360">
            <v>0</v>
          </cell>
        </row>
        <row r="361">
          <cell r="A361" t="str">
            <v>CRM</v>
          </cell>
          <cell r="D361">
            <v>2014</v>
          </cell>
          <cell r="G361">
            <v>4071003000</v>
          </cell>
          <cell r="H361">
            <v>968428000</v>
          </cell>
          <cell r="I361">
            <v>2764851000</v>
          </cell>
          <cell r="J361">
            <v>623798000</v>
          </cell>
          <cell r="K361">
            <v>0</v>
          </cell>
        </row>
        <row r="362">
          <cell r="A362" t="str">
            <v>CRM</v>
          </cell>
          <cell r="D362">
            <v>2015</v>
          </cell>
          <cell r="G362">
            <v>5373586000</v>
          </cell>
          <cell r="H362">
            <v>1289270000</v>
          </cell>
          <cell r="I362">
            <v>3437032000</v>
          </cell>
          <cell r="J362">
            <v>792917000</v>
          </cell>
          <cell r="K362">
            <v>0</v>
          </cell>
        </row>
        <row r="363">
          <cell r="A363" t="str">
            <v>CRM</v>
          </cell>
          <cell r="D363">
            <v>2016</v>
          </cell>
          <cell r="G363">
            <v>6667216000</v>
          </cell>
          <cell r="H363">
            <v>1654548000</v>
          </cell>
          <cell r="I363">
            <v>3951445000</v>
          </cell>
          <cell r="J363">
            <v>946300000</v>
          </cell>
          <cell r="K363">
            <v>0</v>
          </cell>
        </row>
        <row r="364">
          <cell r="A364" t="str">
            <v>CSCO</v>
          </cell>
          <cell r="D364">
            <v>2013</v>
          </cell>
          <cell r="G364">
            <v>48607000000</v>
          </cell>
          <cell r="H364">
            <v>19167000000</v>
          </cell>
          <cell r="I364">
            <v>11802000000</v>
          </cell>
          <cell r="J364">
            <v>5942000000</v>
          </cell>
          <cell r="K364">
            <v>395000000</v>
          </cell>
        </row>
        <row r="365">
          <cell r="A365" t="str">
            <v>CSCO</v>
          </cell>
          <cell r="D365">
            <v>2014</v>
          </cell>
          <cell r="G365">
            <v>47142000000</v>
          </cell>
          <cell r="H365">
            <v>19373000000</v>
          </cell>
          <cell r="I365">
            <v>11437000000</v>
          </cell>
          <cell r="J365">
            <v>6294000000</v>
          </cell>
          <cell r="K365">
            <v>275000000</v>
          </cell>
        </row>
        <row r="366">
          <cell r="A366" t="str">
            <v>CSCO</v>
          </cell>
          <cell r="D366">
            <v>2015</v>
          </cell>
          <cell r="G366">
            <v>49161000000</v>
          </cell>
          <cell r="H366">
            <v>19480000000</v>
          </cell>
          <cell r="I366">
            <v>11861000000</v>
          </cell>
          <cell r="J366">
            <v>6207000000</v>
          </cell>
          <cell r="K366">
            <v>359000000</v>
          </cell>
        </row>
        <row r="367">
          <cell r="A367" t="str">
            <v>CSCO</v>
          </cell>
          <cell r="D367">
            <v>2016</v>
          </cell>
          <cell r="G367">
            <v>49247000000</v>
          </cell>
          <cell r="H367">
            <v>18287000000</v>
          </cell>
          <cell r="I367">
            <v>11433000000</v>
          </cell>
          <cell r="J367">
            <v>6296000000</v>
          </cell>
          <cell r="K367">
            <v>303000000</v>
          </cell>
        </row>
        <row r="368">
          <cell r="A368" t="str">
            <v>CSRA</v>
          </cell>
          <cell r="D368">
            <v>2015</v>
          </cell>
          <cell r="G368">
            <v>4069746000</v>
          </cell>
          <cell r="H368">
            <v>3282301000</v>
          </cell>
          <cell r="I368">
            <v>194207000</v>
          </cell>
          <cell r="J368">
            <v>0</v>
          </cell>
          <cell r="K368">
            <v>137058000</v>
          </cell>
        </row>
        <row r="369">
          <cell r="A369" t="str">
            <v>CSRA</v>
          </cell>
          <cell r="D369">
            <v>2016</v>
          </cell>
          <cell r="G369">
            <v>4250447000</v>
          </cell>
          <cell r="H369">
            <v>3575631000</v>
          </cell>
          <cell r="I369">
            <v>187244000</v>
          </cell>
          <cell r="J369">
            <v>0</v>
          </cell>
          <cell r="K369">
            <v>182242000</v>
          </cell>
        </row>
        <row r="370">
          <cell r="A370" t="str">
            <v>CSX</v>
          </cell>
          <cell r="D370">
            <v>2013</v>
          </cell>
          <cell r="G370">
            <v>12026000000</v>
          </cell>
          <cell r="H370">
            <v>3931000000</v>
          </cell>
          <cell r="I370">
            <v>3518000000</v>
          </cell>
          <cell r="J370">
            <v>0</v>
          </cell>
          <cell r="K370">
            <v>1104000000</v>
          </cell>
        </row>
        <row r="371">
          <cell r="A371" t="str">
            <v>CSX</v>
          </cell>
          <cell r="D371">
            <v>2014</v>
          </cell>
          <cell r="G371">
            <v>12669000000</v>
          </cell>
          <cell r="H371">
            <v>4100000000</v>
          </cell>
          <cell r="I371">
            <v>3805000000</v>
          </cell>
          <cell r="J371">
            <v>0</v>
          </cell>
          <cell r="K371">
            <v>1151000000</v>
          </cell>
        </row>
        <row r="372">
          <cell r="A372" t="str">
            <v>CSX</v>
          </cell>
          <cell r="D372">
            <v>2015</v>
          </cell>
          <cell r="G372">
            <v>11811000000</v>
          </cell>
          <cell r="H372">
            <v>3293000000</v>
          </cell>
          <cell r="I372">
            <v>3726000000</v>
          </cell>
          <cell r="J372">
            <v>0</v>
          </cell>
          <cell r="K372">
            <v>1208000000</v>
          </cell>
        </row>
        <row r="373">
          <cell r="A373" t="str">
            <v>CSX</v>
          </cell>
          <cell r="D373">
            <v>2016</v>
          </cell>
          <cell r="G373">
            <v>11069000000</v>
          </cell>
          <cell r="H373">
            <v>2782000000</v>
          </cell>
          <cell r="I373">
            <v>3597000000</v>
          </cell>
          <cell r="J373">
            <v>0</v>
          </cell>
          <cell r="K373">
            <v>1301000000</v>
          </cell>
        </row>
        <row r="374">
          <cell r="A374" t="str">
            <v>CTAS</v>
          </cell>
          <cell r="D374">
            <v>2013</v>
          </cell>
          <cell r="G374">
            <v>4245964000</v>
          </cell>
          <cell r="H374">
            <v>2492655000</v>
          </cell>
          <cell r="I374">
            <v>1187331000</v>
          </cell>
          <cell r="J374">
            <v>0</v>
          </cell>
          <cell r="K374">
            <v>0</v>
          </cell>
        </row>
        <row r="375">
          <cell r="A375" t="str">
            <v>CTAS</v>
          </cell>
          <cell r="D375">
            <v>2014</v>
          </cell>
          <cell r="G375">
            <v>4193844000</v>
          </cell>
          <cell r="H375">
            <v>2444085000</v>
          </cell>
          <cell r="I375">
            <v>1147039000</v>
          </cell>
          <cell r="J375">
            <v>0</v>
          </cell>
          <cell r="K375">
            <v>0</v>
          </cell>
        </row>
        <row r="376">
          <cell r="A376" t="str">
            <v>CTAS</v>
          </cell>
          <cell r="D376">
            <v>2015</v>
          </cell>
          <cell r="G376">
            <v>4476886000</v>
          </cell>
          <cell r="H376">
            <v>2555549000</v>
          </cell>
          <cell r="I376">
            <v>1224930000</v>
          </cell>
          <cell r="J376">
            <v>0</v>
          </cell>
          <cell r="K376">
            <v>0</v>
          </cell>
        </row>
        <row r="377">
          <cell r="A377" t="str">
            <v>CTAS</v>
          </cell>
          <cell r="D377">
            <v>2016</v>
          </cell>
          <cell r="G377">
            <v>4905458000</v>
          </cell>
          <cell r="H377">
            <v>2775588000</v>
          </cell>
          <cell r="I377">
            <v>1348122000</v>
          </cell>
          <cell r="J377">
            <v>0</v>
          </cell>
          <cell r="K377">
            <v>0</v>
          </cell>
        </row>
        <row r="378">
          <cell r="A378" t="str">
            <v>CTL</v>
          </cell>
          <cell r="D378">
            <v>2012</v>
          </cell>
          <cell r="G378">
            <v>18376000000</v>
          </cell>
          <cell r="H378">
            <v>7639000000</v>
          </cell>
          <cell r="I378">
            <v>3244000000</v>
          </cell>
          <cell r="J378">
            <v>0</v>
          </cell>
          <cell r="K378">
            <v>4780000000</v>
          </cell>
        </row>
        <row r="379">
          <cell r="A379" t="str">
            <v>CTL</v>
          </cell>
          <cell r="D379">
            <v>2013</v>
          </cell>
          <cell r="G379">
            <v>18095000000</v>
          </cell>
          <cell r="H379">
            <v>7507000000</v>
          </cell>
          <cell r="I379">
            <v>3502000000</v>
          </cell>
          <cell r="J379">
            <v>0</v>
          </cell>
          <cell r="K379">
            <v>4541000000</v>
          </cell>
        </row>
        <row r="380">
          <cell r="A380" t="str">
            <v>CTL</v>
          </cell>
          <cell r="D380">
            <v>2014</v>
          </cell>
          <cell r="G380">
            <v>18031000000</v>
          </cell>
          <cell r="H380">
            <v>7846000000</v>
          </cell>
          <cell r="I380">
            <v>3347000000</v>
          </cell>
          <cell r="J380">
            <v>0</v>
          </cell>
          <cell r="K380">
            <v>4428000000</v>
          </cell>
        </row>
        <row r="381">
          <cell r="A381" t="str">
            <v>CTL</v>
          </cell>
          <cell r="D381">
            <v>2015</v>
          </cell>
          <cell r="G381">
            <v>17900000000</v>
          </cell>
          <cell r="H381">
            <v>7778000000</v>
          </cell>
          <cell r="I381">
            <v>3328000000</v>
          </cell>
          <cell r="J381">
            <v>0</v>
          </cell>
          <cell r="K381">
            <v>4189000000</v>
          </cell>
        </row>
        <row r="382">
          <cell r="A382" t="str">
            <v>CTSH</v>
          </cell>
          <cell r="D382">
            <v>2012</v>
          </cell>
          <cell r="G382">
            <v>7346472000</v>
          </cell>
          <cell r="H382">
            <v>4278241000</v>
          </cell>
          <cell r="I382">
            <v>1557646000</v>
          </cell>
          <cell r="J382">
            <v>0</v>
          </cell>
          <cell r="K382">
            <v>149089000</v>
          </cell>
        </row>
        <row r="383">
          <cell r="A383" t="str">
            <v>CTSH</v>
          </cell>
          <cell r="D383">
            <v>2013</v>
          </cell>
          <cell r="G383">
            <v>8843200000</v>
          </cell>
          <cell r="H383">
            <v>5265500000</v>
          </cell>
          <cell r="I383">
            <v>1727600000</v>
          </cell>
          <cell r="J383">
            <v>0</v>
          </cell>
          <cell r="K383">
            <v>172200000</v>
          </cell>
        </row>
        <row r="384">
          <cell r="A384" t="str">
            <v>CTSH</v>
          </cell>
          <cell r="D384">
            <v>2014</v>
          </cell>
          <cell r="G384">
            <v>10262700000</v>
          </cell>
          <cell r="H384">
            <v>6141100000</v>
          </cell>
          <cell r="I384">
            <v>2037000000</v>
          </cell>
          <cell r="J384">
            <v>0</v>
          </cell>
          <cell r="K384">
            <v>199700000</v>
          </cell>
        </row>
        <row r="385">
          <cell r="A385" t="str">
            <v>CTSH</v>
          </cell>
          <cell r="D385">
            <v>2015</v>
          </cell>
          <cell r="G385">
            <v>12416000000</v>
          </cell>
          <cell r="H385">
            <v>7440200000</v>
          </cell>
          <cell r="I385">
            <v>2508600000</v>
          </cell>
          <cell r="J385">
            <v>0</v>
          </cell>
          <cell r="K385">
            <v>325200000</v>
          </cell>
        </row>
        <row r="386">
          <cell r="A386" t="str">
            <v>CTXS</v>
          </cell>
          <cell r="D386">
            <v>2013</v>
          </cell>
          <cell r="G386">
            <v>2918434000</v>
          </cell>
          <cell r="H386">
            <v>502795000</v>
          </cell>
          <cell r="I386">
            <v>1476916000</v>
          </cell>
          <cell r="J386">
            <v>516338000</v>
          </cell>
          <cell r="K386">
            <v>41668000</v>
          </cell>
        </row>
        <row r="387">
          <cell r="A387" t="str">
            <v>CTXS</v>
          </cell>
          <cell r="D387">
            <v>2014</v>
          </cell>
          <cell r="G387">
            <v>3142856000</v>
          </cell>
          <cell r="H387">
            <v>620219000</v>
          </cell>
          <cell r="I387">
            <v>1600187000</v>
          </cell>
          <cell r="J387">
            <v>553817000</v>
          </cell>
          <cell r="K387">
            <v>39577000</v>
          </cell>
        </row>
        <row r="388">
          <cell r="A388" t="str">
            <v>CTXS</v>
          </cell>
          <cell r="D388">
            <v>2015</v>
          </cell>
          <cell r="G388">
            <v>3275594000</v>
          </cell>
          <cell r="H388">
            <v>614364000</v>
          </cell>
          <cell r="I388">
            <v>1538027000</v>
          </cell>
          <cell r="J388">
            <v>563975000</v>
          </cell>
          <cell r="K388">
            <v>41595000</v>
          </cell>
        </row>
        <row r="389">
          <cell r="A389" t="str">
            <v>CTXS</v>
          </cell>
          <cell r="D389">
            <v>2016</v>
          </cell>
          <cell r="G389">
            <v>3418265000</v>
          </cell>
          <cell r="H389">
            <v>559541000</v>
          </cell>
          <cell r="I389">
            <v>1620006000</v>
          </cell>
          <cell r="J389">
            <v>489265000</v>
          </cell>
          <cell r="K389">
            <v>29173000</v>
          </cell>
        </row>
        <row r="390">
          <cell r="A390" t="str">
            <v>CVS</v>
          </cell>
          <cell r="D390">
            <v>2013</v>
          </cell>
          <cell r="G390">
            <v>126761000000</v>
          </cell>
          <cell r="H390">
            <v>102978000000</v>
          </cell>
          <cell r="I390" t="str">
            <v>0</v>
          </cell>
          <cell r="J390">
            <v>0</v>
          </cell>
          <cell r="K390">
            <v>0</v>
          </cell>
        </row>
        <row r="391">
          <cell r="A391" t="str">
            <v>CVS</v>
          </cell>
          <cell r="D391">
            <v>2014</v>
          </cell>
          <cell r="G391">
            <v>139367000000</v>
          </cell>
          <cell r="H391">
            <v>114000000000</v>
          </cell>
          <cell r="I391" t="str">
            <v>0</v>
          </cell>
          <cell r="J391">
            <v>0</v>
          </cell>
          <cell r="K391">
            <v>0</v>
          </cell>
        </row>
        <row r="392">
          <cell r="A392" t="str">
            <v>CVS</v>
          </cell>
          <cell r="D392">
            <v>2015</v>
          </cell>
          <cell r="G392">
            <v>153290000000</v>
          </cell>
          <cell r="H392">
            <v>126762000000</v>
          </cell>
          <cell r="I392" t="str">
            <v>0</v>
          </cell>
          <cell r="J392">
            <v>0</v>
          </cell>
          <cell r="K392">
            <v>0</v>
          </cell>
        </row>
        <row r="393">
          <cell r="A393" t="str">
            <v>CVS</v>
          </cell>
          <cell r="D393">
            <v>2016</v>
          </cell>
          <cell r="G393">
            <v>177526000000</v>
          </cell>
          <cell r="H393">
            <v>148669000000</v>
          </cell>
          <cell r="I393" t="str">
            <v>0</v>
          </cell>
          <cell r="J393">
            <v>0</v>
          </cell>
          <cell r="K393">
            <v>0</v>
          </cell>
        </row>
        <row r="394">
          <cell r="A394" t="str">
            <v>CVX</v>
          </cell>
          <cell r="D394">
            <v>2012</v>
          </cell>
          <cell r="G394">
            <v>230590000000</v>
          </cell>
          <cell r="H394">
            <v>163336000000</v>
          </cell>
          <cell r="I394">
            <v>17100000000</v>
          </cell>
          <cell r="J394">
            <v>0</v>
          </cell>
          <cell r="K394">
            <v>13413000000</v>
          </cell>
        </row>
        <row r="395">
          <cell r="A395" t="str">
            <v>CVX</v>
          </cell>
          <cell r="D395">
            <v>2013</v>
          </cell>
          <cell r="G395">
            <v>220156000000</v>
          </cell>
          <cell r="H395">
            <v>159323000000</v>
          </cell>
          <cell r="I395">
            <v>17573000000</v>
          </cell>
          <cell r="J395">
            <v>0</v>
          </cell>
          <cell r="K395">
            <v>14186000000</v>
          </cell>
        </row>
        <row r="396">
          <cell r="A396" t="str">
            <v>CVX</v>
          </cell>
          <cell r="D396">
            <v>2014</v>
          </cell>
          <cell r="G396">
            <v>200494000000</v>
          </cell>
          <cell r="H396">
            <v>144956000000</v>
          </cell>
          <cell r="I396">
            <v>17034000000</v>
          </cell>
          <cell r="J396">
            <v>0</v>
          </cell>
          <cell r="K396">
            <v>16793000000</v>
          </cell>
        </row>
        <row r="397">
          <cell r="A397" t="str">
            <v>CVX</v>
          </cell>
          <cell r="D397">
            <v>2015</v>
          </cell>
          <cell r="G397">
            <v>129925000000</v>
          </cell>
          <cell r="H397">
            <v>92785000000</v>
          </cell>
          <cell r="I397">
            <v>16473000000</v>
          </cell>
          <cell r="J397">
            <v>0</v>
          </cell>
          <cell r="K397">
            <v>21037000000</v>
          </cell>
        </row>
        <row r="398">
          <cell r="A398" t="str">
            <v>CXO</v>
          </cell>
          <cell r="D398">
            <v>2012</v>
          </cell>
          <cell r="G398">
            <v>1819814000</v>
          </cell>
          <cell r="H398">
            <v>343743000</v>
          </cell>
          <cell r="I398">
            <v>133796000</v>
          </cell>
          <cell r="J398">
            <v>0</v>
          </cell>
          <cell r="K398">
            <v>579315000</v>
          </cell>
        </row>
        <row r="399">
          <cell r="A399" t="str">
            <v>CXO</v>
          </cell>
          <cell r="D399">
            <v>2013</v>
          </cell>
          <cell r="G399">
            <v>2319919000</v>
          </cell>
          <cell r="H399">
            <v>455436000</v>
          </cell>
          <cell r="I399">
            <v>169815000</v>
          </cell>
          <cell r="J399">
            <v>0</v>
          </cell>
          <cell r="K399">
            <v>778655000</v>
          </cell>
        </row>
        <row r="400">
          <cell r="A400" t="str">
            <v>CXO</v>
          </cell>
          <cell r="D400">
            <v>2014</v>
          </cell>
          <cell r="G400">
            <v>2660147000</v>
          </cell>
          <cell r="H400">
            <v>538374000</v>
          </cell>
          <cell r="I400">
            <v>204161000</v>
          </cell>
          <cell r="J400">
            <v>0</v>
          </cell>
          <cell r="K400">
            <v>986812000</v>
          </cell>
        </row>
        <row r="401">
          <cell r="A401" t="str">
            <v>CXO</v>
          </cell>
          <cell r="D401">
            <v>2015</v>
          </cell>
          <cell r="G401">
            <v>1803573000</v>
          </cell>
          <cell r="H401">
            <v>541359000</v>
          </cell>
          <cell r="I401">
            <v>230734000</v>
          </cell>
          <cell r="J401">
            <v>0</v>
          </cell>
          <cell r="K401">
            <v>1230853000</v>
          </cell>
        </row>
        <row r="402">
          <cell r="A402" t="str">
            <v>D</v>
          </cell>
          <cell r="D402">
            <v>2012</v>
          </cell>
          <cell r="G402">
            <v>12835000000</v>
          </cell>
          <cell r="H402">
            <v>8300000000</v>
          </cell>
          <cell r="I402">
            <v>550000000</v>
          </cell>
          <cell r="J402">
            <v>0</v>
          </cell>
          <cell r="K402">
            <v>1127000000</v>
          </cell>
        </row>
        <row r="403">
          <cell r="A403" t="str">
            <v>D</v>
          </cell>
          <cell r="D403">
            <v>2013</v>
          </cell>
          <cell r="G403">
            <v>13120000000</v>
          </cell>
          <cell r="H403">
            <v>8033000000</v>
          </cell>
          <cell r="I403">
            <v>563000000</v>
          </cell>
          <cell r="J403">
            <v>0</v>
          </cell>
          <cell r="K403">
            <v>1208000000</v>
          </cell>
        </row>
        <row r="404">
          <cell r="A404" t="str">
            <v>D</v>
          </cell>
          <cell r="D404">
            <v>2014</v>
          </cell>
          <cell r="G404">
            <v>12436000000</v>
          </cell>
          <cell r="H404">
            <v>7881000000</v>
          </cell>
          <cell r="I404">
            <v>542000000</v>
          </cell>
          <cell r="J404">
            <v>0</v>
          </cell>
          <cell r="K404">
            <v>1292000000</v>
          </cell>
        </row>
        <row r="405">
          <cell r="A405" t="str">
            <v>D</v>
          </cell>
          <cell r="D405">
            <v>2015</v>
          </cell>
          <cell r="G405">
            <v>11683000000</v>
          </cell>
          <cell r="H405">
            <v>6201000000</v>
          </cell>
          <cell r="I405">
            <v>551000000</v>
          </cell>
          <cell r="J405">
            <v>0</v>
          </cell>
          <cell r="K405">
            <v>1395000000</v>
          </cell>
        </row>
        <row r="406">
          <cell r="A406" t="str">
            <v>DAL</v>
          </cell>
          <cell r="D406">
            <v>2013</v>
          </cell>
          <cell r="G406">
            <v>37773000000</v>
          </cell>
          <cell r="H406">
            <v>20964000000</v>
          </cell>
          <cell r="I406">
            <v>11349000000</v>
          </cell>
          <cell r="J406">
            <v>0</v>
          </cell>
          <cell r="K406">
            <v>1658000000</v>
          </cell>
        </row>
        <row r="407">
          <cell r="A407" t="str">
            <v>DAL</v>
          </cell>
          <cell r="D407">
            <v>2014</v>
          </cell>
          <cell r="G407">
            <v>40362000000</v>
          </cell>
          <cell r="H407">
            <v>22967000000</v>
          </cell>
          <cell r="I407">
            <v>12702000000</v>
          </cell>
          <cell r="J407">
            <v>0</v>
          </cell>
          <cell r="K407">
            <v>1771000000</v>
          </cell>
        </row>
        <row r="408">
          <cell r="A408" t="str">
            <v>DAL</v>
          </cell>
          <cell r="D408">
            <v>2015</v>
          </cell>
          <cell r="G408">
            <v>40704000000</v>
          </cell>
          <cell r="H408">
            <v>17096000000</v>
          </cell>
          <cell r="I408">
            <v>13936000000</v>
          </cell>
          <cell r="J408">
            <v>0</v>
          </cell>
          <cell r="K408">
            <v>1835000000</v>
          </cell>
        </row>
        <row r="409">
          <cell r="A409" t="str">
            <v>DAL</v>
          </cell>
          <cell r="D409">
            <v>2016</v>
          </cell>
          <cell r="G409">
            <v>39639000000</v>
          </cell>
          <cell r="H409">
            <v>15940000000</v>
          </cell>
          <cell r="I409">
            <v>14845000000</v>
          </cell>
          <cell r="J409">
            <v>0</v>
          </cell>
          <cell r="K409">
            <v>1902000000</v>
          </cell>
        </row>
        <row r="410">
          <cell r="A410" t="str">
            <v>DD</v>
          </cell>
          <cell r="D410">
            <v>2013</v>
          </cell>
          <cell r="G410">
            <v>28998000000</v>
          </cell>
          <cell r="H410">
            <v>17642000000</v>
          </cell>
          <cell r="I410">
            <v>6564000000</v>
          </cell>
          <cell r="J410">
            <v>2037000000</v>
          </cell>
          <cell r="K410">
            <v>0</v>
          </cell>
        </row>
        <row r="411">
          <cell r="A411" t="str">
            <v>DD</v>
          </cell>
          <cell r="D411">
            <v>2014</v>
          </cell>
          <cell r="G411">
            <v>28406000000</v>
          </cell>
          <cell r="H411">
            <v>17023000000</v>
          </cell>
          <cell r="I411">
            <v>5536000000</v>
          </cell>
          <cell r="J411">
            <v>1958000000</v>
          </cell>
          <cell r="K411">
            <v>0</v>
          </cell>
        </row>
        <row r="412">
          <cell r="A412" t="str">
            <v>DD</v>
          </cell>
          <cell r="D412">
            <v>2015</v>
          </cell>
          <cell r="G412">
            <v>25130000000</v>
          </cell>
          <cell r="H412">
            <v>15112000000</v>
          </cell>
          <cell r="I412">
            <v>5074000000</v>
          </cell>
          <cell r="J412">
            <v>1898000000</v>
          </cell>
          <cell r="K412">
            <v>0</v>
          </cell>
        </row>
        <row r="413">
          <cell r="A413" t="str">
            <v>DD</v>
          </cell>
          <cell r="D413">
            <v>2016</v>
          </cell>
          <cell r="G413">
            <v>24594000000</v>
          </cell>
          <cell r="H413">
            <v>14469000000</v>
          </cell>
          <cell r="I413">
            <v>5005000000</v>
          </cell>
          <cell r="J413">
            <v>1641000000</v>
          </cell>
          <cell r="K413">
            <v>0</v>
          </cell>
        </row>
        <row r="414">
          <cell r="A414" t="str">
            <v>DE</v>
          </cell>
          <cell r="D414">
            <v>2013</v>
          </cell>
          <cell r="G414">
            <v>37795400000</v>
          </cell>
          <cell r="H414">
            <v>25667300000</v>
          </cell>
          <cell r="I414">
            <v>4426100000</v>
          </cell>
          <cell r="J414">
            <v>1477300000</v>
          </cell>
          <cell r="K414">
            <v>0</v>
          </cell>
        </row>
        <row r="415">
          <cell r="A415" t="str">
            <v>DE</v>
          </cell>
          <cell r="D415">
            <v>2014</v>
          </cell>
          <cell r="G415">
            <v>36066900000</v>
          </cell>
          <cell r="H415">
            <v>24775800000</v>
          </cell>
          <cell r="I415">
            <v>4377700000</v>
          </cell>
          <cell r="J415">
            <v>1452000000</v>
          </cell>
          <cell r="K415">
            <v>0</v>
          </cell>
        </row>
        <row r="416">
          <cell r="A416" t="str">
            <v>DE</v>
          </cell>
          <cell r="D416">
            <v>2015</v>
          </cell>
          <cell r="G416">
            <v>28862800000</v>
          </cell>
          <cell r="H416">
            <v>20143200000</v>
          </cell>
          <cell r="I416">
            <v>3834400000</v>
          </cell>
          <cell r="J416">
            <v>1425100000</v>
          </cell>
          <cell r="K416">
            <v>0</v>
          </cell>
        </row>
        <row r="417">
          <cell r="A417" t="str">
            <v>DE</v>
          </cell>
          <cell r="D417">
            <v>2016</v>
          </cell>
          <cell r="G417">
            <v>26644000000</v>
          </cell>
          <cell r="H417">
            <v>18248900000</v>
          </cell>
          <cell r="I417">
            <v>4018300000</v>
          </cell>
          <cell r="J417">
            <v>1389100000</v>
          </cell>
          <cell r="K417">
            <v>0</v>
          </cell>
        </row>
        <row r="418">
          <cell r="A418" t="str">
            <v>DFS</v>
          </cell>
          <cell r="D418">
            <v>2012</v>
          </cell>
          <cell r="G418">
            <v>8984000000</v>
          </cell>
          <cell r="H418">
            <v>845000000</v>
          </cell>
          <cell r="I418">
            <v>3052000000</v>
          </cell>
          <cell r="J418">
            <v>0</v>
          </cell>
          <cell r="K418">
            <v>848000000</v>
          </cell>
        </row>
        <row r="419">
          <cell r="A419" t="str">
            <v>DFS</v>
          </cell>
          <cell r="D419">
            <v>2013</v>
          </cell>
          <cell r="G419">
            <v>9370000000</v>
          </cell>
          <cell r="H419">
            <v>698000000</v>
          </cell>
          <cell r="I419">
            <v>3194000000</v>
          </cell>
          <cell r="J419">
            <v>0</v>
          </cell>
          <cell r="K419">
            <v>1086000000</v>
          </cell>
        </row>
        <row r="420">
          <cell r="A420" t="str">
            <v>DFS</v>
          </cell>
          <cell r="D420">
            <v>2014</v>
          </cell>
          <cell r="G420">
            <v>9611000000</v>
          </cell>
          <cell r="H420">
            <v>614000000</v>
          </cell>
          <cell r="I420">
            <v>3340000000</v>
          </cell>
          <cell r="J420">
            <v>0</v>
          </cell>
          <cell r="K420">
            <v>1443000000</v>
          </cell>
        </row>
        <row r="421">
          <cell r="A421" t="str">
            <v>DFS</v>
          </cell>
          <cell r="D421">
            <v>2015</v>
          </cell>
          <cell r="G421">
            <v>10002000000</v>
          </cell>
          <cell r="H421">
            <v>623000000</v>
          </cell>
          <cell r="I421">
            <v>3615000000</v>
          </cell>
          <cell r="J421">
            <v>0</v>
          </cell>
          <cell r="K421">
            <v>1512000000</v>
          </cell>
        </row>
        <row r="422">
          <cell r="A422" t="str">
            <v>DG</v>
          </cell>
          <cell r="D422">
            <v>2013</v>
          </cell>
          <cell r="G422">
            <v>16022128000</v>
          </cell>
          <cell r="H422">
            <v>10936727000</v>
          </cell>
          <cell r="I422">
            <v>3430125000</v>
          </cell>
          <cell r="J422">
            <v>0</v>
          </cell>
          <cell r="K422">
            <v>0</v>
          </cell>
        </row>
        <row r="423">
          <cell r="A423" t="str">
            <v>DG</v>
          </cell>
          <cell r="D423">
            <v>2014</v>
          </cell>
          <cell r="G423">
            <v>17504167000</v>
          </cell>
          <cell r="H423">
            <v>12068425000</v>
          </cell>
          <cell r="I423">
            <v>3699557000</v>
          </cell>
          <cell r="J423">
            <v>0</v>
          </cell>
          <cell r="K423">
            <v>0</v>
          </cell>
        </row>
        <row r="424">
          <cell r="A424" t="str">
            <v>DG</v>
          </cell>
          <cell r="D424">
            <v>2015</v>
          </cell>
          <cell r="G424">
            <v>18909588000</v>
          </cell>
          <cell r="H424">
            <v>13107081000</v>
          </cell>
          <cell r="I424">
            <v>4033414000</v>
          </cell>
          <cell r="J424">
            <v>0</v>
          </cell>
          <cell r="K424">
            <v>0</v>
          </cell>
        </row>
        <row r="425">
          <cell r="A425" t="str">
            <v>DG</v>
          </cell>
          <cell r="D425">
            <v>2016</v>
          </cell>
          <cell r="G425">
            <v>20368562000</v>
          </cell>
          <cell r="H425">
            <v>14062471000</v>
          </cell>
          <cell r="I425">
            <v>4365797000</v>
          </cell>
          <cell r="J425">
            <v>0</v>
          </cell>
          <cell r="K425">
            <v>0</v>
          </cell>
        </row>
        <row r="426">
          <cell r="A426" t="str">
            <v>DGX</v>
          </cell>
          <cell r="D426">
            <v>2012</v>
          </cell>
          <cell r="G426">
            <v>7383000000</v>
          </cell>
          <cell r="H426">
            <v>4365000000</v>
          </cell>
          <cell r="I426">
            <v>1742000000</v>
          </cell>
          <cell r="J426">
            <v>0</v>
          </cell>
          <cell r="K426">
            <v>75000000</v>
          </cell>
        </row>
        <row r="427">
          <cell r="A427" t="str">
            <v>DGX</v>
          </cell>
          <cell r="D427">
            <v>2013</v>
          </cell>
          <cell r="G427">
            <v>7146000000</v>
          </cell>
          <cell r="H427">
            <v>4326000000</v>
          </cell>
          <cell r="I427">
            <v>1740000000</v>
          </cell>
          <cell r="J427">
            <v>0</v>
          </cell>
          <cell r="K427">
            <v>79000000</v>
          </cell>
        </row>
        <row r="428">
          <cell r="A428" t="str">
            <v>DGX</v>
          </cell>
          <cell r="D428">
            <v>2014</v>
          </cell>
          <cell r="G428">
            <v>7435000000</v>
          </cell>
          <cell r="H428">
            <v>4637000000</v>
          </cell>
          <cell r="I428">
            <v>1721000000</v>
          </cell>
          <cell r="J428">
            <v>0</v>
          </cell>
          <cell r="K428">
            <v>94000000</v>
          </cell>
        </row>
        <row r="429">
          <cell r="A429" t="str">
            <v>DGX</v>
          </cell>
          <cell r="D429">
            <v>2015</v>
          </cell>
          <cell r="G429">
            <v>7493000000</v>
          </cell>
          <cell r="H429">
            <v>4657000000</v>
          </cell>
          <cell r="I429">
            <v>1356000000</v>
          </cell>
          <cell r="J429">
            <v>0</v>
          </cell>
          <cell r="K429">
            <v>81000000</v>
          </cell>
        </row>
        <row r="430">
          <cell r="A430" t="str">
            <v>DHI</v>
          </cell>
          <cell r="D430">
            <v>2013</v>
          </cell>
          <cell r="G430">
            <v>6259300000</v>
          </cell>
          <cell r="H430">
            <v>4853500000</v>
          </cell>
          <cell r="I430">
            <v>649900000</v>
          </cell>
          <cell r="J430">
            <v>0</v>
          </cell>
          <cell r="K430">
            <v>0</v>
          </cell>
        </row>
        <row r="431">
          <cell r="A431" t="str">
            <v>DHI</v>
          </cell>
          <cell r="D431">
            <v>2014</v>
          </cell>
          <cell r="G431">
            <v>8024900000</v>
          </cell>
          <cell r="H431">
            <v>6268600000</v>
          </cell>
          <cell r="I431">
            <v>826900000</v>
          </cell>
          <cell r="J431">
            <v>0</v>
          </cell>
          <cell r="K431">
            <v>0</v>
          </cell>
        </row>
        <row r="432">
          <cell r="A432" t="str">
            <v>DHI</v>
          </cell>
          <cell r="D432">
            <v>2015</v>
          </cell>
          <cell r="G432">
            <v>10824000000</v>
          </cell>
          <cell r="H432">
            <v>8535700000</v>
          </cell>
          <cell r="I432">
            <v>1003000000</v>
          </cell>
          <cell r="J432">
            <v>0</v>
          </cell>
          <cell r="K432">
            <v>0</v>
          </cell>
        </row>
        <row r="433">
          <cell r="A433" t="str">
            <v>DHI</v>
          </cell>
          <cell r="D433">
            <v>2016</v>
          </cell>
          <cell r="G433">
            <v>12157400000</v>
          </cell>
          <cell r="H433">
            <v>9502600000</v>
          </cell>
          <cell r="I433">
            <v>1100300000</v>
          </cell>
          <cell r="J433">
            <v>0</v>
          </cell>
          <cell r="K433">
            <v>0</v>
          </cell>
        </row>
        <row r="434">
          <cell r="A434" t="str">
            <v>DHR</v>
          </cell>
          <cell r="D434">
            <v>2012</v>
          </cell>
          <cell r="G434">
            <v>18260400000</v>
          </cell>
          <cell r="H434">
            <v>8846100000</v>
          </cell>
          <cell r="I434">
            <v>5181200000</v>
          </cell>
          <cell r="J434">
            <v>1137900000</v>
          </cell>
          <cell r="K434">
            <v>0</v>
          </cell>
        </row>
        <row r="435">
          <cell r="A435" t="str">
            <v>DHR</v>
          </cell>
          <cell r="D435">
            <v>2013</v>
          </cell>
          <cell r="G435">
            <v>18283100000</v>
          </cell>
          <cell r="H435">
            <v>8941100000</v>
          </cell>
          <cell r="I435">
            <v>5117100000</v>
          </cell>
          <cell r="J435">
            <v>1104400000</v>
          </cell>
          <cell r="K435">
            <v>0</v>
          </cell>
        </row>
        <row r="436">
          <cell r="A436" t="str">
            <v>DHR</v>
          </cell>
          <cell r="D436">
            <v>2014</v>
          </cell>
          <cell r="G436">
            <v>19154000000</v>
          </cell>
          <cell r="H436">
            <v>9261400000</v>
          </cell>
          <cell r="I436">
            <v>5389000000</v>
          </cell>
          <cell r="J436">
            <v>1157000000</v>
          </cell>
          <cell r="K436">
            <v>0</v>
          </cell>
        </row>
        <row r="437">
          <cell r="A437" t="str">
            <v>DHR</v>
          </cell>
          <cell r="D437">
            <v>2015</v>
          </cell>
          <cell r="G437">
            <v>20563100000</v>
          </cell>
          <cell r="H437">
            <v>9800600000</v>
          </cell>
          <cell r="I437">
            <v>6054300000</v>
          </cell>
          <cell r="J437">
            <v>1239100000</v>
          </cell>
          <cell r="K437">
            <v>0</v>
          </cell>
        </row>
        <row r="438">
          <cell r="A438" t="str">
            <v>DIS</v>
          </cell>
          <cell r="D438">
            <v>2013</v>
          </cell>
          <cell r="G438">
            <v>45041000000</v>
          </cell>
          <cell r="H438">
            <v>25034000000</v>
          </cell>
          <cell r="I438">
            <v>8365000000</v>
          </cell>
          <cell r="J438">
            <v>0</v>
          </cell>
          <cell r="K438">
            <v>2192000000</v>
          </cell>
        </row>
        <row r="439">
          <cell r="A439" t="str">
            <v>DIS</v>
          </cell>
          <cell r="D439">
            <v>2014</v>
          </cell>
          <cell r="G439">
            <v>48813000000</v>
          </cell>
          <cell r="H439">
            <v>26420000000</v>
          </cell>
          <cell r="I439">
            <v>8565000000</v>
          </cell>
          <cell r="J439">
            <v>0</v>
          </cell>
          <cell r="K439">
            <v>2288000000</v>
          </cell>
        </row>
        <row r="440">
          <cell r="A440" t="str">
            <v>DIS</v>
          </cell>
          <cell r="D440">
            <v>2015</v>
          </cell>
          <cell r="G440">
            <v>52465000000</v>
          </cell>
          <cell r="H440">
            <v>28364000000</v>
          </cell>
          <cell r="I440">
            <v>8523000000</v>
          </cell>
          <cell r="J440">
            <v>0</v>
          </cell>
          <cell r="K440">
            <v>2354000000</v>
          </cell>
        </row>
        <row r="441">
          <cell r="A441" t="str">
            <v>DIS</v>
          </cell>
          <cell r="D441">
            <v>2016</v>
          </cell>
          <cell r="G441">
            <v>55632000000</v>
          </cell>
          <cell r="H441">
            <v>29993000000</v>
          </cell>
          <cell r="I441">
            <v>8754000000</v>
          </cell>
          <cell r="J441">
            <v>0</v>
          </cell>
          <cell r="K441">
            <v>2527000000</v>
          </cell>
        </row>
        <row r="442">
          <cell r="A442" t="str">
            <v>DISCA</v>
          </cell>
          <cell r="D442">
            <v>2013</v>
          </cell>
          <cell r="G442">
            <v>5535000000</v>
          </cell>
          <cell r="H442">
            <v>1689000000</v>
          </cell>
          <cell r="I442">
            <v>1598000000</v>
          </cell>
          <cell r="J442">
            <v>0</v>
          </cell>
          <cell r="K442">
            <v>276000000</v>
          </cell>
        </row>
        <row r="443">
          <cell r="A443" t="str">
            <v>DISCA</v>
          </cell>
          <cell r="D443">
            <v>2014</v>
          </cell>
          <cell r="G443">
            <v>6265000000</v>
          </cell>
          <cell r="H443">
            <v>2124000000</v>
          </cell>
          <cell r="I443">
            <v>1692000000</v>
          </cell>
          <cell r="J443">
            <v>0</v>
          </cell>
          <cell r="K443">
            <v>329000000</v>
          </cell>
        </row>
        <row r="444">
          <cell r="A444" t="str">
            <v>DISCA</v>
          </cell>
          <cell r="D444">
            <v>2015</v>
          </cell>
          <cell r="G444">
            <v>6394000000</v>
          </cell>
          <cell r="H444">
            <v>2343000000</v>
          </cell>
          <cell r="I444">
            <v>1669000000</v>
          </cell>
          <cell r="J444">
            <v>0</v>
          </cell>
          <cell r="K444">
            <v>330000000</v>
          </cell>
        </row>
        <row r="445">
          <cell r="A445" t="str">
            <v>DISCA</v>
          </cell>
          <cell r="D445">
            <v>2016</v>
          </cell>
          <cell r="G445">
            <v>6497000000</v>
          </cell>
          <cell r="H445">
            <v>2432000000</v>
          </cell>
          <cell r="I445">
            <v>1690000000</v>
          </cell>
          <cell r="J445">
            <v>0</v>
          </cell>
          <cell r="K445">
            <v>322000000</v>
          </cell>
        </row>
        <row r="446">
          <cell r="A446" t="str">
            <v>DISCK</v>
          </cell>
          <cell r="D446">
            <v>2013</v>
          </cell>
          <cell r="G446">
            <v>5535000000</v>
          </cell>
          <cell r="H446">
            <v>1689000000</v>
          </cell>
          <cell r="I446">
            <v>1598000000</v>
          </cell>
          <cell r="J446">
            <v>0</v>
          </cell>
          <cell r="K446">
            <v>276000000</v>
          </cell>
        </row>
        <row r="447">
          <cell r="A447" t="str">
            <v>DISCK</v>
          </cell>
          <cell r="D447">
            <v>2014</v>
          </cell>
          <cell r="G447">
            <v>6265000000</v>
          </cell>
          <cell r="H447">
            <v>2124000000</v>
          </cell>
          <cell r="I447">
            <v>1692000000</v>
          </cell>
          <cell r="J447">
            <v>0</v>
          </cell>
          <cell r="K447">
            <v>329000000</v>
          </cell>
        </row>
        <row r="448">
          <cell r="A448" t="str">
            <v>DISCK</v>
          </cell>
          <cell r="D448">
            <v>2015</v>
          </cell>
          <cell r="G448">
            <v>6394000000</v>
          </cell>
          <cell r="H448">
            <v>2343000000</v>
          </cell>
          <cell r="I448">
            <v>1669000000</v>
          </cell>
          <cell r="J448">
            <v>0</v>
          </cell>
          <cell r="K448">
            <v>330000000</v>
          </cell>
        </row>
        <row r="449">
          <cell r="A449" t="str">
            <v>DISCK</v>
          </cell>
          <cell r="D449">
            <v>2016</v>
          </cell>
          <cell r="G449">
            <v>6497000000</v>
          </cell>
          <cell r="H449">
            <v>2432000000</v>
          </cell>
          <cell r="I449">
            <v>1690000000</v>
          </cell>
          <cell r="J449">
            <v>0</v>
          </cell>
          <cell r="K449">
            <v>322000000</v>
          </cell>
        </row>
        <row r="450">
          <cell r="A450" t="str">
            <v>DLPH</v>
          </cell>
          <cell r="D450">
            <v>2013</v>
          </cell>
          <cell r="G450">
            <v>15051000000</v>
          </cell>
          <cell r="H450">
            <v>12274000000</v>
          </cell>
          <cell r="I450">
            <v>916000000</v>
          </cell>
          <cell r="J450">
            <v>0</v>
          </cell>
          <cell r="K450">
            <v>97000000</v>
          </cell>
        </row>
        <row r="451">
          <cell r="A451" t="str">
            <v>DLPH</v>
          </cell>
          <cell r="D451">
            <v>2014</v>
          </cell>
          <cell r="G451">
            <v>15499000000</v>
          </cell>
          <cell r="H451">
            <v>12471000000</v>
          </cell>
          <cell r="I451">
            <v>1036000000</v>
          </cell>
          <cell r="J451">
            <v>0</v>
          </cell>
          <cell r="K451">
            <v>94000000</v>
          </cell>
        </row>
        <row r="452">
          <cell r="A452" t="str">
            <v>DLPH</v>
          </cell>
          <cell r="D452">
            <v>2015</v>
          </cell>
          <cell r="G452">
            <v>15165000000</v>
          </cell>
          <cell r="H452">
            <v>12155000000</v>
          </cell>
          <cell r="I452">
            <v>1017000000</v>
          </cell>
          <cell r="J452">
            <v>0</v>
          </cell>
          <cell r="K452">
            <v>93000000</v>
          </cell>
        </row>
        <row r="453">
          <cell r="A453" t="str">
            <v>DLPH</v>
          </cell>
          <cell r="D453">
            <v>2016</v>
          </cell>
          <cell r="G453">
            <v>16661000000</v>
          </cell>
          <cell r="H453">
            <v>13107000000</v>
          </cell>
          <cell r="I453">
            <v>1145000000</v>
          </cell>
          <cell r="J453">
            <v>0</v>
          </cell>
          <cell r="K453">
            <v>134000000</v>
          </cell>
        </row>
        <row r="454">
          <cell r="A454" t="str">
            <v>DLR</v>
          </cell>
          <cell r="D454">
            <v>2012</v>
          </cell>
          <cell r="G454">
            <v>1279067000</v>
          </cell>
          <cell r="H454">
            <v>461898000</v>
          </cell>
          <cell r="I454">
            <v>68538000</v>
          </cell>
          <cell r="J454">
            <v>0</v>
          </cell>
          <cell r="K454">
            <v>382553000</v>
          </cell>
        </row>
        <row r="455">
          <cell r="A455" t="str">
            <v>DLR</v>
          </cell>
          <cell r="D455">
            <v>2013</v>
          </cell>
          <cell r="G455">
            <v>1482259000</v>
          </cell>
          <cell r="H455">
            <v>555660000</v>
          </cell>
          <cell r="I455">
            <v>69323000</v>
          </cell>
          <cell r="J455">
            <v>0</v>
          </cell>
          <cell r="K455">
            <v>475464000</v>
          </cell>
        </row>
        <row r="456">
          <cell r="A456" t="str">
            <v>DLR</v>
          </cell>
          <cell r="D456">
            <v>2014</v>
          </cell>
          <cell r="G456">
            <v>1616438000</v>
          </cell>
          <cell r="H456">
            <v>603321000</v>
          </cell>
          <cell r="I456">
            <v>89468000</v>
          </cell>
          <cell r="J456">
            <v>0</v>
          </cell>
          <cell r="K456">
            <v>538513000</v>
          </cell>
        </row>
        <row r="457">
          <cell r="A457" t="str">
            <v>DLR</v>
          </cell>
          <cell r="D457">
            <v>2015</v>
          </cell>
          <cell r="G457">
            <v>1763336000</v>
          </cell>
          <cell r="H457">
            <v>651282000</v>
          </cell>
          <cell r="I457">
            <v>139616000</v>
          </cell>
          <cell r="J457">
            <v>0</v>
          </cell>
          <cell r="K457">
            <v>570527000</v>
          </cell>
        </row>
        <row r="458">
          <cell r="A458" t="str">
            <v>DLTR</v>
          </cell>
          <cell r="D458">
            <v>2013</v>
          </cell>
          <cell r="G458">
            <v>7394500000</v>
          </cell>
          <cell r="H458">
            <v>4741800000</v>
          </cell>
          <cell r="I458">
            <v>1732600000</v>
          </cell>
          <cell r="J458">
            <v>0</v>
          </cell>
          <cell r="K458">
            <v>0</v>
          </cell>
        </row>
        <row r="459">
          <cell r="A459" t="str">
            <v>DLTR</v>
          </cell>
          <cell r="D459">
            <v>2014</v>
          </cell>
          <cell r="G459">
            <v>7840300000</v>
          </cell>
          <cell r="H459">
            <v>5050500000</v>
          </cell>
          <cell r="I459">
            <v>1819500000</v>
          </cell>
          <cell r="J459">
            <v>0</v>
          </cell>
          <cell r="K459">
            <v>0</v>
          </cell>
        </row>
        <row r="460">
          <cell r="A460" t="str">
            <v>DLTR</v>
          </cell>
          <cell r="D460">
            <v>2015</v>
          </cell>
          <cell r="G460">
            <v>8602200000</v>
          </cell>
          <cell r="H460">
            <v>5568200000</v>
          </cell>
          <cell r="I460">
            <v>1993800000</v>
          </cell>
          <cell r="J460">
            <v>0</v>
          </cell>
          <cell r="K460">
            <v>0</v>
          </cell>
        </row>
        <row r="461">
          <cell r="A461" t="str">
            <v>DLTR</v>
          </cell>
          <cell r="D461">
            <v>2016</v>
          </cell>
          <cell r="G461">
            <v>15498400000</v>
          </cell>
          <cell r="H461">
            <v>10841700000</v>
          </cell>
          <cell r="I461">
            <v>3607000000</v>
          </cell>
          <cell r="J461">
            <v>0</v>
          </cell>
          <cell r="K461">
            <v>0</v>
          </cell>
        </row>
        <row r="462">
          <cell r="A462" t="str">
            <v>DNB</v>
          </cell>
          <cell r="D462">
            <v>2012</v>
          </cell>
          <cell r="G462">
            <v>1663000000</v>
          </cell>
          <cell r="H462" t="str">
            <v>0</v>
          </cell>
          <cell r="I462">
            <v>1123200000</v>
          </cell>
          <cell r="J462">
            <v>0</v>
          </cell>
          <cell r="K462">
            <v>78300000</v>
          </cell>
        </row>
        <row r="463">
          <cell r="A463" t="str">
            <v>DNB</v>
          </cell>
          <cell r="D463">
            <v>2013</v>
          </cell>
          <cell r="G463">
            <v>1558400000</v>
          </cell>
          <cell r="H463" t="str">
            <v>0</v>
          </cell>
          <cell r="I463">
            <v>1058000000</v>
          </cell>
          <cell r="J463">
            <v>0</v>
          </cell>
          <cell r="K463">
            <v>60400000</v>
          </cell>
        </row>
        <row r="464">
          <cell r="A464" t="str">
            <v>DNB</v>
          </cell>
          <cell r="D464">
            <v>2014</v>
          </cell>
          <cell r="G464">
            <v>1584500000</v>
          </cell>
          <cell r="H464" t="str">
            <v>0</v>
          </cell>
          <cell r="I464">
            <v>1105700000</v>
          </cell>
          <cell r="J464">
            <v>0</v>
          </cell>
          <cell r="K464">
            <v>52500000</v>
          </cell>
        </row>
        <row r="465">
          <cell r="A465" t="str">
            <v>DNB</v>
          </cell>
          <cell r="D465">
            <v>2015</v>
          </cell>
          <cell r="G465">
            <v>1637100000</v>
          </cell>
          <cell r="H465" t="str">
            <v>0</v>
          </cell>
          <cell r="I465">
            <v>1209100000</v>
          </cell>
          <cell r="J465">
            <v>0</v>
          </cell>
          <cell r="K465">
            <v>58700000</v>
          </cell>
        </row>
        <row r="466">
          <cell r="A466" t="str">
            <v>DOV</v>
          </cell>
          <cell r="D466">
            <v>2013</v>
          </cell>
          <cell r="G466">
            <v>7155096000</v>
          </cell>
          <cell r="H466">
            <v>4376505000</v>
          </cell>
          <cell r="I466">
            <v>1616921000</v>
          </cell>
          <cell r="J466">
            <v>0</v>
          </cell>
          <cell r="K466">
            <v>0</v>
          </cell>
        </row>
        <row r="467">
          <cell r="A467" t="str">
            <v>DOV</v>
          </cell>
          <cell r="D467">
            <v>2014</v>
          </cell>
          <cell r="G467">
            <v>7752728000</v>
          </cell>
          <cell r="H467">
            <v>4778479000</v>
          </cell>
          <cell r="I467">
            <v>1758765000</v>
          </cell>
          <cell r="J467">
            <v>0</v>
          </cell>
          <cell r="K467">
            <v>0</v>
          </cell>
        </row>
        <row r="468">
          <cell r="A468" t="str">
            <v>DOV</v>
          </cell>
          <cell r="D468">
            <v>2015</v>
          </cell>
          <cell r="G468">
            <v>6956311000</v>
          </cell>
          <cell r="H468">
            <v>4388167000</v>
          </cell>
          <cell r="I468">
            <v>1647382000</v>
          </cell>
          <cell r="J468">
            <v>0</v>
          </cell>
          <cell r="K468">
            <v>0</v>
          </cell>
        </row>
        <row r="469">
          <cell r="A469" t="str">
            <v>DOV</v>
          </cell>
          <cell r="D469">
            <v>2016</v>
          </cell>
          <cell r="G469">
            <v>6794342000</v>
          </cell>
          <cell r="H469">
            <v>4322373000</v>
          </cell>
          <cell r="I469">
            <v>1757523000</v>
          </cell>
          <cell r="J469">
            <v>0</v>
          </cell>
          <cell r="K469">
            <v>0</v>
          </cell>
        </row>
        <row r="470">
          <cell r="A470" t="str">
            <v>DPS</v>
          </cell>
          <cell r="D470">
            <v>2013</v>
          </cell>
          <cell r="G470">
            <v>5997000000</v>
          </cell>
          <cell r="H470">
            <v>2499000000</v>
          </cell>
          <cell r="I470">
            <v>2337000000</v>
          </cell>
          <cell r="J470">
            <v>0</v>
          </cell>
          <cell r="K470">
            <v>115000000</v>
          </cell>
        </row>
        <row r="471">
          <cell r="A471" t="str">
            <v>DPS</v>
          </cell>
          <cell r="D471">
            <v>2014</v>
          </cell>
          <cell r="G471">
            <v>6121000000</v>
          </cell>
          <cell r="H471">
            <v>2491000000</v>
          </cell>
          <cell r="I471">
            <v>2335000000</v>
          </cell>
          <cell r="J471">
            <v>0</v>
          </cell>
          <cell r="K471">
            <v>115000000</v>
          </cell>
        </row>
        <row r="472">
          <cell r="A472" t="str">
            <v>DPS</v>
          </cell>
          <cell r="D472">
            <v>2015</v>
          </cell>
          <cell r="G472">
            <v>6282000000</v>
          </cell>
          <cell r="H472">
            <v>2559000000</v>
          </cell>
          <cell r="I472">
            <v>2320000000</v>
          </cell>
          <cell r="J472">
            <v>0</v>
          </cell>
          <cell r="K472">
            <v>105000000</v>
          </cell>
        </row>
        <row r="473">
          <cell r="A473" t="str">
            <v>DPS</v>
          </cell>
          <cell r="D473">
            <v>2016</v>
          </cell>
          <cell r="G473">
            <v>6440000000</v>
          </cell>
          <cell r="H473">
            <v>2582000000</v>
          </cell>
          <cell r="I473">
            <v>2326000000</v>
          </cell>
          <cell r="J473">
            <v>0</v>
          </cell>
          <cell r="K473">
            <v>99000000</v>
          </cell>
        </row>
        <row r="474">
          <cell r="A474" t="str">
            <v>DRI</v>
          </cell>
          <cell r="D474">
            <v>2013</v>
          </cell>
          <cell r="G474">
            <v>5921000000</v>
          </cell>
          <cell r="H474">
            <v>4616600000</v>
          </cell>
          <cell r="I474">
            <v>625200000</v>
          </cell>
          <cell r="J474">
            <v>0</v>
          </cell>
          <cell r="K474">
            <v>278300000</v>
          </cell>
        </row>
        <row r="475">
          <cell r="A475" t="str">
            <v>DRI</v>
          </cell>
          <cell r="D475">
            <v>2014</v>
          </cell>
          <cell r="G475">
            <v>6285600000</v>
          </cell>
          <cell r="H475">
            <v>4990500000</v>
          </cell>
          <cell r="I475">
            <v>665400000</v>
          </cell>
          <cell r="J475">
            <v>0</v>
          </cell>
          <cell r="K475">
            <v>304400000</v>
          </cell>
        </row>
        <row r="476">
          <cell r="A476" t="str">
            <v>DRI</v>
          </cell>
          <cell r="D476">
            <v>2015</v>
          </cell>
          <cell r="G476">
            <v>6764000000</v>
          </cell>
          <cell r="H476">
            <v>5341500000</v>
          </cell>
          <cell r="I476">
            <v>673500000</v>
          </cell>
          <cell r="J476">
            <v>0</v>
          </cell>
          <cell r="K476">
            <v>319300000</v>
          </cell>
        </row>
        <row r="477">
          <cell r="A477" t="str">
            <v>DRI</v>
          </cell>
          <cell r="D477">
            <v>2016</v>
          </cell>
          <cell r="G477">
            <v>6933500000</v>
          </cell>
          <cell r="H477">
            <v>5392400000</v>
          </cell>
          <cell r="I477">
            <v>622900000</v>
          </cell>
          <cell r="J477">
            <v>0</v>
          </cell>
          <cell r="K477">
            <v>290200000</v>
          </cell>
        </row>
        <row r="478">
          <cell r="A478" t="str">
            <v>DUK</v>
          </cell>
          <cell r="D478">
            <v>2012</v>
          </cell>
          <cell r="G478">
            <v>17912000000</v>
          </cell>
          <cell r="H478">
            <v>11235000000</v>
          </cell>
          <cell r="I478">
            <v>965000000</v>
          </cell>
          <cell r="J478">
            <v>0</v>
          </cell>
          <cell r="K478">
            <v>2145000000</v>
          </cell>
        </row>
        <row r="479">
          <cell r="A479" t="str">
            <v>DUK</v>
          </cell>
          <cell r="D479">
            <v>2013</v>
          </cell>
          <cell r="G479">
            <v>22756000000</v>
          </cell>
          <cell r="H479">
            <v>13545000000</v>
          </cell>
          <cell r="I479">
            <v>1274000000</v>
          </cell>
          <cell r="J479">
            <v>0</v>
          </cell>
          <cell r="K479">
            <v>2668000000</v>
          </cell>
        </row>
        <row r="480">
          <cell r="A480" t="str">
            <v>DUK</v>
          </cell>
          <cell r="D480">
            <v>2014</v>
          </cell>
          <cell r="G480">
            <v>23925000000</v>
          </cell>
          <cell r="H480">
            <v>14323000000</v>
          </cell>
          <cell r="I480">
            <v>1213000000</v>
          </cell>
          <cell r="J480">
            <v>0</v>
          </cell>
          <cell r="K480">
            <v>3066000000</v>
          </cell>
        </row>
        <row r="481">
          <cell r="A481" t="str">
            <v>DUK</v>
          </cell>
          <cell r="D481">
            <v>2015</v>
          </cell>
          <cell r="G481">
            <v>23459000000</v>
          </cell>
          <cell r="H481">
            <v>13728000000</v>
          </cell>
          <cell r="I481">
            <v>1135000000</v>
          </cell>
          <cell r="J481">
            <v>0</v>
          </cell>
          <cell r="K481">
            <v>3144000000</v>
          </cell>
        </row>
        <row r="482">
          <cell r="A482" t="str">
            <v>DVA</v>
          </cell>
          <cell r="D482">
            <v>2012</v>
          </cell>
          <cell r="G482">
            <v>8186280000</v>
          </cell>
          <cell r="H482">
            <v>5583549000</v>
          </cell>
          <cell r="I482">
            <v>889879000</v>
          </cell>
          <cell r="J482">
            <v>0</v>
          </cell>
          <cell r="K482">
            <v>341969000</v>
          </cell>
        </row>
        <row r="483">
          <cell r="A483" t="str">
            <v>DVA</v>
          </cell>
          <cell r="D483">
            <v>2013</v>
          </cell>
          <cell r="G483">
            <v>11764050000</v>
          </cell>
          <cell r="H483">
            <v>8198377000</v>
          </cell>
          <cell r="I483">
            <v>1516508000</v>
          </cell>
          <cell r="J483">
            <v>0</v>
          </cell>
          <cell r="K483">
            <v>528737000</v>
          </cell>
        </row>
        <row r="484">
          <cell r="A484" t="str">
            <v>DVA</v>
          </cell>
          <cell r="D484">
            <v>2014</v>
          </cell>
          <cell r="G484">
            <v>12795106000</v>
          </cell>
          <cell r="H484">
            <v>9119305000</v>
          </cell>
          <cell r="I484">
            <v>1278506000</v>
          </cell>
          <cell r="J484">
            <v>0</v>
          </cell>
          <cell r="K484">
            <v>590935000</v>
          </cell>
        </row>
        <row r="485">
          <cell r="A485" t="str">
            <v>DVA</v>
          </cell>
          <cell r="D485">
            <v>2015</v>
          </cell>
          <cell r="G485">
            <v>13781837000</v>
          </cell>
          <cell r="H485">
            <v>9824834000</v>
          </cell>
          <cell r="I485">
            <v>1947135000</v>
          </cell>
          <cell r="J485">
            <v>0</v>
          </cell>
          <cell r="K485">
            <v>638024000</v>
          </cell>
        </row>
        <row r="486">
          <cell r="A486" t="str">
            <v>DVN</v>
          </cell>
          <cell r="D486">
            <v>2013</v>
          </cell>
          <cell r="G486">
            <v>10397000000</v>
          </cell>
          <cell r="H486">
            <v>2268000000</v>
          </cell>
          <cell r="I486">
            <v>2743000000</v>
          </cell>
          <cell r="J486">
            <v>0</v>
          </cell>
          <cell r="K486">
            <v>2780000000</v>
          </cell>
        </row>
        <row r="487">
          <cell r="A487" t="str">
            <v>DVN</v>
          </cell>
          <cell r="D487">
            <v>2014</v>
          </cell>
          <cell r="G487">
            <v>20638000000</v>
          </cell>
          <cell r="H487">
            <v>2332000000</v>
          </cell>
          <cell r="I487">
            <v>8290000000</v>
          </cell>
          <cell r="J487">
            <v>0</v>
          </cell>
          <cell r="K487">
            <v>3319000000</v>
          </cell>
        </row>
        <row r="488">
          <cell r="A488" t="str">
            <v>DVN</v>
          </cell>
          <cell r="D488">
            <v>2015</v>
          </cell>
          <cell r="G488">
            <v>13145000000</v>
          </cell>
          <cell r="H488">
            <v>2104000000</v>
          </cell>
          <cell r="I488">
            <v>7741000000</v>
          </cell>
          <cell r="J488">
            <v>0</v>
          </cell>
          <cell r="K488">
            <v>3129000000</v>
          </cell>
        </row>
        <row r="489">
          <cell r="A489" t="str">
            <v>DVN</v>
          </cell>
          <cell r="D489">
            <v>2016</v>
          </cell>
          <cell r="G489">
            <v>12197000000</v>
          </cell>
          <cell r="H489">
            <v>1582000000</v>
          </cell>
          <cell r="I489">
            <v>6476000000</v>
          </cell>
          <cell r="J489">
            <v>0</v>
          </cell>
          <cell r="K489">
            <v>1792000000</v>
          </cell>
        </row>
        <row r="490">
          <cell r="A490" t="str">
            <v>EA</v>
          </cell>
          <cell r="D490">
            <v>2013</v>
          </cell>
          <cell r="G490">
            <v>3797000000</v>
          </cell>
          <cell r="H490">
            <v>1388000000</v>
          </cell>
          <cell r="I490">
            <v>1078000000</v>
          </cell>
          <cell r="J490">
            <v>1153000000</v>
          </cell>
          <cell r="K490">
            <v>30000000</v>
          </cell>
        </row>
        <row r="491">
          <cell r="A491" t="str">
            <v>EA</v>
          </cell>
          <cell r="D491">
            <v>2014</v>
          </cell>
          <cell r="G491">
            <v>3575000000</v>
          </cell>
          <cell r="H491">
            <v>1347000000</v>
          </cell>
          <cell r="I491">
            <v>1055000000</v>
          </cell>
          <cell r="J491">
            <v>1125000000</v>
          </cell>
          <cell r="K491">
            <v>16000000</v>
          </cell>
        </row>
        <row r="492">
          <cell r="A492" t="str">
            <v>EA</v>
          </cell>
          <cell r="D492">
            <v>2015</v>
          </cell>
          <cell r="G492">
            <v>4515000000</v>
          </cell>
          <cell r="H492">
            <v>1429000000</v>
          </cell>
          <cell r="I492">
            <v>1030000000</v>
          </cell>
          <cell r="J492">
            <v>1094000000</v>
          </cell>
          <cell r="K492">
            <v>14000000</v>
          </cell>
        </row>
        <row r="493">
          <cell r="A493" t="str">
            <v>EA</v>
          </cell>
          <cell r="D493">
            <v>2016</v>
          </cell>
          <cell r="G493">
            <v>4396000000</v>
          </cell>
          <cell r="H493">
            <v>1354000000</v>
          </cell>
          <cell r="I493">
            <v>1028000000</v>
          </cell>
          <cell r="J493">
            <v>1109000000</v>
          </cell>
          <cell r="K493">
            <v>7000000</v>
          </cell>
        </row>
        <row r="494">
          <cell r="A494" t="str">
            <v>EBAY</v>
          </cell>
          <cell r="D494">
            <v>2013</v>
          </cell>
          <cell r="G494">
            <v>8257000000</v>
          </cell>
          <cell r="H494">
            <v>1492000000</v>
          </cell>
          <cell r="I494">
            <v>3260000000</v>
          </cell>
          <cell r="J494">
            <v>915000000</v>
          </cell>
          <cell r="K494">
            <v>136000000</v>
          </cell>
        </row>
        <row r="495">
          <cell r="A495" t="str">
            <v>EBAY</v>
          </cell>
          <cell r="D495">
            <v>2014</v>
          </cell>
          <cell r="G495">
            <v>8790000000</v>
          </cell>
          <cell r="H495">
            <v>1663000000</v>
          </cell>
          <cell r="I495">
            <v>3593000000</v>
          </cell>
          <cell r="J495">
            <v>983000000</v>
          </cell>
          <cell r="K495">
            <v>75000000</v>
          </cell>
        </row>
        <row r="496">
          <cell r="A496" t="str">
            <v>EBAY</v>
          </cell>
          <cell r="D496">
            <v>2015</v>
          </cell>
          <cell r="G496">
            <v>8592000000</v>
          </cell>
          <cell r="H496">
            <v>1771000000</v>
          </cell>
          <cell r="I496">
            <v>3660000000</v>
          </cell>
          <cell r="J496">
            <v>923000000</v>
          </cell>
          <cell r="K496">
            <v>41000000</v>
          </cell>
        </row>
        <row r="497">
          <cell r="A497" t="str">
            <v>EBAY</v>
          </cell>
          <cell r="D497">
            <v>2016</v>
          </cell>
          <cell r="G497">
            <v>8979000000</v>
          </cell>
          <cell r="H497">
            <v>2007000000</v>
          </cell>
          <cell r="I497">
            <v>3499000000</v>
          </cell>
          <cell r="J497">
            <v>1114000000</v>
          </cell>
          <cell r="K497">
            <v>34000000</v>
          </cell>
        </row>
        <row r="498">
          <cell r="A498" t="str">
            <v>ECL</v>
          </cell>
          <cell r="D498">
            <v>2012</v>
          </cell>
          <cell r="G498">
            <v>11838700000</v>
          </cell>
          <cell r="H498">
            <v>6385400000</v>
          </cell>
          <cell r="I498">
            <v>4018300000</v>
          </cell>
          <cell r="J498">
            <v>0</v>
          </cell>
          <cell r="K498">
            <v>0</v>
          </cell>
        </row>
        <row r="499">
          <cell r="A499" t="str">
            <v>ECL</v>
          </cell>
          <cell r="D499">
            <v>2013</v>
          </cell>
          <cell r="G499">
            <v>13253400000</v>
          </cell>
          <cell r="H499">
            <v>7161200000</v>
          </cell>
          <cell r="I499">
            <v>4360300000</v>
          </cell>
          <cell r="J499">
            <v>0</v>
          </cell>
          <cell r="K499">
            <v>0</v>
          </cell>
        </row>
        <row r="500">
          <cell r="A500" t="str">
            <v>ECL</v>
          </cell>
          <cell r="D500">
            <v>2014</v>
          </cell>
          <cell r="G500">
            <v>14280500000</v>
          </cell>
          <cell r="H500">
            <v>7679100000</v>
          </cell>
          <cell r="I500">
            <v>4577600000</v>
          </cell>
          <cell r="J500">
            <v>0</v>
          </cell>
          <cell r="K500">
            <v>0</v>
          </cell>
        </row>
        <row r="501">
          <cell r="A501" t="str">
            <v>ECL</v>
          </cell>
          <cell r="D501">
            <v>2015</v>
          </cell>
          <cell r="G501">
            <v>13545100000</v>
          </cell>
          <cell r="H501">
            <v>7223500000</v>
          </cell>
          <cell r="I501">
            <v>4345500000</v>
          </cell>
          <cell r="J501">
            <v>0</v>
          </cell>
          <cell r="K501">
            <v>0</v>
          </cell>
        </row>
        <row r="502">
          <cell r="A502" t="str">
            <v>ED</v>
          </cell>
          <cell r="D502">
            <v>2013</v>
          </cell>
          <cell r="G502">
            <v>12354000000</v>
          </cell>
          <cell r="H502">
            <v>7191000000</v>
          </cell>
          <cell r="I502">
            <v>1895000000</v>
          </cell>
          <cell r="J502">
            <v>0</v>
          </cell>
          <cell r="K502">
            <v>1024000000</v>
          </cell>
        </row>
        <row r="503">
          <cell r="A503" t="str">
            <v>ED</v>
          </cell>
          <cell r="D503">
            <v>2014</v>
          </cell>
          <cell r="G503">
            <v>12919000000</v>
          </cell>
          <cell r="H503">
            <v>7807000000</v>
          </cell>
          <cell r="I503">
            <v>1877000000</v>
          </cell>
          <cell r="J503">
            <v>0</v>
          </cell>
          <cell r="K503">
            <v>1071000000</v>
          </cell>
        </row>
        <row r="504">
          <cell r="A504" t="str">
            <v>ED</v>
          </cell>
          <cell r="D504">
            <v>2015</v>
          </cell>
          <cell r="G504">
            <v>12554000000</v>
          </cell>
          <cell r="H504">
            <v>7060000000</v>
          </cell>
          <cell r="I504">
            <v>1937000000</v>
          </cell>
          <cell r="J504">
            <v>0</v>
          </cell>
          <cell r="K504">
            <v>1130000000</v>
          </cell>
        </row>
        <row r="505">
          <cell r="A505" t="str">
            <v>ED</v>
          </cell>
          <cell r="D505">
            <v>2016</v>
          </cell>
          <cell r="G505">
            <v>12075000000</v>
          </cell>
          <cell r="H505">
            <v>6357000000</v>
          </cell>
          <cell r="I505">
            <v>2031000000</v>
          </cell>
          <cell r="J505">
            <v>0</v>
          </cell>
          <cell r="K505">
            <v>1216000000</v>
          </cell>
        </row>
        <row r="506">
          <cell r="A506" t="str">
            <v>EFX</v>
          </cell>
          <cell r="D506">
            <v>2012</v>
          </cell>
          <cell r="G506">
            <v>2073000000</v>
          </cell>
          <cell r="H506">
            <v>759500000</v>
          </cell>
          <cell r="I506">
            <v>673500000</v>
          </cell>
          <cell r="J506">
            <v>0</v>
          </cell>
          <cell r="K506">
            <v>160000000</v>
          </cell>
        </row>
        <row r="507">
          <cell r="A507" t="str">
            <v>EFX</v>
          </cell>
          <cell r="D507">
            <v>2013</v>
          </cell>
          <cell r="G507">
            <v>2303900000</v>
          </cell>
          <cell r="H507">
            <v>787300000</v>
          </cell>
          <cell r="I507">
            <v>715800000</v>
          </cell>
          <cell r="J507">
            <v>0</v>
          </cell>
          <cell r="K507">
            <v>189600000</v>
          </cell>
        </row>
        <row r="508">
          <cell r="A508" t="str">
            <v>EFX</v>
          </cell>
          <cell r="D508">
            <v>2014</v>
          </cell>
          <cell r="G508">
            <v>2436400000</v>
          </cell>
          <cell r="H508">
            <v>844700000</v>
          </cell>
          <cell r="I508">
            <v>751700000</v>
          </cell>
          <cell r="J508">
            <v>0</v>
          </cell>
          <cell r="K508">
            <v>201800000</v>
          </cell>
        </row>
        <row r="509">
          <cell r="A509" t="str">
            <v>EFX</v>
          </cell>
          <cell r="D509">
            <v>2015</v>
          </cell>
          <cell r="G509">
            <v>2663600000</v>
          </cell>
          <cell r="H509">
            <v>887400000</v>
          </cell>
          <cell r="I509">
            <v>884300000</v>
          </cell>
          <cell r="J509">
            <v>0</v>
          </cell>
          <cell r="K509">
            <v>198000000</v>
          </cell>
        </row>
        <row r="510">
          <cell r="A510" t="str">
            <v>EIX</v>
          </cell>
          <cell r="D510">
            <v>2012</v>
          </cell>
          <cell r="G510">
            <v>11862000000</v>
          </cell>
          <cell r="H510">
            <v>7747000000</v>
          </cell>
          <cell r="I510">
            <v>296000000</v>
          </cell>
          <cell r="J510">
            <v>0</v>
          </cell>
          <cell r="K510">
            <v>1562000000</v>
          </cell>
        </row>
        <row r="511">
          <cell r="A511" t="str">
            <v>EIX</v>
          </cell>
          <cell r="D511">
            <v>2013</v>
          </cell>
          <cell r="G511">
            <v>12581000000</v>
          </cell>
          <cell r="H511">
            <v>8364000000</v>
          </cell>
          <cell r="I511">
            <v>309000000</v>
          </cell>
          <cell r="J511">
            <v>0</v>
          </cell>
          <cell r="K511">
            <v>1622000000</v>
          </cell>
        </row>
        <row r="512">
          <cell r="A512" t="str">
            <v>EIX</v>
          </cell>
          <cell r="D512">
            <v>2014</v>
          </cell>
          <cell r="G512">
            <v>13413000000</v>
          </cell>
          <cell r="H512">
            <v>8742000000</v>
          </cell>
          <cell r="I512">
            <v>322000000</v>
          </cell>
          <cell r="J512">
            <v>0</v>
          </cell>
          <cell r="K512">
            <v>1720000000</v>
          </cell>
        </row>
        <row r="513">
          <cell r="A513" t="str">
            <v>EIX</v>
          </cell>
          <cell r="D513">
            <v>2015</v>
          </cell>
          <cell r="G513">
            <v>11524000000</v>
          </cell>
          <cell r="H513">
            <v>7256000000</v>
          </cell>
          <cell r="I513">
            <v>336000000</v>
          </cell>
          <cell r="J513">
            <v>0</v>
          </cell>
          <cell r="K513">
            <v>1919000000</v>
          </cell>
        </row>
        <row r="514">
          <cell r="A514" t="str">
            <v>EL</v>
          </cell>
          <cell r="D514">
            <v>2013</v>
          </cell>
          <cell r="G514">
            <v>10181700000</v>
          </cell>
          <cell r="H514">
            <v>2025900000</v>
          </cell>
          <cell r="I514">
            <v>6597000000</v>
          </cell>
          <cell r="J514">
            <v>0</v>
          </cell>
          <cell r="K514">
            <v>0</v>
          </cell>
        </row>
        <row r="515">
          <cell r="A515" t="str">
            <v>EL</v>
          </cell>
          <cell r="D515">
            <v>2014</v>
          </cell>
          <cell r="G515">
            <v>10968800000</v>
          </cell>
          <cell r="H515">
            <v>2158200000</v>
          </cell>
          <cell r="I515">
            <v>6985900000</v>
          </cell>
          <cell r="J515">
            <v>0</v>
          </cell>
          <cell r="K515">
            <v>0</v>
          </cell>
        </row>
        <row r="516">
          <cell r="A516" t="str">
            <v>EL</v>
          </cell>
          <cell r="D516">
            <v>2015</v>
          </cell>
          <cell r="G516">
            <v>10780400000</v>
          </cell>
          <cell r="H516">
            <v>2100600000</v>
          </cell>
          <cell r="I516">
            <v>7073500000</v>
          </cell>
          <cell r="J516">
            <v>0</v>
          </cell>
          <cell r="K516">
            <v>0</v>
          </cell>
        </row>
        <row r="517">
          <cell r="A517" t="str">
            <v>EL</v>
          </cell>
          <cell r="D517">
            <v>2016</v>
          </cell>
          <cell r="G517">
            <v>11262300000</v>
          </cell>
          <cell r="H517">
            <v>2181100000</v>
          </cell>
          <cell r="I517">
            <v>7337800000</v>
          </cell>
          <cell r="J517">
            <v>0</v>
          </cell>
          <cell r="K517">
            <v>0</v>
          </cell>
        </row>
        <row r="518">
          <cell r="A518" t="str">
            <v>EMN</v>
          </cell>
          <cell r="D518">
            <v>2012</v>
          </cell>
          <cell r="G518">
            <v>8102000000</v>
          </cell>
          <cell r="H518">
            <v>6340000000</v>
          </cell>
          <cell r="I518">
            <v>644000000</v>
          </cell>
          <cell r="J518">
            <v>198000000</v>
          </cell>
          <cell r="K518">
            <v>0</v>
          </cell>
        </row>
        <row r="519">
          <cell r="A519" t="str">
            <v>EMN</v>
          </cell>
          <cell r="D519">
            <v>2013</v>
          </cell>
          <cell r="G519">
            <v>9350000000</v>
          </cell>
          <cell r="H519">
            <v>6574000000</v>
          </cell>
          <cell r="I519">
            <v>645000000</v>
          </cell>
          <cell r="J519">
            <v>193000000</v>
          </cell>
          <cell r="K519">
            <v>0</v>
          </cell>
        </row>
        <row r="520">
          <cell r="A520" t="str">
            <v>EMN</v>
          </cell>
          <cell r="D520">
            <v>2014</v>
          </cell>
          <cell r="G520">
            <v>9527000000</v>
          </cell>
          <cell r="H520">
            <v>7306000000</v>
          </cell>
          <cell r="I520">
            <v>755000000</v>
          </cell>
          <cell r="J520">
            <v>227000000</v>
          </cell>
          <cell r="K520">
            <v>0</v>
          </cell>
        </row>
        <row r="521">
          <cell r="A521" t="str">
            <v>EMN</v>
          </cell>
          <cell r="D521">
            <v>2015</v>
          </cell>
          <cell r="G521">
            <v>9648000000</v>
          </cell>
          <cell r="H521">
            <v>7068000000</v>
          </cell>
          <cell r="I521">
            <v>762000000</v>
          </cell>
          <cell r="J521">
            <v>251000000</v>
          </cell>
          <cell r="K521">
            <v>0</v>
          </cell>
        </row>
        <row r="522">
          <cell r="A522" t="str">
            <v>EMR</v>
          </cell>
          <cell r="D522">
            <v>2013</v>
          </cell>
          <cell r="G522">
            <v>24669000000</v>
          </cell>
          <cell r="H522">
            <v>14717000000</v>
          </cell>
          <cell r="I522">
            <v>6010000000</v>
          </cell>
          <cell r="J522">
            <v>0</v>
          </cell>
          <cell r="K522">
            <v>0</v>
          </cell>
        </row>
        <row r="523">
          <cell r="A523" t="str">
            <v>EMR</v>
          </cell>
          <cell r="D523">
            <v>2014</v>
          </cell>
          <cell r="G523">
            <v>17733000000</v>
          </cell>
          <cell r="H523">
            <v>9971000000</v>
          </cell>
          <cell r="I523">
            <v>4375000000</v>
          </cell>
          <cell r="J523">
            <v>0</v>
          </cell>
          <cell r="K523">
            <v>0</v>
          </cell>
        </row>
        <row r="524">
          <cell r="A524" t="str">
            <v>EMR</v>
          </cell>
          <cell r="D524">
            <v>2015</v>
          </cell>
          <cell r="G524">
            <v>16249000000</v>
          </cell>
          <cell r="H524">
            <v>9241000000</v>
          </cell>
          <cell r="I524">
            <v>4065000000</v>
          </cell>
          <cell r="J524">
            <v>0</v>
          </cell>
          <cell r="K524">
            <v>0</v>
          </cell>
        </row>
        <row r="525">
          <cell r="A525" t="str">
            <v>EMR</v>
          </cell>
          <cell r="D525">
            <v>2016</v>
          </cell>
          <cell r="G525">
            <v>14522000000</v>
          </cell>
          <cell r="H525">
            <v>8260000000</v>
          </cell>
          <cell r="I525">
            <v>3758000000</v>
          </cell>
          <cell r="J525">
            <v>0</v>
          </cell>
          <cell r="K525">
            <v>0</v>
          </cell>
        </row>
        <row r="526">
          <cell r="A526" t="str">
            <v>EOG</v>
          </cell>
          <cell r="D526">
            <v>2012</v>
          </cell>
          <cell r="G526">
            <v>11682636000</v>
          </cell>
          <cell r="H526">
            <v>1699428000</v>
          </cell>
          <cell r="I526">
            <v>3862434000</v>
          </cell>
          <cell r="J526">
            <v>0</v>
          </cell>
          <cell r="K526">
            <v>3169703000</v>
          </cell>
        </row>
        <row r="527">
          <cell r="A527" t="str">
            <v>EOG</v>
          </cell>
          <cell r="D527">
            <v>2013</v>
          </cell>
          <cell r="G527">
            <v>14487118000</v>
          </cell>
          <cell r="H527">
            <v>2066893000</v>
          </cell>
          <cell r="I527">
            <v>4621096000</v>
          </cell>
          <cell r="J527">
            <v>0</v>
          </cell>
          <cell r="K527">
            <v>3600976000</v>
          </cell>
        </row>
        <row r="528">
          <cell r="A528" t="str">
            <v>EOG</v>
          </cell>
          <cell r="D528">
            <v>2014</v>
          </cell>
          <cell r="G528">
            <v>18035340000</v>
          </cell>
          <cell r="H528">
            <v>2534389000</v>
          </cell>
          <cell r="I528">
            <v>5285634000</v>
          </cell>
          <cell r="J528">
            <v>0</v>
          </cell>
          <cell r="K528">
            <v>3997041000</v>
          </cell>
        </row>
        <row r="529">
          <cell r="A529" t="str">
            <v>EOG</v>
          </cell>
          <cell r="D529">
            <v>2015</v>
          </cell>
          <cell r="G529">
            <v>8757428000</v>
          </cell>
          <cell r="H529">
            <v>2177757000</v>
          </cell>
          <cell r="I529">
            <v>3174320000</v>
          </cell>
          <cell r="J529">
            <v>0</v>
          </cell>
          <cell r="K529">
            <v>3313644000</v>
          </cell>
        </row>
        <row r="530">
          <cell r="A530" t="str">
            <v>EQIX</v>
          </cell>
          <cell r="D530">
            <v>2012</v>
          </cell>
          <cell r="G530">
            <v>1887376000</v>
          </cell>
          <cell r="H530">
            <v>944617000</v>
          </cell>
          <cell r="I530">
            <v>531180000</v>
          </cell>
          <cell r="J530">
            <v>0</v>
          </cell>
          <cell r="K530">
            <v>0</v>
          </cell>
        </row>
        <row r="531">
          <cell r="A531" t="str">
            <v>EQIX</v>
          </cell>
          <cell r="D531">
            <v>2013</v>
          </cell>
          <cell r="G531">
            <v>2152766000</v>
          </cell>
          <cell r="H531">
            <v>1064403000</v>
          </cell>
          <cell r="I531">
            <v>621413000</v>
          </cell>
          <cell r="J531">
            <v>0</v>
          </cell>
          <cell r="K531">
            <v>0</v>
          </cell>
        </row>
        <row r="532">
          <cell r="A532" t="str">
            <v>EQIX</v>
          </cell>
          <cell r="D532">
            <v>2014</v>
          </cell>
          <cell r="G532">
            <v>2443776000</v>
          </cell>
          <cell r="H532">
            <v>1197885000</v>
          </cell>
          <cell r="I532">
            <v>734119000</v>
          </cell>
          <cell r="J532">
            <v>0</v>
          </cell>
          <cell r="K532">
            <v>0</v>
          </cell>
        </row>
        <row r="533">
          <cell r="A533" t="str">
            <v>EQIX</v>
          </cell>
          <cell r="D533">
            <v>2015</v>
          </cell>
          <cell r="G533">
            <v>2725867000</v>
          </cell>
          <cell r="H533">
            <v>1291506000</v>
          </cell>
          <cell r="I533">
            <v>825296000</v>
          </cell>
          <cell r="J533">
            <v>0</v>
          </cell>
          <cell r="K533">
            <v>0</v>
          </cell>
        </row>
        <row r="534">
          <cell r="A534" t="str">
            <v>EQR</v>
          </cell>
          <cell r="D534">
            <v>2012</v>
          </cell>
          <cell r="G534">
            <v>1747502000</v>
          </cell>
          <cell r="H534">
            <v>625507000</v>
          </cell>
          <cell r="I534">
            <v>47233000</v>
          </cell>
          <cell r="J534">
            <v>0</v>
          </cell>
          <cell r="K534">
            <v>560669000</v>
          </cell>
        </row>
        <row r="535">
          <cell r="A535" t="str">
            <v>EQR</v>
          </cell>
          <cell r="D535">
            <v>2013</v>
          </cell>
          <cell r="G535">
            <v>2387702000</v>
          </cell>
          <cell r="H535">
            <v>834228000</v>
          </cell>
          <cell r="I535">
            <v>62179000</v>
          </cell>
          <cell r="J535">
            <v>0</v>
          </cell>
          <cell r="K535">
            <v>978973000</v>
          </cell>
        </row>
        <row r="536">
          <cell r="A536" t="str">
            <v>EQR</v>
          </cell>
          <cell r="D536">
            <v>2014</v>
          </cell>
          <cell r="G536">
            <v>2614748000</v>
          </cell>
          <cell r="H536">
            <v>883564000</v>
          </cell>
          <cell r="I536">
            <v>50948000</v>
          </cell>
          <cell r="J536">
            <v>0</v>
          </cell>
          <cell r="K536">
            <v>758861000</v>
          </cell>
        </row>
        <row r="537">
          <cell r="A537" t="str">
            <v>EQR</v>
          </cell>
          <cell r="D537">
            <v>2015</v>
          </cell>
          <cell r="G537">
            <v>2744965000</v>
          </cell>
          <cell r="H537">
            <v>905168000</v>
          </cell>
          <cell r="I537">
            <v>65082000</v>
          </cell>
          <cell r="J537">
            <v>0</v>
          </cell>
          <cell r="K537">
            <v>765895000</v>
          </cell>
        </row>
        <row r="538">
          <cell r="A538" t="str">
            <v>EQT</v>
          </cell>
          <cell r="D538">
            <v>2013</v>
          </cell>
          <cell r="G538">
            <v>1859177000</v>
          </cell>
          <cell r="H538">
            <v>354561000</v>
          </cell>
          <cell r="I538">
            <v>200849000</v>
          </cell>
          <cell r="J538">
            <v>0</v>
          </cell>
          <cell r="K538">
            <v>653132000</v>
          </cell>
        </row>
        <row r="539">
          <cell r="A539" t="str">
            <v>EQT</v>
          </cell>
          <cell r="D539">
            <v>2014</v>
          </cell>
          <cell r="G539">
            <v>2388768000</v>
          </cell>
          <cell r="H539">
            <v>443974000</v>
          </cell>
          <cell r="I539">
            <v>238134000</v>
          </cell>
          <cell r="J539">
            <v>0</v>
          </cell>
          <cell r="K539">
            <v>679298000</v>
          </cell>
        </row>
        <row r="540">
          <cell r="A540" t="str">
            <v>EQT</v>
          </cell>
          <cell r="D540">
            <v>2015</v>
          </cell>
          <cell r="G540">
            <v>1954000000</v>
          </cell>
          <cell r="H540">
            <v>523043000</v>
          </cell>
          <cell r="I540">
            <v>249925000</v>
          </cell>
          <cell r="J540">
            <v>0</v>
          </cell>
          <cell r="K540">
            <v>819216000</v>
          </cell>
        </row>
        <row r="541">
          <cell r="A541" t="str">
            <v>EQT</v>
          </cell>
          <cell r="D541">
            <v>2016</v>
          </cell>
          <cell r="G541">
            <v>1857339000</v>
          </cell>
          <cell r="H541">
            <v>613909000</v>
          </cell>
          <cell r="I541">
            <v>272747000</v>
          </cell>
          <cell r="J541">
            <v>0</v>
          </cell>
          <cell r="K541">
            <v>927920000</v>
          </cell>
        </row>
        <row r="542">
          <cell r="A542" t="str">
            <v>ES</v>
          </cell>
          <cell r="D542">
            <v>2012</v>
          </cell>
          <cell r="G542">
            <v>6273787000</v>
          </cell>
          <cell r="H542">
            <v>3667434000</v>
          </cell>
          <cell r="I542">
            <v>747356000</v>
          </cell>
          <cell r="J542">
            <v>0</v>
          </cell>
          <cell r="K542">
            <v>740791000</v>
          </cell>
        </row>
        <row r="543">
          <cell r="A543" t="str">
            <v>ES</v>
          </cell>
          <cell r="D543">
            <v>2013</v>
          </cell>
          <cell r="G543">
            <v>7301204000</v>
          </cell>
          <cell r="H543">
            <v>3997940000</v>
          </cell>
          <cell r="I543">
            <v>914149000</v>
          </cell>
          <cell r="J543">
            <v>0</v>
          </cell>
          <cell r="K543">
            <v>859680000</v>
          </cell>
        </row>
        <row r="544">
          <cell r="A544" t="str">
            <v>ES</v>
          </cell>
          <cell r="D544">
            <v>2014</v>
          </cell>
          <cell r="G544">
            <v>7741856000</v>
          </cell>
          <cell r="H544">
            <v>4449139000</v>
          </cell>
          <cell r="I544">
            <v>1034507000</v>
          </cell>
          <cell r="J544">
            <v>0</v>
          </cell>
          <cell r="K544">
            <v>625361000</v>
          </cell>
        </row>
        <row r="545">
          <cell r="A545" t="str">
            <v>ES</v>
          </cell>
          <cell r="D545">
            <v>2015</v>
          </cell>
          <cell r="G545">
            <v>7954827000</v>
          </cell>
          <cell r="H545">
            <v>4416194000</v>
          </cell>
          <cell r="I545">
            <v>1086274000</v>
          </cell>
          <cell r="J545">
            <v>0</v>
          </cell>
          <cell r="K545">
            <v>688195000</v>
          </cell>
        </row>
        <row r="546">
          <cell r="A546" t="str">
            <v>ESS</v>
          </cell>
          <cell r="D546">
            <v>2012</v>
          </cell>
          <cell r="G546">
            <v>535153000</v>
          </cell>
          <cell r="H546">
            <v>172167000</v>
          </cell>
          <cell r="I546">
            <v>24573000</v>
          </cell>
          <cell r="J546">
            <v>0</v>
          </cell>
          <cell r="K546">
            <v>169173000</v>
          </cell>
        </row>
        <row r="547">
          <cell r="A547" t="str">
            <v>ESS</v>
          </cell>
          <cell r="D547">
            <v>2013</v>
          </cell>
          <cell r="G547">
            <v>610590000</v>
          </cell>
          <cell r="H547">
            <v>197336000</v>
          </cell>
          <cell r="I547">
            <v>26684000</v>
          </cell>
          <cell r="J547">
            <v>0</v>
          </cell>
          <cell r="K547">
            <v>192420000</v>
          </cell>
        </row>
        <row r="548">
          <cell r="A548" t="str">
            <v>ESS</v>
          </cell>
          <cell r="D548">
            <v>2014</v>
          </cell>
          <cell r="G548">
            <v>970938000</v>
          </cell>
          <cell r="H548">
            <v>312546000</v>
          </cell>
          <cell r="I548">
            <v>40878000</v>
          </cell>
          <cell r="J548">
            <v>0</v>
          </cell>
          <cell r="K548">
            <v>360592000</v>
          </cell>
        </row>
        <row r="549">
          <cell r="A549" t="str">
            <v>ESS</v>
          </cell>
          <cell r="D549">
            <v>2015</v>
          </cell>
          <cell r="G549">
            <v>1194407000</v>
          </cell>
          <cell r="H549">
            <v>363508000</v>
          </cell>
          <cell r="I549">
            <v>40090000</v>
          </cell>
          <cell r="J549">
            <v>0</v>
          </cell>
          <cell r="K549">
            <v>453423000</v>
          </cell>
        </row>
        <row r="550">
          <cell r="A550" t="str">
            <v>ETFC</v>
          </cell>
          <cell r="D550">
            <v>2012</v>
          </cell>
          <cell r="G550">
            <v>1365000000</v>
          </cell>
          <cell r="H550" t="str">
            <v>0</v>
          </cell>
          <cell r="I550">
            <v>921000000</v>
          </cell>
          <cell r="J550">
            <v>0</v>
          </cell>
          <cell r="K550">
            <v>471000000</v>
          </cell>
        </row>
        <row r="551">
          <cell r="A551" t="str">
            <v>ETFC</v>
          </cell>
          <cell r="D551">
            <v>2013</v>
          </cell>
          <cell r="G551">
            <v>1466000000</v>
          </cell>
          <cell r="H551" t="str">
            <v>0</v>
          </cell>
          <cell r="I551">
            <v>888000000</v>
          </cell>
          <cell r="J551">
            <v>0</v>
          </cell>
          <cell r="K551">
            <v>256000000</v>
          </cell>
        </row>
        <row r="552">
          <cell r="A552" t="str">
            <v>ETFC</v>
          </cell>
          <cell r="D552">
            <v>2014</v>
          </cell>
          <cell r="G552">
            <v>1665000000</v>
          </cell>
          <cell r="H552" t="str">
            <v>0</v>
          </cell>
          <cell r="I552">
            <v>958000000</v>
          </cell>
          <cell r="J552">
            <v>0</v>
          </cell>
          <cell r="K552">
            <v>136000000</v>
          </cell>
        </row>
        <row r="553">
          <cell r="A553" t="str">
            <v>ETFC</v>
          </cell>
          <cell r="D553">
            <v>2015</v>
          </cell>
          <cell r="G553">
            <v>1403000000</v>
          </cell>
          <cell r="H553" t="str">
            <v>0</v>
          </cell>
          <cell r="I553">
            <v>1048000000</v>
          </cell>
          <cell r="J553">
            <v>0</v>
          </cell>
          <cell r="K553">
            <v>61000000</v>
          </cell>
        </row>
        <row r="554">
          <cell r="A554" t="str">
            <v>ETN</v>
          </cell>
          <cell r="D554">
            <v>2012</v>
          </cell>
          <cell r="G554">
            <v>16311000000</v>
          </cell>
          <cell r="H554">
            <v>11448000000</v>
          </cell>
          <cell r="I554">
            <v>2894000000</v>
          </cell>
          <cell r="J554">
            <v>439000000</v>
          </cell>
          <cell r="K554">
            <v>0</v>
          </cell>
        </row>
        <row r="555">
          <cell r="A555" t="str">
            <v>ETN</v>
          </cell>
          <cell r="D555">
            <v>2013</v>
          </cell>
          <cell r="G555">
            <v>22046000000</v>
          </cell>
          <cell r="H555">
            <v>15369000000</v>
          </cell>
          <cell r="I555">
            <v>3886000000</v>
          </cell>
          <cell r="J555">
            <v>644000000</v>
          </cell>
          <cell r="K555">
            <v>0</v>
          </cell>
        </row>
        <row r="556">
          <cell r="A556" t="str">
            <v>ETN</v>
          </cell>
          <cell r="D556">
            <v>2014</v>
          </cell>
          <cell r="G556">
            <v>22552000000</v>
          </cell>
          <cell r="H556">
            <v>15646000000</v>
          </cell>
          <cell r="I556">
            <v>3810000000</v>
          </cell>
          <cell r="J556">
            <v>647000000</v>
          </cell>
          <cell r="K556">
            <v>0</v>
          </cell>
        </row>
        <row r="557">
          <cell r="A557" t="str">
            <v>ETN</v>
          </cell>
          <cell r="D557">
            <v>2015</v>
          </cell>
          <cell r="G557">
            <v>20855000000</v>
          </cell>
          <cell r="H557">
            <v>14292000000</v>
          </cell>
          <cell r="I557">
            <v>3596000000</v>
          </cell>
          <cell r="J557">
            <v>625000000</v>
          </cell>
          <cell r="K557">
            <v>0</v>
          </cell>
        </row>
        <row r="558">
          <cell r="A558" t="str">
            <v>ETR</v>
          </cell>
          <cell r="D558">
            <v>2012</v>
          </cell>
          <cell r="G558">
            <v>10302079000</v>
          </cell>
          <cell r="H558">
            <v>6583627000</v>
          </cell>
          <cell r="I558">
            <v>917162000</v>
          </cell>
          <cell r="J558">
            <v>0</v>
          </cell>
          <cell r="K558">
            <v>1144585000</v>
          </cell>
        </row>
        <row r="559">
          <cell r="A559" t="str">
            <v>ETR</v>
          </cell>
          <cell r="D559">
            <v>2013</v>
          </cell>
          <cell r="G559">
            <v>11390947000</v>
          </cell>
          <cell r="H559">
            <v>7588885000</v>
          </cell>
          <cell r="I559">
            <v>888051000</v>
          </cell>
          <cell r="J559">
            <v>0</v>
          </cell>
          <cell r="K559">
            <v>1261044000</v>
          </cell>
        </row>
        <row r="560">
          <cell r="A560" t="str">
            <v>ETR</v>
          </cell>
          <cell r="D560">
            <v>2014</v>
          </cell>
          <cell r="G560">
            <v>12494921000</v>
          </cell>
          <cell r="H560">
            <v>8126187000</v>
          </cell>
          <cell r="I560">
            <v>863455000</v>
          </cell>
          <cell r="J560">
            <v>0</v>
          </cell>
          <cell r="K560">
            <v>1318638000</v>
          </cell>
        </row>
        <row r="561">
          <cell r="A561" t="str">
            <v>ETR</v>
          </cell>
          <cell r="D561">
            <v>2015</v>
          </cell>
          <cell r="G561">
            <v>11513251000</v>
          </cell>
          <cell r="H561">
            <v>7449273000</v>
          </cell>
          <cell r="I561">
            <v>1074998000</v>
          </cell>
          <cell r="J561">
            <v>0</v>
          </cell>
          <cell r="K561">
            <v>1337276000</v>
          </cell>
        </row>
        <row r="562">
          <cell r="A562" t="str">
            <v>EW</v>
          </cell>
          <cell r="D562">
            <v>2012</v>
          </cell>
          <cell r="G562">
            <v>1899600000</v>
          </cell>
          <cell r="H562">
            <v>491000000</v>
          </cell>
          <cell r="I562">
            <v>697400000</v>
          </cell>
          <cell r="J562">
            <v>291300000</v>
          </cell>
          <cell r="K562">
            <v>0</v>
          </cell>
        </row>
        <row r="563">
          <cell r="A563" t="str">
            <v>EW</v>
          </cell>
          <cell r="D563">
            <v>2013</v>
          </cell>
          <cell r="G563">
            <v>2045500000</v>
          </cell>
          <cell r="H563">
            <v>516600000</v>
          </cell>
          <cell r="I563">
            <v>749700000</v>
          </cell>
          <cell r="J563">
            <v>323000000</v>
          </cell>
          <cell r="K563">
            <v>0</v>
          </cell>
        </row>
        <row r="564">
          <cell r="A564" t="str">
            <v>EW</v>
          </cell>
          <cell r="D564">
            <v>2014</v>
          </cell>
          <cell r="G564">
            <v>2322900000</v>
          </cell>
          <cell r="H564">
            <v>625600000</v>
          </cell>
          <cell r="I564">
            <v>928700000</v>
          </cell>
          <cell r="J564">
            <v>346500000</v>
          </cell>
          <cell r="K564">
            <v>0</v>
          </cell>
        </row>
        <row r="565">
          <cell r="A565" t="str">
            <v>EW</v>
          </cell>
          <cell r="D565">
            <v>2015</v>
          </cell>
          <cell r="G565">
            <v>2493700000</v>
          </cell>
          <cell r="H565">
            <v>617200000</v>
          </cell>
          <cell r="I565">
            <v>850700000</v>
          </cell>
          <cell r="J565">
            <v>383100000</v>
          </cell>
          <cell r="K565">
            <v>0</v>
          </cell>
        </row>
        <row r="566">
          <cell r="A566" t="str">
            <v>EXC</v>
          </cell>
          <cell r="D566">
            <v>2013</v>
          </cell>
          <cell r="G566">
            <v>24888000000</v>
          </cell>
          <cell r="H566">
            <v>17994000000</v>
          </cell>
          <cell r="I566">
            <v>1095000000</v>
          </cell>
          <cell r="J566">
            <v>0</v>
          </cell>
          <cell r="K566">
            <v>2153000000</v>
          </cell>
        </row>
        <row r="567">
          <cell r="A567" t="str">
            <v>EXC</v>
          </cell>
          <cell r="D567">
            <v>2014</v>
          </cell>
          <cell r="G567">
            <v>27429000000</v>
          </cell>
          <cell r="H567">
            <v>21571000000</v>
          </cell>
          <cell r="I567">
            <v>1154000000</v>
          </cell>
          <cell r="J567">
            <v>0</v>
          </cell>
          <cell r="K567">
            <v>2314000000</v>
          </cell>
        </row>
        <row r="568">
          <cell r="A568" t="str">
            <v>EXC</v>
          </cell>
          <cell r="D568">
            <v>2015</v>
          </cell>
          <cell r="G568">
            <v>29447000000</v>
          </cell>
          <cell r="H568">
            <v>21406000000</v>
          </cell>
          <cell r="I568">
            <v>1200000000</v>
          </cell>
          <cell r="J568">
            <v>0</v>
          </cell>
          <cell r="K568">
            <v>2450000000</v>
          </cell>
        </row>
        <row r="569">
          <cell r="A569" t="str">
            <v>EXC</v>
          </cell>
          <cell r="D569">
            <v>2016</v>
          </cell>
          <cell r="G569">
            <v>31360000000</v>
          </cell>
          <cell r="H569">
            <v>22688000000</v>
          </cell>
          <cell r="I569">
            <v>1576000000</v>
          </cell>
          <cell r="J569">
            <v>0</v>
          </cell>
          <cell r="K569">
            <v>3936000000</v>
          </cell>
        </row>
        <row r="570">
          <cell r="A570" t="str">
            <v>EXPD</v>
          </cell>
          <cell r="D570">
            <v>2012</v>
          </cell>
          <cell r="G570">
            <v>5992215000</v>
          </cell>
          <cell r="H570">
            <v>4156845000</v>
          </cell>
          <cell r="I570">
            <v>1264632000</v>
          </cell>
          <cell r="J570">
            <v>0</v>
          </cell>
          <cell r="K570">
            <v>39940000</v>
          </cell>
        </row>
        <row r="571">
          <cell r="A571" t="str">
            <v>EXPD</v>
          </cell>
          <cell r="D571">
            <v>2013</v>
          </cell>
          <cell r="G571">
            <v>6080257000</v>
          </cell>
          <cell r="H571">
            <v>4197404000</v>
          </cell>
          <cell r="I571">
            <v>1282709000</v>
          </cell>
          <cell r="J571">
            <v>0</v>
          </cell>
          <cell r="K571">
            <v>48071000</v>
          </cell>
        </row>
        <row r="572">
          <cell r="A572" t="str">
            <v>EXPD</v>
          </cell>
          <cell r="D572">
            <v>2014</v>
          </cell>
          <cell r="G572">
            <v>6564721000</v>
          </cell>
          <cell r="H572">
            <v>4583294000</v>
          </cell>
          <cell r="I572">
            <v>1337487000</v>
          </cell>
          <cell r="J572">
            <v>0</v>
          </cell>
          <cell r="K572">
            <v>49292000</v>
          </cell>
        </row>
        <row r="573">
          <cell r="A573" t="str">
            <v>EXPD</v>
          </cell>
          <cell r="D573">
            <v>2015</v>
          </cell>
          <cell r="G573">
            <v>6616632000</v>
          </cell>
          <cell r="H573">
            <v>4428855000</v>
          </cell>
          <cell r="I573">
            <v>1420281000</v>
          </cell>
          <cell r="J573">
            <v>0</v>
          </cell>
          <cell r="K573">
            <v>46012000</v>
          </cell>
        </row>
        <row r="574">
          <cell r="A574" t="str">
            <v>EXPE</v>
          </cell>
          <cell r="D574">
            <v>2013</v>
          </cell>
          <cell r="G574">
            <v>4771259000</v>
          </cell>
          <cell r="H574">
            <v>1038034000</v>
          </cell>
          <cell r="I574">
            <v>3151043000</v>
          </cell>
          <cell r="J574">
            <v>0</v>
          </cell>
          <cell r="K574">
            <v>71731000</v>
          </cell>
        </row>
        <row r="575">
          <cell r="A575" t="str">
            <v>EXPE</v>
          </cell>
          <cell r="D575">
            <v>2014</v>
          </cell>
          <cell r="G575">
            <v>5763485000</v>
          </cell>
          <cell r="H575">
            <v>1179081000</v>
          </cell>
          <cell r="I575">
            <v>3919856000</v>
          </cell>
          <cell r="J575">
            <v>0</v>
          </cell>
          <cell r="K575">
            <v>76773000</v>
          </cell>
        </row>
        <row r="576">
          <cell r="A576" t="str">
            <v>EXPE</v>
          </cell>
          <cell r="D576">
            <v>2015</v>
          </cell>
          <cell r="G576">
            <v>6672317000</v>
          </cell>
          <cell r="H576">
            <v>1309559000</v>
          </cell>
          <cell r="I576">
            <v>4785243000</v>
          </cell>
          <cell r="J576">
            <v>0</v>
          </cell>
          <cell r="K576">
            <v>156458000</v>
          </cell>
        </row>
        <row r="577">
          <cell r="A577" t="str">
            <v>EXPE</v>
          </cell>
          <cell r="D577">
            <v>2016</v>
          </cell>
          <cell r="G577">
            <v>8773564000</v>
          </cell>
          <cell r="H577">
            <v>1596698000</v>
          </cell>
          <cell r="I577">
            <v>6280728000</v>
          </cell>
          <cell r="J577">
            <v>0</v>
          </cell>
          <cell r="K577">
            <v>317141000</v>
          </cell>
        </row>
        <row r="578">
          <cell r="A578" t="str">
            <v>EXR</v>
          </cell>
          <cell r="D578">
            <v>2012</v>
          </cell>
          <cell r="G578">
            <v>409396000</v>
          </cell>
          <cell r="H578">
            <v>114028000</v>
          </cell>
          <cell r="I578">
            <v>58323000</v>
          </cell>
          <cell r="J578">
            <v>0</v>
          </cell>
          <cell r="K578">
            <v>74453000</v>
          </cell>
        </row>
        <row r="579">
          <cell r="A579" t="str">
            <v>EXR</v>
          </cell>
          <cell r="D579">
            <v>2013</v>
          </cell>
          <cell r="G579">
            <v>520613000</v>
          </cell>
          <cell r="H579">
            <v>140012000</v>
          </cell>
          <cell r="I579">
            <v>63268000</v>
          </cell>
          <cell r="J579">
            <v>0</v>
          </cell>
          <cell r="K579">
            <v>95232000</v>
          </cell>
        </row>
        <row r="580">
          <cell r="A580" t="str">
            <v>EXR</v>
          </cell>
          <cell r="D580">
            <v>2014</v>
          </cell>
          <cell r="G580">
            <v>647155000</v>
          </cell>
          <cell r="H580">
            <v>172416000</v>
          </cell>
          <cell r="I580">
            <v>71369000</v>
          </cell>
          <cell r="J580">
            <v>0</v>
          </cell>
          <cell r="K580">
            <v>115076000</v>
          </cell>
        </row>
        <row r="581">
          <cell r="A581" t="str">
            <v>EXR</v>
          </cell>
          <cell r="D581">
            <v>2015</v>
          </cell>
          <cell r="G581">
            <v>782270000</v>
          </cell>
          <cell r="H581">
            <v>203965000</v>
          </cell>
          <cell r="I581">
            <v>80791000</v>
          </cell>
          <cell r="J581">
            <v>0</v>
          </cell>
          <cell r="K581">
            <v>133457000</v>
          </cell>
        </row>
        <row r="582">
          <cell r="A582" t="str">
            <v>F</v>
          </cell>
          <cell r="D582">
            <v>2013</v>
          </cell>
          <cell r="G582">
            <v>146917000000</v>
          </cell>
          <cell r="H582">
            <v>123050000000</v>
          </cell>
          <cell r="I582">
            <v>10850000000</v>
          </cell>
          <cell r="J582">
            <v>0</v>
          </cell>
          <cell r="K582">
            <v>0</v>
          </cell>
        </row>
        <row r="583">
          <cell r="A583" t="str">
            <v>F</v>
          </cell>
          <cell r="D583">
            <v>2014</v>
          </cell>
          <cell r="G583">
            <v>144077000000</v>
          </cell>
          <cell r="H583">
            <v>131903000000</v>
          </cell>
          <cell r="I583">
            <v>11842000000</v>
          </cell>
          <cell r="J583">
            <v>0</v>
          </cell>
          <cell r="K583">
            <v>0</v>
          </cell>
        </row>
        <row r="584">
          <cell r="A584" t="str">
            <v>F</v>
          </cell>
          <cell r="D584">
            <v>2015</v>
          </cell>
          <cell r="G584">
            <v>149558000000</v>
          </cell>
          <cell r="H584">
            <v>131409000000</v>
          </cell>
          <cell r="I584">
            <v>10502000000</v>
          </cell>
          <cell r="J584">
            <v>0</v>
          </cell>
          <cell r="K584">
            <v>0</v>
          </cell>
        </row>
        <row r="585">
          <cell r="A585" t="str">
            <v>F</v>
          </cell>
          <cell r="D585">
            <v>2016</v>
          </cell>
          <cell r="G585">
            <v>151800000000</v>
          </cell>
          <cell r="H585">
            <v>135488000000</v>
          </cell>
          <cell r="I585">
            <v>12196000000</v>
          </cell>
          <cell r="J585">
            <v>0</v>
          </cell>
          <cell r="K585">
            <v>0</v>
          </cell>
        </row>
        <row r="586">
          <cell r="A586" t="str">
            <v>FAST</v>
          </cell>
          <cell r="D586">
            <v>2013</v>
          </cell>
          <cell r="G586">
            <v>3326106000</v>
          </cell>
          <cell r="H586">
            <v>1606661000</v>
          </cell>
          <cell r="I586">
            <v>1007431000</v>
          </cell>
          <cell r="J586">
            <v>0</v>
          </cell>
          <cell r="K586">
            <v>0</v>
          </cell>
        </row>
        <row r="587">
          <cell r="A587" t="str">
            <v>FAST</v>
          </cell>
          <cell r="D587">
            <v>2014</v>
          </cell>
          <cell r="G587">
            <v>3733507000</v>
          </cell>
          <cell r="H587">
            <v>1836105000</v>
          </cell>
          <cell r="I587">
            <v>1110776000</v>
          </cell>
          <cell r="J587">
            <v>0</v>
          </cell>
          <cell r="K587">
            <v>0</v>
          </cell>
        </row>
        <row r="588">
          <cell r="A588" t="str">
            <v>FAST</v>
          </cell>
          <cell r="D588">
            <v>2015</v>
          </cell>
          <cell r="G588">
            <v>3869187000</v>
          </cell>
          <cell r="H588">
            <v>1920253000</v>
          </cell>
          <cell r="I588">
            <v>1121590000</v>
          </cell>
          <cell r="J588">
            <v>0</v>
          </cell>
          <cell r="K588">
            <v>0</v>
          </cell>
        </row>
        <row r="589">
          <cell r="A589" t="str">
            <v>FAST</v>
          </cell>
          <cell r="D589">
            <v>2016</v>
          </cell>
          <cell r="G589">
            <v>3962036000</v>
          </cell>
          <cell r="H589">
            <v>1997259000</v>
          </cell>
          <cell r="I589">
            <v>1169470000</v>
          </cell>
          <cell r="J589">
            <v>0</v>
          </cell>
          <cell r="K589">
            <v>0</v>
          </cell>
        </row>
        <row r="590">
          <cell r="A590" t="str">
            <v>FB</v>
          </cell>
          <cell r="D590">
            <v>2013</v>
          </cell>
          <cell r="G590">
            <v>7872000000</v>
          </cell>
          <cell r="H590">
            <v>1875000000</v>
          </cell>
          <cell r="I590">
            <v>1778000000</v>
          </cell>
          <cell r="J590">
            <v>1415000000</v>
          </cell>
          <cell r="K590">
            <v>0</v>
          </cell>
        </row>
        <row r="591">
          <cell r="A591" t="str">
            <v>FB</v>
          </cell>
          <cell r="D591">
            <v>2014</v>
          </cell>
          <cell r="G591">
            <v>12466000000</v>
          </cell>
          <cell r="H591">
            <v>2153000000</v>
          </cell>
          <cell r="I591">
            <v>2653000000</v>
          </cell>
          <cell r="J591">
            <v>2666000000</v>
          </cell>
          <cell r="K591">
            <v>0</v>
          </cell>
        </row>
        <row r="592">
          <cell r="A592" t="str">
            <v>FB</v>
          </cell>
          <cell r="D592">
            <v>2015</v>
          </cell>
          <cell r="G592">
            <v>17928000000</v>
          </cell>
          <cell r="H592">
            <v>2867000000</v>
          </cell>
          <cell r="I592">
            <v>4020000000</v>
          </cell>
          <cell r="J592">
            <v>4816000000</v>
          </cell>
          <cell r="K592">
            <v>0</v>
          </cell>
        </row>
        <row r="593">
          <cell r="A593" t="str">
            <v>FB</v>
          </cell>
          <cell r="D593">
            <v>2016</v>
          </cell>
          <cell r="G593">
            <v>27638000000</v>
          </cell>
          <cell r="H593">
            <v>3789000000</v>
          </cell>
          <cell r="I593">
            <v>5503000000</v>
          </cell>
          <cell r="J593">
            <v>5919000000</v>
          </cell>
          <cell r="K593">
            <v>0</v>
          </cell>
        </row>
        <row r="594">
          <cell r="A594" t="str">
            <v>FBHS</v>
          </cell>
          <cell r="D594">
            <v>2012</v>
          </cell>
          <cell r="G594">
            <v>3134800000</v>
          </cell>
          <cell r="H594">
            <v>2093200000</v>
          </cell>
          <cell r="I594">
            <v>873100000</v>
          </cell>
          <cell r="J594">
            <v>0</v>
          </cell>
          <cell r="K594">
            <v>7400000</v>
          </cell>
        </row>
        <row r="595">
          <cell r="A595" t="str">
            <v>FBHS</v>
          </cell>
          <cell r="D595">
            <v>2013</v>
          </cell>
          <cell r="G595">
            <v>3703600000</v>
          </cell>
          <cell r="H595">
            <v>2408500000</v>
          </cell>
          <cell r="I595">
            <v>938700000</v>
          </cell>
          <cell r="J595">
            <v>0</v>
          </cell>
          <cell r="K595">
            <v>9400000</v>
          </cell>
        </row>
        <row r="596">
          <cell r="A596" t="str">
            <v>FBHS</v>
          </cell>
          <cell r="D596">
            <v>2014</v>
          </cell>
          <cell r="G596">
            <v>4013600000</v>
          </cell>
          <cell r="H596">
            <v>2646700000</v>
          </cell>
          <cell r="I596">
            <v>943300000</v>
          </cell>
          <cell r="J596">
            <v>0</v>
          </cell>
          <cell r="K596">
            <v>13100000</v>
          </cell>
        </row>
        <row r="597">
          <cell r="A597" t="str">
            <v>FBHS</v>
          </cell>
          <cell r="D597">
            <v>2015</v>
          </cell>
          <cell r="G597">
            <v>4579400000</v>
          </cell>
          <cell r="H597">
            <v>2997500000</v>
          </cell>
          <cell r="I597">
            <v>1047600000</v>
          </cell>
          <cell r="J597">
            <v>0</v>
          </cell>
          <cell r="K597">
            <v>21600000</v>
          </cell>
        </row>
        <row r="598">
          <cell r="A598" t="str">
            <v>FCX</v>
          </cell>
          <cell r="D598">
            <v>2012</v>
          </cell>
          <cell r="G598">
            <v>18010000000</v>
          </cell>
          <cell r="H598">
            <v>11561000000</v>
          </cell>
          <cell r="I598">
            <v>431000000</v>
          </cell>
          <cell r="J598">
            <v>285000000</v>
          </cell>
          <cell r="K598">
            <v>0</v>
          </cell>
        </row>
        <row r="599">
          <cell r="A599" t="str">
            <v>FCX</v>
          </cell>
          <cell r="D599">
            <v>2013</v>
          </cell>
          <cell r="G599">
            <v>20921000000</v>
          </cell>
          <cell r="H599">
            <v>14637000000</v>
          </cell>
          <cell r="I599">
            <v>657000000</v>
          </cell>
          <cell r="J599">
            <v>210000000</v>
          </cell>
          <cell r="K599">
            <v>0</v>
          </cell>
        </row>
        <row r="600">
          <cell r="A600" t="str">
            <v>FCX</v>
          </cell>
          <cell r="D600">
            <v>2014</v>
          </cell>
          <cell r="G600">
            <v>21438000000</v>
          </cell>
          <cell r="H600">
            <v>19504000000</v>
          </cell>
          <cell r="I600">
            <v>592000000</v>
          </cell>
          <cell r="J600">
            <v>126000000</v>
          </cell>
          <cell r="K600">
            <v>0</v>
          </cell>
        </row>
        <row r="601">
          <cell r="A601" t="str">
            <v>FCX</v>
          </cell>
          <cell r="D601">
            <v>2015</v>
          </cell>
          <cell r="G601">
            <v>15877000000</v>
          </cell>
          <cell r="H601">
            <v>28524000000</v>
          </cell>
          <cell r="I601">
            <v>569000000</v>
          </cell>
          <cell r="J601">
            <v>127000000</v>
          </cell>
          <cell r="K601">
            <v>0</v>
          </cell>
        </row>
        <row r="602">
          <cell r="A602" t="str">
            <v>FDX</v>
          </cell>
          <cell r="D602">
            <v>2013</v>
          </cell>
          <cell r="G602">
            <v>44287000000</v>
          </cell>
          <cell r="H602">
            <v>16448000000</v>
          </cell>
          <cell r="I602">
            <v>20359000000</v>
          </cell>
          <cell r="J602">
            <v>0</v>
          </cell>
          <cell r="K602">
            <v>2386000000</v>
          </cell>
        </row>
        <row r="603">
          <cell r="A603" t="str">
            <v>FDX</v>
          </cell>
          <cell r="D603">
            <v>2014</v>
          </cell>
          <cell r="G603">
            <v>45567000000</v>
          </cell>
          <cell r="H603">
            <v>17052000000</v>
          </cell>
          <cell r="I603">
            <v>22113000000</v>
          </cell>
          <cell r="J603">
            <v>0</v>
          </cell>
          <cell r="K603">
            <v>2587000000</v>
          </cell>
        </row>
        <row r="604">
          <cell r="A604" t="str">
            <v>FDX</v>
          </cell>
          <cell r="D604">
            <v>2015</v>
          </cell>
          <cell r="G604">
            <v>47453000000</v>
          </cell>
          <cell r="H604">
            <v>16984000000</v>
          </cell>
          <cell r="I604">
            <v>25715000000</v>
          </cell>
          <cell r="J604">
            <v>0</v>
          </cell>
          <cell r="K604">
            <v>2611000000</v>
          </cell>
        </row>
        <row r="605">
          <cell r="A605" t="str">
            <v>FDX</v>
          </cell>
          <cell r="D605">
            <v>2016</v>
          </cell>
          <cell r="G605">
            <v>50365000000</v>
          </cell>
          <cell r="H605">
            <v>17327000000</v>
          </cell>
          <cell r="I605">
            <v>27330000000</v>
          </cell>
          <cell r="J605">
            <v>0</v>
          </cell>
          <cell r="K605">
            <v>2631000000</v>
          </cell>
        </row>
        <row r="606">
          <cell r="A606" t="str">
            <v>FE</v>
          </cell>
          <cell r="D606">
            <v>2012</v>
          </cell>
          <cell r="G606">
            <v>15255000000</v>
          </cell>
          <cell r="H606">
            <v>6717000000</v>
          </cell>
          <cell r="I606">
            <v>5353000000</v>
          </cell>
          <cell r="J606">
            <v>0</v>
          </cell>
          <cell r="K606">
            <v>1051000000</v>
          </cell>
        </row>
        <row r="607">
          <cell r="A607" t="str">
            <v>FE</v>
          </cell>
          <cell r="D607">
            <v>2013</v>
          </cell>
          <cell r="G607">
            <v>14892000000</v>
          </cell>
          <cell r="H607">
            <v>6459000000</v>
          </cell>
          <cell r="I607">
            <v>4315000000</v>
          </cell>
          <cell r="J607">
            <v>0</v>
          </cell>
          <cell r="K607">
            <v>1741000000</v>
          </cell>
        </row>
        <row r="608">
          <cell r="A608" t="str">
            <v>FE</v>
          </cell>
          <cell r="D608">
            <v>2014</v>
          </cell>
          <cell r="G608">
            <v>15049000000</v>
          </cell>
          <cell r="H608">
            <v>6996000000</v>
          </cell>
          <cell r="I608">
            <v>5759000000</v>
          </cell>
          <cell r="J608">
            <v>0</v>
          </cell>
          <cell r="K608">
            <v>1232000000</v>
          </cell>
        </row>
        <row r="609">
          <cell r="A609" t="str">
            <v>FE</v>
          </cell>
          <cell r="D609">
            <v>2015</v>
          </cell>
          <cell r="G609">
            <v>15026000000</v>
          </cell>
          <cell r="H609">
            <v>6173000000</v>
          </cell>
          <cell r="I609">
            <v>4969000000</v>
          </cell>
          <cell r="J609">
            <v>0</v>
          </cell>
          <cell r="K609">
            <v>1550000000</v>
          </cell>
        </row>
        <row r="610">
          <cell r="A610" t="str">
            <v>FFIV</v>
          </cell>
          <cell r="D610">
            <v>2013</v>
          </cell>
          <cell r="G610">
            <v>1481314000</v>
          </cell>
          <cell r="H610">
            <v>253047000</v>
          </cell>
          <cell r="I610">
            <v>587835000</v>
          </cell>
          <cell r="J610">
            <v>209614000</v>
          </cell>
          <cell r="K610">
            <v>0</v>
          </cell>
        </row>
        <row r="611">
          <cell r="A611" t="str">
            <v>FFIV</v>
          </cell>
          <cell r="D611">
            <v>2014</v>
          </cell>
          <cell r="G611">
            <v>1732046000</v>
          </cell>
          <cell r="H611">
            <v>309959000</v>
          </cell>
          <cell r="I611">
            <v>664738000</v>
          </cell>
          <cell r="J611">
            <v>263792000</v>
          </cell>
          <cell r="K611">
            <v>0</v>
          </cell>
        </row>
        <row r="612">
          <cell r="A612" t="str">
            <v>FFIV</v>
          </cell>
          <cell r="D612">
            <v>2015</v>
          </cell>
          <cell r="G612">
            <v>1919823000</v>
          </cell>
          <cell r="H612">
            <v>332261000</v>
          </cell>
          <cell r="I612">
            <v>738080000</v>
          </cell>
          <cell r="J612">
            <v>296583000</v>
          </cell>
          <cell r="K612">
            <v>0</v>
          </cell>
        </row>
        <row r="613">
          <cell r="A613" t="str">
            <v>FFIV</v>
          </cell>
          <cell r="D613">
            <v>2016</v>
          </cell>
          <cell r="G613">
            <v>1995034000</v>
          </cell>
          <cell r="H613">
            <v>337205000</v>
          </cell>
          <cell r="I613">
            <v>767174000</v>
          </cell>
          <cell r="J613">
            <v>334227000</v>
          </cell>
          <cell r="K613">
            <v>0</v>
          </cell>
        </row>
        <row r="614">
          <cell r="A614" t="str">
            <v>FIS</v>
          </cell>
          <cell r="D614">
            <v>2012</v>
          </cell>
          <cell r="G614">
            <v>5795800000</v>
          </cell>
          <cell r="H614">
            <v>3956200000</v>
          </cell>
          <cell r="I614">
            <v>763300000</v>
          </cell>
          <cell r="J614">
            <v>0</v>
          </cell>
          <cell r="K614">
            <v>0</v>
          </cell>
        </row>
        <row r="615">
          <cell r="A615" t="str">
            <v>FIS</v>
          </cell>
          <cell r="D615">
            <v>2013</v>
          </cell>
          <cell r="G615">
            <v>6063400000</v>
          </cell>
          <cell r="H615">
            <v>4092700000</v>
          </cell>
          <cell r="I615">
            <v>907800000</v>
          </cell>
          <cell r="J615">
            <v>0</v>
          </cell>
          <cell r="K615">
            <v>0</v>
          </cell>
        </row>
        <row r="616">
          <cell r="A616" t="str">
            <v>FIS</v>
          </cell>
          <cell r="D616">
            <v>2014</v>
          </cell>
          <cell r="G616">
            <v>6413800000</v>
          </cell>
          <cell r="H616">
            <v>4328300000</v>
          </cell>
          <cell r="I616">
            <v>814900000</v>
          </cell>
          <cell r="J616">
            <v>0</v>
          </cell>
          <cell r="K616">
            <v>0</v>
          </cell>
        </row>
        <row r="617">
          <cell r="A617" t="str">
            <v>FIS</v>
          </cell>
          <cell r="D617">
            <v>2015</v>
          </cell>
          <cell r="G617">
            <v>6595200000</v>
          </cell>
          <cell r="H617">
            <v>4393200000</v>
          </cell>
          <cell r="I617">
            <v>1102800000</v>
          </cell>
          <cell r="J617">
            <v>0</v>
          </cell>
          <cell r="K617">
            <v>0</v>
          </cell>
        </row>
        <row r="618">
          <cell r="A618" t="str">
            <v>FISV</v>
          </cell>
          <cell r="D618">
            <v>2012</v>
          </cell>
          <cell r="G618">
            <v>4436000000</v>
          </cell>
          <cell r="H618">
            <v>2564000000</v>
          </cell>
          <cell r="I618">
            <v>824000000</v>
          </cell>
          <cell r="J618">
            <v>0</v>
          </cell>
          <cell r="K618">
            <v>0</v>
          </cell>
        </row>
        <row r="619">
          <cell r="A619" t="str">
            <v>FISV</v>
          </cell>
          <cell r="D619">
            <v>2013</v>
          </cell>
          <cell r="G619">
            <v>4814000000</v>
          </cell>
          <cell r="H619">
            <v>2776000000</v>
          </cell>
          <cell r="I619">
            <v>977000000</v>
          </cell>
          <cell r="J619">
            <v>0</v>
          </cell>
          <cell r="K619">
            <v>0</v>
          </cell>
        </row>
        <row r="620">
          <cell r="A620" t="str">
            <v>FISV</v>
          </cell>
          <cell r="D620">
            <v>2014</v>
          </cell>
          <cell r="G620">
            <v>5066000000</v>
          </cell>
          <cell r="H620">
            <v>2881000000</v>
          </cell>
          <cell r="I620">
            <v>975000000</v>
          </cell>
          <cell r="J620">
            <v>0</v>
          </cell>
          <cell r="K620">
            <v>0</v>
          </cell>
        </row>
        <row r="621">
          <cell r="A621" t="str">
            <v>FISV</v>
          </cell>
          <cell r="D621">
            <v>2015</v>
          </cell>
          <cell r="G621">
            <v>5254000000</v>
          </cell>
          <cell r="H621">
            <v>2909000000</v>
          </cell>
          <cell r="I621">
            <v>1034000000</v>
          </cell>
          <cell r="J621">
            <v>0</v>
          </cell>
          <cell r="K621">
            <v>0</v>
          </cell>
        </row>
        <row r="622">
          <cell r="A622" t="str">
            <v>FL</v>
          </cell>
          <cell r="D622">
            <v>2013</v>
          </cell>
          <cell r="G622">
            <v>6182000000</v>
          </cell>
          <cell r="H622">
            <v>4148000000</v>
          </cell>
          <cell r="I622">
            <v>1294000000</v>
          </cell>
          <cell r="J622">
            <v>0</v>
          </cell>
          <cell r="K622">
            <v>118000000</v>
          </cell>
        </row>
        <row r="623">
          <cell r="A623" t="str">
            <v>FL</v>
          </cell>
          <cell r="D623">
            <v>2014</v>
          </cell>
          <cell r="G623">
            <v>6505000000</v>
          </cell>
          <cell r="H623">
            <v>4372000000</v>
          </cell>
          <cell r="I623">
            <v>1334000000</v>
          </cell>
          <cell r="J623">
            <v>0</v>
          </cell>
          <cell r="K623">
            <v>133000000</v>
          </cell>
        </row>
        <row r="624">
          <cell r="A624" t="str">
            <v>FL</v>
          </cell>
          <cell r="D624">
            <v>2015</v>
          </cell>
          <cell r="G624">
            <v>7151000000</v>
          </cell>
          <cell r="H624">
            <v>4777000000</v>
          </cell>
          <cell r="I624">
            <v>1426000000</v>
          </cell>
          <cell r="J624">
            <v>0</v>
          </cell>
          <cell r="K624">
            <v>139000000</v>
          </cell>
        </row>
        <row r="625">
          <cell r="A625" t="str">
            <v>FL</v>
          </cell>
          <cell r="D625">
            <v>2016</v>
          </cell>
          <cell r="G625">
            <v>7412000000</v>
          </cell>
          <cell r="H625">
            <v>4907000000</v>
          </cell>
          <cell r="I625">
            <v>1415000000</v>
          </cell>
          <cell r="J625">
            <v>0</v>
          </cell>
          <cell r="K625">
            <v>148000000</v>
          </cell>
        </row>
        <row r="626">
          <cell r="A626" t="str">
            <v>FLIR</v>
          </cell>
          <cell r="D626">
            <v>2012</v>
          </cell>
          <cell r="G626">
            <v>1405358000</v>
          </cell>
          <cell r="H626">
            <v>670174000</v>
          </cell>
          <cell r="I626">
            <v>292500000</v>
          </cell>
          <cell r="J626">
            <v>137354000</v>
          </cell>
          <cell r="K626">
            <v>0</v>
          </cell>
        </row>
        <row r="627">
          <cell r="A627" t="str">
            <v>FLIR</v>
          </cell>
          <cell r="D627">
            <v>2013</v>
          </cell>
          <cell r="G627">
            <v>1496372000</v>
          </cell>
          <cell r="H627">
            <v>759362000</v>
          </cell>
          <cell r="I627">
            <v>322739000</v>
          </cell>
          <cell r="J627">
            <v>147696000</v>
          </cell>
          <cell r="K627">
            <v>0</v>
          </cell>
        </row>
        <row r="628">
          <cell r="A628" t="str">
            <v>FLIR</v>
          </cell>
          <cell r="D628">
            <v>2014</v>
          </cell>
          <cell r="G628">
            <v>1530654000</v>
          </cell>
          <cell r="H628">
            <v>780281000</v>
          </cell>
          <cell r="I628">
            <v>331995000</v>
          </cell>
          <cell r="J628">
            <v>142751000</v>
          </cell>
          <cell r="K628">
            <v>0</v>
          </cell>
        </row>
        <row r="629">
          <cell r="A629" t="str">
            <v>FLIR</v>
          </cell>
          <cell r="D629">
            <v>2015</v>
          </cell>
          <cell r="G629">
            <v>1557067000</v>
          </cell>
          <cell r="H629">
            <v>803506000</v>
          </cell>
          <cell r="I629">
            <v>313544000</v>
          </cell>
          <cell r="J629">
            <v>132892000</v>
          </cell>
          <cell r="K629">
            <v>0</v>
          </cell>
        </row>
        <row r="630">
          <cell r="A630" t="str">
            <v>FLR</v>
          </cell>
          <cell r="D630">
            <v>2013</v>
          </cell>
          <cell r="G630">
            <v>27351573000</v>
          </cell>
          <cell r="H630">
            <v>25986382000</v>
          </cell>
          <cell r="I630">
            <v>175148000</v>
          </cell>
          <cell r="J630">
            <v>0</v>
          </cell>
          <cell r="K630">
            <v>0</v>
          </cell>
        </row>
        <row r="631">
          <cell r="A631" t="str">
            <v>FLR</v>
          </cell>
          <cell r="D631">
            <v>2014</v>
          </cell>
          <cell r="G631">
            <v>21531577000</v>
          </cell>
          <cell r="H631">
            <v>20132544000</v>
          </cell>
          <cell r="I631">
            <v>182711000</v>
          </cell>
          <cell r="J631">
            <v>0</v>
          </cell>
          <cell r="K631">
            <v>0</v>
          </cell>
        </row>
        <row r="632">
          <cell r="A632" t="str">
            <v>FLR</v>
          </cell>
          <cell r="D632">
            <v>2015</v>
          </cell>
          <cell r="G632">
            <v>18114048000</v>
          </cell>
          <cell r="H632">
            <v>17019352000</v>
          </cell>
          <cell r="I632">
            <v>408225000</v>
          </cell>
          <cell r="J632">
            <v>0</v>
          </cell>
          <cell r="K632">
            <v>0</v>
          </cell>
        </row>
        <row r="633">
          <cell r="A633" t="str">
            <v>FLR</v>
          </cell>
          <cell r="D633">
            <v>2016</v>
          </cell>
          <cell r="G633">
            <v>19036525000</v>
          </cell>
          <cell r="H633">
            <v>18246209000</v>
          </cell>
          <cell r="I633">
            <v>191073000</v>
          </cell>
          <cell r="J633">
            <v>0</v>
          </cell>
          <cell r="K633">
            <v>0</v>
          </cell>
        </row>
        <row r="634">
          <cell r="A634" t="str">
            <v>FLS</v>
          </cell>
          <cell r="D634">
            <v>2013</v>
          </cell>
          <cell r="G634">
            <v>4954619000</v>
          </cell>
          <cell r="H634">
            <v>3266524000</v>
          </cell>
          <cell r="I634">
            <v>966829000</v>
          </cell>
          <cell r="J634">
            <v>0</v>
          </cell>
          <cell r="K634">
            <v>0</v>
          </cell>
        </row>
        <row r="635">
          <cell r="A635" t="str">
            <v>FLS</v>
          </cell>
          <cell r="D635">
            <v>2014</v>
          </cell>
          <cell r="G635">
            <v>4877885000</v>
          </cell>
          <cell r="H635">
            <v>3163268000</v>
          </cell>
          <cell r="I635">
            <v>936900000</v>
          </cell>
          <cell r="J635">
            <v>0</v>
          </cell>
          <cell r="K635">
            <v>0</v>
          </cell>
        </row>
        <row r="636">
          <cell r="A636" t="str">
            <v>FLS</v>
          </cell>
          <cell r="D636">
            <v>2015</v>
          </cell>
          <cell r="G636">
            <v>4561030000</v>
          </cell>
          <cell r="H636">
            <v>3073712000</v>
          </cell>
          <cell r="I636">
            <v>971611000</v>
          </cell>
          <cell r="J636">
            <v>0</v>
          </cell>
          <cell r="K636">
            <v>0</v>
          </cell>
        </row>
        <row r="637">
          <cell r="A637" t="str">
            <v>FLS</v>
          </cell>
          <cell r="D637">
            <v>2016</v>
          </cell>
          <cell r="G637">
            <v>3991462000</v>
          </cell>
          <cell r="H637">
            <v>2759908000</v>
          </cell>
          <cell r="I637">
            <v>965322000</v>
          </cell>
          <cell r="J637">
            <v>0</v>
          </cell>
          <cell r="K637">
            <v>0</v>
          </cell>
        </row>
        <row r="638">
          <cell r="A638" t="str">
            <v>FMC</v>
          </cell>
          <cell r="D638">
            <v>2012</v>
          </cell>
          <cell r="G638">
            <v>3409900000</v>
          </cell>
          <cell r="H638">
            <v>2141600000</v>
          </cell>
          <cell r="I638">
            <v>489700000</v>
          </cell>
          <cell r="J638">
            <v>112000000</v>
          </cell>
          <cell r="K638">
            <v>0</v>
          </cell>
        </row>
        <row r="639">
          <cell r="A639" t="str">
            <v>FMC</v>
          </cell>
          <cell r="D639">
            <v>2013</v>
          </cell>
          <cell r="G639">
            <v>3130700000</v>
          </cell>
          <cell r="H639">
            <v>1929800000</v>
          </cell>
          <cell r="I639">
            <v>496100000</v>
          </cell>
          <cell r="J639">
            <v>115600000</v>
          </cell>
          <cell r="K639">
            <v>0</v>
          </cell>
        </row>
        <row r="640">
          <cell r="A640" t="str">
            <v>FMC</v>
          </cell>
          <cell r="D640">
            <v>2014</v>
          </cell>
          <cell r="G640">
            <v>3258700000</v>
          </cell>
          <cell r="H640">
            <v>2047800000</v>
          </cell>
          <cell r="I640">
            <v>589800000</v>
          </cell>
          <cell r="J640">
            <v>126300000</v>
          </cell>
          <cell r="K640">
            <v>0</v>
          </cell>
        </row>
        <row r="641">
          <cell r="A641" t="str">
            <v>FMC</v>
          </cell>
          <cell r="D641">
            <v>2015</v>
          </cell>
          <cell r="G641">
            <v>3276500000</v>
          </cell>
          <cell r="H641">
            <v>2201100000</v>
          </cell>
          <cell r="I641">
            <v>737900000</v>
          </cell>
          <cell r="J641">
            <v>143700000</v>
          </cell>
          <cell r="K641">
            <v>0</v>
          </cell>
        </row>
        <row r="642">
          <cell r="A642" t="str">
            <v>FRT</v>
          </cell>
          <cell r="D642">
            <v>2013</v>
          </cell>
          <cell r="G642">
            <v>637413000</v>
          </cell>
          <cell r="H642">
            <v>190454000</v>
          </cell>
          <cell r="I642">
            <v>31970000</v>
          </cell>
          <cell r="J642">
            <v>0</v>
          </cell>
          <cell r="K642">
            <v>160828000</v>
          </cell>
        </row>
        <row r="643">
          <cell r="A643" t="str">
            <v>FRT</v>
          </cell>
          <cell r="D643">
            <v>2014</v>
          </cell>
          <cell r="G643">
            <v>686090000</v>
          </cell>
          <cell r="H643">
            <v>211923000</v>
          </cell>
          <cell r="I643">
            <v>32316000</v>
          </cell>
          <cell r="J643">
            <v>0</v>
          </cell>
          <cell r="K643">
            <v>170814000</v>
          </cell>
        </row>
        <row r="644">
          <cell r="A644" t="str">
            <v>FRT</v>
          </cell>
          <cell r="D644">
            <v>2015</v>
          </cell>
          <cell r="G644">
            <v>744012000</v>
          </cell>
          <cell r="H644">
            <v>233417000</v>
          </cell>
          <cell r="I644">
            <v>35645000</v>
          </cell>
          <cell r="J644">
            <v>0</v>
          </cell>
          <cell r="K644">
            <v>174796000</v>
          </cell>
        </row>
        <row r="645">
          <cell r="A645" t="str">
            <v>FRT</v>
          </cell>
          <cell r="D645">
            <v>2016</v>
          </cell>
          <cell r="G645">
            <v>801591000</v>
          </cell>
          <cell r="H645">
            <v>253612000</v>
          </cell>
          <cell r="I645">
            <v>33399000</v>
          </cell>
          <cell r="J645">
            <v>0</v>
          </cell>
          <cell r="K645">
            <v>193585000</v>
          </cell>
        </row>
        <row r="646">
          <cell r="A646" t="str">
            <v>FSLR</v>
          </cell>
          <cell r="D646">
            <v>2012</v>
          </cell>
          <cell r="G646">
            <v>3368545000</v>
          </cell>
          <cell r="H646">
            <v>2515796000</v>
          </cell>
          <cell r="I646">
            <v>280928000</v>
          </cell>
          <cell r="J646">
            <v>132460000</v>
          </cell>
          <cell r="K646">
            <v>0</v>
          </cell>
        </row>
        <row r="647">
          <cell r="A647" t="str">
            <v>FSLR</v>
          </cell>
          <cell r="D647">
            <v>2013</v>
          </cell>
          <cell r="G647">
            <v>3309616000</v>
          </cell>
          <cell r="H647">
            <v>2444984000</v>
          </cell>
          <cell r="I647">
            <v>270261000</v>
          </cell>
          <cell r="J647">
            <v>134300000</v>
          </cell>
          <cell r="K647">
            <v>0</v>
          </cell>
        </row>
        <row r="648">
          <cell r="A648" t="str">
            <v>FSLR</v>
          </cell>
          <cell r="D648">
            <v>2014</v>
          </cell>
          <cell r="G648">
            <v>3391187000</v>
          </cell>
          <cell r="H648">
            <v>2566246000</v>
          </cell>
          <cell r="I648">
            <v>253827000</v>
          </cell>
          <cell r="J648">
            <v>143969000</v>
          </cell>
          <cell r="K648">
            <v>0</v>
          </cell>
        </row>
        <row r="649">
          <cell r="A649" t="str">
            <v>FSLR</v>
          </cell>
          <cell r="D649">
            <v>2015</v>
          </cell>
          <cell r="G649">
            <v>3578995000</v>
          </cell>
          <cell r="H649">
            <v>2659728000</v>
          </cell>
          <cell r="I649">
            <v>255192000</v>
          </cell>
          <cell r="J649">
            <v>130593000</v>
          </cell>
          <cell r="K649">
            <v>0</v>
          </cell>
        </row>
        <row r="650">
          <cell r="A650" t="str">
            <v>FTR</v>
          </cell>
          <cell r="D650">
            <v>2012</v>
          </cell>
          <cell r="G650">
            <v>5011853000</v>
          </cell>
          <cell r="H650" t="str">
            <v>0</v>
          </cell>
          <cell r="I650">
            <v>2676141000</v>
          </cell>
          <cell r="J650">
            <v>0</v>
          </cell>
          <cell r="K650">
            <v>1266807000</v>
          </cell>
        </row>
        <row r="651">
          <cell r="A651" t="str">
            <v>FTR</v>
          </cell>
          <cell r="D651">
            <v>2013</v>
          </cell>
          <cell r="G651">
            <v>4762000000</v>
          </cell>
          <cell r="H651" t="str">
            <v>0</v>
          </cell>
          <cell r="I651">
            <v>2616000000</v>
          </cell>
          <cell r="J651">
            <v>0</v>
          </cell>
          <cell r="K651">
            <v>1170000000</v>
          </cell>
        </row>
        <row r="652">
          <cell r="A652" t="str">
            <v>FTR</v>
          </cell>
          <cell r="D652">
            <v>2014</v>
          </cell>
          <cell r="G652">
            <v>4772000000</v>
          </cell>
          <cell r="H652" t="str">
            <v>0</v>
          </cell>
          <cell r="I652">
            <v>2671000000</v>
          </cell>
          <cell r="J652">
            <v>0</v>
          </cell>
          <cell r="K652">
            <v>1139000000</v>
          </cell>
        </row>
        <row r="653">
          <cell r="A653" t="str">
            <v>FTR</v>
          </cell>
          <cell r="D653">
            <v>2015</v>
          </cell>
          <cell r="G653">
            <v>5576000000</v>
          </cell>
          <cell r="H653" t="str">
            <v>0</v>
          </cell>
          <cell r="I653">
            <v>3275000000</v>
          </cell>
          <cell r="J653">
            <v>0</v>
          </cell>
          <cell r="K653">
            <v>1320000000</v>
          </cell>
        </row>
        <row r="654">
          <cell r="A654" t="str">
            <v>GD</v>
          </cell>
          <cell r="D654">
            <v>2013</v>
          </cell>
          <cell r="G654">
            <v>30930000000</v>
          </cell>
          <cell r="H654">
            <v>25202000000</v>
          </cell>
          <cell r="I654">
            <v>2039000000</v>
          </cell>
          <cell r="J654">
            <v>0</v>
          </cell>
          <cell r="K654">
            <v>0</v>
          </cell>
        </row>
        <row r="655">
          <cell r="A655" t="str">
            <v>GD</v>
          </cell>
          <cell r="D655">
            <v>2014</v>
          </cell>
          <cell r="G655">
            <v>30852000000</v>
          </cell>
          <cell r="H655">
            <v>24979000000</v>
          </cell>
          <cell r="I655">
            <v>1984000000</v>
          </cell>
          <cell r="J655">
            <v>0</v>
          </cell>
          <cell r="K655">
            <v>0</v>
          </cell>
        </row>
        <row r="656">
          <cell r="A656" t="str">
            <v>GD</v>
          </cell>
          <cell r="D656">
            <v>2015</v>
          </cell>
          <cell r="G656">
            <v>31469000000</v>
          </cell>
          <cell r="H656">
            <v>25339000000</v>
          </cell>
          <cell r="I656">
            <v>1952000000</v>
          </cell>
          <cell r="J656">
            <v>0</v>
          </cell>
          <cell r="K656">
            <v>0</v>
          </cell>
        </row>
        <row r="657">
          <cell r="A657" t="str">
            <v>GD</v>
          </cell>
          <cell r="D657">
            <v>2016</v>
          </cell>
          <cell r="G657">
            <v>31353000000</v>
          </cell>
          <cell r="H657">
            <v>25104000000</v>
          </cell>
          <cell r="I657">
            <v>1940000000</v>
          </cell>
          <cell r="J657">
            <v>0</v>
          </cell>
          <cell r="K657">
            <v>0</v>
          </cell>
        </row>
        <row r="658">
          <cell r="A658" t="str">
            <v>GGP</v>
          </cell>
          <cell r="D658">
            <v>2012</v>
          </cell>
          <cell r="G658">
            <v>2426301000</v>
          </cell>
          <cell r="H658">
            <v>800336000</v>
          </cell>
          <cell r="I658">
            <v>72163000</v>
          </cell>
          <cell r="J658">
            <v>0</v>
          </cell>
          <cell r="K658">
            <v>768820000</v>
          </cell>
        </row>
        <row r="659">
          <cell r="A659" t="str">
            <v>GGP</v>
          </cell>
          <cell r="D659">
            <v>2013</v>
          </cell>
          <cell r="G659">
            <v>2486017000</v>
          </cell>
          <cell r="H659">
            <v>815095000</v>
          </cell>
          <cell r="I659">
            <v>76864000</v>
          </cell>
          <cell r="J659">
            <v>0</v>
          </cell>
          <cell r="K659">
            <v>749722000</v>
          </cell>
        </row>
        <row r="660">
          <cell r="A660" t="str">
            <v>GGP</v>
          </cell>
          <cell r="D660">
            <v>2014</v>
          </cell>
          <cell r="G660">
            <v>2535559000</v>
          </cell>
          <cell r="H660">
            <v>783602000</v>
          </cell>
          <cell r="I660">
            <v>88705000</v>
          </cell>
          <cell r="J660">
            <v>0</v>
          </cell>
          <cell r="K660">
            <v>708406000</v>
          </cell>
        </row>
        <row r="661">
          <cell r="A661" t="str">
            <v>GGP</v>
          </cell>
          <cell r="D661">
            <v>2015</v>
          </cell>
          <cell r="G661">
            <v>2403906000</v>
          </cell>
          <cell r="H661">
            <v>747276000</v>
          </cell>
          <cell r="I661">
            <v>72363000</v>
          </cell>
          <cell r="J661">
            <v>0</v>
          </cell>
          <cell r="K661">
            <v>643689000</v>
          </cell>
        </row>
        <row r="662">
          <cell r="A662" t="str">
            <v>GILD</v>
          </cell>
          <cell r="D662">
            <v>2012</v>
          </cell>
          <cell r="G662">
            <v>9702000000</v>
          </cell>
          <cell r="H662">
            <v>2471000000</v>
          </cell>
          <cell r="I662">
            <v>1461000000</v>
          </cell>
          <cell r="J662">
            <v>1760000000</v>
          </cell>
          <cell r="K662">
            <v>0</v>
          </cell>
        </row>
        <row r="663">
          <cell r="A663" t="str">
            <v>GILD</v>
          </cell>
          <cell r="D663">
            <v>2013</v>
          </cell>
          <cell r="G663">
            <v>11202000000</v>
          </cell>
          <cell r="H663">
            <v>2859000000</v>
          </cell>
          <cell r="I663">
            <v>1699000000</v>
          </cell>
          <cell r="J663">
            <v>2120000000</v>
          </cell>
          <cell r="K663">
            <v>0</v>
          </cell>
        </row>
        <row r="664">
          <cell r="A664" t="str">
            <v>GILD</v>
          </cell>
          <cell r="D664">
            <v>2014</v>
          </cell>
          <cell r="G664">
            <v>24890000000</v>
          </cell>
          <cell r="H664">
            <v>3788000000</v>
          </cell>
          <cell r="I664">
            <v>2983000000</v>
          </cell>
          <cell r="J664">
            <v>2854000000</v>
          </cell>
          <cell r="K664">
            <v>0</v>
          </cell>
        </row>
        <row r="665">
          <cell r="A665" t="str">
            <v>GILD</v>
          </cell>
          <cell r="D665">
            <v>2015</v>
          </cell>
          <cell r="G665">
            <v>32639000000</v>
          </cell>
          <cell r="H665">
            <v>4006000000</v>
          </cell>
          <cell r="I665">
            <v>3426000000</v>
          </cell>
          <cell r="J665">
            <v>3014000000</v>
          </cell>
          <cell r="K665">
            <v>0</v>
          </cell>
        </row>
        <row r="666">
          <cell r="A666" t="str">
            <v>GIS</v>
          </cell>
          <cell r="D666">
            <v>2013</v>
          </cell>
          <cell r="G666">
            <v>17774100000</v>
          </cell>
          <cell r="H666">
            <v>11350200000</v>
          </cell>
          <cell r="I666">
            <v>3552300000</v>
          </cell>
          <cell r="J666">
            <v>0</v>
          </cell>
          <cell r="K666">
            <v>0</v>
          </cell>
        </row>
        <row r="667">
          <cell r="A667" t="str">
            <v>GIS</v>
          </cell>
          <cell r="D667">
            <v>2014</v>
          </cell>
          <cell r="G667">
            <v>17909600000</v>
          </cell>
          <cell r="H667">
            <v>11539800000</v>
          </cell>
          <cell r="I667">
            <v>3474300000</v>
          </cell>
          <cell r="J667">
            <v>0</v>
          </cell>
          <cell r="K667">
            <v>0</v>
          </cell>
        </row>
        <row r="668">
          <cell r="A668" t="str">
            <v>GIS</v>
          </cell>
          <cell r="D668">
            <v>2015</v>
          </cell>
          <cell r="G668">
            <v>17630300000</v>
          </cell>
          <cell r="H668">
            <v>11681100000</v>
          </cell>
          <cell r="I668">
            <v>3328000000</v>
          </cell>
          <cell r="J668">
            <v>0</v>
          </cell>
          <cell r="K668">
            <v>0</v>
          </cell>
        </row>
        <row r="669">
          <cell r="A669" t="str">
            <v>GIS</v>
          </cell>
          <cell r="D669">
            <v>2016</v>
          </cell>
          <cell r="G669">
            <v>16563100000</v>
          </cell>
          <cell r="H669">
            <v>10733600000</v>
          </cell>
          <cell r="I669">
            <v>3118900000</v>
          </cell>
          <cell r="J669">
            <v>0</v>
          </cell>
          <cell r="K669">
            <v>0</v>
          </cell>
        </row>
        <row r="670">
          <cell r="A670" t="str">
            <v>GLW</v>
          </cell>
          <cell r="D670">
            <v>2013</v>
          </cell>
          <cell r="G670">
            <v>7819000000</v>
          </cell>
          <cell r="H670">
            <v>4495000000</v>
          </cell>
          <cell r="I670">
            <v>1126000000</v>
          </cell>
          <cell r="J670">
            <v>710000000</v>
          </cell>
          <cell r="K670">
            <v>31000000</v>
          </cell>
        </row>
        <row r="671">
          <cell r="A671" t="str">
            <v>GLW</v>
          </cell>
          <cell r="D671">
            <v>2014</v>
          </cell>
          <cell r="G671">
            <v>9715000000</v>
          </cell>
          <cell r="H671">
            <v>5663000000</v>
          </cell>
          <cell r="I671">
            <v>1202000000</v>
          </cell>
          <cell r="J671">
            <v>815000000</v>
          </cell>
          <cell r="K671">
            <v>33000000</v>
          </cell>
        </row>
        <row r="672">
          <cell r="A672" t="str">
            <v>GLW</v>
          </cell>
          <cell r="D672">
            <v>2015</v>
          </cell>
          <cell r="G672">
            <v>9111000000</v>
          </cell>
          <cell r="H672">
            <v>5458000000</v>
          </cell>
          <cell r="I672">
            <v>1508000000</v>
          </cell>
          <cell r="J672">
            <v>769000000</v>
          </cell>
          <cell r="K672">
            <v>54000000</v>
          </cell>
        </row>
        <row r="673">
          <cell r="A673" t="str">
            <v>GLW</v>
          </cell>
          <cell r="D673">
            <v>2016</v>
          </cell>
          <cell r="G673">
            <v>9390000000</v>
          </cell>
          <cell r="H673">
            <v>5644000000</v>
          </cell>
          <cell r="I673">
            <v>1472000000</v>
          </cell>
          <cell r="J673">
            <v>742000000</v>
          </cell>
          <cell r="K673">
            <v>64000000</v>
          </cell>
        </row>
        <row r="674">
          <cell r="A674" t="str">
            <v>GM</v>
          </cell>
          <cell r="D674">
            <v>2013</v>
          </cell>
          <cell r="G674">
            <v>155427000000</v>
          </cell>
          <cell r="H674">
            <v>137373000000</v>
          </cell>
          <cell r="I674">
            <v>12382000000</v>
          </cell>
          <cell r="J674">
            <v>0</v>
          </cell>
          <cell r="K674">
            <v>0</v>
          </cell>
        </row>
        <row r="675">
          <cell r="A675" t="str">
            <v>GM</v>
          </cell>
          <cell r="D675">
            <v>2014</v>
          </cell>
          <cell r="G675">
            <v>155929000000</v>
          </cell>
          <cell r="H675">
            <v>142121000000</v>
          </cell>
          <cell r="I675">
            <v>12158000000</v>
          </cell>
          <cell r="J675">
            <v>0</v>
          </cell>
          <cell r="K675">
            <v>0</v>
          </cell>
        </row>
        <row r="676">
          <cell r="A676" t="str">
            <v>GM</v>
          </cell>
          <cell r="D676">
            <v>2015</v>
          </cell>
          <cell r="G676">
            <v>152356000000</v>
          </cell>
          <cell r="H676">
            <v>134054000000</v>
          </cell>
          <cell r="I676">
            <v>13405000000</v>
          </cell>
          <cell r="J676">
            <v>0</v>
          </cell>
          <cell r="K676">
            <v>0</v>
          </cell>
        </row>
        <row r="677">
          <cell r="A677" t="str">
            <v>GM</v>
          </cell>
          <cell r="D677">
            <v>2016</v>
          </cell>
          <cell r="G677">
            <v>166380000000</v>
          </cell>
          <cell r="H677">
            <v>145125000000</v>
          </cell>
          <cell r="I677">
            <v>11710000000</v>
          </cell>
          <cell r="J677">
            <v>0</v>
          </cell>
          <cell r="K677">
            <v>0</v>
          </cell>
        </row>
        <row r="678">
          <cell r="A678" t="str">
            <v>GPC</v>
          </cell>
          <cell r="D678">
            <v>2012</v>
          </cell>
          <cell r="G678">
            <v>13013868000</v>
          </cell>
          <cell r="H678">
            <v>9235777000</v>
          </cell>
          <cell r="I678">
            <v>2656530000</v>
          </cell>
          <cell r="J678">
            <v>0</v>
          </cell>
          <cell r="K678">
            <v>98383000</v>
          </cell>
        </row>
        <row r="679">
          <cell r="A679" t="str">
            <v>GPC</v>
          </cell>
          <cell r="D679">
            <v>2013</v>
          </cell>
          <cell r="G679">
            <v>14077843000</v>
          </cell>
          <cell r="H679">
            <v>9857923000</v>
          </cell>
          <cell r="I679">
            <v>3028028000</v>
          </cell>
          <cell r="J679">
            <v>0</v>
          </cell>
          <cell r="K679">
            <v>133957000</v>
          </cell>
        </row>
        <row r="680">
          <cell r="A680" t="str">
            <v>GPC</v>
          </cell>
          <cell r="D680">
            <v>2014</v>
          </cell>
          <cell r="G680">
            <v>15341647000</v>
          </cell>
          <cell r="H680">
            <v>10747886000</v>
          </cell>
          <cell r="I680">
            <v>3314030000</v>
          </cell>
          <cell r="J680">
            <v>0</v>
          </cell>
          <cell r="K680">
            <v>148313000</v>
          </cell>
        </row>
        <row r="681">
          <cell r="A681" t="str">
            <v>GPC</v>
          </cell>
          <cell r="D681">
            <v>2015</v>
          </cell>
          <cell r="G681">
            <v>15280044000</v>
          </cell>
          <cell r="H681">
            <v>10724192000</v>
          </cell>
          <cell r="I681">
            <v>3277390000</v>
          </cell>
          <cell r="J681">
            <v>0</v>
          </cell>
          <cell r="K681">
            <v>141675000</v>
          </cell>
        </row>
        <row r="682">
          <cell r="A682" t="str">
            <v>GPN</v>
          </cell>
          <cell r="D682">
            <v>2013</v>
          </cell>
          <cell r="G682">
            <v>2375923000</v>
          </cell>
          <cell r="H682">
            <v>862075000</v>
          </cell>
          <cell r="I682">
            <v>1156635000</v>
          </cell>
          <cell r="J682">
            <v>0</v>
          </cell>
          <cell r="K682">
            <v>0</v>
          </cell>
        </row>
        <row r="683">
          <cell r="A683" t="str">
            <v>GPN</v>
          </cell>
          <cell r="D683">
            <v>2014</v>
          </cell>
          <cell r="G683">
            <v>2554236000</v>
          </cell>
          <cell r="H683">
            <v>952225000</v>
          </cell>
          <cell r="I683">
            <v>1196512000</v>
          </cell>
          <cell r="J683">
            <v>0</v>
          </cell>
          <cell r="K683">
            <v>0</v>
          </cell>
        </row>
        <row r="684">
          <cell r="A684" t="str">
            <v>GPN</v>
          </cell>
          <cell r="D684">
            <v>2015</v>
          </cell>
          <cell r="G684">
            <v>2773718000</v>
          </cell>
          <cell r="H684">
            <v>1022107000</v>
          </cell>
          <cell r="I684">
            <v>1295014000</v>
          </cell>
          <cell r="J684">
            <v>0</v>
          </cell>
          <cell r="K684">
            <v>0</v>
          </cell>
        </row>
        <row r="685">
          <cell r="A685" t="str">
            <v>GPN</v>
          </cell>
          <cell r="D685">
            <v>2016</v>
          </cell>
          <cell r="G685">
            <v>2898150000</v>
          </cell>
          <cell r="H685">
            <v>1147639000</v>
          </cell>
          <cell r="I685">
            <v>1325567000</v>
          </cell>
          <cell r="J685">
            <v>0</v>
          </cell>
          <cell r="K685">
            <v>0</v>
          </cell>
        </row>
        <row r="686">
          <cell r="A686" t="str">
            <v>GPS</v>
          </cell>
          <cell r="D686">
            <v>2013</v>
          </cell>
          <cell r="G686">
            <v>15651000000</v>
          </cell>
          <cell r="H686">
            <v>9480000000</v>
          </cell>
          <cell r="I686" t="str">
            <v>0</v>
          </cell>
          <cell r="J686">
            <v>0</v>
          </cell>
          <cell r="K686">
            <v>0</v>
          </cell>
        </row>
        <row r="687">
          <cell r="A687" t="str">
            <v>GPS</v>
          </cell>
          <cell r="D687">
            <v>2014</v>
          </cell>
          <cell r="G687">
            <v>16148000000</v>
          </cell>
          <cell r="H687">
            <v>9855000000</v>
          </cell>
          <cell r="I687" t="str">
            <v>0</v>
          </cell>
          <cell r="J687">
            <v>0</v>
          </cell>
          <cell r="K687">
            <v>0</v>
          </cell>
        </row>
        <row r="688">
          <cell r="A688" t="str">
            <v>GPS</v>
          </cell>
          <cell r="D688">
            <v>2015</v>
          </cell>
          <cell r="G688">
            <v>16435000000</v>
          </cell>
          <cell r="H688">
            <v>10146000000</v>
          </cell>
          <cell r="I688" t="str">
            <v>0</v>
          </cell>
          <cell r="J688">
            <v>0</v>
          </cell>
          <cell r="K688">
            <v>0</v>
          </cell>
        </row>
        <row r="689">
          <cell r="A689" t="str">
            <v>GPS</v>
          </cell>
          <cell r="D689">
            <v>2016</v>
          </cell>
          <cell r="G689">
            <v>15797000000</v>
          </cell>
          <cell r="H689">
            <v>10077000000</v>
          </cell>
          <cell r="I689" t="str">
            <v>0</v>
          </cell>
          <cell r="J689">
            <v>0</v>
          </cell>
          <cell r="K689">
            <v>0</v>
          </cell>
        </row>
        <row r="690">
          <cell r="A690" t="str">
            <v>GRMN</v>
          </cell>
          <cell r="D690">
            <v>2012</v>
          </cell>
          <cell r="G690">
            <v>2715675000</v>
          </cell>
          <cell r="H690">
            <v>1277195000</v>
          </cell>
          <cell r="I690">
            <v>508547000</v>
          </cell>
          <cell r="J690">
            <v>325773000</v>
          </cell>
          <cell r="K690">
            <v>0</v>
          </cell>
        </row>
        <row r="691">
          <cell r="A691" t="str">
            <v>GRMN</v>
          </cell>
          <cell r="D691">
            <v>2013</v>
          </cell>
          <cell r="G691">
            <v>2631851000</v>
          </cell>
          <cell r="H691">
            <v>1224551000</v>
          </cell>
          <cell r="I691">
            <v>468345000</v>
          </cell>
          <cell r="J691">
            <v>364923000</v>
          </cell>
          <cell r="K691">
            <v>0</v>
          </cell>
        </row>
        <row r="692">
          <cell r="A692" t="str">
            <v>GRMN</v>
          </cell>
          <cell r="D692">
            <v>2014</v>
          </cell>
          <cell r="G692">
            <v>2870658000</v>
          </cell>
          <cell r="H692">
            <v>1266246000</v>
          </cell>
          <cell r="I692">
            <v>518665000</v>
          </cell>
          <cell r="J692">
            <v>395121000</v>
          </cell>
          <cell r="K692">
            <v>0</v>
          </cell>
        </row>
        <row r="693">
          <cell r="A693" t="str">
            <v>GRMN</v>
          </cell>
          <cell r="D693">
            <v>2015</v>
          </cell>
          <cell r="G693">
            <v>2820270000</v>
          </cell>
          <cell r="H693">
            <v>1281566000</v>
          </cell>
          <cell r="I693">
            <v>562080000</v>
          </cell>
          <cell r="J693">
            <v>427043000</v>
          </cell>
          <cell r="K693">
            <v>0</v>
          </cell>
        </row>
        <row r="694">
          <cell r="A694" t="str">
            <v>GT</v>
          </cell>
          <cell r="D694">
            <v>2013</v>
          </cell>
          <cell r="G694">
            <v>19540000000</v>
          </cell>
          <cell r="H694">
            <v>15422000000</v>
          </cell>
          <cell r="I694">
            <v>2816000000</v>
          </cell>
          <cell r="J694">
            <v>0</v>
          </cell>
          <cell r="K694">
            <v>0</v>
          </cell>
        </row>
        <row r="695">
          <cell r="A695" t="str">
            <v>GT</v>
          </cell>
          <cell r="D695">
            <v>2014</v>
          </cell>
          <cell r="G695">
            <v>18138000000</v>
          </cell>
          <cell r="H695">
            <v>13906000000</v>
          </cell>
          <cell r="I695">
            <v>2815000000</v>
          </cell>
          <cell r="J695">
            <v>0</v>
          </cell>
          <cell r="K695">
            <v>0</v>
          </cell>
        </row>
        <row r="696">
          <cell r="A696" t="str">
            <v>GT</v>
          </cell>
          <cell r="D696">
            <v>2015</v>
          </cell>
          <cell r="G696">
            <v>16443000000</v>
          </cell>
          <cell r="H696">
            <v>12164000000</v>
          </cell>
          <cell r="I696">
            <v>2728000000</v>
          </cell>
          <cell r="J696">
            <v>0</v>
          </cell>
          <cell r="K696">
            <v>0</v>
          </cell>
        </row>
        <row r="697">
          <cell r="A697" t="str">
            <v>GT</v>
          </cell>
          <cell r="D697">
            <v>2016</v>
          </cell>
          <cell r="G697">
            <v>15158000000</v>
          </cell>
          <cell r="H697">
            <v>10972000000</v>
          </cell>
          <cell r="I697">
            <v>2617000000</v>
          </cell>
          <cell r="J697">
            <v>0</v>
          </cell>
          <cell r="K697">
            <v>0</v>
          </cell>
        </row>
        <row r="698">
          <cell r="A698" t="str">
            <v>GWW</v>
          </cell>
          <cell r="D698">
            <v>2012</v>
          </cell>
          <cell r="G698">
            <v>8950045000</v>
          </cell>
          <cell r="H698">
            <v>5033885000</v>
          </cell>
          <cell r="I698">
            <v>2785035000</v>
          </cell>
          <cell r="J698">
            <v>0</v>
          </cell>
          <cell r="K698">
            <v>0</v>
          </cell>
        </row>
        <row r="699">
          <cell r="A699" t="str">
            <v>GWW</v>
          </cell>
          <cell r="D699">
            <v>2013</v>
          </cell>
          <cell r="G699">
            <v>9437758000</v>
          </cell>
          <cell r="H699">
            <v>5301275000</v>
          </cell>
          <cell r="I699">
            <v>2839629000</v>
          </cell>
          <cell r="J699">
            <v>0</v>
          </cell>
          <cell r="K699">
            <v>0</v>
          </cell>
        </row>
        <row r="700">
          <cell r="A700" t="str">
            <v>GWW</v>
          </cell>
          <cell r="D700">
            <v>2014</v>
          </cell>
          <cell r="G700">
            <v>9964953000</v>
          </cell>
          <cell r="H700">
            <v>5650711000</v>
          </cell>
          <cell r="I700">
            <v>2967125000</v>
          </cell>
          <cell r="J700">
            <v>0</v>
          </cell>
          <cell r="K700">
            <v>0</v>
          </cell>
        </row>
        <row r="701">
          <cell r="A701" t="str">
            <v>GWW</v>
          </cell>
          <cell r="D701">
            <v>2015</v>
          </cell>
          <cell r="G701">
            <v>9973384000</v>
          </cell>
          <cell r="H701">
            <v>5741956000</v>
          </cell>
          <cell r="I701">
            <v>2931108000</v>
          </cell>
          <cell r="J701">
            <v>0</v>
          </cell>
          <cell r="K701">
            <v>0</v>
          </cell>
        </row>
        <row r="702">
          <cell r="A702" t="str">
            <v>HAL</v>
          </cell>
          <cell r="D702">
            <v>2013</v>
          </cell>
          <cell r="G702">
            <v>29402000000</v>
          </cell>
          <cell r="H702">
            <v>24931000000</v>
          </cell>
          <cell r="I702">
            <v>1333000000</v>
          </cell>
          <cell r="J702">
            <v>0</v>
          </cell>
          <cell r="K702">
            <v>0</v>
          </cell>
        </row>
        <row r="703">
          <cell r="A703" t="str">
            <v>HAL</v>
          </cell>
          <cell r="D703">
            <v>2014</v>
          </cell>
          <cell r="G703">
            <v>32870000000</v>
          </cell>
          <cell r="H703">
            <v>27334000000</v>
          </cell>
          <cell r="I703">
            <v>293000000</v>
          </cell>
          <cell r="J703">
            <v>0</v>
          </cell>
          <cell r="K703">
            <v>0</v>
          </cell>
        </row>
        <row r="704">
          <cell r="A704" t="str">
            <v>HAL</v>
          </cell>
          <cell r="D704">
            <v>2015</v>
          </cell>
          <cell r="G704">
            <v>23633000000</v>
          </cell>
          <cell r="H704">
            <v>21113000000</v>
          </cell>
          <cell r="I704">
            <v>200000000</v>
          </cell>
          <cell r="J704">
            <v>0</v>
          </cell>
          <cell r="K704">
            <v>0</v>
          </cell>
        </row>
        <row r="705">
          <cell r="A705" t="str">
            <v>HAL</v>
          </cell>
          <cell r="D705">
            <v>2016</v>
          </cell>
          <cell r="G705">
            <v>15887000000</v>
          </cell>
          <cell r="H705">
            <v>15023000000</v>
          </cell>
          <cell r="I705">
            <v>228000000</v>
          </cell>
          <cell r="J705">
            <v>0</v>
          </cell>
          <cell r="K705">
            <v>0</v>
          </cell>
        </row>
        <row r="706">
          <cell r="A706" t="str">
            <v>HAR</v>
          </cell>
          <cell r="D706">
            <v>2013</v>
          </cell>
          <cell r="G706">
            <v>4297842000</v>
          </cell>
          <cell r="H706">
            <v>3193722000</v>
          </cell>
          <cell r="I706">
            <v>902869000</v>
          </cell>
          <cell r="J706">
            <v>0</v>
          </cell>
          <cell r="K706">
            <v>0</v>
          </cell>
        </row>
        <row r="707">
          <cell r="A707" t="str">
            <v>HAR</v>
          </cell>
          <cell r="D707">
            <v>2014</v>
          </cell>
          <cell r="G707">
            <v>5348483000</v>
          </cell>
          <cell r="H707">
            <v>3891816000</v>
          </cell>
          <cell r="I707">
            <v>1126940000</v>
          </cell>
          <cell r="J707">
            <v>0</v>
          </cell>
          <cell r="K707">
            <v>0</v>
          </cell>
        </row>
        <row r="708">
          <cell r="A708" t="str">
            <v>HAR</v>
          </cell>
          <cell r="D708">
            <v>2015</v>
          </cell>
          <cell r="G708">
            <v>6155297000</v>
          </cell>
          <cell r="H708">
            <v>4338193000</v>
          </cell>
          <cell r="I708">
            <v>1347510000</v>
          </cell>
          <cell r="J708">
            <v>0</v>
          </cell>
          <cell r="K708">
            <v>0</v>
          </cell>
        </row>
        <row r="709">
          <cell r="A709" t="str">
            <v>HAR</v>
          </cell>
          <cell r="D709">
            <v>2016</v>
          </cell>
          <cell r="G709">
            <v>6911676000</v>
          </cell>
          <cell r="H709">
            <v>4818585000</v>
          </cell>
          <cell r="I709">
            <v>1513064000</v>
          </cell>
          <cell r="J709">
            <v>0</v>
          </cell>
          <cell r="K709">
            <v>0</v>
          </cell>
        </row>
        <row r="710">
          <cell r="A710" t="str">
            <v>HAS</v>
          </cell>
          <cell r="D710">
            <v>2012</v>
          </cell>
          <cell r="G710">
            <v>4088983000</v>
          </cell>
          <cell r="H710">
            <v>1671980000</v>
          </cell>
          <cell r="I710">
            <v>1269586000</v>
          </cell>
          <cell r="J710">
            <v>201197000</v>
          </cell>
          <cell r="K710">
            <v>92369000</v>
          </cell>
        </row>
        <row r="711">
          <cell r="A711" t="str">
            <v>HAS</v>
          </cell>
          <cell r="D711">
            <v>2013</v>
          </cell>
          <cell r="G711">
            <v>4082157000</v>
          </cell>
          <cell r="H711">
            <v>1672901000</v>
          </cell>
          <cell r="I711">
            <v>1269777000</v>
          </cell>
          <cell r="J711">
            <v>207591000</v>
          </cell>
          <cell r="K711">
            <v>125876000</v>
          </cell>
        </row>
        <row r="712">
          <cell r="A712" t="str">
            <v>HAS</v>
          </cell>
          <cell r="D712">
            <v>2014</v>
          </cell>
          <cell r="G712">
            <v>4277207000</v>
          </cell>
          <cell r="H712">
            <v>1698372000</v>
          </cell>
          <cell r="I712">
            <v>1315793000</v>
          </cell>
          <cell r="J712">
            <v>222556000</v>
          </cell>
          <cell r="K712">
            <v>99794000</v>
          </cell>
        </row>
        <row r="713">
          <cell r="A713" t="str">
            <v>HAS</v>
          </cell>
          <cell r="D713">
            <v>2015</v>
          </cell>
          <cell r="G713">
            <v>4447509000</v>
          </cell>
          <cell r="H713">
            <v>1677033000</v>
          </cell>
          <cell r="I713">
            <v>1370183000</v>
          </cell>
          <cell r="J713">
            <v>242944000</v>
          </cell>
          <cell r="K713">
            <v>86171000</v>
          </cell>
        </row>
        <row r="714">
          <cell r="A714" t="str">
            <v>HBAN</v>
          </cell>
          <cell r="D714">
            <v>2012</v>
          </cell>
          <cell r="G714">
            <v>3036584000</v>
          </cell>
          <cell r="H714">
            <v>162167000</v>
          </cell>
          <cell r="I714">
            <v>1789327000</v>
          </cell>
          <cell r="J714">
            <v>0</v>
          </cell>
          <cell r="K714">
            <v>193937000</v>
          </cell>
        </row>
        <row r="715">
          <cell r="A715" t="str">
            <v>HBAN</v>
          </cell>
          <cell r="D715">
            <v>2013</v>
          </cell>
          <cell r="G715">
            <v>2872833000</v>
          </cell>
          <cell r="H715">
            <v>116241000</v>
          </cell>
          <cell r="I715">
            <v>1716639000</v>
          </cell>
          <cell r="J715">
            <v>0</v>
          </cell>
          <cell r="K715">
            <v>131409000</v>
          </cell>
        </row>
        <row r="716">
          <cell r="A716" t="str">
            <v>HBAN</v>
          </cell>
          <cell r="D716">
            <v>2014</v>
          </cell>
          <cell r="G716">
            <v>2955641000</v>
          </cell>
          <cell r="H716">
            <v>86453000</v>
          </cell>
          <cell r="I716">
            <v>1843069000</v>
          </cell>
          <cell r="J716">
            <v>0</v>
          </cell>
          <cell r="K716">
            <v>120266000</v>
          </cell>
        </row>
        <row r="717">
          <cell r="A717" t="str">
            <v>HBAN</v>
          </cell>
          <cell r="D717">
            <v>2015</v>
          </cell>
          <cell r="G717">
            <v>3153251000</v>
          </cell>
          <cell r="H717">
            <v>82175000</v>
          </cell>
          <cell r="I717">
            <v>1948041000</v>
          </cell>
          <cell r="J717">
            <v>0</v>
          </cell>
          <cell r="K717">
            <v>127821000</v>
          </cell>
        </row>
        <row r="718">
          <cell r="A718" t="str">
            <v>HBI</v>
          </cell>
          <cell r="D718">
            <v>2013</v>
          </cell>
          <cell r="G718">
            <v>4627802000</v>
          </cell>
          <cell r="H718">
            <v>3016109000</v>
          </cell>
          <cell r="I718">
            <v>1096507000</v>
          </cell>
          <cell r="J718">
            <v>0</v>
          </cell>
          <cell r="K718">
            <v>0</v>
          </cell>
        </row>
        <row r="719">
          <cell r="A719" t="str">
            <v>HBI</v>
          </cell>
          <cell r="D719">
            <v>2015</v>
          </cell>
          <cell r="G719">
            <v>5324746000</v>
          </cell>
          <cell r="H719">
            <v>3420339000</v>
          </cell>
          <cell r="I719">
            <v>1340453000</v>
          </cell>
          <cell r="J719">
            <v>0</v>
          </cell>
          <cell r="K719">
            <v>0</v>
          </cell>
        </row>
        <row r="720">
          <cell r="A720" t="str">
            <v>HBI</v>
          </cell>
          <cell r="D720">
            <v>2016</v>
          </cell>
          <cell r="G720">
            <v>5731549000</v>
          </cell>
          <cell r="H720">
            <v>3595217000</v>
          </cell>
          <cell r="I720">
            <v>1541214000</v>
          </cell>
          <cell r="J720">
            <v>0</v>
          </cell>
          <cell r="K720">
            <v>0</v>
          </cell>
        </row>
        <row r="721">
          <cell r="A721" t="str">
            <v>HBI</v>
          </cell>
          <cell r="D721">
            <v>2016</v>
          </cell>
          <cell r="G721">
            <v>6028199000</v>
          </cell>
          <cell r="H721">
            <v>3752151000</v>
          </cell>
          <cell r="I721">
            <v>1500399000</v>
          </cell>
          <cell r="J721">
            <v>0</v>
          </cell>
          <cell r="K721">
            <v>0</v>
          </cell>
        </row>
        <row r="722">
          <cell r="A722" t="str">
            <v>HCA</v>
          </cell>
          <cell r="D722">
            <v>2012</v>
          </cell>
          <cell r="G722">
            <v>33013000000</v>
          </cell>
          <cell r="H722">
            <v>5717000000</v>
          </cell>
          <cell r="I722">
            <v>20801000000</v>
          </cell>
          <cell r="J722">
            <v>0</v>
          </cell>
          <cell r="K722">
            <v>1679000000</v>
          </cell>
        </row>
        <row r="723">
          <cell r="A723" t="str">
            <v>HCA</v>
          </cell>
          <cell r="D723">
            <v>2013</v>
          </cell>
          <cell r="G723">
            <v>34182000000</v>
          </cell>
          <cell r="H723">
            <v>5970000000</v>
          </cell>
          <cell r="I723">
            <v>21667000000</v>
          </cell>
          <cell r="J723">
            <v>0</v>
          </cell>
          <cell r="K723">
            <v>1753000000</v>
          </cell>
        </row>
        <row r="724">
          <cell r="A724" t="str">
            <v>HCA</v>
          </cell>
          <cell r="D724">
            <v>2014</v>
          </cell>
          <cell r="G724">
            <v>36918000000</v>
          </cell>
          <cell r="H724">
            <v>6262000000</v>
          </cell>
          <cell r="I724">
            <v>23271000000</v>
          </cell>
          <cell r="J724">
            <v>0</v>
          </cell>
          <cell r="K724">
            <v>1820000000</v>
          </cell>
        </row>
        <row r="725">
          <cell r="A725" t="str">
            <v>HCA</v>
          </cell>
          <cell r="D725">
            <v>2015</v>
          </cell>
          <cell r="G725">
            <v>39678000000</v>
          </cell>
          <cell r="H725">
            <v>6638000000</v>
          </cell>
          <cell r="I725">
            <v>25171000000</v>
          </cell>
          <cell r="J725">
            <v>0</v>
          </cell>
          <cell r="K725">
            <v>1904000000</v>
          </cell>
        </row>
        <row r="726">
          <cell r="A726" t="str">
            <v>HCN</v>
          </cell>
          <cell r="D726">
            <v>2012</v>
          </cell>
          <cell r="G726">
            <v>1765979000</v>
          </cell>
          <cell r="H726">
            <v>567989000</v>
          </cell>
          <cell r="I726">
            <v>158950000</v>
          </cell>
          <cell r="J726">
            <v>0</v>
          </cell>
          <cell r="K726">
            <v>506220000</v>
          </cell>
        </row>
        <row r="727">
          <cell r="A727" t="str">
            <v>HCN</v>
          </cell>
          <cell r="D727">
            <v>2013</v>
          </cell>
          <cell r="G727">
            <v>2847945000</v>
          </cell>
          <cell r="H727">
            <v>1206813000</v>
          </cell>
          <cell r="I727">
            <v>241719000</v>
          </cell>
          <cell r="J727">
            <v>0</v>
          </cell>
          <cell r="K727">
            <v>865800000</v>
          </cell>
        </row>
        <row r="728">
          <cell r="A728" t="str">
            <v>HCN</v>
          </cell>
          <cell r="D728">
            <v>2014</v>
          </cell>
          <cell r="G728">
            <v>3305879000</v>
          </cell>
          <cell r="H728">
            <v>1403358000</v>
          </cell>
          <cell r="I728">
            <v>212481000</v>
          </cell>
          <cell r="J728">
            <v>0</v>
          </cell>
          <cell r="K728">
            <v>844130000</v>
          </cell>
        </row>
        <row r="729">
          <cell r="A729" t="str">
            <v>HCN</v>
          </cell>
          <cell r="D729">
            <v>2015</v>
          </cell>
          <cell r="G729">
            <v>3775685000</v>
          </cell>
          <cell r="H729">
            <v>1622257000</v>
          </cell>
          <cell r="I729">
            <v>258342000</v>
          </cell>
          <cell r="J729">
            <v>0</v>
          </cell>
          <cell r="K729">
            <v>826240000</v>
          </cell>
        </row>
        <row r="730">
          <cell r="A730" t="str">
            <v>HCP</v>
          </cell>
          <cell r="D730">
            <v>2013</v>
          </cell>
          <cell r="G730">
            <v>2013719000</v>
          </cell>
          <cell r="H730" t="str">
            <v>0</v>
          </cell>
          <cell r="I730">
            <v>401324000</v>
          </cell>
          <cell r="J730">
            <v>0</v>
          </cell>
          <cell r="K730">
            <v>423312000</v>
          </cell>
        </row>
        <row r="731">
          <cell r="A731" t="str">
            <v>HCP</v>
          </cell>
          <cell r="D731">
            <v>2014</v>
          </cell>
          <cell r="G731">
            <v>1563210000</v>
          </cell>
          <cell r="H731" t="str">
            <v>0</v>
          </cell>
          <cell r="I731">
            <v>463059000</v>
          </cell>
          <cell r="J731">
            <v>0</v>
          </cell>
          <cell r="K731">
            <v>455016000</v>
          </cell>
        </row>
        <row r="732">
          <cell r="A732" t="str">
            <v>HCP</v>
          </cell>
          <cell r="D732">
            <v>2015</v>
          </cell>
          <cell r="G732">
            <v>1828305000</v>
          </cell>
          <cell r="H732" t="str">
            <v>0</v>
          </cell>
          <cell r="I732">
            <v>706644000</v>
          </cell>
          <cell r="J732">
            <v>0</v>
          </cell>
          <cell r="K732">
            <v>504905000</v>
          </cell>
        </row>
        <row r="733">
          <cell r="A733" t="str">
            <v>HCP</v>
          </cell>
          <cell r="D733">
            <v>2016</v>
          </cell>
          <cell r="G733">
            <v>2040486000</v>
          </cell>
          <cell r="H733" t="str">
            <v>0</v>
          </cell>
          <cell r="I733">
            <v>842010000</v>
          </cell>
          <cell r="J733">
            <v>0</v>
          </cell>
          <cell r="K733">
            <v>568108000</v>
          </cell>
        </row>
        <row r="734">
          <cell r="A734" t="str">
            <v>HD</v>
          </cell>
          <cell r="D734">
            <v>2013</v>
          </cell>
          <cell r="G734">
            <v>74754000000</v>
          </cell>
          <cell r="H734">
            <v>48912000000</v>
          </cell>
          <cell r="I734">
            <v>16508000000</v>
          </cell>
          <cell r="J734">
            <v>0</v>
          </cell>
          <cell r="K734">
            <v>1568000000</v>
          </cell>
        </row>
        <row r="735">
          <cell r="A735" t="str">
            <v>HD</v>
          </cell>
          <cell r="D735">
            <v>2014</v>
          </cell>
          <cell r="G735">
            <v>78812000000</v>
          </cell>
          <cell r="H735">
            <v>51897000000</v>
          </cell>
          <cell r="I735">
            <v>16122000000</v>
          </cell>
          <cell r="J735">
            <v>0</v>
          </cell>
          <cell r="K735">
            <v>1627000000</v>
          </cell>
        </row>
        <row r="736">
          <cell r="A736" t="str">
            <v>HD</v>
          </cell>
          <cell r="D736">
            <v>2015</v>
          </cell>
          <cell r="G736">
            <v>83176000000</v>
          </cell>
          <cell r="H736">
            <v>54787000000</v>
          </cell>
          <cell r="I736">
            <v>16280000000</v>
          </cell>
          <cell r="J736">
            <v>0</v>
          </cell>
          <cell r="K736">
            <v>1640000000</v>
          </cell>
        </row>
        <row r="737">
          <cell r="A737" t="str">
            <v>HD</v>
          </cell>
          <cell r="D737">
            <v>2016</v>
          </cell>
          <cell r="G737">
            <v>88519000000</v>
          </cell>
          <cell r="H737">
            <v>58254000000</v>
          </cell>
          <cell r="I737">
            <v>16801000000</v>
          </cell>
          <cell r="J737">
            <v>0</v>
          </cell>
          <cell r="K737">
            <v>1690000000</v>
          </cell>
        </row>
        <row r="738">
          <cell r="A738" t="str">
            <v>HES</v>
          </cell>
          <cell r="D738">
            <v>2012</v>
          </cell>
          <cell r="G738">
            <v>12245000000</v>
          </cell>
          <cell r="H738">
            <v>3535000000</v>
          </cell>
          <cell r="I738">
            <v>1126000000</v>
          </cell>
          <cell r="J738">
            <v>0</v>
          </cell>
          <cell r="K738">
            <v>2866000000</v>
          </cell>
        </row>
        <row r="739">
          <cell r="A739" t="str">
            <v>HES</v>
          </cell>
          <cell r="D739">
            <v>2013</v>
          </cell>
          <cell r="G739">
            <v>11905000000</v>
          </cell>
          <cell r="H739">
            <v>3969000000</v>
          </cell>
          <cell r="I739">
            <v>1045000000</v>
          </cell>
          <cell r="J739">
            <v>0</v>
          </cell>
          <cell r="K739">
            <v>2687000000</v>
          </cell>
        </row>
        <row r="740">
          <cell r="A740" t="str">
            <v>HES</v>
          </cell>
          <cell r="D740">
            <v>2014</v>
          </cell>
          <cell r="G740">
            <v>10737000000</v>
          </cell>
          <cell r="H740">
            <v>3753000000</v>
          </cell>
          <cell r="I740">
            <v>863000000</v>
          </cell>
          <cell r="J740">
            <v>0</v>
          </cell>
          <cell r="K740">
            <v>3224000000</v>
          </cell>
        </row>
        <row r="741">
          <cell r="A741" t="str">
            <v>HES</v>
          </cell>
          <cell r="D741">
            <v>2015</v>
          </cell>
          <cell r="G741">
            <v>6636000000</v>
          </cell>
          <cell r="H741">
            <v>3323000000</v>
          </cell>
          <cell r="I741">
            <v>703000000</v>
          </cell>
          <cell r="J741">
            <v>0</v>
          </cell>
          <cell r="K741">
            <v>3955000000</v>
          </cell>
        </row>
        <row r="742">
          <cell r="A742" t="str">
            <v>HIG</v>
          </cell>
          <cell r="D742">
            <v>2012</v>
          </cell>
          <cell r="G742">
            <v>22086000000</v>
          </cell>
          <cell r="H742">
            <v>13195000000</v>
          </cell>
          <cell r="I742" t="str">
            <v>0</v>
          </cell>
          <cell r="J742">
            <v>0</v>
          </cell>
          <cell r="K742">
            <v>7080000000</v>
          </cell>
        </row>
        <row r="743">
          <cell r="A743" t="str">
            <v>HIG</v>
          </cell>
          <cell r="D743">
            <v>2013</v>
          </cell>
          <cell r="G743">
            <v>20673000000</v>
          </cell>
          <cell r="H743">
            <v>11048000000</v>
          </cell>
          <cell r="I743" t="str">
            <v>0</v>
          </cell>
          <cell r="J743">
            <v>0</v>
          </cell>
          <cell r="K743">
            <v>5970000000</v>
          </cell>
        </row>
        <row r="744">
          <cell r="A744" t="str">
            <v>HIG</v>
          </cell>
          <cell r="D744">
            <v>2014</v>
          </cell>
          <cell r="G744">
            <v>18614000000</v>
          </cell>
          <cell r="H744">
            <v>10805000000</v>
          </cell>
          <cell r="I744" t="str">
            <v>0</v>
          </cell>
          <cell r="J744">
            <v>0</v>
          </cell>
          <cell r="K744">
            <v>5757000000</v>
          </cell>
        </row>
        <row r="745">
          <cell r="A745" t="str">
            <v>HIG</v>
          </cell>
          <cell r="D745">
            <v>2015</v>
          </cell>
          <cell r="G745">
            <v>18377000000</v>
          </cell>
          <cell r="H745">
            <v>10775000000</v>
          </cell>
          <cell r="I745" t="str">
            <v>0</v>
          </cell>
          <cell r="J745">
            <v>0</v>
          </cell>
          <cell r="K745">
            <v>5274000000</v>
          </cell>
        </row>
        <row r="746">
          <cell r="A746" t="str">
            <v>HOG</v>
          </cell>
          <cell r="D746">
            <v>2012</v>
          </cell>
          <cell r="G746">
            <v>5580506000</v>
          </cell>
          <cell r="H746">
            <v>3440623000</v>
          </cell>
          <cell r="I746">
            <v>1111232000</v>
          </cell>
          <cell r="J746">
            <v>0</v>
          </cell>
          <cell r="K746">
            <v>0</v>
          </cell>
        </row>
        <row r="747">
          <cell r="A747" t="str">
            <v>HOG</v>
          </cell>
          <cell r="D747">
            <v>2013</v>
          </cell>
          <cell r="G747">
            <v>5899872000</v>
          </cell>
          <cell r="H747">
            <v>3621417000</v>
          </cell>
          <cell r="I747">
            <v>1124753000</v>
          </cell>
          <cell r="J747">
            <v>0</v>
          </cell>
          <cell r="K747">
            <v>0</v>
          </cell>
        </row>
        <row r="748">
          <cell r="A748" t="str">
            <v>HOG</v>
          </cell>
          <cell r="D748">
            <v>2014</v>
          </cell>
          <cell r="G748">
            <v>6228508000</v>
          </cell>
          <cell r="H748">
            <v>3788023000</v>
          </cell>
          <cell r="I748">
            <v>1159502000</v>
          </cell>
          <cell r="J748">
            <v>0</v>
          </cell>
          <cell r="K748">
            <v>0</v>
          </cell>
        </row>
        <row r="749">
          <cell r="A749" t="str">
            <v>HOG</v>
          </cell>
          <cell r="D749">
            <v>2015</v>
          </cell>
          <cell r="G749">
            <v>5995402000</v>
          </cell>
          <cell r="H749">
            <v>3619612000</v>
          </cell>
          <cell r="I749">
            <v>1220095000</v>
          </cell>
          <cell r="J749">
            <v>0</v>
          </cell>
          <cell r="K749">
            <v>0</v>
          </cell>
        </row>
        <row r="750">
          <cell r="A750" t="str">
            <v>HOLX</v>
          </cell>
          <cell r="D750">
            <v>2013</v>
          </cell>
          <cell r="G750">
            <v>2492300000</v>
          </cell>
          <cell r="H750">
            <v>1330900000</v>
          </cell>
          <cell r="I750">
            <v>661100000</v>
          </cell>
          <cell r="J750">
            <v>197600000</v>
          </cell>
          <cell r="K750">
            <v>112600000</v>
          </cell>
        </row>
        <row r="751">
          <cell r="A751" t="str">
            <v>HOLX</v>
          </cell>
          <cell r="D751">
            <v>2014</v>
          </cell>
          <cell r="G751">
            <v>2530700000</v>
          </cell>
          <cell r="H751">
            <v>1285200000</v>
          </cell>
          <cell r="I751">
            <v>591500000</v>
          </cell>
          <cell r="J751">
            <v>203200000</v>
          </cell>
          <cell r="K751">
            <v>113800000</v>
          </cell>
        </row>
        <row r="752">
          <cell r="A752" t="str">
            <v>HOLX</v>
          </cell>
          <cell r="D752">
            <v>2015</v>
          </cell>
          <cell r="G752">
            <v>2705000000</v>
          </cell>
          <cell r="H752">
            <v>1272300000</v>
          </cell>
          <cell r="I752">
            <v>624000000</v>
          </cell>
          <cell r="J752">
            <v>214900000</v>
          </cell>
          <cell r="K752">
            <v>110200000</v>
          </cell>
        </row>
        <row r="753">
          <cell r="A753" t="str">
            <v>HOLX</v>
          </cell>
          <cell r="D753">
            <v>2016</v>
          </cell>
          <cell r="G753">
            <v>2832700000</v>
          </cell>
          <cell r="H753">
            <v>1269400000</v>
          </cell>
          <cell r="I753">
            <v>682400000</v>
          </cell>
          <cell r="J753">
            <v>232100000</v>
          </cell>
          <cell r="K753">
            <v>89700000</v>
          </cell>
        </row>
        <row r="754">
          <cell r="A754" t="str">
            <v>HON</v>
          </cell>
          <cell r="D754">
            <v>2013</v>
          </cell>
          <cell r="G754">
            <v>39055000000</v>
          </cell>
          <cell r="H754">
            <v>28364000000</v>
          </cell>
          <cell r="I754">
            <v>5190000000</v>
          </cell>
          <cell r="J754">
            <v>0</v>
          </cell>
          <cell r="K754">
            <v>0</v>
          </cell>
        </row>
        <row r="755">
          <cell r="A755" t="str">
            <v>HON</v>
          </cell>
          <cell r="D755">
            <v>2014</v>
          </cell>
          <cell r="G755">
            <v>40306000000</v>
          </cell>
          <cell r="H755">
            <v>28957000000</v>
          </cell>
          <cell r="I755">
            <v>5518000000</v>
          </cell>
          <cell r="J755">
            <v>0</v>
          </cell>
          <cell r="K755">
            <v>0</v>
          </cell>
        </row>
        <row r="756">
          <cell r="A756" t="str">
            <v>HON</v>
          </cell>
          <cell r="D756">
            <v>2015</v>
          </cell>
          <cell r="G756">
            <v>38581000000</v>
          </cell>
          <cell r="H756">
            <v>26747000000</v>
          </cell>
          <cell r="I756">
            <v>5006000000</v>
          </cell>
          <cell r="J756">
            <v>0</v>
          </cell>
          <cell r="K756">
            <v>0</v>
          </cell>
        </row>
        <row r="757">
          <cell r="A757" t="str">
            <v>HON</v>
          </cell>
          <cell r="D757">
            <v>2016</v>
          </cell>
          <cell r="G757">
            <v>39302000000</v>
          </cell>
          <cell r="H757">
            <v>27150000000</v>
          </cell>
          <cell r="I757">
            <v>5469000000</v>
          </cell>
          <cell r="J757">
            <v>0</v>
          </cell>
          <cell r="K757">
            <v>0</v>
          </cell>
        </row>
        <row r="758">
          <cell r="A758" t="str">
            <v>HP</v>
          </cell>
          <cell r="D758">
            <v>2013</v>
          </cell>
          <cell r="G758">
            <v>3387614000</v>
          </cell>
          <cell r="H758">
            <v>1852768000</v>
          </cell>
          <cell r="I758">
            <v>126250000</v>
          </cell>
          <cell r="J758">
            <v>15235000</v>
          </cell>
          <cell r="K758">
            <v>455623000</v>
          </cell>
        </row>
        <row r="759">
          <cell r="A759" t="str">
            <v>HP</v>
          </cell>
          <cell r="D759">
            <v>2014</v>
          </cell>
          <cell r="G759">
            <v>3715968000</v>
          </cell>
          <cell r="H759">
            <v>2006715000</v>
          </cell>
          <cell r="I759">
            <v>116190000</v>
          </cell>
          <cell r="J759">
            <v>15905000</v>
          </cell>
          <cell r="K759">
            <v>523984000</v>
          </cell>
        </row>
        <row r="760">
          <cell r="A760" t="str">
            <v>HP</v>
          </cell>
          <cell r="D760">
            <v>2015</v>
          </cell>
          <cell r="G760">
            <v>3161702000</v>
          </cell>
          <cell r="H760">
            <v>1703476000</v>
          </cell>
          <cell r="I760">
            <v>122878000</v>
          </cell>
          <cell r="J760">
            <v>16104000</v>
          </cell>
          <cell r="K760">
            <v>608039000</v>
          </cell>
        </row>
        <row r="761">
          <cell r="A761" t="str">
            <v>HP</v>
          </cell>
          <cell r="D761">
            <v>2016</v>
          </cell>
          <cell r="G761">
            <v>1624232000</v>
          </cell>
          <cell r="H761">
            <v>898805000</v>
          </cell>
          <cell r="I761">
            <v>136287000</v>
          </cell>
          <cell r="J761">
            <v>10269000</v>
          </cell>
          <cell r="K761">
            <v>598587000</v>
          </cell>
        </row>
        <row r="762">
          <cell r="A762" t="str">
            <v>HPE</v>
          </cell>
          <cell r="D762">
            <v>2014</v>
          </cell>
          <cell r="G762">
            <v>55123000000</v>
          </cell>
          <cell r="H762">
            <v>39486000000</v>
          </cell>
          <cell r="I762">
            <v>8717000000</v>
          </cell>
          <cell r="J762">
            <v>2197000000</v>
          </cell>
          <cell r="K762">
            <v>906000000</v>
          </cell>
        </row>
        <row r="763">
          <cell r="A763" t="str">
            <v>HPE</v>
          </cell>
          <cell r="D763">
            <v>2015</v>
          </cell>
          <cell r="G763">
            <v>52107000000</v>
          </cell>
          <cell r="H763">
            <v>37168000000</v>
          </cell>
          <cell r="I763">
            <v>9047000000</v>
          </cell>
          <cell r="J763">
            <v>2338000000</v>
          </cell>
          <cell r="K763">
            <v>852000000</v>
          </cell>
        </row>
        <row r="764">
          <cell r="A764" t="str">
            <v>HPE</v>
          </cell>
          <cell r="D764">
            <v>2016</v>
          </cell>
          <cell r="G764">
            <v>50123000000</v>
          </cell>
          <cell r="H764">
            <v>35507000000</v>
          </cell>
          <cell r="I764">
            <v>8419000000</v>
          </cell>
          <cell r="J764">
            <v>2298000000</v>
          </cell>
          <cell r="K764">
            <v>755000000</v>
          </cell>
        </row>
        <row r="765">
          <cell r="A765" t="str">
            <v>HPQ</v>
          </cell>
          <cell r="D765">
            <v>2013</v>
          </cell>
          <cell r="G765">
            <v>112298000000</v>
          </cell>
          <cell r="H765">
            <v>86380000000</v>
          </cell>
          <cell r="I765">
            <v>13267000000</v>
          </cell>
          <cell r="J765">
            <v>3135000000</v>
          </cell>
          <cell r="K765">
            <v>1373000000</v>
          </cell>
        </row>
        <row r="766">
          <cell r="A766" t="str">
            <v>HPQ</v>
          </cell>
          <cell r="D766">
            <v>2014</v>
          </cell>
          <cell r="G766">
            <v>56651000000</v>
          </cell>
          <cell r="H766">
            <v>45431000000</v>
          </cell>
          <cell r="I766">
            <v>5361000000</v>
          </cell>
          <cell r="J766">
            <v>1298000000</v>
          </cell>
          <cell r="K766">
            <v>129000000</v>
          </cell>
        </row>
        <row r="767">
          <cell r="A767" t="str">
            <v>HPQ</v>
          </cell>
          <cell r="D767">
            <v>2015</v>
          </cell>
          <cell r="G767">
            <v>51463000000</v>
          </cell>
          <cell r="H767">
            <v>41524000000</v>
          </cell>
          <cell r="I767">
            <v>4663000000</v>
          </cell>
          <cell r="J767">
            <v>1191000000</v>
          </cell>
          <cell r="K767">
            <v>102000000</v>
          </cell>
        </row>
        <row r="768">
          <cell r="A768" t="str">
            <v>HPQ</v>
          </cell>
          <cell r="D768">
            <v>2016</v>
          </cell>
          <cell r="G768">
            <v>48238000000</v>
          </cell>
          <cell r="H768">
            <v>39240000000</v>
          </cell>
          <cell r="I768">
            <v>4019000000</v>
          </cell>
          <cell r="J768">
            <v>1209000000</v>
          </cell>
          <cell r="K768">
            <v>16000000</v>
          </cell>
        </row>
        <row r="769">
          <cell r="A769" t="str">
            <v>HRB</v>
          </cell>
          <cell r="D769">
            <v>2013</v>
          </cell>
          <cell r="G769">
            <v>2807114000</v>
          </cell>
          <cell r="H769">
            <v>1123773000</v>
          </cell>
          <cell r="I769">
            <v>828095000</v>
          </cell>
          <cell r="J769">
            <v>0</v>
          </cell>
          <cell r="K769">
            <v>92407000</v>
          </cell>
        </row>
        <row r="770">
          <cell r="A770" t="str">
            <v>HRB</v>
          </cell>
          <cell r="D770">
            <v>2014</v>
          </cell>
          <cell r="G770">
            <v>3024295000</v>
          </cell>
          <cell r="H770">
            <v>1179405000</v>
          </cell>
          <cell r="I770">
            <v>830789000</v>
          </cell>
          <cell r="J770">
            <v>0</v>
          </cell>
          <cell r="K770">
            <v>115604000</v>
          </cell>
        </row>
        <row r="771">
          <cell r="A771" t="str">
            <v>HRB</v>
          </cell>
          <cell r="D771">
            <v>2015</v>
          </cell>
          <cell r="G771">
            <v>3078658000</v>
          </cell>
          <cell r="H771">
            <v>1231104000</v>
          </cell>
          <cell r="I771">
            <v>818091000</v>
          </cell>
          <cell r="J771">
            <v>0</v>
          </cell>
          <cell r="K771">
            <v>159804000</v>
          </cell>
        </row>
        <row r="772">
          <cell r="A772" t="str">
            <v>HRB</v>
          </cell>
          <cell r="D772">
            <v>2016</v>
          </cell>
          <cell r="G772">
            <v>3038153000</v>
          </cell>
          <cell r="H772">
            <v>1250320000</v>
          </cell>
          <cell r="I772">
            <v>905648000</v>
          </cell>
          <cell r="J772">
            <v>0</v>
          </cell>
          <cell r="K772">
            <v>173598000</v>
          </cell>
        </row>
        <row r="773">
          <cell r="A773" t="str">
            <v>HRL</v>
          </cell>
          <cell r="D773">
            <v>2013</v>
          </cell>
          <cell r="G773">
            <v>8751654000</v>
          </cell>
          <cell r="H773">
            <v>7338838000</v>
          </cell>
          <cell r="I773">
            <v>627340000</v>
          </cell>
          <cell r="J773">
            <v>0</v>
          </cell>
          <cell r="K773">
            <v>0</v>
          </cell>
        </row>
        <row r="774">
          <cell r="A774" t="str">
            <v>HRL</v>
          </cell>
          <cell r="D774">
            <v>2014</v>
          </cell>
          <cell r="G774">
            <v>9316256000</v>
          </cell>
          <cell r="H774">
            <v>7751273000</v>
          </cell>
          <cell r="I774">
            <v>650948000</v>
          </cell>
          <cell r="J774">
            <v>0</v>
          </cell>
          <cell r="K774">
            <v>0</v>
          </cell>
        </row>
        <row r="775">
          <cell r="A775" t="str">
            <v>HRL</v>
          </cell>
          <cell r="D775">
            <v>2015</v>
          </cell>
          <cell r="G775">
            <v>9263863000</v>
          </cell>
          <cell r="H775">
            <v>7455282000</v>
          </cell>
          <cell r="I775">
            <v>743611000</v>
          </cell>
          <cell r="J775">
            <v>0</v>
          </cell>
          <cell r="K775">
            <v>0</v>
          </cell>
        </row>
        <row r="776">
          <cell r="A776" t="str">
            <v>HRL</v>
          </cell>
          <cell r="D776">
            <v>2016</v>
          </cell>
          <cell r="G776">
            <v>9523224000</v>
          </cell>
          <cell r="H776">
            <v>7365049000</v>
          </cell>
          <cell r="I776">
            <v>871974000</v>
          </cell>
          <cell r="J776">
            <v>0</v>
          </cell>
          <cell r="K776">
            <v>0</v>
          </cell>
        </row>
        <row r="777">
          <cell r="A777" t="str">
            <v>HRS</v>
          </cell>
          <cell r="D777">
            <v>2013</v>
          </cell>
          <cell r="G777">
            <v>5112000000</v>
          </cell>
          <cell r="H777">
            <v>3385000000</v>
          </cell>
          <cell r="I777">
            <v>914000000</v>
          </cell>
          <cell r="J777">
            <v>0</v>
          </cell>
          <cell r="K777">
            <v>0</v>
          </cell>
        </row>
        <row r="778">
          <cell r="A778" t="str">
            <v>HRS</v>
          </cell>
          <cell r="D778">
            <v>2014</v>
          </cell>
          <cell r="G778">
            <v>5012000000</v>
          </cell>
          <cell r="H778">
            <v>3310000000</v>
          </cell>
          <cell r="I778">
            <v>820000000</v>
          </cell>
          <cell r="J778">
            <v>0</v>
          </cell>
          <cell r="K778">
            <v>0</v>
          </cell>
        </row>
        <row r="779">
          <cell r="A779" t="str">
            <v>HRS</v>
          </cell>
          <cell r="D779">
            <v>2015</v>
          </cell>
          <cell r="G779">
            <v>5083000000</v>
          </cell>
          <cell r="H779">
            <v>3348000000</v>
          </cell>
          <cell r="I779">
            <v>976000000</v>
          </cell>
          <cell r="J779">
            <v>0</v>
          </cell>
          <cell r="K779">
            <v>0</v>
          </cell>
        </row>
        <row r="780">
          <cell r="A780" t="str">
            <v>HRS</v>
          </cell>
          <cell r="D780">
            <v>2016</v>
          </cell>
          <cell r="G780">
            <v>7467000000</v>
          </cell>
          <cell r="H780">
            <v>5132000000</v>
          </cell>
          <cell r="I780">
            <v>1186000000</v>
          </cell>
          <cell r="J780">
            <v>0</v>
          </cell>
          <cell r="K780">
            <v>0</v>
          </cell>
        </row>
        <row r="781">
          <cell r="A781" t="str">
            <v>HSIC</v>
          </cell>
          <cell r="D781">
            <v>2012</v>
          </cell>
          <cell r="G781">
            <v>8939967000</v>
          </cell>
          <cell r="H781">
            <v>6432454000</v>
          </cell>
          <cell r="I781">
            <v>1873360000</v>
          </cell>
          <cell r="J781">
            <v>0</v>
          </cell>
          <cell r="K781">
            <v>0</v>
          </cell>
        </row>
        <row r="782">
          <cell r="A782" t="str">
            <v>HSIC</v>
          </cell>
          <cell r="D782">
            <v>2013</v>
          </cell>
          <cell r="G782">
            <v>9560647000</v>
          </cell>
          <cell r="H782">
            <v>6904633000</v>
          </cell>
          <cell r="I782">
            <v>1978960000</v>
          </cell>
          <cell r="J782">
            <v>0</v>
          </cell>
          <cell r="K782">
            <v>0</v>
          </cell>
        </row>
        <row r="783">
          <cell r="A783" t="str">
            <v>HSIC</v>
          </cell>
          <cell r="D783">
            <v>2014</v>
          </cell>
          <cell r="G783">
            <v>10371390000</v>
          </cell>
          <cell r="H783">
            <v>7460075000</v>
          </cell>
          <cell r="I783">
            <v>2196173000</v>
          </cell>
          <cell r="J783">
            <v>0</v>
          </cell>
          <cell r="K783">
            <v>0</v>
          </cell>
        </row>
        <row r="784">
          <cell r="A784" t="str">
            <v>HSIC</v>
          </cell>
          <cell r="D784">
            <v>2015</v>
          </cell>
          <cell r="G784">
            <v>10629719000</v>
          </cell>
          <cell r="H784">
            <v>7617460000</v>
          </cell>
          <cell r="I784">
            <v>2243356000</v>
          </cell>
          <cell r="J784">
            <v>0</v>
          </cell>
          <cell r="K784">
            <v>0</v>
          </cell>
        </row>
        <row r="785">
          <cell r="A785" t="str">
            <v>HST</v>
          </cell>
          <cell r="D785">
            <v>2012</v>
          </cell>
          <cell r="G785">
            <v>5059000000</v>
          </cell>
          <cell r="H785">
            <v>1885000000</v>
          </cell>
          <cell r="I785">
            <v>2101000000</v>
          </cell>
          <cell r="J785">
            <v>0</v>
          </cell>
          <cell r="K785">
            <v>722000000</v>
          </cell>
        </row>
        <row r="786">
          <cell r="A786" t="str">
            <v>HST</v>
          </cell>
          <cell r="D786">
            <v>2013</v>
          </cell>
          <cell r="G786">
            <v>5166000000</v>
          </cell>
          <cell r="H786">
            <v>1989000000</v>
          </cell>
          <cell r="I786">
            <v>1968000000</v>
          </cell>
          <cell r="J786">
            <v>0</v>
          </cell>
          <cell r="K786">
            <v>697000000</v>
          </cell>
        </row>
        <row r="787">
          <cell r="A787" t="str">
            <v>HST</v>
          </cell>
          <cell r="D787">
            <v>2014</v>
          </cell>
          <cell r="G787">
            <v>5354000000</v>
          </cell>
          <cell r="H787">
            <v>2033000000</v>
          </cell>
          <cell r="I787">
            <v>1920000000</v>
          </cell>
          <cell r="J787">
            <v>0</v>
          </cell>
          <cell r="K787">
            <v>701000000</v>
          </cell>
        </row>
        <row r="788">
          <cell r="A788" t="str">
            <v>HST</v>
          </cell>
          <cell r="D788">
            <v>2015</v>
          </cell>
          <cell r="G788">
            <v>5387000000</v>
          </cell>
          <cell r="H788">
            <v>2012000000</v>
          </cell>
          <cell r="I788">
            <v>2011000000</v>
          </cell>
          <cell r="J788">
            <v>0</v>
          </cell>
          <cell r="K788">
            <v>716000000</v>
          </cell>
        </row>
        <row r="789">
          <cell r="A789" t="str">
            <v>HSY</v>
          </cell>
          <cell r="D789">
            <v>2012</v>
          </cell>
          <cell r="G789">
            <v>6644252000</v>
          </cell>
          <cell r="H789">
            <v>3784370000</v>
          </cell>
          <cell r="I789">
            <v>1703796000</v>
          </cell>
          <cell r="J789">
            <v>0</v>
          </cell>
          <cell r="K789">
            <v>0</v>
          </cell>
        </row>
        <row r="790">
          <cell r="A790" t="str">
            <v>HSY</v>
          </cell>
          <cell r="D790">
            <v>2013</v>
          </cell>
          <cell r="G790">
            <v>7146079000</v>
          </cell>
          <cell r="H790">
            <v>3865231000</v>
          </cell>
          <cell r="I790">
            <v>1924132000</v>
          </cell>
          <cell r="J790">
            <v>0</v>
          </cell>
          <cell r="K790">
            <v>0</v>
          </cell>
        </row>
        <row r="791">
          <cell r="A791" t="str">
            <v>HSY</v>
          </cell>
          <cell r="D791">
            <v>2014</v>
          </cell>
          <cell r="G791">
            <v>7421768000</v>
          </cell>
          <cell r="H791">
            <v>4085602000</v>
          </cell>
          <cell r="I791">
            <v>1898284000</v>
          </cell>
          <cell r="J791">
            <v>0</v>
          </cell>
          <cell r="K791">
            <v>0</v>
          </cell>
        </row>
        <row r="792">
          <cell r="A792" t="str">
            <v>HSY</v>
          </cell>
          <cell r="D792">
            <v>2015</v>
          </cell>
          <cell r="G792">
            <v>7386626000</v>
          </cell>
          <cell r="H792">
            <v>4003951000</v>
          </cell>
          <cell r="I792">
            <v>1969308000</v>
          </cell>
          <cell r="J792">
            <v>0</v>
          </cell>
          <cell r="K792">
            <v>0</v>
          </cell>
        </row>
        <row r="793">
          <cell r="A793" t="str">
            <v>HUM</v>
          </cell>
          <cell r="D793">
            <v>2013</v>
          </cell>
          <cell r="G793">
            <v>41313000000</v>
          </cell>
          <cell r="H793">
            <v>32564000000</v>
          </cell>
          <cell r="I793" t="str">
            <v>0</v>
          </cell>
          <cell r="J793">
            <v>0</v>
          </cell>
          <cell r="K793">
            <v>6688000000</v>
          </cell>
        </row>
        <row r="794">
          <cell r="A794" t="str">
            <v>HUM</v>
          </cell>
          <cell r="D794">
            <v>2014</v>
          </cell>
          <cell r="G794">
            <v>48500000000</v>
          </cell>
          <cell r="H794">
            <v>38166000000</v>
          </cell>
          <cell r="I794" t="str">
            <v>0</v>
          </cell>
          <cell r="J794">
            <v>0</v>
          </cell>
          <cell r="K794">
            <v>7972000000</v>
          </cell>
        </row>
        <row r="795">
          <cell r="A795" t="str">
            <v>HUM</v>
          </cell>
          <cell r="D795">
            <v>2015</v>
          </cell>
          <cell r="G795">
            <v>54289000000</v>
          </cell>
          <cell r="H795">
            <v>44269000000</v>
          </cell>
          <cell r="I795" t="str">
            <v>0</v>
          </cell>
          <cell r="J795">
            <v>0</v>
          </cell>
          <cell r="K795">
            <v>7673000000</v>
          </cell>
        </row>
        <row r="796">
          <cell r="A796" t="str">
            <v>HUM</v>
          </cell>
          <cell r="D796">
            <v>2016</v>
          </cell>
          <cell r="G796">
            <v>54379000000</v>
          </cell>
          <cell r="H796">
            <v>45007000000</v>
          </cell>
          <cell r="I796" t="str">
            <v>0</v>
          </cell>
          <cell r="J796">
            <v>0</v>
          </cell>
          <cell r="K796">
            <v>7631000000</v>
          </cell>
        </row>
        <row r="797">
          <cell r="A797" t="str">
            <v>IBM</v>
          </cell>
          <cell r="D797">
            <v>2012</v>
          </cell>
          <cell r="G797">
            <v>102874000000</v>
          </cell>
          <cell r="H797">
            <v>52513000000</v>
          </cell>
          <cell r="I797">
            <v>22389000000</v>
          </cell>
          <cell r="J797">
            <v>5816000000</v>
          </cell>
          <cell r="K797">
            <v>0</v>
          </cell>
        </row>
        <row r="798">
          <cell r="A798" t="str">
            <v>IBM</v>
          </cell>
          <cell r="D798">
            <v>2013</v>
          </cell>
          <cell r="G798">
            <v>98367000000</v>
          </cell>
          <cell r="H798">
            <v>49683000000</v>
          </cell>
          <cell r="I798">
            <v>22629000000</v>
          </cell>
          <cell r="J798">
            <v>5743000000</v>
          </cell>
          <cell r="K798">
            <v>0</v>
          </cell>
        </row>
        <row r="799">
          <cell r="A799" t="str">
            <v>IBM</v>
          </cell>
          <cell r="D799">
            <v>2014</v>
          </cell>
          <cell r="G799">
            <v>92793000000</v>
          </cell>
          <cell r="H799">
            <v>46386000000</v>
          </cell>
          <cell r="I799">
            <v>22438000000</v>
          </cell>
          <cell r="J799">
            <v>5437000000</v>
          </cell>
          <cell r="K799">
            <v>0</v>
          </cell>
        </row>
        <row r="800">
          <cell r="A800" t="str">
            <v>IBM</v>
          </cell>
          <cell r="D800">
            <v>2015</v>
          </cell>
          <cell r="G800">
            <v>81741000000</v>
          </cell>
          <cell r="H800">
            <v>41057000000</v>
          </cell>
          <cell r="I800">
            <v>19748000000</v>
          </cell>
          <cell r="J800">
            <v>5247000000</v>
          </cell>
          <cell r="K800">
            <v>0</v>
          </cell>
        </row>
        <row r="801">
          <cell r="A801" t="str">
            <v>IDXX</v>
          </cell>
          <cell r="D801">
            <v>2012</v>
          </cell>
          <cell r="G801">
            <v>1293338000</v>
          </cell>
          <cell r="H801">
            <v>594190000</v>
          </cell>
          <cell r="I801">
            <v>354571000</v>
          </cell>
          <cell r="J801">
            <v>82014000</v>
          </cell>
          <cell r="K801">
            <v>0</v>
          </cell>
        </row>
        <row r="802">
          <cell r="A802" t="str">
            <v>IDXX</v>
          </cell>
          <cell r="D802">
            <v>2013</v>
          </cell>
          <cell r="G802">
            <v>1377058000</v>
          </cell>
          <cell r="H802">
            <v>620940000</v>
          </cell>
          <cell r="I802">
            <v>401353000</v>
          </cell>
          <cell r="J802">
            <v>88003000</v>
          </cell>
          <cell r="K802">
            <v>0</v>
          </cell>
        </row>
        <row r="803">
          <cell r="A803" t="str">
            <v>IDXX</v>
          </cell>
          <cell r="D803">
            <v>2014</v>
          </cell>
          <cell r="G803">
            <v>1485807000</v>
          </cell>
          <cell r="H803">
            <v>669691000</v>
          </cell>
          <cell r="I803">
            <v>457598000</v>
          </cell>
          <cell r="J803">
            <v>98263000</v>
          </cell>
          <cell r="K803">
            <v>0</v>
          </cell>
        </row>
        <row r="804">
          <cell r="A804" t="str">
            <v>IDXX</v>
          </cell>
          <cell r="D804">
            <v>2015</v>
          </cell>
          <cell r="G804">
            <v>1601892000</v>
          </cell>
          <cell r="H804">
            <v>711622000</v>
          </cell>
          <cell r="I804">
            <v>482465000</v>
          </cell>
          <cell r="J804">
            <v>99681000</v>
          </cell>
          <cell r="K804">
            <v>0</v>
          </cell>
        </row>
        <row r="805">
          <cell r="A805" t="str">
            <v>IFF</v>
          </cell>
          <cell r="D805">
            <v>2012</v>
          </cell>
          <cell r="G805">
            <v>2821446000</v>
          </cell>
          <cell r="H805">
            <v>1645912000</v>
          </cell>
          <cell r="I805">
            <v>453535000</v>
          </cell>
          <cell r="J805">
            <v>233713000</v>
          </cell>
          <cell r="K805">
            <v>0</v>
          </cell>
        </row>
        <row r="806">
          <cell r="A806" t="str">
            <v>IFF</v>
          </cell>
          <cell r="D806">
            <v>2013</v>
          </cell>
          <cell r="G806">
            <v>2952896000</v>
          </cell>
          <cell r="H806">
            <v>1668691000</v>
          </cell>
          <cell r="I806">
            <v>505877000</v>
          </cell>
          <cell r="J806">
            <v>259838000</v>
          </cell>
          <cell r="K806">
            <v>0</v>
          </cell>
        </row>
        <row r="807">
          <cell r="A807" t="str">
            <v>IFF</v>
          </cell>
          <cell r="D807">
            <v>2014</v>
          </cell>
          <cell r="G807">
            <v>3088533000</v>
          </cell>
          <cell r="H807">
            <v>1726383000</v>
          </cell>
          <cell r="I807">
            <v>514891000</v>
          </cell>
          <cell r="J807">
            <v>253640000</v>
          </cell>
          <cell r="K807">
            <v>0</v>
          </cell>
        </row>
        <row r="808">
          <cell r="A808" t="str">
            <v>IFF</v>
          </cell>
          <cell r="D808">
            <v>2015</v>
          </cell>
          <cell r="G808">
            <v>3023189000</v>
          </cell>
          <cell r="H808">
            <v>1671590000</v>
          </cell>
          <cell r="I808">
            <v>509557000</v>
          </cell>
          <cell r="J808">
            <v>246101000</v>
          </cell>
          <cell r="K808">
            <v>0</v>
          </cell>
        </row>
        <row r="809">
          <cell r="A809" t="str">
            <v>ILMN</v>
          </cell>
          <cell r="D809">
            <v>2013</v>
          </cell>
          <cell r="G809">
            <v>1421178000</v>
          </cell>
          <cell r="H809">
            <v>509291000</v>
          </cell>
          <cell r="I809">
            <v>397285000</v>
          </cell>
          <cell r="J809">
            <v>276743000</v>
          </cell>
          <cell r="K809">
            <v>0</v>
          </cell>
        </row>
        <row r="810">
          <cell r="A810" t="str">
            <v>ILMN</v>
          </cell>
          <cell r="D810">
            <v>2014</v>
          </cell>
          <cell r="G810">
            <v>1861358000</v>
          </cell>
          <cell r="H810">
            <v>563648000</v>
          </cell>
          <cell r="I810">
            <v>471921000</v>
          </cell>
          <cell r="J810">
            <v>388055000</v>
          </cell>
          <cell r="K810">
            <v>0</v>
          </cell>
        </row>
        <row r="811">
          <cell r="A811" t="str">
            <v>ILMN</v>
          </cell>
          <cell r="D811">
            <v>2016</v>
          </cell>
          <cell r="G811">
            <v>2219762000</v>
          </cell>
          <cell r="H811">
            <v>670472000</v>
          </cell>
          <cell r="I811">
            <v>522046000</v>
          </cell>
          <cell r="J811">
            <v>401527000</v>
          </cell>
          <cell r="K811">
            <v>0</v>
          </cell>
        </row>
        <row r="812">
          <cell r="A812" t="str">
            <v>ILMN</v>
          </cell>
          <cell r="D812">
            <v>2017</v>
          </cell>
          <cell r="G812">
            <v>2398373000</v>
          </cell>
          <cell r="H812">
            <v>731925000</v>
          </cell>
          <cell r="I812">
            <v>584491000</v>
          </cell>
          <cell r="J812">
            <v>504415000</v>
          </cell>
          <cell r="K812">
            <v>0</v>
          </cell>
        </row>
        <row r="813">
          <cell r="A813" t="str">
            <v>INTC</v>
          </cell>
          <cell r="D813">
            <v>2013</v>
          </cell>
          <cell r="G813">
            <v>52708000000</v>
          </cell>
          <cell r="H813">
            <v>21187000000</v>
          </cell>
          <cell r="I813">
            <v>8088000000</v>
          </cell>
          <cell r="J813">
            <v>10611000000</v>
          </cell>
          <cell r="K813">
            <v>291000000</v>
          </cell>
        </row>
        <row r="814">
          <cell r="A814" t="str">
            <v>INTC</v>
          </cell>
          <cell r="D814">
            <v>2014</v>
          </cell>
          <cell r="G814">
            <v>55870000000</v>
          </cell>
          <cell r="H814">
            <v>20261000000</v>
          </cell>
          <cell r="I814">
            <v>8136000000</v>
          </cell>
          <cell r="J814">
            <v>11537000000</v>
          </cell>
          <cell r="K814">
            <v>294000000</v>
          </cell>
        </row>
        <row r="815">
          <cell r="A815" t="str">
            <v>INTC</v>
          </cell>
          <cell r="D815">
            <v>2015</v>
          </cell>
          <cell r="G815">
            <v>55355000000</v>
          </cell>
          <cell r="H815">
            <v>20676000000</v>
          </cell>
          <cell r="I815">
            <v>7930000000</v>
          </cell>
          <cell r="J815">
            <v>12128000000</v>
          </cell>
          <cell r="K815">
            <v>265000000</v>
          </cell>
        </row>
        <row r="816">
          <cell r="A816" t="str">
            <v>INTC</v>
          </cell>
          <cell r="D816">
            <v>2016</v>
          </cell>
          <cell r="G816">
            <v>59387000000</v>
          </cell>
          <cell r="H816">
            <v>23196000000</v>
          </cell>
          <cell r="I816">
            <v>8397000000</v>
          </cell>
          <cell r="J816">
            <v>12740000000</v>
          </cell>
          <cell r="K816">
            <v>294000000</v>
          </cell>
        </row>
        <row r="817">
          <cell r="A817" t="str">
            <v>INTU</v>
          </cell>
          <cell r="D817">
            <v>2013</v>
          </cell>
          <cell r="G817">
            <v>3946000000</v>
          </cell>
          <cell r="H817">
            <v>527000000</v>
          </cell>
          <cell r="I817">
            <v>1534000000</v>
          </cell>
          <cell r="J817">
            <v>647000000</v>
          </cell>
          <cell r="K817">
            <v>30000000</v>
          </cell>
        </row>
        <row r="818">
          <cell r="A818" t="str">
            <v>INTU</v>
          </cell>
          <cell r="D818">
            <v>2014</v>
          </cell>
          <cell r="G818">
            <v>4243000000</v>
          </cell>
          <cell r="H818">
            <v>603000000</v>
          </cell>
          <cell r="I818">
            <v>1601000000</v>
          </cell>
          <cell r="J818">
            <v>714000000</v>
          </cell>
          <cell r="K818">
            <v>25000000</v>
          </cell>
        </row>
        <row r="819">
          <cell r="A819" t="str">
            <v>INTU</v>
          </cell>
          <cell r="D819">
            <v>2015</v>
          </cell>
          <cell r="G819">
            <v>4192000000</v>
          </cell>
          <cell r="H819">
            <v>695000000</v>
          </cell>
          <cell r="I819">
            <v>1771000000</v>
          </cell>
          <cell r="J819">
            <v>798000000</v>
          </cell>
          <cell r="K819">
            <v>42000000</v>
          </cell>
        </row>
        <row r="820">
          <cell r="A820" t="str">
            <v>INTU</v>
          </cell>
          <cell r="D820">
            <v>2016</v>
          </cell>
          <cell r="G820">
            <v>4694000000</v>
          </cell>
          <cell r="H820">
            <v>730000000</v>
          </cell>
          <cell r="I820">
            <v>1807000000</v>
          </cell>
          <cell r="J820">
            <v>881000000</v>
          </cell>
          <cell r="K820">
            <v>34000000</v>
          </cell>
        </row>
        <row r="821">
          <cell r="A821" t="str">
            <v>IP</v>
          </cell>
          <cell r="D821">
            <v>2012</v>
          </cell>
          <cell r="G821">
            <v>21852000000</v>
          </cell>
          <cell r="H821">
            <v>15287000000</v>
          </cell>
          <cell r="I821">
            <v>3303000000</v>
          </cell>
          <cell r="J821">
            <v>0</v>
          </cell>
          <cell r="K821">
            <v>1473000000</v>
          </cell>
        </row>
        <row r="822">
          <cell r="A822" t="str">
            <v>IP</v>
          </cell>
          <cell r="D822">
            <v>2013</v>
          </cell>
          <cell r="G822">
            <v>23483000000</v>
          </cell>
          <cell r="H822">
            <v>16282000000</v>
          </cell>
          <cell r="I822">
            <v>3557000000</v>
          </cell>
          <cell r="J822">
            <v>0</v>
          </cell>
          <cell r="K822">
            <v>1531000000</v>
          </cell>
        </row>
        <row r="823">
          <cell r="A823" t="str">
            <v>IP</v>
          </cell>
          <cell r="D823">
            <v>2014</v>
          </cell>
          <cell r="G823">
            <v>23617000000</v>
          </cell>
          <cell r="H823">
            <v>16254000000</v>
          </cell>
          <cell r="I823">
            <v>3494000000</v>
          </cell>
          <cell r="J823">
            <v>0</v>
          </cell>
          <cell r="K823">
            <v>1406000000</v>
          </cell>
        </row>
        <row r="824">
          <cell r="A824" t="str">
            <v>IP</v>
          </cell>
          <cell r="D824">
            <v>2015</v>
          </cell>
          <cell r="G824">
            <v>22365000000</v>
          </cell>
          <cell r="H824">
            <v>15468000000</v>
          </cell>
          <cell r="I824">
            <v>3219000000</v>
          </cell>
          <cell r="J824">
            <v>0</v>
          </cell>
          <cell r="K824">
            <v>1294000000</v>
          </cell>
        </row>
        <row r="825">
          <cell r="A825" t="str">
            <v>IPG</v>
          </cell>
          <cell r="D825">
            <v>2012</v>
          </cell>
          <cell r="G825">
            <v>6956200000</v>
          </cell>
          <cell r="H825" t="str">
            <v>0</v>
          </cell>
          <cell r="I825">
            <v>6279100000</v>
          </cell>
          <cell r="J825">
            <v>0</v>
          </cell>
          <cell r="K825">
            <v>0</v>
          </cell>
        </row>
        <row r="826">
          <cell r="A826" t="str">
            <v>IPG</v>
          </cell>
          <cell r="D826">
            <v>2013</v>
          </cell>
          <cell r="G826">
            <v>7122300000</v>
          </cell>
          <cell r="H826" t="str">
            <v>0</v>
          </cell>
          <cell r="I826">
            <v>6463400000</v>
          </cell>
          <cell r="J826">
            <v>0</v>
          </cell>
          <cell r="K826">
            <v>0</v>
          </cell>
        </row>
        <row r="827">
          <cell r="A827" t="str">
            <v>IPG</v>
          </cell>
          <cell r="D827">
            <v>2014</v>
          </cell>
          <cell r="G827">
            <v>7537100000</v>
          </cell>
          <cell r="H827" t="str">
            <v>0</v>
          </cell>
          <cell r="I827">
            <v>6748500000</v>
          </cell>
          <cell r="J827">
            <v>0</v>
          </cell>
          <cell r="K827">
            <v>0</v>
          </cell>
        </row>
        <row r="828">
          <cell r="A828" t="str">
            <v>IPG</v>
          </cell>
          <cell r="D828">
            <v>2015</v>
          </cell>
          <cell r="G828">
            <v>7613800000</v>
          </cell>
          <cell r="H828" t="str">
            <v>0</v>
          </cell>
          <cell r="I828">
            <v>6742700000</v>
          </cell>
          <cell r="J828">
            <v>0</v>
          </cell>
          <cell r="K828">
            <v>0</v>
          </cell>
        </row>
        <row r="829">
          <cell r="A829" t="str">
            <v>IRM</v>
          </cell>
          <cell r="D829">
            <v>2012</v>
          </cell>
          <cell r="G829">
            <v>3003955000</v>
          </cell>
          <cell r="H829">
            <v>1277113000</v>
          </cell>
          <cell r="I829">
            <v>850371000</v>
          </cell>
          <cell r="J829">
            <v>0</v>
          </cell>
          <cell r="K829">
            <v>316344000</v>
          </cell>
        </row>
        <row r="830">
          <cell r="A830" t="str">
            <v>IRM</v>
          </cell>
          <cell r="D830">
            <v>2013</v>
          </cell>
          <cell r="G830">
            <v>3024623000</v>
          </cell>
          <cell r="H830">
            <v>1288878000</v>
          </cell>
          <cell r="I830">
            <v>924031000</v>
          </cell>
          <cell r="J830">
            <v>0</v>
          </cell>
          <cell r="K830">
            <v>322037000</v>
          </cell>
        </row>
        <row r="831">
          <cell r="A831" t="str">
            <v>IRM</v>
          </cell>
          <cell r="D831">
            <v>2014</v>
          </cell>
          <cell r="G831">
            <v>3117693000</v>
          </cell>
          <cell r="H831">
            <v>1344636000</v>
          </cell>
          <cell r="I831">
            <v>869572000</v>
          </cell>
          <cell r="J831">
            <v>0</v>
          </cell>
          <cell r="K831">
            <v>353143000</v>
          </cell>
        </row>
        <row r="832">
          <cell r="A832" t="str">
            <v>IRM</v>
          </cell>
          <cell r="D832">
            <v>2015</v>
          </cell>
          <cell r="G832">
            <v>3007976000</v>
          </cell>
          <cell r="H832">
            <v>1290025000</v>
          </cell>
          <cell r="I832">
            <v>844960000</v>
          </cell>
          <cell r="J832">
            <v>0</v>
          </cell>
          <cell r="K832">
            <v>345464000</v>
          </cell>
        </row>
        <row r="833">
          <cell r="A833" t="str">
            <v>ISRG</v>
          </cell>
          <cell r="D833">
            <v>2013</v>
          </cell>
          <cell r="G833">
            <v>2265100000</v>
          </cell>
          <cell r="H833">
            <v>670900000</v>
          </cell>
          <cell r="I833">
            <v>574000000</v>
          </cell>
          <cell r="J833">
            <v>167700000</v>
          </cell>
          <cell r="K833">
            <v>0</v>
          </cell>
        </row>
        <row r="834">
          <cell r="A834" t="str">
            <v>ISRG</v>
          </cell>
          <cell r="D834">
            <v>2014</v>
          </cell>
          <cell r="G834">
            <v>2131700000</v>
          </cell>
          <cell r="H834">
            <v>717900000</v>
          </cell>
          <cell r="I834">
            <v>691000000</v>
          </cell>
          <cell r="J834">
            <v>178000000</v>
          </cell>
          <cell r="K834">
            <v>0</v>
          </cell>
        </row>
        <row r="835">
          <cell r="A835" t="str">
            <v>ISRG</v>
          </cell>
          <cell r="D835">
            <v>2015</v>
          </cell>
          <cell r="G835">
            <v>2384400000</v>
          </cell>
          <cell r="H835">
            <v>806500000</v>
          </cell>
          <cell r="I835">
            <v>640500000</v>
          </cell>
          <cell r="J835">
            <v>197400000</v>
          </cell>
          <cell r="K835">
            <v>0</v>
          </cell>
        </row>
        <row r="836">
          <cell r="A836" t="str">
            <v>ISRG</v>
          </cell>
          <cell r="D836">
            <v>2016</v>
          </cell>
          <cell r="G836">
            <v>2704400000</v>
          </cell>
          <cell r="H836">
            <v>814300000</v>
          </cell>
          <cell r="I836">
            <v>705300000</v>
          </cell>
          <cell r="J836">
            <v>239600000</v>
          </cell>
          <cell r="K836">
            <v>0</v>
          </cell>
        </row>
        <row r="837">
          <cell r="A837" t="str">
            <v>ITW</v>
          </cell>
          <cell r="D837">
            <v>2013</v>
          </cell>
          <cell r="G837">
            <v>14135000000</v>
          </cell>
          <cell r="H837">
            <v>8554000000</v>
          </cell>
          <cell r="I837">
            <v>2815000000</v>
          </cell>
          <cell r="J837">
            <v>0</v>
          </cell>
          <cell r="K837">
            <v>250000000</v>
          </cell>
        </row>
        <row r="838">
          <cell r="A838" t="str">
            <v>ITW</v>
          </cell>
          <cell r="D838">
            <v>2014</v>
          </cell>
          <cell r="G838">
            <v>14484000000</v>
          </cell>
          <cell r="H838">
            <v>8673000000</v>
          </cell>
          <cell r="I838">
            <v>2678000000</v>
          </cell>
          <cell r="J838">
            <v>0</v>
          </cell>
          <cell r="K838">
            <v>245000000</v>
          </cell>
        </row>
        <row r="839">
          <cell r="A839" t="str">
            <v>ITW</v>
          </cell>
          <cell r="D839">
            <v>2015</v>
          </cell>
          <cell r="G839">
            <v>13405000000</v>
          </cell>
          <cell r="H839">
            <v>7888000000</v>
          </cell>
          <cell r="I839">
            <v>2417000000</v>
          </cell>
          <cell r="J839">
            <v>0</v>
          </cell>
          <cell r="K839">
            <v>233000000</v>
          </cell>
        </row>
        <row r="840">
          <cell r="A840" t="str">
            <v>ITW</v>
          </cell>
          <cell r="D840">
            <v>2016</v>
          </cell>
          <cell r="G840">
            <v>13599000000</v>
          </cell>
          <cell r="H840">
            <v>7896000000</v>
          </cell>
          <cell r="I840">
            <v>2415000000</v>
          </cell>
          <cell r="J840">
            <v>0</v>
          </cell>
          <cell r="K840">
            <v>224000000</v>
          </cell>
        </row>
        <row r="841">
          <cell r="A841" t="str">
            <v>IVZ</v>
          </cell>
          <cell r="D841">
            <v>2012</v>
          </cell>
          <cell r="G841">
            <v>4050400000</v>
          </cell>
          <cell r="H841" t="str">
            <v>0</v>
          </cell>
          <cell r="I841">
            <v>3207800000</v>
          </cell>
          <cell r="J841">
            <v>0</v>
          </cell>
          <cell r="K841">
            <v>0</v>
          </cell>
        </row>
        <row r="842">
          <cell r="A842" t="str">
            <v>IVZ</v>
          </cell>
          <cell r="D842">
            <v>2013</v>
          </cell>
          <cell r="G842">
            <v>4644600000</v>
          </cell>
          <cell r="H842" t="str">
            <v>0</v>
          </cell>
          <cell r="I842">
            <v>3524400000</v>
          </cell>
          <cell r="J842">
            <v>0</v>
          </cell>
          <cell r="K842">
            <v>0</v>
          </cell>
        </row>
        <row r="843">
          <cell r="A843" t="str">
            <v>IVZ</v>
          </cell>
          <cell r="D843">
            <v>2014</v>
          </cell>
          <cell r="G843">
            <v>5147100000</v>
          </cell>
          <cell r="H843" t="str">
            <v>0</v>
          </cell>
          <cell r="I843">
            <v>3870200000</v>
          </cell>
          <cell r="J843">
            <v>0</v>
          </cell>
          <cell r="K843">
            <v>0</v>
          </cell>
        </row>
        <row r="844">
          <cell r="A844" t="str">
            <v>IVZ</v>
          </cell>
          <cell r="D844">
            <v>2015</v>
          </cell>
          <cell r="G844">
            <v>5122900000</v>
          </cell>
          <cell r="H844" t="str">
            <v>0</v>
          </cell>
          <cell r="I844">
            <v>3764500000</v>
          </cell>
          <cell r="J844">
            <v>0</v>
          </cell>
          <cell r="K844">
            <v>0</v>
          </cell>
        </row>
        <row r="845">
          <cell r="A845" t="str">
            <v>JBHT</v>
          </cell>
          <cell r="D845">
            <v>2012</v>
          </cell>
          <cell r="G845">
            <v>5054980000</v>
          </cell>
          <cell r="H845">
            <v>3230857000</v>
          </cell>
          <cell r="I845">
            <v>1064757000</v>
          </cell>
          <cell r="J845">
            <v>0</v>
          </cell>
          <cell r="K845">
            <v>229166000</v>
          </cell>
        </row>
        <row r="846">
          <cell r="A846" t="str">
            <v>JBHT</v>
          </cell>
          <cell r="D846">
            <v>2013</v>
          </cell>
          <cell r="G846">
            <v>5584571000</v>
          </cell>
          <cell r="H846">
            <v>3570801000</v>
          </cell>
          <cell r="I846">
            <v>1183682000</v>
          </cell>
          <cell r="J846">
            <v>0</v>
          </cell>
          <cell r="K846">
            <v>253380000</v>
          </cell>
        </row>
        <row r="847">
          <cell r="A847" t="str">
            <v>JBHT</v>
          </cell>
          <cell r="D847">
            <v>2014</v>
          </cell>
          <cell r="G847">
            <v>6165441000</v>
          </cell>
          <cell r="H847">
            <v>3898403000</v>
          </cell>
          <cell r="I847">
            <v>1341000000</v>
          </cell>
          <cell r="J847">
            <v>0</v>
          </cell>
          <cell r="K847">
            <v>294496000</v>
          </cell>
        </row>
        <row r="848">
          <cell r="A848" t="str">
            <v>JBHT</v>
          </cell>
          <cell r="D848">
            <v>2015</v>
          </cell>
          <cell r="G848">
            <v>6187646000</v>
          </cell>
          <cell r="H848">
            <v>3665578000</v>
          </cell>
          <cell r="I848">
            <v>1466761000</v>
          </cell>
          <cell r="J848">
            <v>0</v>
          </cell>
          <cell r="K848">
            <v>339613000</v>
          </cell>
        </row>
        <row r="849">
          <cell r="A849" t="str">
            <v>JEC</v>
          </cell>
          <cell r="D849">
            <v>2013</v>
          </cell>
          <cell r="G849">
            <v>11818376000</v>
          </cell>
          <cell r="H849">
            <v>9976057000</v>
          </cell>
          <cell r="I849">
            <v>1173340000</v>
          </cell>
          <cell r="J849">
            <v>0</v>
          </cell>
          <cell r="K849">
            <v>0</v>
          </cell>
        </row>
        <row r="850">
          <cell r="A850" t="str">
            <v>JEC</v>
          </cell>
          <cell r="D850">
            <v>2014</v>
          </cell>
          <cell r="G850">
            <v>12695157000</v>
          </cell>
          <cell r="H850">
            <v>10621373000</v>
          </cell>
          <cell r="I850">
            <v>1545716000</v>
          </cell>
          <cell r="J850">
            <v>0</v>
          </cell>
          <cell r="K850">
            <v>0</v>
          </cell>
        </row>
        <row r="851">
          <cell r="A851" t="str">
            <v>JEC</v>
          </cell>
          <cell r="D851">
            <v>2015</v>
          </cell>
          <cell r="G851">
            <v>12114832000</v>
          </cell>
          <cell r="H851">
            <v>10146494000</v>
          </cell>
          <cell r="I851">
            <v>1522811000</v>
          </cell>
          <cell r="J851">
            <v>0</v>
          </cell>
          <cell r="K851">
            <v>0</v>
          </cell>
        </row>
        <row r="852">
          <cell r="A852" t="str">
            <v>JEC</v>
          </cell>
          <cell r="D852">
            <v>2016</v>
          </cell>
          <cell r="G852">
            <v>10964157000</v>
          </cell>
          <cell r="H852">
            <v>9196326000</v>
          </cell>
          <cell r="I852">
            <v>1429233000</v>
          </cell>
          <cell r="J852">
            <v>0</v>
          </cell>
          <cell r="K852">
            <v>0</v>
          </cell>
        </row>
        <row r="853">
          <cell r="A853" t="str">
            <v>JNPR</v>
          </cell>
          <cell r="D853">
            <v>2012</v>
          </cell>
          <cell r="G853">
            <v>4365400000</v>
          </cell>
          <cell r="H853">
            <v>1656600000</v>
          </cell>
          <cell r="I853">
            <v>1252300000</v>
          </cell>
          <cell r="J853">
            <v>1101600000</v>
          </cell>
          <cell r="K853">
            <v>0</v>
          </cell>
        </row>
        <row r="854">
          <cell r="A854" t="str">
            <v>JNPR</v>
          </cell>
          <cell r="D854">
            <v>2013</v>
          </cell>
          <cell r="G854">
            <v>4669100000</v>
          </cell>
          <cell r="H854">
            <v>1727700000</v>
          </cell>
          <cell r="I854">
            <v>1293200000</v>
          </cell>
          <cell r="J854">
            <v>1043200000</v>
          </cell>
          <cell r="K854">
            <v>0</v>
          </cell>
        </row>
        <row r="855">
          <cell r="A855" t="str">
            <v>JNPR</v>
          </cell>
          <cell r="D855">
            <v>2014</v>
          </cell>
          <cell r="G855">
            <v>4627100000</v>
          </cell>
          <cell r="H855">
            <v>1768900000</v>
          </cell>
          <cell r="I855">
            <v>1254700000</v>
          </cell>
          <cell r="J855">
            <v>1006200000</v>
          </cell>
          <cell r="K855">
            <v>0</v>
          </cell>
        </row>
        <row r="856">
          <cell r="A856" t="str">
            <v>JNPR</v>
          </cell>
          <cell r="D856">
            <v>2015</v>
          </cell>
          <cell r="G856">
            <v>4857800000</v>
          </cell>
          <cell r="H856">
            <v>1779200000</v>
          </cell>
          <cell r="I856">
            <v>1172700000</v>
          </cell>
          <cell r="J856">
            <v>994500000</v>
          </cell>
          <cell r="K856">
            <v>0</v>
          </cell>
        </row>
        <row r="857">
          <cell r="A857" t="str">
            <v>JPM</v>
          </cell>
          <cell r="D857">
            <v>2012</v>
          </cell>
          <cell r="G857">
            <v>93646000000</v>
          </cell>
          <cell r="H857" t="str">
            <v>0</v>
          </cell>
          <cell r="I857">
            <v>64729000000</v>
          </cell>
          <cell r="J857">
            <v>0</v>
          </cell>
          <cell r="K857">
            <v>3385000000</v>
          </cell>
        </row>
        <row r="858">
          <cell r="A858" t="str">
            <v>JPM</v>
          </cell>
          <cell r="D858">
            <v>2013</v>
          </cell>
          <cell r="G858">
            <v>97142000000</v>
          </cell>
          <cell r="H858" t="str">
            <v>0</v>
          </cell>
          <cell r="I858">
            <v>70467000000</v>
          </cell>
          <cell r="J858">
            <v>0</v>
          </cell>
          <cell r="K858">
            <v>225000000</v>
          </cell>
        </row>
        <row r="859">
          <cell r="A859" t="str">
            <v>JPM</v>
          </cell>
          <cell r="D859">
            <v>2014</v>
          </cell>
          <cell r="G859">
            <v>91973000000</v>
          </cell>
          <cell r="H859" t="str">
            <v>0</v>
          </cell>
          <cell r="I859">
            <v>61274000000</v>
          </cell>
          <cell r="J859">
            <v>0</v>
          </cell>
          <cell r="K859">
            <v>3139000000</v>
          </cell>
        </row>
        <row r="860">
          <cell r="A860" t="str">
            <v>JPM</v>
          </cell>
          <cell r="D860">
            <v>2015</v>
          </cell>
          <cell r="G860">
            <v>89716000000</v>
          </cell>
          <cell r="H860" t="str">
            <v>0</v>
          </cell>
          <cell r="I860">
            <v>59014000000</v>
          </cell>
          <cell r="J860">
            <v>0</v>
          </cell>
          <cell r="K860">
            <v>3827000000</v>
          </cell>
        </row>
        <row r="861">
          <cell r="A861" t="str">
            <v>JWN</v>
          </cell>
          <cell r="D861">
            <v>2013</v>
          </cell>
          <cell r="G861">
            <v>12134000000</v>
          </cell>
          <cell r="H861">
            <v>7432000000</v>
          </cell>
          <cell r="I861">
            <v>3357000000</v>
          </cell>
          <cell r="J861">
            <v>0</v>
          </cell>
          <cell r="K861">
            <v>0</v>
          </cell>
        </row>
        <row r="862">
          <cell r="A862" t="str">
            <v>JWN</v>
          </cell>
          <cell r="D862">
            <v>2014</v>
          </cell>
          <cell r="G862">
            <v>12540000000</v>
          </cell>
          <cell r="H862">
            <v>7737000000</v>
          </cell>
          <cell r="I862">
            <v>3453000000</v>
          </cell>
          <cell r="J862">
            <v>0</v>
          </cell>
          <cell r="K862">
            <v>0</v>
          </cell>
        </row>
        <row r="863">
          <cell r="A863" t="str">
            <v>JWN</v>
          </cell>
          <cell r="D863">
            <v>2015</v>
          </cell>
          <cell r="G863">
            <v>13506000000</v>
          </cell>
          <cell r="H863">
            <v>8406000000</v>
          </cell>
          <cell r="I863">
            <v>3777000000</v>
          </cell>
          <cell r="J863">
            <v>0</v>
          </cell>
          <cell r="K863">
            <v>0</v>
          </cell>
        </row>
        <row r="864">
          <cell r="A864" t="str">
            <v>JWN</v>
          </cell>
          <cell r="D864">
            <v>2016</v>
          </cell>
          <cell r="G864">
            <v>14437000000</v>
          </cell>
          <cell r="H864">
            <v>9168000000</v>
          </cell>
          <cell r="I864">
            <v>4168000000</v>
          </cell>
          <cell r="J864">
            <v>0</v>
          </cell>
          <cell r="K864">
            <v>0</v>
          </cell>
        </row>
        <row r="865">
          <cell r="A865" t="str">
            <v>K</v>
          </cell>
          <cell r="D865">
            <v>2012</v>
          </cell>
          <cell r="G865">
            <v>14197000000</v>
          </cell>
          <cell r="H865">
            <v>8763000000</v>
          </cell>
          <cell r="I865">
            <v>3872000000</v>
          </cell>
          <cell r="J865">
            <v>0</v>
          </cell>
          <cell r="K865">
            <v>0</v>
          </cell>
        </row>
        <row r="866">
          <cell r="A866" t="str">
            <v>K</v>
          </cell>
          <cell r="D866">
            <v>2013</v>
          </cell>
          <cell r="G866">
            <v>14792000000</v>
          </cell>
          <cell r="H866">
            <v>8689000000</v>
          </cell>
          <cell r="I866">
            <v>3266000000</v>
          </cell>
          <cell r="J866">
            <v>0</v>
          </cell>
          <cell r="K866">
            <v>0</v>
          </cell>
        </row>
        <row r="867">
          <cell r="A867" t="str">
            <v>K</v>
          </cell>
          <cell r="D867">
            <v>2015</v>
          </cell>
          <cell r="G867">
            <v>14580000000</v>
          </cell>
          <cell r="H867">
            <v>9517000000</v>
          </cell>
          <cell r="I867">
            <v>4039000000</v>
          </cell>
          <cell r="J867">
            <v>0</v>
          </cell>
          <cell r="K867">
            <v>0</v>
          </cell>
        </row>
        <row r="868">
          <cell r="A868" t="str">
            <v>K</v>
          </cell>
          <cell r="D868">
            <v>2016</v>
          </cell>
          <cell r="G868">
            <v>13525000000</v>
          </cell>
          <cell r="H868">
            <v>8844000000</v>
          </cell>
          <cell r="I868">
            <v>3590000000</v>
          </cell>
          <cell r="J868">
            <v>0</v>
          </cell>
          <cell r="K868">
            <v>0</v>
          </cell>
        </row>
        <row r="869">
          <cell r="A869" t="str">
            <v>KEY</v>
          </cell>
          <cell r="D869">
            <v>2013</v>
          </cell>
          <cell r="G869">
            <v>1287577000</v>
          </cell>
          <cell r="H869">
            <v>1073447000</v>
          </cell>
          <cell r="I869">
            <v>174085000</v>
          </cell>
          <cell r="J869">
            <v>0</v>
          </cell>
          <cell r="K869">
            <v>12784000</v>
          </cell>
        </row>
        <row r="870">
          <cell r="A870" t="str">
            <v>KEY</v>
          </cell>
          <cell r="D870">
            <v>2014</v>
          </cell>
          <cell r="G870">
            <v>1463767000</v>
          </cell>
          <cell r="H870">
            <v>1200308000</v>
          </cell>
          <cell r="I870">
            <v>194491000</v>
          </cell>
          <cell r="J870">
            <v>0</v>
          </cell>
          <cell r="K870">
            <v>13279000</v>
          </cell>
        </row>
        <row r="871">
          <cell r="A871" t="str">
            <v>KEY</v>
          </cell>
          <cell r="D871">
            <v>2015</v>
          </cell>
          <cell r="G871">
            <v>1627413000</v>
          </cell>
          <cell r="H871">
            <v>1354969000</v>
          </cell>
          <cell r="I871">
            <v>207519000</v>
          </cell>
          <cell r="J871">
            <v>0</v>
          </cell>
          <cell r="K871">
            <v>13338000</v>
          </cell>
        </row>
        <row r="872">
          <cell r="A872" t="str">
            <v>KEY</v>
          </cell>
          <cell r="D872">
            <v>2016</v>
          </cell>
          <cell r="G872">
            <v>1822114000</v>
          </cell>
          <cell r="H872">
            <v>1524907000</v>
          </cell>
          <cell r="I872">
            <v>224088000</v>
          </cell>
          <cell r="J872">
            <v>0</v>
          </cell>
          <cell r="K872">
            <v>13794000</v>
          </cell>
        </row>
        <row r="873">
          <cell r="A873" t="str">
            <v>KIM</v>
          </cell>
          <cell r="D873">
            <v>2012</v>
          </cell>
          <cell r="G873">
            <v>793373000</v>
          </cell>
          <cell r="H873">
            <v>206974000</v>
          </cell>
          <cell r="I873">
            <v>123524000</v>
          </cell>
          <cell r="J873">
            <v>0</v>
          </cell>
          <cell r="K873">
            <v>214827000</v>
          </cell>
        </row>
        <row r="874">
          <cell r="A874" t="str">
            <v>KIM</v>
          </cell>
          <cell r="D874">
            <v>2013</v>
          </cell>
          <cell r="G874">
            <v>861527000</v>
          </cell>
          <cell r="H874">
            <v>221498000</v>
          </cell>
          <cell r="I874">
            <v>127470000</v>
          </cell>
          <cell r="J874">
            <v>0</v>
          </cell>
          <cell r="K874">
            <v>224713000</v>
          </cell>
        </row>
        <row r="875">
          <cell r="A875" t="str">
            <v>KIM</v>
          </cell>
          <cell r="D875">
            <v>2014</v>
          </cell>
          <cell r="G875">
            <v>993897000</v>
          </cell>
          <cell r="H875">
            <v>258617000</v>
          </cell>
          <cell r="I875">
            <v>122201000</v>
          </cell>
          <cell r="J875">
            <v>0</v>
          </cell>
          <cell r="K875">
            <v>258074000</v>
          </cell>
        </row>
        <row r="876">
          <cell r="A876" t="str">
            <v>KIM</v>
          </cell>
          <cell r="D876">
            <v>2015</v>
          </cell>
          <cell r="G876">
            <v>1166769000</v>
          </cell>
          <cell r="H876">
            <v>304477000</v>
          </cell>
          <cell r="I876">
            <v>122735000</v>
          </cell>
          <cell r="J876">
            <v>0</v>
          </cell>
          <cell r="K876">
            <v>344527000</v>
          </cell>
        </row>
        <row r="877">
          <cell r="A877" t="str">
            <v>KLAC</v>
          </cell>
          <cell r="D877">
            <v>2013</v>
          </cell>
          <cell r="G877">
            <v>2842781000</v>
          </cell>
          <cell r="H877">
            <v>1237452000</v>
          </cell>
          <cell r="I877">
            <v>387812000</v>
          </cell>
          <cell r="J877">
            <v>487832000</v>
          </cell>
          <cell r="K877">
            <v>0</v>
          </cell>
        </row>
        <row r="878">
          <cell r="A878" t="str">
            <v>KLAC</v>
          </cell>
          <cell r="D878">
            <v>2014</v>
          </cell>
          <cell r="G878">
            <v>2929408000</v>
          </cell>
          <cell r="H878">
            <v>1232962000</v>
          </cell>
          <cell r="I878">
            <v>384907000</v>
          </cell>
          <cell r="J878">
            <v>539469000</v>
          </cell>
          <cell r="K878">
            <v>0</v>
          </cell>
        </row>
        <row r="879">
          <cell r="A879" t="str">
            <v>KLAC</v>
          </cell>
          <cell r="D879">
            <v>2015</v>
          </cell>
          <cell r="G879">
            <v>2814049000</v>
          </cell>
          <cell r="H879">
            <v>1215229000</v>
          </cell>
          <cell r="I879">
            <v>406864000</v>
          </cell>
          <cell r="J879">
            <v>530616000</v>
          </cell>
          <cell r="K879">
            <v>0</v>
          </cell>
        </row>
        <row r="880">
          <cell r="A880" t="str">
            <v>KLAC</v>
          </cell>
          <cell r="D880">
            <v>2016</v>
          </cell>
          <cell r="G880">
            <v>2984493000</v>
          </cell>
          <cell r="H880">
            <v>1163391000</v>
          </cell>
          <cell r="I880">
            <v>379399000</v>
          </cell>
          <cell r="J880">
            <v>481258000</v>
          </cell>
          <cell r="K880">
            <v>0</v>
          </cell>
        </row>
        <row r="881">
          <cell r="A881" t="str">
            <v>KMB</v>
          </cell>
          <cell r="D881">
            <v>2013</v>
          </cell>
          <cell r="G881">
            <v>19561000000</v>
          </cell>
          <cell r="H881">
            <v>12952000000</v>
          </cell>
          <cell r="I881">
            <v>3706000000</v>
          </cell>
          <cell r="J881">
            <v>0</v>
          </cell>
          <cell r="K881">
            <v>0</v>
          </cell>
        </row>
        <row r="882">
          <cell r="A882" t="str">
            <v>KMB</v>
          </cell>
          <cell r="D882">
            <v>2014</v>
          </cell>
          <cell r="G882">
            <v>19724000000</v>
          </cell>
          <cell r="H882">
            <v>13041000000</v>
          </cell>
          <cell r="I882">
            <v>4162000000</v>
          </cell>
          <cell r="J882">
            <v>0</v>
          </cell>
          <cell r="K882">
            <v>0</v>
          </cell>
        </row>
        <row r="883">
          <cell r="A883" t="str">
            <v>KMB</v>
          </cell>
          <cell r="D883">
            <v>2015</v>
          </cell>
          <cell r="G883">
            <v>18591000000</v>
          </cell>
          <cell r="H883">
            <v>11967000000</v>
          </cell>
          <cell r="I883">
            <v>5011000000</v>
          </cell>
          <cell r="J883">
            <v>0</v>
          </cell>
          <cell r="K883">
            <v>0</v>
          </cell>
        </row>
        <row r="884">
          <cell r="A884" t="str">
            <v>KMB</v>
          </cell>
          <cell r="D884">
            <v>2016</v>
          </cell>
          <cell r="G884">
            <v>18202000000</v>
          </cell>
          <cell r="H884">
            <v>11551000000</v>
          </cell>
          <cell r="I884">
            <v>3334000000</v>
          </cell>
          <cell r="J884">
            <v>0</v>
          </cell>
          <cell r="K884">
            <v>0</v>
          </cell>
        </row>
        <row r="885">
          <cell r="A885" t="str">
            <v>KMI</v>
          </cell>
          <cell r="D885">
            <v>2013</v>
          </cell>
          <cell r="G885">
            <v>14070000000</v>
          </cell>
          <cell r="H885">
            <v>7365000000</v>
          </cell>
          <cell r="I885">
            <v>1007000000</v>
          </cell>
          <cell r="J885">
            <v>0</v>
          </cell>
          <cell r="K885">
            <v>1806000000</v>
          </cell>
        </row>
        <row r="886">
          <cell r="A886" t="str">
            <v>KMI</v>
          </cell>
          <cell r="D886">
            <v>2014</v>
          </cell>
          <cell r="G886">
            <v>16226000000</v>
          </cell>
          <cell r="H886">
            <v>8435000000</v>
          </cell>
          <cell r="I886">
            <v>1029000000</v>
          </cell>
          <cell r="J886">
            <v>0</v>
          </cell>
          <cell r="K886">
            <v>2040000000</v>
          </cell>
        </row>
        <row r="887">
          <cell r="A887" t="str">
            <v>KMI</v>
          </cell>
          <cell r="D887">
            <v>2015</v>
          </cell>
          <cell r="G887">
            <v>14403000000</v>
          </cell>
          <cell r="H887">
            <v>6452000000</v>
          </cell>
          <cell r="I887">
            <v>1126000000</v>
          </cell>
          <cell r="J887">
            <v>0</v>
          </cell>
          <cell r="K887">
            <v>2309000000</v>
          </cell>
        </row>
        <row r="888">
          <cell r="A888" t="str">
            <v>KMI</v>
          </cell>
          <cell r="D888">
            <v>2016</v>
          </cell>
          <cell r="G888">
            <v>13058000000</v>
          </cell>
          <cell r="H888">
            <v>5801000000</v>
          </cell>
          <cell r="I888">
            <v>1089000000</v>
          </cell>
          <cell r="J888">
            <v>0</v>
          </cell>
          <cell r="K888">
            <v>2209000000</v>
          </cell>
        </row>
        <row r="889">
          <cell r="A889" t="str">
            <v>KMX</v>
          </cell>
          <cell r="D889">
            <v>2013</v>
          </cell>
          <cell r="G889">
            <v>10962818000</v>
          </cell>
          <cell r="H889">
            <v>9498456000</v>
          </cell>
          <cell r="I889">
            <v>731767000</v>
          </cell>
          <cell r="J889">
            <v>0</v>
          </cell>
          <cell r="K889">
            <v>0</v>
          </cell>
        </row>
        <row r="890">
          <cell r="A890" t="str">
            <v>KMX</v>
          </cell>
          <cell r="D890">
            <v>2014</v>
          </cell>
          <cell r="G890">
            <v>12574299000</v>
          </cell>
          <cell r="H890">
            <v>10925598000</v>
          </cell>
          <cell r="I890">
            <v>819048000</v>
          </cell>
          <cell r="J890">
            <v>0</v>
          </cell>
          <cell r="K890">
            <v>0</v>
          </cell>
        </row>
        <row r="891">
          <cell r="A891" t="str">
            <v>KMX</v>
          </cell>
          <cell r="D891">
            <v>2015</v>
          </cell>
          <cell r="G891">
            <v>14268716000</v>
          </cell>
          <cell r="H891">
            <v>12381189000</v>
          </cell>
          <cell r="I891">
            <v>890431000</v>
          </cell>
          <cell r="J891">
            <v>0</v>
          </cell>
          <cell r="K891">
            <v>0</v>
          </cell>
        </row>
        <row r="892">
          <cell r="A892" t="str">
            <v>KMX</v>
          </cell>
          <cell r="D892">
            <v>2016</v>
          </cell>
          <cell r="G892">
            <v>15149675000</v>
          </cell>
          <cell r="H892">
            <v>13130915000</v>
          </cell>
          <cell r="I892">
            <v>959899000</v>
          </cell>
          <cell r="J892">
            <v>0</v>
          </cell>
          <cell r="K892">
            <v>0</v>
          </cell>
        </row>
        <row r="893">
          <cell r="A893" t="str">
            <v>KO</v>
          </cell>
          <cell r="D893">
            <v>2012</v>
          </cell>
          <cell r="G893">
            <v>48017000000</v>
          </cell>
          <cell r="H893">
            <v>19053000000</v>
          </cell>
          <cell r="I893">
            <v>18185000000</v>
          </cell>
          <cell r="J893">
            <v>0</v>
          </cell>
          <cell r="K893">
            <v>0</v>
          </cell>
        </row>
        <row r="894">
          <cell r="A894" t="str">
            <v>KO</v>
          </cell>
          <cell r="D894">
            <v>2013</v>
          </cell>
          <cell r="G894">
            <v>46854000000</v>
          </cell>
          <cell r="H894">
            <v>18421000000</v>
          </cell>
          <cell r="I894">
            <v>18205000000</v>
          </cell>
          <cell r="J894">
            <v>0</v>
          </cell>
          <cell r="K894">
            <v>0</v>
          </cell>
        </row>
        <row r="895">
          <cell r="A895" t="str">
            <v>KO</v>
          </cell>
          <cell r="D895">
            <v>2014</v>
          </cell>
          <cell r="G895">
            <v>45998000000</v>
          </cell>
          <cell r="H895">
            <v>17889000000</v>
          </cell>
          <cell r="I895">
            <v>18401000000</v>
          </cell>
          <cell r="J895">
            <v>0</v>
          </cell>
          <cell r="K895">
            <v>0</v>
          </cell>
        </row>
        <row r="896">
          <cell r="A896" t="str">
            <v>KO</v>
          </cell>
          <cell r="D896">
            <v>2015</v>
          </cell>
          <cell r="G896">
            <v>44294000000</v>
          </cell>
          <cell r="H896">
            <v>17482000000</v>
          </cell>
          <cell r="I896">
            <v>18084000000</v>
          </cell>
          <cell r="J896">
            <v>0</v>
          </cell>
          <cell r="K896">
            <v>0</v>
          </cell>
        </row>
        <row r="897">
          <cell r="A897" t="str">
            <v>KORS</v>
          </cell>
          <cell r="D897">
            <v>2013</v>
          </cell>
          <cell r="G897">
            <v>2181732000</v>
          </cell>
          <cell r="H897">
            <v>875166000</v>
          </cell>
          <cell r="I897">
            <v>621536000</v>
          </cell>
          <cell r="J897">
            <v>0</v>
          </cell>
          <cell r="K897">
            <v>54291000</v>
          </cell>
        </row>
        <row r="898">
          <cell r="A898" t="str">
            <v>KORS</v>
          </cell>
          <cell r="D898">
            <v>2014</v>
          </cell>
          <cell r="G898">
            <v>3310800000</v>
          </cell>
          <cell r="H898">
            <v>1294700000</v>
          </cell>
          <cell r="I898">
            <v>926900000</v>
          </cell>
          <cell r="J898">
            <v>0</v>
          </cell>
          <cell r="K898">
            <v>79700000</v>
          </cell>
        </row>
        <row r="899">
          <cell r="A899" t="str">
            <v>KORS</v>
          </cell>
          <cell r="D899">
            <v>2015</v>
          </cell>
          <cell r="G899">
            <v>4371500000</v>
          </cell>
          <cell r="H899">
            <v>1723800000</v>
          </cell>
          <cell r="I899">
            <v>1251500000</v>
          </cell>
          <cell r="J899">
            <v>0</v>
          </cell>
          <cell r="K899">
            <v>138400000</v>
          </cell>
        </row>
        <row r="900">
          <cell r="A900" t="str">
            <v>KORS</v>
          </cell>
          <cell r="D900">
            <v>2016</v>
          </cell>
          <cell r="G900">
            <v>4712100000</v>
          </cell>
          <cell r="H900">
            <v>1914900000</v>
          </cell>
          <cell r="I900">
            <v>1428000000</v>
          </cell>
          <cell r="J900">
            <v>0</v>
          </cell>
          <cell r="K900">
            <v>183200000</v>
          </cell>
        </row>
        <row r="901">
          <cell r="A901" t="str">
            <v>KR</v>
          </cell>
          <cell r="D901">
            <v>2013</v>
          </cell>
          <cell r="G901">
            <v>96619000000</v>
          </cell>
          <cell r="H901">
            <v>76726000000</v>
          </cell>
          <cell r="I901">
            <v>15477000000</v>
          </cell>
          <cell r="J901">
            <v>0</v>
          </cell>
          <cell r="K901">
            <v>1652000000</v>
          </cell>
        </row>
        <row r="902">
          <cell r="A902" t="str">
            <v>KR</v>
          </cell>
          <cell r="D902">
            <v>2014</v>
          </cell>
          <cell r="G902">
            <v>98375000000</v>
          </cell>
          <cell r="H902">
            <v>78138000000</v>
          </cell>
          <cell r="I902">
            <v>15809000000</v>
          </cell>
          <cell r="J902">
            <v>0</v>
          </cell>
          <cell r="K902">
            <v>1703000000</v>
          </cell>
        </row>
        <row r="903">
          <cell r="A903" t="str">
            <v>KR</v>
          </cell>
          <cell r="D903">
            <v>2015</v>
          </cell>
          <cell r="G903">
            <v>108465000000</v>
          </cell>
          <cell r="H903">
            <v>85512000000</v>
          </cell>
          <cell r="I903">
            <v>17868000000</v>
          </cell>
          <cell r="J903">
            <v>0</v>
          </cell>
          <cell r="K903">
            <v>1948000000</v>
          </cell>
        </row>
        <row r="904">
          <cell r="A904" t="str">
            <v>KR</v>
          </cell>
          <cell r="D904">
            <v>2016</v>
          </cell>
          <cell r="G904">
            <v>109830000000</v>
          </cell>
          <cell r="H904">
            <v>85496000000</v>
          </cell>
          <cell r="I904">
            <v>18669000000</v>
          </cell>
          <cell r="J904">
            <v>0</v>
          </cell>
          <cell r="K904">
            <v>2089000000</v>
          </cell>
        </row>
        <row r="905">
          <cell r="A905" t="str">
            <v>KSS</v>
          </cell>
          <cell r="D905">
            <v>2013</v>
          </cell>
          <cell r="G905">
            <v>19279000000</v>
          </cell>
          <cell r="H905">
            <v>12289000000</v>
          </cell>
          <cell r="I905">
            <v>4267000000</v>
          </cell>
          <cell r="J905">
            <v>0</v>
          </cell>
          <cell r="K905">
            <v>833000000</v>
          </cell>
        </row>
        <row r="906">
          <cell r="A906" t="str">
            <v>KSS</v>
          </cell>
          <cell r="D906">
            <v>2014</v>
          </cell>
          <cell r="G906">
            <v>19031000000</v>
          </cell>
          <cell r="H906">
            <v>12087000000</v>
          </cell>
          <cell r="I906">
            <v>4313000000</v>
          </cell>
          <cell r="J906">
            <v>0</v>
          </cell>
          <cell r="K906">
            <v>889000000</v>
          </cell>
        </row>
        <row r="907">
          <cell r="A907" t="str">
            <v>KSS</v>
          </cell>
          <cell r="D907">
            <v>2015</v>
          </cell>
          <cell r="G907">
            <v>19023000000</v>
          </cell>
          <cell r="H907">
            <v>12098000000</v>
          </cell>
          <cell r="I907">
            <v>4350000000</v>
          </cell>
          <cell r="J907">
            <v>0</v>
          </cell>
          <cell r="K907">
            <v>886000000</v>
          </cell>
        </row>
        <row r="908">
          <cell r="A908" t="str">
            <v>KSS</v>
          </cell>
          <cell r="D908">
            <v>2016</v>
          </cell>
          <cell r="G908">
            <v>19204000000</v>
          </cell>
          <cell r="H908">
            <v>12265000000</v>
          </cell>
          <cell r="I908">
            <v>4452000000</v>
          </cell>
          <cell r="J908">
            <v>0</v>
          </cell>
          <cell r="K908">
            <v>934000000</v>
          </cell>
        </row>
        <row r="909">
          <cell r="A909" t="str">
            <v>KSU</v>
          </cell>
          <cell r="D909">
            <v>2013</v>
          </cell>
          <cell r="G909">
            <v>2369300000</v>
          </cell>
          <cell r="H909">
            <v>805300000</v>
          </cell>
          <cell r="I909">
            <v>602100000</v>
          </cell>
          <cell r="J909">
            <v>0</v>
          </cell>
          <cell r="K909">
            <v>223300000</v>
          </cell>
        </row>
        <row r="910">
          <cell r="A910" t="str">
            <v>KSU</v>
          </cell>
          <cell r="D910">
            <v>2014</v>
          </cell>
          <cell r="G910">
            <v>2577100000</v>
          </cell>
          <cell r="H910">
            <v>877900000</v>
          </cell>
          <cell r="I910">
            <v>632000000</v>
          </cell>
          <cell r="J910">
            <v>0</v>
          </cell>
          <cell r="K910">
            <v>258100000</v>
          </cell>
        </row>
        <row r="911">
          <cell r="A911" t="str">
            <v>KSU</v>
          </cell>
          <cell r="D911">
            <v>2015</v>
          </cell>
          <cell r="G911">
            <v>2418800000</v>
          </cell>
          <cell r="H911">
            <v>759200000</v>
          </cell>
          <cell r="I911">
            <v>571200000</v>
          </cell>
          <cell r="J911">
            <v>0</v>
          </cell>
          <cell r="K911">
            <v>284600000</v>
          </cell>
        </row>
        <row r="912">
          <cell r="A912" t="str">
            <v>KSU</v>
          </cell>
          <cell r="D912">
            <v>2016</v>
          </cell>
          <cell r="G912">
            <v>2334200000</v>
          </cell>
          <cell r="H912">
            <v>691100000</v>
          </cell>
          <cell r="I912">
            <v>519600000</v>
          </cell>
          <cell r="J912">
            <v>0</v>
          </cell>
          <cell r="K912">
            <v>305000000</v>
          </cell>
        </row>
        <row r="913">
          <cell r="A913" t="str">
            <v>LB</v>
          </cell>
          <cell r="D913">
            <v>2013</v>
          </cell>
          <cell r="G913">
            <v>10459000000</v>
          </cell>
          <cell r="H913">
            <v>6073000000</v>
          </cell>
          <cell r="I913">
            <v>2720000000</v>
          </cell>
          <cell r="J913">
            <v>0</v>
          </cell>
          <cell r="K913">
            <v>0</v>
          </cell>
        </row>
        <row r="914">
          <cell r="A914" t="str">
            <v>LB</v>
          </cell>
          <cell r="D914">
            <v>2014</v>
          </cell>
          <cell r="G914">
            <v>10773000000</v>
          </cell>
          <cell r="H914">
            <v>6344000000</v>
          </cell>
          <cell r="I914">
            <v>2686000000</v>
          </cell>
          <cell r="J914">
            <v>0</v>
          </cell>
          <cell r="K914">
            <v>0</v>
          </cell>
        </row>
        <row r="915">
          <cell r="A915" t="str">
            <v>LB</v>
          </cell>
          <cell r="D915">
            <v>2015</v>
          </cell>
          <cell r="G915">
            <v>11454000000</v>
          </cell>
          <cell r="H915">
            <v>6646000000</v>
          </cell>
          <cell r="I915">
            <v>2855000000</v>
          </cell>
          <cell r="J915">
            <v>0</v>
          </cell>
          <cell r="K915">
            <v>0</v>
          </cell>
        </row>
        <row r="916">
          <cell r="A916" t="str">
            <v>LB</v>
          </cell>
          <cell r="D916">
            <v>2016</v>
          </cell>
          <cell r="G916">
            <v>12154000000</v>
          </cell>
          <cell r="H916">
            <v>6950000000</v>
          </cell>
          <cell r="I916">
            <v>3012000000</v>
          </cell>
          <cell r="J916">
            <v>0</v>
          </cell>
          <cell r="K916">
            <v>0</v>
          </cell>
        </row>
        <row r="917">
          <cell r="A917" t="str">
            <v>LEG</v>
          </cell>
          <cell r="D917">
            <v>2012</v>
          </cell>
          <cell r="G917">
            <v>3414500000</v>
          </cell>
          <cell r="H917">
            <v>2718900000</v>
          </cell>
          <cell r="I917">
            <v>346100000</v>
          </cell>
          <cell r="J917">
            <v>0</v>
          </cell>
          <cell r="K917">
            <v>25100000</v>
          </cell>
        </row>
        <row r="918">
          <cell r="A918" t="str">
            <v>LEG</v>
          </cell>
          <cell r="D918">
            <v>2013</v>
          </cell>
          <cell r="G918">
            <v>3477200000</v>
          </cell>
          <cell r="H918">
            <v>2767300000</v>
          </cell>
          <cell r="I918">
            <v>346900000</v>
          </cell>
          <cell r="J918">
            <v>0</v>
          </cell>
          <cell r="K918">
            <v>25400000</v>
          </cell>
        </row>
        <row r="919">
          <cell r="A919" t="str">
            <v>LEG</v>
          </cell>
          <cell r="D919">
            <v>2014</v>
          </cell>
          <cell r="G919">
            <v>3782300000</v>
          </cell>
          <cell r="H919">
            <v>2991900000</v>
          </cell>
          <cell r="I919">
            <v>439200000</v>
          </cell>
          <cell r="J919">
            <v>0</v>
          </cell>
          <cell r="K919">
            <v>19700000</v>
          </cell>
        </row>
        <row r="920">
          <cell r="A920" t="str">
            <v>LEG</v>
          </cell>
          <cell r="D920">
            <v>2015</v>
          </cell>
          <cell r="G920">
            <v>3917200000</v>
          </cell>
          <cell r="H920">
            <v>2994000000</v>
          </cell>
          <cell r="I920">
            <v>411800000</v>
          </cell>
          <cell r="J920">
            <v>0</v>
          </cell>
          <cell r="K920">
            <v>20800000</v>
          </cell>
        </row>
        <row r="921">
          <cell r="A921" t="str">
            <v>LEN</v>
          </cell>
          <cell r="D921">
            <v>2013</v>
          </cell>
          <cell r="G921">
            <v>5935095000</v>
          </cell>
          <cell r="H921">
            <v>4920664000</v>
          </cell>
          <cell r="I921">
            <v>328595000</v>
          </cell>
          <cell r="J921">
            <v>0</v>
          </cell>
          <cell r="K921">
            <v>0</v>
          </cell>
        </row>
        <row r="922">
          <cell r="A922" t="str">
            <v>LEN</v>
          </cell>
          <cell r="D922">
            <v>2014</v>
          </cell>
          <cell r="G922">
            <v>7779812000</v>
          </cell>
          <cell r="H922">
            <v>6336272000</v>
          </cell>
          <cell r="I922">
            <v>521502000</v>
          </cell>
          <cell r="J922">
            <v>0</v>
          </cell>
          <cell r="K922">
            <v>0</v>
          </cell>
        </row>
        <row r="923">
          <cell r="A923" t="str">
            <v>LEN</v>
          </cell>
          <cell r="D923">
            <v>2015</v>
          </cell>
          <cell r="G923">
            <v>9474008000</v>
          </cell>
          <cell r="H923">
            <v>7757571000</v>
          </cell>
          <cell r="I923">
            <v>630421000</v>
          </cell>
          <cell r="J923">
            <v>0</v>
          </cell>
          <cell r="K923">
            <v>0</v>
          </cell>
        </row>
        <row r="924">
          <cell r="A924" t="str">
            <v>LEN</v>
          </cell>
          <cell r="D924">
            <v>2016</v>
          </cell>
          <cell r="G924">
            <v>10949999000</v>
          </cell>
          <cell r="H924">
            <v>8923519000</v>
          </cell>
          <cell r="I924">
            <v>764117000</v>
          </cell>
          <cell r="J924">
            <v>0</v>
          </cell>
          <cell r="K924">
            <v>0</v>
          </cell>
        </row>
        <row r="925">
          <cell r="A925" t="str">
            <v>LH</v>
          </cell>
          <cell r="D925">
            <v>2012</v>
          </cell>
          <cell r="G925">
            <v>5671400000</v>
          </cell>
          <cell r="H925">
            <v>3421700000</v>
          </cell>
          <cell r="I925">
            <v>1114600000</v>
          </cell>
          <cell r="J925">
            <v>0</v>
          </cell>
          <cell r="K925">
            <v>86300000</v>
          </cell>
        </row>
        <row r="926">
          <cell r="A926" t="str">
            <v>LH</v>
          </cell>
          <cell r="D926">
            <v>2013</v>
          </cell>
          <cell r="G926">
            <v>5808300000</v>
          </cell>
          <cell r="H926">
            <v>3585100000</v>
          </cell>
          <cell r="I926">
            <v>1128800000</v>
          </cell>
          <cell r="J926">
            <v>0</v>
          </cell>
          <cell r="K926">
            <v>81700000</v>
          </cell>
        </row>
        <row r="927">
          <cell r="A927" t="str">
            <v>LH</v>
          </cell>
          <cell r="D927">
            <v>2014</v>
          </cell>
          <cell r="G927">
            <v>6011600000</v>
          </cell>
          <cell r="H927">
            <v>3808500000</v>
          </cell>
          <cell r="I927">
            <v>1198200000</v>
          </cell>
          <cell r="J927">
            <v>0</v>
          </cell>
          <cell r="K927">
            <v>76700000</v>
          </cell>
        </row>
        <row r="928">
          <cell r="A928" t="str">
            <v>LH</v>
          </cell>
          <cell r="D928">
            <v>2015</v>
          </cell>
          <cell r="G928">
            <v>8680100000</v>
          </cell>
          <cell r="H928">
            <v>5776800000</v>
          </cell>
          <cell r="I928">
            <v>1622000000</v>
          </cell>
          <cell r="J928">
            <v>0</v>
          </cell>
          <cell r="K928">
            <v>164500000</v>
          </cell>
        </row>
        <row r="929">
          <cell r="A929" t="str">
            <v>LKQ</v>
          </cell>
          <cell r="D929">
            <v>2012</v>
          </cell>
          <cell r="G929">
            <v>4122930000</v>
          </cell>
          <cell r="H929">
            <v>2398790000</v>
          </cell>
          <cell r="I929">
            <v>1219343000</v>
          </cell>
          <cell r="J929">
            <v>0</v>
          </cell>
          <cell r="K929">
            <v>64093000</v>
          </cell>
        </row>
        <row r="930">
          <cell r="A930" t="str">
            <v>LKQ</v>
          </cell>
          <cell r="D930">
            <v>2013</v>
          </cell>
          <cell r="G930">
            <v>5062528000</v>
          </cell>
          <cell r="H930">
            <v>2987126000</v>
          </cell>
          <cell r="I930">
            <v>1454080000</v>
          </cell>
          <cell r="J930">
            <v>0</v>
          </cell>
          <cell r="K930">
            <v>80969000</v>
          </cell>
        </row>
        <row r="931">
          <cell r="A931" t="str">
            <v>LKQ</v>
          </cell>
          <cell r="D931">
            <v>2014</v>
          </cell>
          <cell r="G931">
            <v>6740064000</v>
          </cell>
          <cell r="H931">
            <v>4088151000</v>
          </cell>
          <cell r="I931">
            <v>1866520000</v>
          </cell>
          <cell r="J931">
            <v>0</v>
          </cell>
          <cell r="K931">
            <v>120719000</v>
          </cell>
        </row>
        <row r="932">
          <cell r="A932" t="str">
            <v>LKQ</v>
          </cell>
          <cell r="D932">
            <v>2015</v>
          </cell>
          <cell r="G932">
            <v>7192633000</v>
          </cell>
          <cell r="H932">
            <v>4359104000</v>
          </cell>
          <cell r="I932">
            <v>1987271000</v>
          </cell>
          <cell r="J932">
            <v>0</v>
          </cell>
          <cell r="K932">
            <v>122120000</v>
          </cell>
        </row>
        <row r="933">
          <cell r="A933" t="str">
            <v>LLL</v>
          </cell>
          <cell r="D933">
            <v>2012</v>
          </cell>
          <cell r="G933">
            <v>13107000000</v>
          </cell>
          <cell r="H933">
            <v>11799000000</v>
          </cell>
          <cell r="I933" t="str">
            <v>0</v>
          </cell>
          <cell r="J933">
            <v>0</v>
          </cell>
          <cell r="K933">
            <v>0</v>
          </cell>
        </row>
        <row r="934">
          <cell r="A934" t="str">
            <v>LLL</v>
          </cell>
          <cell r="D934">
            <v>2013</v>
          </cell>
          <cell r="G934">
            <v>11420000000</v>
          </cell>
          <cell r="H934">
            <v>10303000000</v>
          </cell>
          <cell r="I934" t="str">
            <v>0</v>
          </cell>
          <cell r="J934">
            <v>0</v>
          </cell>
          <cell r="K934">
            <v>0</v>
          </cell>
        </row>
        <row r="935">
          <cell r="A935" t="str">
            <v>LLL</v>
          </cell>
          <cell r="D935">
            <v>2014</v>
          </cell>
          <cell r="G935">
            <v>10986000000</v>
          </cell>
          <cell r="H935">
            <v>9974000000</v>
          </cell>
          <cell r="I935" t="str">
            <v>0</v>
          </cell>
          <cell r="J935">
            <v>0</v>
          </cell>
          <cell r="K935">
            <v>0</v>
          </cell>
        </row>
        <row r="936">
          <cell r="A936" t="str">
            <v>LLL</v>
          </cell>
          <cell r="D936">
            <v>2015</v>
          </cell>
          <cell r="G936">
            <v>10466000000</v>
          </cell>
          <cell r="H936">
            <v>9576000000</v>
          </cell>
          <cell r="I936" t="str">
            <v>0</v>
          </cell>
          <cell r="J936">
            <v>0</v>
          </cell>
          <cell r="K936">
            <v>0</v>
          </cell>
        </row>
        <row r="937">
          <cell r="A937" t="str">
            <v>LLTC</v>
          </cell>
          <cell r="D937">
            <v>2013</v>
          </cell>
          <cell r="G937">
            <v>1282236000</v>
          </cell>
          <cell r="H937">
            <v>322516000</v>
          </cell>
          <cell r="I937">
            <v>151382000</v>
          </cell>
          <cell r="J937">
            <v>235184000</v>
          </cell>
          <cell r="K937">
            <v>0</v>
          </cell>
        </row>
        <row r="938">
          <cell r="A938" t="str">
            <v>LLTC</v>
          </cell>
          <cell r="D938">
            <v>2014</v>
          </cell>
          <cell r="G938">
            <v>1388386000</v>
          </cell>
          <cell r="H938">
            <v>338580000</v>
          </cell>
          <cell r="I938">
            <v>159642000</v>
          </cell>
          <cell r="J938">
            <v>250434000</v>
          </cell>
          <cell r="K938">
            <v>0</v>
          </cell>
        </row>
        <row r="939">
          <cell r="A939" t="str">
            <v>LLTC</v>
          </cell>
          <cell r="D939">
            <v>2015</v>
          </cell>
          <cell r="G939">
            <v>1475139000</v>
          </cell>
          <cell r="H939">
            <v>355727000</v>
          </cell>
          <cell r="I939">
            <v>169952000</v>
          </cell>
          <cell r="J939">
            <v>266761000</v>
          </cell>
          <cell r="K939">
            <v>0</v>
          </cell>
        </row>
        <row r="940">
          <cell r="A940" t="str">
            <v>LLTC</v>
          </cell>
          <cell r="D940">
            <v>2016</v>
          </cell>
          <cell r="G940">
            <v>1423936000</v>
          </cell>
          <cell r="H940">
            <v>343801000</v>
          </cell>
          <cell r="I940">
            <v>170120000</v>
          </cell>
          <cell r="J940">
            <v>276462000</v>
          </cell>
          <cell r="K940">
            <v>0</v>
          </cell>
        </row>
        <row r="941">
          <cell r="A941" t="str">
            <v>LLY</v>
          </cell>
          <cell r="D941">
            <v>2012</v>
          </cell>
          <cell r="G941">
            <v>22603400000</v>
          </cell>
          <cell r="H941">
            <v>4796500000</v>
          </cell>
          <cell r="I941">
            <v>6839500000</v>
          </cell>
          <cell r="J941">
            <v>5278100000</v>
          </cell>
          <cell r="K941">
            <v>0</v>
          </cell>
        </row>
        <row r="942">
          <cell r="A942" t="str">
            <v>LLY</v>
          </cell>
          <cell r="D942">
            <v>2013</v>
          </cell>
          <cell r="G942">
            <v>23113100000</v>
          </cell>
          <cell r="H942">
            <v>4908100000</v>
          </cell>
          <cell r="I942">
            <v>6606700000</v>
          </cell>
          <cell r="J942">
            <v>5531300000</v>
          </cell>
          <cell r="K942">
            <v>0</v>
          </cell>
        </row>
        <row r="943">
          <cell r="A943" t="str">
            <v>LLY</v>
          </cell>
          <cell r="D943">
            <v>2014</v>
          </cell>
          <cell r="G943">
            <v>19615600000</v>
          </cell>
          <cell r="H943">
            <v>4932500000</v>
          </cell>
          <cell r="I943">
            <v>6280300000</v>
          </cell>
          <cell r="J943">
            <v>4733600000</v>
          </cell>
          <cell r="K943">
            <v>0</v>
          </cell>
        </row>
        <row r="944">
          <cell r="A944" t="str">
            <v>LLY</v>
          </cell>
          <cell r="D944">
            <v>2015</v>
          </cell>
          <cell r="G944">
            <v>19958700000</v>
          </cell>
          <cell r="H944">
            <v>5037200000</v>
          </cell>
          <cell r="I944">
            <v>6432400000</v>
          </cell>
          <cell r="J944">
            <v>4796400000</v>
          </cell>
          <cell r="K944">
            <v>0</v>
          </cell>
        </row>
        <row r="945">
          <cell r="A945" t="str">
            <v>LMT</v>
          </cell>
          <cell r="D945">
            <v>2013</v>
          </cell>
          <cell r="G945">
            <v>45358000000</v>
          </cell>
          <cell r="H945">
            <v>41171000000</v>
          </cell>
          <cell r="I945">
            <v>-318000000</v>
          </cell>
          <cell r="J945">
            <v>0</v>
          </cell>
          <cell r="K945">
            <v>0</v>
          </cell>
        </row>
        <row r="946">
          <cell r="A946" t="str">
            <v>LMT</v>
          </cell>
          <cell r="D946">
            <v>2014</v>
          </cell>
          <cell r="G946">
            <v>39946000000</v>
          </cell>
          <cell r="H946">
            <v>35263000000</v>
          </cell>
          <cell r="I946">
            <v>-329000000</v>
          </cell>
          <cell r="J946">
            <v>0</v>
          </cell>
          <cell r="K946">
            <v>0</v>
          </cell>
        </row>
        <row r="947">
          <cell r="A947" t="str">
            <v>LMT</v>
          </cell>
          <cell r="D947">
            <v>2015</v>
          </cell>
          <cell r="G947">
            <v>40536000000</v>
          </cell>
          <cell r="H947">
            <v>36044000000</v>
          </cell>
          <cell r="I947">
            <v>-220000000</v>
          </cell>
          <cell r="J947">
            <v>0</v>
          </cell>
          <cell r="K947">
            <v>0</v>
          </cell>
        </row>
        <row r="948">
          <cell r="A948" t="str">
            <v>LMT</v>
          </cell>
          <cell r="D948">
            <v>2016</v>
          </cell>
          <cell r="G948">
            <v>47248000000</v>
          </cell>
          <cell r="H948">
            <v>42186000000</v>
          </cell>
          <cell r="I948">
            <v>-487000000</v>
          </cell>
          <cell r="J948">
            <v>0</v>
          </cell>
          <cell r="K948">
            <v>0</v>
          </cell>
        </row>
        <row r="949">
          <cell r="A949" t="str">
            <v>LNT</v>
          </cell>
          <cell r="D949">
            <v>2012</v>
          </cell>
          <cell r="G949">
            <v>3094500000</v>
          </cell>
          <cell r="H949">
            <v>2144200000</v>
          </cell>
          <cell r="I949">
            <v>98200000</v>
          </cell>
          <cell r="J949">
            <v>0</v>
          </cell>
          <cell r="K949">
            <v>332400000</v>
          </cell>
        </row>
        <row r="950">
          <cell r="A950" t="str">
            <v>LNT</v>
          </cell>
          <cell r="D950">
            <v>2013</v>
          </cell>
          <cell r="G950">
            <v>3276800000</v>
          </cell>
          <cell r="H950">
            <v>2272400000</v>
          </cell>
          <cell r="I950">
            <v>99600000</v>
          </cell>
          <cell r="J950">
            <v>0</v>
          </cell>
          <cell r="K950">
            <v>370900000</v>
          </cell>
        </row>
        <row r="951">
          <cell r="A951" t="str">
            <v>LNT</v>
          </cell>
          <cell r="D951">
            <v>2014</v>
          </cell>
          <cell r="G951">
            <v>3350300000</v>
          </cell>
          <cell r="H951">
            <v>2317500000</v>
          </cell>
          <cell r="I951">
            <v>101100000</v>
          </cell>
          <cell r="J951">
            <v>0</v>
          </cell>
          <cell r="K951">
            <v>388100000</v>
          </cell>
        </row>
        <row r="952">
          <cell r="A952" t="str">
            <v>LNT</v>
          </cell>
          <cell r="D952">
            <v>2015</v>
          </cell>
          <cell r="G952">
            <v>3253600000</v>
          </cell>
          <cell r="H952">
            <v>2171600000</v>
          </cell>
          <cell r="I952">
            <v>103700000</v>
          </cell>
          <cell r="J952">
            <v>0</v>
          </cell>
          <cell r="K952">
            <v>401300000</v>
          </cell>
        </row>
        <row r="953">
          <cell r="A953" t="str">
            <v>LOW</v>
          </cell>
          <cell r="D953">
            <v>2013</v>
          </cell>
          <cell r="G953">
            <v>50521000000</v>
          </cell>
          <cell r="H953">
            <v>33194000000</v>
          </cell>
          <cell r="I953">
            <v>12244000000</v>
          </cell>
          <cell r="J953">
            <v>0</v>
          </cell>
          <cell r="K953">
            <v>1523000000</v>
          </cell>
        </row>
        <row r="954">
          <cell r="A954" t="str">
            <v>LOW</v>
          </cell>
          <cell r="D954">
            <v>2014</v>
          </cell>
          <cell r="G954">
            <v>53417000000</v>
          </cell>
          <cell r="H954">
            <v>34941000000</v>
          </cell>
          <cell r="I954">
            <v>12865000000</v>
          </cell>
          <cell r="J954">
            <v>0</v>
          </cell>
          <cell r="K954">
            <v>1462000000</v>
          </cell>
        </row>
        <row r="955">
          <cell r="A955" t="str">
            <v>LOW</v>
          </cell>
          <cell r="D955">
            <v>2015</v>
          </cell>
          <cell r="G955">
            <v>56223000000</v>
          </cell>
          <cell r="H955">
            <v>36665000000</v>
          </cell>
          <cell r="I955">
            <v>13281000000</v>
          </cell>
          <cell r="J955">
            <v>0</v>
          </cell>
          <cell r="K955">
            <v>1485000000</v>
          </cell>
        </row>
        <row r="956">
          <cell r="A956" t="str">
            <v>LOW</v>
          </cell>
          <cell r="D956">
            <v>2016</v>
          </cell>
          <cell r="G956">
            <v>59074000000</v>
          </cell>
          <cell r="H956">
            <v>38504000000</v>
          </cell>
          <cell r="I956">
            <v>14115000000</v>
          </cell>
          <cell r="J956">
            <v>0</v>
          </cell>
          <cell r="K956">
            <v>1484000000</v>
          </cell>
        </row>
        <row r="957">
          <cell r="A957" t="str">
            <v>LRCX</v>
          </cell>
          <cell r="D957">
            <v>2013</v>
          </cell>
          <cell r="G957">
            <v>3598916000</v>
          </cell>
          <cell r="H957">
            <v>2195857000</v>
          </cell>
          <cell r="I957">
            <v>601300000</v>
          </cell>
          <cell r="J957">
            <v>683688000</v>
          </cell>
          <cell r="K957">
            <v>0</v>
          </cell>
        </row>
        <row r="958">
          <cell r="A958" t="str">
            <v>LRCX</v>
          </cell>
          <cell r="D958">
            <v>2014</v>
          </cell>
          <cell r="G958">
            <v>4607309000</v>
          </cell>
          <cell r="H958">
            <v>2599828000</v>
          </cell>
          <cell r="I958">
            <v>613341000</v>
          </cell>
          <cell r="J958">
            <v>716471000</v>
          </cell>
          <cell r="K958">
            <v>0</v>
          </cell>
        </row>
        <row r="959">
          <cell r="A959" t="str">
            <v>LRCX</v>
          </cell>
          <cell r="D959">
            <v>2015</v>
          </cell>
          <cell r="G959">
            <v>5259312000</v>
          </cell>
          <cell r="H959">
            <v>2974976000</v>
          </cell>
          <cell r="I959">
            <v>591611000</v>
          </cell>
          <cell r="J959">
            <v>825242000</v>
          </cell>
          <cell r="K959">
            <v>0</v>
          </cell>
        </row>
        <row r="960">
          <cell r="A960" t="str">
            <v>LRCX</v>
          </cell>
          <cell r="D960">
            <v>2016</v>
          </cell>
          <cell r="G960">
            <v>5885893000</v>
          </cell>
          <cell r="H960">
            <v>3266971000</v>
          </cell>
          <cell r="I960">
            <v>630954000</v>
          </cell>
          <cell r="J960">
            <v>913712000</v>
          </cell>
          <cell r="K960">
            <v>0</v>
          </cell>
        </row>
        <row r="961">
          <cell r="A961" t="str">
            <v>LUK</v>
          </cell>
          <cell r="D961">
            <v>2012</v>
          </cell>
          <cell r="G961">
            <v>7810610000</v>
          </cell>
          <cell r="H961">
            <v>7479746000</v>
          </cell>
          <cell r="I961">
            <v>360586000</v>
          </cell>
          <cell r="J961">
            <v>0</v>
          </cell>
          <cell r="K961">
            <v>116388000</v>
          </cell>
        </row>
        <row r="962">
          <cell r="A962" t="str">
            <v>LUK</v>
          </cell>
          <cell r="D962">
            <v>2013</v>
          </cell>
          <cell r="G962">
            <v>9531778000</v>
          </cell>
          <cell r="H962">
            <v>7567707000</v>
          </cell>
          <cell r="I962">
            <v>2177616000</v>
          </cell>
          <cell r="J962">
            <v>0</v>
          </cell>
          <cell r="K962">
            <v>167425000</v>
          </cell>
        </row>
        <row r="963">
          <cell r="A963" t="str">
            <v>LUK</v>
          </cell>
          <cell r="D963">
            <v>2014</v>
          </cell>
          <cell r="G963">
            <v>10681897000</v>
          </cell>
          <cell r="H963">
            <v>8024286000</v>
          </cell>
          <cell r="I963">
            <v>2856642000</v>
          </cell>
          <cell r="J963">
            <v>0</v>
          </cell>
          <cell r="K963">
            <v>185993000</v>
          </cell>
        </row>
        <row r="964">
          <cell r="A964" t="str">
            <v>LUK</v>
          </cell>
          <cell r="D964">
            <v>2015</v>
          </cell>
          <cell r="G964">
            <v>10116502000</v>
          </cell>
          <cell r="H964">
            <v>7677233000</v>
          </cell>
          <cell r="I964">
            <v>2620072000</v>
          </cell>
          <cell r="J964">
            <v>0</v>
          </cell>
          <cell r="K964">
            <v>224133000</v>
          </cell>
        </row>
        <row r="965">
          <cell r="A965" t="str">
            <v>LUV</v>
          </cell>
          <cell r="D965">
            <v>2013</v>
          </cell>
          <cell r="G965">
            <v>17699000000</v>
          </cell>
          <cell r="H965">
            <v>8307000000</v>
          </cell>
          <cell r="I965">
            <v>7161000000</v>
          </cell>
          <cell r="J965">
            <v>0</v>
          </cell>
          <cell r="K965">
            <v>867000000</v>
          </cell>
        </row>
        <row r="966">
          <cell r="A966" t="str">
            <v>LUV</v>
          </cell>
          <cell r="D966">
            <v>2014</v>
          </cell>
          <cell r="G966">
            <v>18605000000</v>
          </cell>
          <cell r="H966">
            <v>7677000000</v>
          </cell>
          <cell r="I966">
            <v>7639000000</v>
          </cell>
          <cell r="J966">
            <v>0</v>
          </cell>
          <cell r="K966">
            <v>938000000</v>
          </cell>
        </row>
        <row r="967">
          <cell r="A967" t="str">
            <v>LUV</v>
          </cell>
          <cell r="D967">
            <v>2015</v>
          </cell>
          <cell r="G967">
            <v>19820000000</v>
          </cell>
          <cell r="H967">
            <v>6025000000</v>
          </cell>
          <cell r="I967">
            <v>8625000000</v>
          </cell>
          <cell r="J967">
            <v>0</v>
          </cell>
          <cell r="K967">
            <v>1015000000</v>
          </cell>
        </row>
        <row r="968">
          <cell r="A968" t="str">
            <v>LUV</v>
          </cell>
          <cell r="D968">
            <v>2016</v>
          </cell>
          <cell r="G968">
            <v>20425000000</v>
          </cell>
          <cell r="H968">
            <v>6132000000</v>
          </cell>
          <cell r="I968">
            <v>9312000000</v>
          </cell>
          <cell r="J968">
            <v>0</v>
          </cell>
          <cell r="K968">
            <v>1221000000</v>
          </cell>
        </row>
        <row r="969">
          <cell r="A969" t="str">
            <v>LVLT</v>
          </cell>
          <cell r="D969">
            <v>2012</v>
          </cell>
          <cell r="G969">
            <v>6376000000</v>
          </cell>
          <cell r="H969">
            <v>3851000000</v>
          </cell>
          <cell r="I969">
            <v>1201000000</v>
          </cell>
          <cell r="J969">
            <v>0</v>
          </cell>
          <cell r="K969">
            <v>749000000</v>
          </cell>
        </row>
        <row r="970">
          <cell r="A970" t="str">
            <v>LVLT</v>
          </cell>
          <cell r="D970">
            <v>2013</v>
          </cell>
          <cell r="G970">
            <v>6313000000</v>
          </cell>
          <cell r="H970">
            <v>3685000000</v>
          </cell>
          <cell r="I970">
            <v>1162000000</v>
          </cell>
          <cell r="J970">
            <v>0</v>
          </cell>
          <cell r="K970">
            <v>800000000</v>
          </cell>
        </row>
        <row r="971">
          <cell r="A971" t="str">
            <v>LVLT</v>
          </cell>
          <cell r="D971">
            <v>2014</v>
          </cell>
          <cell r="G971">
            <v>6777000000</v>
          </cell>
          <cell r="H971">
            <v>3775000000</v>
          </cell>
          <cell r="I971">
            <v>1181000000</v>
          </cell>
          <cell r="J971">
            <v>0</v>
          </cell>
          <cell r="K971">
            <v>808000000</v>
          </cell>
        </row>
        <row r="972">
          <cell r="A972" t="str">
            <v>LVLT</v>
          </cell>
          <cell r="D972">
            <v>2015</v>
          </cell>
          <cell r="G972">
            <v>8229000000</v>
          </cell>
          <cell r="H972">
            <v>4265000000</v>
          </cell>
          <cell r="I972">
            <v>1467000000</v>
          </cell>
          <cell r="J972">
            <v>0</v>
          </cell>
          <cell r="K972">
            <v>1166000000</v>
          </cell>
        </row>
        <row r="973">
          <cell r="A973" t="str">
            <v>LYB</v>
          </cell>
          <cell r="D973">
            <v>2012</v>
          </cell>
          <cell r="G973">
            <v>45352000000</v>
          </cell>
          <cell r="H973">
            <v>39595000000</v>
          </cell>
          <cell r="I973">
            <v>909000000</v>
          </cell>
          <cell r="J973">
            <v>172000000</v>
          </cell>
          <cell r="K973">
            <v>0</v>
          </cell>
        </row>
        <row r="974">
          <cell r="A974" t="str">
            <v>LYB</v>
          </cell>
          <cell r="D974">
            <v>2013</v>
          </cell>
          <cell r="G974">
            <v>44062000000</v>
          </cell>
          <cell r="H974">
            <v>37940000000</v>
          </cell>
          <cell r="I974">
            <v>870000000</v>
          </cell>
          <cell r="J974">
            <v>150000000</v>
          </cell>
          <cell r="K974">
            <v>0</v>
          </cell>
        </row>
        <row r="975">
          <cell r="A975" t="str">
            <v>LYB</v>
          </cell>
          <cell r="D975">
            <v>2014</v>
          </cell>
          <cell r="G975">
            <v>45608000000</v>
          </cell>
          <cell r="H975">
            <v>38939000000</v>
          </cell>
          <cell r="I975">
            <v>806000000</v>
          </cell>
          <cell r="J975">
            <v>127000000</v>
          </cell>
          <cell r="K975">
            <v>0</v>
          </cell>
        </row>
        <row r="976">
          <cell r="A976" t="str">
            <v>LYB</v>
          </cell>
          <cell r="D976">
            <v>2015</v>
          </cell>
          <cell r="G976">
            <v>32735000000</v>
          </cell>
          <cell r="H976">
            <v>25683000000</v>
          </cell>
          <cell r="I976">
            <v>828000000</v>
          </cell>
          <cell r="J976">
            <v>102000000</v>
          </cell>
          <cell r="K976">
            <v>0</v>
          </cell>
        </row>
        <row r="977">
          <cell r="A977" t="str">
            <v>M</v>
          </cell>
          <cell r="D977">
            <v>2013</v>
          </cell>
          <cell r="G977">
            <v>27686000000</v>
          </cell>
          <cell r="H977">
            <v>16538000000</v>
          </cell>
          <cell r="I977">
            <v>8482000000</v>
          </cell>
          <cell r="J977">
            <v>0</v>
          </cell>
          <cell r="K977">
            <v>0</v>
          </cell>
        </row>
        <row r="978">
          <cell r="A978" t="str">
            <v>M</v>
          </cell>
          <cell r="D978">
            <v>2014</v>
          </cell>
          <cell r="G978">
            <v>27931000000</v>
          </cell>
          <cell r="H978">
            <v>16725000000</v>
          </cell>
          <cell r="I978">
            <v>8440000000</v>
          </cell>
          <cell r="J978">
            <v>0</v>
          </cell>
          <cell r="K978">
            <v>0</v>
          </cell>
        </row>
        <row r="979">
          <cell r="A979" t="str">
            <v>M</v>
          </cell>
          <cell r="D979">
            <v>2015</v>
          </cell>
          <cell r="G979">
            <v>28105000000</v>
          </cell>
          <cell r="H979">
            <v>16863000000</v>
          </cell>
          <cell r="I979">
            <v>8355000000</v>
          </cell>
          <cell r="J979">
            <v>0</v>
          </cell>
          <cell r="K979">
            <v>0</v>
          </cell>
        </row>
        <row r="980">
          <cell r="A980" t="str">
            <v>M</v>
          </cell>
          <cell r="D980">
            <v>2016</v>
          </cell>
          <cell r="G980">
            <v>27079000000</v>
          </cell>
          <cell r="H980">
            <v>16496000000</v>
          </cell>
          <cell r="I980">
            <v>8256000000</v>
          </cell>
          <cell r="J980">
            <v>0</v>
          </cell>
          <cell r="K980">
            <v>0</v>
          </cell>
        </row>
        <row r="981">
          <cell r="A981" t="str">
            <v>MA</v>
          </cell>
          <cell r="D981">
            <v>2013</v>
          </cell>
          <cell r="G981">
            <v>8312000000</v>
          </cell>
          <cell r="H981" t="str">
            <v>0</v>
          </cell>
          <cell r="I981">
            <v>3456000000</v>
          </cell>
          <cell r="J981">
            <v>0</v>
          </cell>
          <cell r="K981">
            <v>258000000</v>
          </cell>
        </row>
        <row r="982">
          <cell r="A982" t="str">
            <v>MA</v>
          </cell>
          <cell r="D982">
            <v>2014</v>
          </cell>
          <cell r="G982">
            <v>9441000000</v>
          </cell>
          <cell r="H982" t="str">
            <v>0</v>
          </cell>
          <cell r="I982">
            <v>4014000000</v>
          </cell>
          <cell r="J982">
            <v>0</v>
          </cell>
          <cell r="K982">
            <v>321000000</v>
          </cell>
        </row>
        <row r="983">
          <cell r="A983" t="str">
            <v>MA</v>
          </cell>
          <cell r="D983">
            <v>2015</v>
          </cell>
          <cell r="G983">
            <v>9667000000</v>
          </cell>
          <cell r="H983" t="str">
            <v>0</v>
          </cell>
          <cell r="I983">
            <v>4162000000</v>
          </cell>
          <cell r="J983">
            <v>0</v>
          </cell>
          <cell r="K983">
            <v>366000000</v>
          </cell>
        </row>
        <row r="984">
          <cell r="A984" t="str">
            <v>MA</v>
          </cell>
          <cell r="D984">
            <v>2016</v>
          </cell>
          <cell r="G984">
            <v>10776000000</v>
          </cell>
          <cell r="H984" t="str">
            <v>0</v>
          </cell>
          <cell r="I984">
            <v>4525000000</v>
          </cell>
          <cell r="J984">
            <v>0</v>
          </cell>
          <cell r="K984">
            <v>373000000</v>
          </cell>
        </row>
        <row r="985">
          <cell r="A985" t="str">
            <v>MAA</v>
          </cell>
          <cell r="D985">
            <v>2012</v>
          </cell>
          <cell r="G985">
            <v>475888000</v>
          </cell>
          <cell r="H985">
            <v>117275000</v>
          </cell>
          <cell r="I985">
            <v>47115000</v>
          </cell>
          <cell r="J985">
            <v>0</v>
          </cell>
          <cell r="K985">
            <v>121211000</v>
          </cell>
        </row>
        <row r="986">
          <cell r="A986" t="str">
            <v>MAA</v>
          </cell>
          <cell r="D986">
            <v>2013</v>
          </cell>
          <cell r="G986">
            <v>635490000</v>
          </cell>
          <cell r="H986">
            <v>172050000</v>
          </cell>
          <cell r="I986">
            <v>43720000</v>
          </cell>
          <cell r="J986">
            <v>0</v>
          </cell>
          <cell r="K986">
            <v>186979000</v>
          </cell>
        </row>
        <row r="987">
          <cell r="A987" t="str">
            <v>MAA</v>
          </cell>
          <cell r="D987">
            <v>2014</v>
          </cell>
          <cell r="G987">
            <v>992332000</v>
          </cell>
          <cell r="H987">
            <v>275379000</v>
          </cell>
          <cell r="I987">
            <v>57664000</v>
          </cell>
          <cell r="J987">
            <v>0</v>
          </cell>
          <cell r="K987">
            <v>301812000</v>
          </cell>
        </row>
        <row r="988">
          <cell r="A988" t="str">
            <v>MAA</v>
          </cell>
          <cell r="D988">
            <v>2015</v>
          </cell>
          <cell r="G988">
            <v>1042779000</v>
          </cell>
          <cell r="H988">
            <v>280901000</v>
          </cell>
          <cell r="I988">
            <v>53992000</v>
          </cell>
          <cell r="J988">
            <v>0</v>
          </cell>
          <cell r="K988">
            <v>294520000</v>
          </cell>
        </row>
        <row r="989">
          <cell r="A989" t="str">
            <v>MAC</v>
          </cell>
          <cell r="D989">
            <v>2012</v>
          </cell>
          <cell r="G989">
            <v>797517000</v>
          </cell>
          <cell r="H989">
            <v>337533000</v>
          </cell>
          <cell r="I989">
            <v>20412000</v>
          </cell>
          <cell r="J989">
            <v>0</v>
          </cell>
          <cell r="K989">
            <v>277621000</v>
          </cell>
        </row>
        <row r="990">
          <cell r="A990" t="str">
            <v>MAC</v>
          </cell>
          <cell r="D990">
            <v>2013</v>
          </cell>
          <cell r="G990">
            <v>1029475000</v>
          </cell>
          <cell r="H990">
            <v>423256000</v>
          </cell>
          <cell r="I990">
            <v>27772000</v>
          </cell>
          <cell r="J990">
            <v>0</v>
          </cell>
          <cell r="K990">
            <v>357165000</v>
          </cell>
        </row>
        <row r="991">
          <cell r="A991" t="str">
            <v>MAC</v>
          </cell>
          <cell r="D991">
            <v>2014</v>
          </cell>
          <cell r="G991">
            <v>1105247000</v>
          </cell>
          <cell r="H991">
            <v>441929000</v>
          </cell>
          <cell r="I991">
            <v>29412000</v>
          </cell>
          <cell r="J991">
            <v>0</v>
          </cell>
          <cell r="K991">
            <v>378716000</v>
          </cell>
        </row>
        <row r="992">
          <cell r="A992" t="str">
            <v>MAC</v>
          </cell>
          <cell r="D992">
            <v>2015</v>
          </cell>
          <cell r="G992">
            <v>1288149000</v>
          </cell>
          <cell r="H992">
            <v>497359000</v>
          </cell>
          <cell r="I992">
            <v>29870000</v>
          </cell>
          <cell r="J992">
            <v>0</v>
          </cell>
          <cell r="K992">
            <v>464472000</v>
          </cell>
        </row>
        <row r="993">
          <cell r="A993" t="str">
            <v>MAR</v>
          </cell>
          <cell r="D993">
            <v>2012</v>
          </cell>
          <cell r="G993">
            <v>11814000000</v>
          </cell>
          <cell r="H993">
            <v>10190000000</v>
          </cell>
          <cell r="I993">
            <v>582000000</v>
          </cell>
          <cell r="J993">
            <v>0</v>
          </cell>
          <cell r="K993">
            <v>102000000</v>
          </cell>
        </row>
        <row r="994">
          <cell r="A994" t="str">
            <v>MAR</v>
          </cell>
          <cell r="D994">
            <v>2013</v>
          </cell>
          <cell r="G994">
            <v>12784000000</v>
          </cell>
          <cell r="H994">
            <v>11020000000</v>
          </cell>
          <cell r="I994">
            <v>649000000</v>
          </cell>
          <cell r="J994">
            <v>0</v>
          </cell>
          <cell r="K994">
            <v>127000000</v>
          </cell>
        </row>
        <row r="995">
          <cell r="A995" t="str">
            <v>MAR</v>
          </cell>
          <cell r="D995">
            <v>2014</v>
          </cell>
          <cell r="G995">
            <v>13796000000</v>
          </cell>
          <cell r="H995">
            <v>11830000000</v>
          </cell>
          <cell r="I995">
            <v>659000000</v>
          </cell>
          <cell r="J995">
            <v>0</v>
          </cell>
          <cell r="K995">
            <v>148000000</v>
          </cell>
        </row>
        <row r="996">
          <cell r="A996" t="str">
            <v>MAR</v>
          </cell>
          <cell r="D996">
            <v>2015</v>
          </cell>
          <cell r="G996">
            <v>14486000000</v>
          </cell>
          <cell r="H996">
            <v>12363000000</v>
          </cell>
          <cell r="I996">
            <v>634000000</v>
          </cell>
          <cell r="J996">
            <v>0</v>
          </cell>
          <cell r="K996">
            <v>139000000</v>
          </cell>
        </row>
        <row r="997">
          <cell r="A997" t="str">
            <v>MAS</v>
          </cell>
          <cell r="D997">
            <v>2013</v>
          </cell>
          <cell r="G997">
            <v>6761000000</v>
          </cell>
          <cell r="H997">
            <v>4802000000</v>
          </cell>
          <cell r="I997">
            <v>1347000000</v>
          </cell>
          <cell r="J997">
            <v>0</v>
          </cell>
          <cell r="K997">
            <v>0</v>
          </cell>
        </row>
        <row r="998">
          <cell r="A998" t="str">
            <v>MAS</v>
          </cell>
          <cell r="D998">
            <v>2014</v>
          </cell>
          <cell r="G998">
            <v>7006000000</v>
          </cell>
          <cell r="H998">
            <v>4946000000</v>
          </cell>
          <cell r="I998">
            <v>1338000000</v>
          </cell>
          <cell r="J998">
            <v>0</v>
          </cell>
          <cell r="K998">
            <v>0</v>
          </cell>
        </row>
        <row r="999">
          <cell r="A999" t="str">
            <v>MAS</v>
          </cell>
          <cell r="D999">
            <v>2015</v>
          </cell>
          <cell r="G999">
            <v>7142000000</v>
          </cell>
          <cell r="H999">
            <v>4889000000</v>
          </cell>
          <cell r="I999">
            <v>1339000000</v>
          </cell>
          <cell r="J999">
            <v>0</v>
          </cell>
          <cell r="K999">
            <v>0</v>
          </cell>
        </row>
        <row r="1000">
          <cell r="A1000" t="str">
            <v>MAS</v>
          </cell>
          <cell r="D1000">
            <v>2016</v>
          </cell>
          <cell r="G1000">
            <v>7357000000</v>
          </cell>
          <cell r="H1000">
            <v>4901000000</v>
          </cell>
          <cell r="I1000">
            <v>1403000000</v>
          </cell>
          <cell r="J1000">
            <v>0</v>
          </cell>
          <cell r="K1000">
            <v>0</v>
          </cell>
        </row>
        <row r="1001">
          <cell r="A1001" t="str">
            <v>MAT</v>
          </cell>
          <cell r="D1001">
            <v>2012</v>
          </cell>
          <cell r="G1001">
            <v>6420881000</v>
          </cell>
          <cell r="H1001">
            <v>3011684000</v>
          </cell>
          <cell r="I1001">
            <v>2388182000</v>
          </cell>
          <cell r="J1001">
            <v>0</v>
          </cell>
          <cell r="K1001">
            <v>0</v>
          </cell>
        </row>
        <row r="1002">
          <cell r="A1002" t="str">
            <v>MAT</v>
          </cell>
          <cell r="D1002">
            <v>2013</v>
          </cell>
          <cell r="G1002">
            <v>6484892000</v>
          </cell>
          <cell r="H1002">
            <v>3006009000</v>
          </cell>
          <cell r="I1002">
            <v>2310780000</v>
          </cell>
          <cell r="J1002">
            <v>0</v>
          </cell>
          <cell r="K1002">
            <v>0</v>
          </cell>
        </row>
        <row r="1003">
          <cell r="A1003" t="str">
            <v>MAT</v>
          </cell>
          <cell r="D1003">
            <v>2014</v>
          </cell>
          <cell r="G1003">
            <v>6023819000</v>
          </cell>
          <cell r="H1003">
            <v>3022797000</v>
          </cell>
          <cell r="I1003">
            <v>2347308000</v>
          </cell>
          <cell r="J1003">
            <v>0</v>
          </cell>
          <cell r="K1003">
            <v>0</v>
          </cell>
        </row>
        <row r="1004">
          <cell r="A1004" t="str">
            <v>MAT</v>
          </cell>
          <cell r="D1004">
            <v>2015</v>
          </cell>
          <cell r="G1004">
            <v>5702613000</v>
          </cell>
          <cell r="H1004">
            <v>2896255000</v>
          </cell>
          <cell r="I1004">
            <v>2265436000</v>
          </cell>
          <cell r="J1004">
            <v>0</v>
          </cell>
          <cell r="K1004">
            <v>0</v>
          </cell>
        </row>
        <row r="1005">
          <cell r="A1005" t="str">
            <v>MCD</v>
          </cell>
          <cell r="D1005">
            <v>2012</v>
          </cell>
          <cell r="G1005">
            <v>27567000000</v>
          </cell>
          <cell r="H1005">
            <v>16750700000</v>
          </cell>
          <cell r="I1005">
            <v>2211700000</v>
          </cell>
          <cell r="J1005">
            <v>0</v>
          </cell>
          <cell r="K1005">
            <v>0</v>
          </cell>
        </row>
        <row r="1006">
          <cell r="A1006" t="str">
            <v>MCD</v>
          </cell>
          <cell r="D1006">
            <v>2013</v>
          </cell>
          <cell r="G1006">
            <v>28105700000</v>
          </cell>
          <cell r="H1006">
            <v>17203000000</v>
          </cell>
          <cell r="I1006">
            <v>2138400000</v>
          </cell>
          <cell r="J1006">
            <v>0</v>
          </cell>
          <cell r="K1006">
            <v>0</v>
          </cell>
        </row>
        <row r="1007">
          <cell r="A1007" t="str">
            <v>MCD</v>
          </cell>
          <cell r="D1007">
            <v>2014</v>
          </cell>
          <cell r="G1007">
            <v>27441300000</v>
          </cell>
          <cell r="H1007">
            <v>16985600000</v>
          </cell>
          <cell r="I1007">
            <v>2506500000</v>
          </cell>
          <cell r="J1007">
            <v>0</v>
          </cell>
          <cell r="K1007">
            <v>0</v>
          </cell>
        </row>
        <row r="1008">
          <cell r="A1008" t="str">
            <v>MCD</v>
          </cell>
          <cell r="D1008">
            <v>2015</v>
          </cell>
          <cell r="G1008">
            <v>25413000000</v>
          </cell>
          <cell r="H1008">
            <v>15623800000</v>
          </cell>
          <cell r="I1008">
            <v>2643700000</v>
          </cell>
          <cell r="J1008">
            <v>0</v>
          </cell>
          <cell r="K1008">
            <v>0</v>
          </cell>
        </row>
        <row r="1009">
          <cell r="A1009" t="str">
            <v>MCHP</v>
          </cell>
          <cell r="D1009">
            <v>2013</v>
          </cell>
          <cell r="G1009">
            <v>1581623000</v>
          </cell>
          <cell r="H1009">
            <v>743164000</v>
          </cell>
          <cell r="I1009">
            <v>261471000</v>
          </cell>
          <cell r="J1009">
            <v>254723000</v>
          </cell>
          <cell r="K1009">
            <v>111537000</v>
          </cell>
        </row>
        <row r="1010">
          <cell r="A1010" t="str">
            <v>MCHP</v>
          </cell>
          <cell r="D1010">
            <v>2014</v>
          </cell>
          <cell r="G1010">
            <v>1931217000</v>
          </cell>
          <cell r="H1010">
            <v>802474000</v>
          </cell>
          <cell r="I1010">
            <v>267278000</v>
          </cell>
          <cell r="J1010">
            <v>305043000</v>
          </cell>
          <cell r="K1010">
            <v>94534000</v>
          </cell>
        </row>
        <row r="1011">
          <cell r="A1011" t="str">
            <v>MCHP</v>
          </cell>
          <cell r="D1011">
            <v>2015</v>
          </cell>
          <cell r="G1011">
            <v>2147036000</v>
          </cell>
          <cell r="H1011">
            <v>917472000</v>
          </cell>
          <cell r="I1011">
            <v>274815000</v>
          </cell>
          <cell r="J1011">
            <v>349543000</v>
          </cell>
          <cell r="K1011">
            <v>176746000</v>
          </cell>
        </row>
        <row r="1012">
          <cell r="A1012" t="str">
            <v>MCHP</v>
          </cell>
          <cell r="D1012">
            <v>2016</v>
          </cell>
          <cell r="G1012">
            <v>2173334000</v>
          </cell>
          <cell r="H1012">
            <v>967870000</v>
          </cell>
          <cell r="I1012">
            <v>301670000</v>
          </cell>
          <cell r="J1012">
            <v>372596000</v>
          </cell>
          <cell r="K1012">
            <v>174896000</v>
          </cell>
        </row>
        <row r="1013">
          <cell r="A1013" t="str">
            <v>MCK</v>
          </cell>
          <cell r="D1013">
            <v>2013</v>
          </cell>
          <cell r="G1013">
            <v>122196000000</v>
          </cell>
          <cell r="H1013">
            <v>115315000000</v>
          </cell>
          <cell r="I1013">
            <v>4110000000</v>
          </cell>
          <cell r="J1013">
            <v>433000000</v>
          </cell>
          <cell r="K1013">
            <v>0</v>
          </cell>
        </row>
        <row r="1014">
          <cell r="A1014" t="str">
            <v>MCK</v>
          </cell>
          <cell r="D1014">
            <v>2014</v>
          </cell>
          <cell r="G1014">
            <v>137392000000</v>
          </cell>
          <cell r="H1014">
            <v>129040000000</v>
          </cell>
          <cell r="I1014">
            <v>5388000000</v>
          </cell>
          <cell r="J1014">
            <v>457000000</v>
          </cell>
          <cell r="K1014">
            <v>0</v>
          </cell>
        </row>
        <row r="1015">
          <cell r="A1015" t="str">
            <v>MCK</v>
          </cell>
          <cell r="D1015">
            <v>2015</v>
          </cell>
          <cell r="G1015">
            <v>179045000000</v>
          </cell>
          <cell r="H1015">
            <v>167634000000</v>
          </cell>
          <cell r="I1015">
            <v>7901000000</v>
          </cell>
          <cell r="J1015">
            <v>392000000</v>
          </cell>
          <cell r="K1015">
            <v>0</v>
          </cell>
        </row>
        <row r="1016">
          <cell r="A1016" t="str">
            <v>MCK</v>
          </cell>
          <cell r="D1016">
            <v>2016</v>
          </cell>
          <cell r="G1016">
            <v>190884000000</v>
          </cell>
          <cell r="H1016">
            <v>179468000000</v>
          </cell>
          <cell r="I1016">
            <v>7276000000</v>
          </cell>
          <cell r="J1016">
            <v>392000000</v>
          </cell>
          <cell r="K1016">
            <v>0</v>
          </cell>
        </row>
        <row r="1017">
          <cell r="A1017" t="str">
            <v>MCO</v>
          </cell>
          <cell r="D1017">
            <v>2012</v>
          </cell>
          <cell r="G1017">
            <v>2730300000</v>
          </cell>
          <cell r="H1017">
            <v>795000000</v>
          </cell>
          <cell r="I1017">
            <v>752200000</v>
          </cell>
          <cell r="J1017">
            <v>0</v>
          </cell>
          <cell r="K1017">
            <v>93500000</v>
          </cell>
        </row>
        <row r="1018">
          <cell r="A1018" t="str">
            <v>MCO</v>
          </cell>
          <cell r="D1018">
            <v>2013</v>
          </cell>
          <cell r="G1018">
            <v>2972500000</v>
          </cell>
          <cell r="H1018">
            <v>822400000</v>
          </cell>
          <cell r="I1018">
            <v>822100000</v>
          </cell>
          <cell r="J1018">
            <v>0</v>
          </cell>
          <cell r="K1018">
            <v>93400000</v>
          </cell>
        </row>
        <row r="1019">
          <cell r="A1019" t="str">
            <v>MCO</v>
          </cell>
          <cell r="D1019">
            <v>2014</v>
          </cell>
          <cell r="G1019">
            <v>3334300000</v>
          </cell>
          <cell r="H1019">
            <v>930300000</v>
          </cell>
          <cell r="I1019">
            <v>869300000</v>
          </cell>
          <cell r="J1019">
            <v>0</v>
          </cell>
          <cell r="K1019">
            <v>95600000</v>
          </cell>
        </row>
        <row r="1020">
          <cell r="A1020" t="str">
            <v>MCO</v>
          </cell>
          <cell r="D1020">
            <v>2015</v>
          </cell>
          <cell r="G1020">
            <v>3484500000</v>
          </cell>
          <cell r="H1020">
            <v>976300000</v>
          </cell>
          <cell r="I1020">
            <v>921300000</v>
          </cell>
          <cell r="J1020">
            <v>0</v>
          </cell>
          <cell r="K1020">
            <v>113500000</v>
          </cell>
        </row>
        <row r="1021">
          <cell r="A1021" t="str">
            <v>MDLZ</v>
          </cell>
          <cell r="D1021">
            <v>2012</v>
          </cell>
          <cell r="G1021">
            <v>35015000000</v>
          </cell>
          <cell r="H1021">
            <v>21939000000</v>
          </cell>
          <cell r="I1021">
            <v>9176000000</v>
          </cell>
          <cell r="J1021">
            <v>0</v>
          </cell>
          <cell r="K1021">
            <v>217000000</v>
          </cell>
        </row>
        <row r="1022">
          <cell r="A1022" t="str">
            <v>MDLZ</v>
          </cell>
          <cell r="D1022">
            <v>2013</v>
          </cell>
          <cell r="G1022">
            <v>35299000000</v>
          </cell>
          <cell r="H1022">
            <v>22189000000</v>
          </cell>
          <cell r="I1022">
            <v>8679000000</v>
          </cell>
          <cell r="J1022">
            <v>0</v>
          </cell>
          <cell r="K1022">
            <v>217000000</v>
          </cell>
        </row>
        <row r="1023">
          <cell r="A1023" t="str">
            <v>MDLZ</v>
          </cell>
          <cell r="D1023">
            <v>2014</v>
          </cell>
          <cell r="G1023">
            <v>34244000000</v>
          </cell>
          <cell r="H1023">
            <v>21647000000</v>
          </cell>
          <cell r="I1023">
            <v>8457000000</v>
          </cell>
          <cell r="J1023">
            <v>0</v>
          </cell>
          <cell r="K1023">
            <v>206000000</v>
          </cell>
        </row>
        <row r="1024">
          <cell r="A1024" t="str">
            <v>MDLZ</v>
          </cell>
          <cell r="D1024">
            <v>2015</v>
          </cell>
          <cell r="G1024">
            <v>29636000000</v>
          </cell>
          <cell r="H1024">
            <v>18124000000</v>
          </cell>
          <cell r="I1024">
            <v>7577000000</v>
          </cell>
          <cell r="J1024">
            <v>0</v>
          </cell>
          <cell r="K1024">
            <v>181000000</v>
          </cell>
        </row>
        <row r="1025">
          <cell r="A1025" t="str">
            <v>MET</v>
          </cell>
          <cell r="D1025">
            <v>2012</v>
          </cell>
          <cell r="G1025">
            <v>68150000000</v>
          </cell>
          <cell r="H1025">
            <v>37987000000</v>
          </cell>
          <cell r="I1025">
            <v>9098000000</v>
          </cell>
          <cell r="J1025">
            <v>0</v>
          </cell>
          <cell r="K1025">
            <v>17755000000</v>
          </cell>
        </row>
        <row r="1026">
          <cell r="A1026" t="str">
            <v>MET</v>
          </cell>
          <cell r="D1026">
            <v>2013</v>
          </cell>
          <cell r="G1026">
            <v>68199000000</v>
          </cell>
          <cell r="H1026">
            <v>38107000000</v>
          </cell>
          <cell r="I1026">
            <v>9438000000</v>
          </cell>
          <cell r="J1026">
            <v>0</v>
          </cell>
          <cell r="K1026">
            <v>16602000000</v>
          </cell>
        </row>
        <row r="1027">
          <cell r="A1027" t="str">
            <v>MET</v>
          </cell>
          <cell r="D1027">
            <v>2014</v>
          </cell>
          <cell r="G1027">
            <v>73316000000</v>
          </cell>
          <cell r="H1027">
            <v>39102000000</v>
          </cell>
          <cell r="I1027">
            <v>8319000000</v>
          </cell>
          <cell r="J1027">
            <v>0</v>
          </cell>
          <cell r="K1027">
            <v>17091000000</v>
          </cell>
        </row>
        <row r="1028">
          <cell r="A1028" t="str">
            <v>MET</v>
          </cell>
          <cell r="D1028">
            <v>2015</v>
          </cell>
          <cell r="G1028">
            <v>69951000000</v>
          </cell>
          <cell r="H1028">
            <v>38714000000</v>
          </cell>
          <cell r="I1028">
            <v>6998000000</v>
          </cell>
          <cell r="J1028">
            <v>0</v>
          </cell>
          <cell r="K1028">
            <v>16769000000</v>
          </cell>
        </row>
        <row r="1029">
          <cell r="A1029" t="str">
            <v>MHK</v>
          </cell>
          <cell r="D1029">
            <v>2012</v>
          </cell>
          <cell r="G1029">
            <v>5787980000</v>
          </cell>
          <cell r="H1029">
            <v>4297922000</v>
          </cell>
          <cell r="I1029">
            <v>1110550000</v>
          </cell>
          <cell r="J1029">
            <v>0</v>
          </cell>
          <cell r="K1029">
            <v>0</v>
          </cell>
        </row>
        <row r="1030">
          <cell r="A1030" t="str">
            <v>MHK</v>
          </cell>
          <cell r="D1030">
            <v>2013</v>
          </cell>
          <cell r="G1030">
            <v>7348754000</v>
          </cell>
          <cell r="H1030">
            <v>5427945000</v>
          </cell>
          <cell r="I1030">
            <v>1373878000</v>
          </cell>
          <cell r="J1030">
            <v>0</v>
          </cell>
          <cell r="K1030">
            <v>0</v>
          </cell>
        </row>
        <row r="1031">
          <cell r="A1031" t="str">
            <v>MHK</v>
          </cell>
          <cell r="D1031">
            <v>2014</v>
          </cell>
          <cell r="G1031">
            <v>7803446000</v>
          </cell>
          <cell r="H1031">
            <v>5649254000</v>
          </cell>
          <cell r="I1031">
            <v>1381396000</v>
          </cell>
          <cell r="J1031">
            <v>0</v>
          </cell>
          <cell r="K1031">
            <v>0</v>
          </cell>
        </row>
        <row r="1032">
          <cell r="A1032" t="str">
            <v>MHK</v>
          </cell>
          <cell r="D1032">
            <v>2015</v>
          </cell>
          <cell r="G1032">
            <v>8071563000</v>
          </cell>
          <cell r="H1032">
            <v>5660877000</v>
          </cell>
          <cell r="I1032">
            <v>1573120000</v>
          </cell>
          <cell r="J1032">
            <v>0</v>
          </cell>
          <cell r="K1032">
            <v>0</v>
          </cell>
        </row>
        <row r="1033">
          <cell r="A1033" t="str">
            <v>MJN</v>
          </cell>
          <cell r="D1033">
            <v>2012</v>
          </cell>
          <cell r="G1033">
            <v>3901300000</v>
          </cell>
          <cell r="H1033">
            <v>1503800000</v>
          </cell>
          <cell r="I1033">
            <v>1457300000</v>
          </cell>
          <cell r="J1033">
            <v>100100000</v>
          </cell>
          <cell r="K1033">
            <v>0</v>
          </cell>
        </row>
        <row r="1034">
          <cell r="A1034" t="str">
            <v>MJN</v>
          </cell>
          <cell r="D1034">
            <v>2013</v>
          </cell>
          <cell r="G1034">
            <v>4200700000</v>
          </cell>
          <cell r="H1034">
            <v>1528500000</v>
          </cell>
          <cell r="I1034">
            <v>1548600000</v>
          </cell>
          <cell r="J1034">
            <v>100200000</v>
          </cell>
          <cell r="K1034">
            <v>0</v>
          </cell>
        </row>
        <row r="1035">
          <cell r="A1035" t="str">
            <v>MJN</v>
          </cell>
          <cell r="D1035">
            <v>2014</v>
          </cell>
          <cell r="G1035">
            <v>4409300000</v>
          </cell>
          <cell r="H1035">
            <v>1700600000</v>
          </cell>
          <cell r="I1035">
            <v>1617600000</v>
          </cell>
          <cell r="J1035">
            <v>115100000</v>
          </cell>
          <cell r="K1035">
            <v>0</v>
          </cell>
        </row>
        <row r="1036">
          <cell r="A1036" t="str">
            <v>MJN</v>
          </cell>
          <cell r="D1036">
            <v>2015</v>
          </cell>
          <cell r="G1036">
            <v>4071300000</v>
          </cell>
          <cell r="H1036">
            <v>1455300000</v>
          </cell>
          <cell r="I1036">
            <v>1532400000</v>
          </cell>
          <cell r="J1036">
            <v>108400000</v>
          </cell>
          <cell r="K1036">
            <v>0</v>
          </cell>
        </row>
        <row r="1037">
          <cell r="A1037" t="str">
            <v>MKC</v>
          </cell>
          <cell r="D1037">
            <v>2013</v>
          </cell>
          <cell r="G1037">
            <v>4123400000</v>
          </cell>
          <cell r="H1037">
            <v>2457600000</v>
          </cell>
          <cell r="I1037">
            <v>1090300000</v>
          </cell>
          <cell r="J1037">
            <v>0</v>
          </cell>
          <cell r="K1037">
            <v>0</v>
          </cell>
        </row>
        <row r="1038">
          <cell r="A1038" t="str">
            <v>MKC</v>
          </cell>
          <cell r="D1038">
            <v>2014</v>
          </cell>
          <cell r="G1038">
            <v>4243200000</v>
          </cell>
          <cell r="H1038">
            <v>2513000000</v>
          </cell>
          <cell r="I1038">
            <v>1122000000</v>
          </cell>
          <cell r="J1038">
            <v>0</v>
          </cell>
          <cell r="K1038">
            <v>0</v>
          </cell>
        </row>
        <row r="1039">
          <cell r="A1039" t="str">
            <v>MKC</v>
          </cell>
          <cell r="D1039">
            <v>2015</v>
          </cell>
          <cell r="G1039">
            <v>4296300000</v>
          </cell>
          <cell r="H1039">
            <v>2559000000</v>
          </cell>
          <cell r="I1039">
            <v>1127400000</v>
          </cell>
          <cell r="J1039">
            <v>0</v>
          </cell>
          <cell r="K1039">
            <v>0</v>
          </cell>
        </row>
        <row r="1040">
          <cell r="A1040" t="str">
            <v>MKC</v>
          </cell>
          <cell r="D1040">
            <v>2016</v>
          </cell>
          <cell r="G1040">
            <v>4411500000</v>
          </cell>
          <cell r="H1040">
            <v>2579800000</v>
          </cell>
          <cell r="I1040">
            <v>1175000000</v>
          </cell>
          <cell r="J1040">
            <v>0</v>
          </cell>
          <cell r="K1040">
            <v>0</v>
          </cell>
        </row>
        <row r="1041">
          <cell r="A1041" t="str">
            <v>MLM</v>
          </cell>
          <cell r="D1041">
            <v>2012</v>
          </cell>
          <cell r="G1041">
            <v>2031901000</v>
          </cell>
          <cell r="H1041">
            <v>1704767000</v>
          </cell>
          <cell r="I1041">
            <v>135824000</v>
          </cell>
          <cell r="J1041">
            <v>0</v>
          </cell>
          <cell r="K1041">
            <v>0</v>
          </cell>
        </row>
        <row r="1042">
          <cell r="A1042" t="str">
            <v>MLM</v>
          </cell>
          <cell r="D1042">
            <v>2013</v>
          </cell>
          <cell r="G1042">
            <v>2155551000</v>
          </cell>
          <cell r="H1042">
            <v>1791594000</v>
          </cell>
          <cell r="I1042">
            <v>145298000</v>
          </cell>
          <cell r="J1042">
            <v>0</v>
          </cell>
          <cell r="K1042">
            <v>0</v>
          </cell>
        </row>
        <row r="1043">
          <cell r="A1043" t="str">
            <v>MLM</v>
          </cell>
          <cell r="D1043">
            <v>2014</v>
          </cell>
          <cell r="G1043">
            <v>2957951000</v>
          </cell>
          <cell r="H1043">
            <v>2435591000</v>
          </cell>
          <cell r="I1043">
            <v>164596000</v>
          </cell>
          <cell r="J1043">
            <v>0</v>
          </cell>
          <cell r="K1043">
            <v>0</v>
          </cell>
        </row>
        <row r="1044">
          <cell r="A1044" t="str">
            <v>MLM</v>
          </cell>
          <cell r="D1044">
            <v>2015</v>
          </cell>
          <cell r="G1044">
            <v>3539570000</v>
          </cell>
          <cell r="H1044">
            <v>2817803000</v>
          </cell>
          <cell r="I1044">
            <v>233887000</v>
          </cell>
          <cell r="J1044">
            <v>0</v>
          </cell>
          <cell r="K1044">
            <v>0</v>
          </cell>
        </row>
        <row r="1045">
          <cell r="A1045" t="str">
            <v>MMC</v>
          </cell>
          <cell r="D1045">
            <v>2012</v>
          </cell>
          <cell r="G1045">
            <v>11924000000</v>
          </cell>
          <cell r="H1045" t="str">
            <v>0</v>
          </cell>
          <cell r="I1045">
            <v>7134000000</v>
          </cell>
          <cell r="J1045">
            <v>0</v>
          </cell>
          <cell r="K1045">
            <v>2961000000</v>
          </cell>
        </row>
        <row r="1046">
          <cell r="A1046" t="str">
            <v>MMC</v>
          </cell>
          <cell r="D1046">
            <v>2013</v>
          </cell>
          <cell r="G1046">
            <v>12261000000</v>
          </cell>
          <cell r="H1046" t="str">
            <v>0</v>
          </cell>
          <cell r="I1046">
            <v>7226000000</v>
          </cell>
          <cell r="J1046">
            <v>0</v>
          </cell>
          <cell r="K1046">
            <v>2958000000</v>
          </cell>
        </row>
        <row r="1047">
          <cell r="A1047" t="str">
            <v>MMC</v>
          </cell>
          <cell r="D1047">
            <v>2014</v>
          </cell>
          <cell r="G1047">
            <v>12951000000</v>
          </cell>
          <cell r="H1047" t="str">
            <v>0</v>
          </cell>
          <cell r="I1047">
            <v>7515000000</v>
          </cell>
          <cell r="J1047">
            <v>0</v>
          </cell>
          <cell r="K1047">
            <v>3135000000</v>
          </cell>
        </row>
        <row r="1048">
          <cell r="A1048" t="str">
            <v>MMC</v>
          </cell>
          <cell r="D1048">
            <v>2015</v>
          </cell>
          <cell r="G1048">
            <v>12893000000</v>
          </cell>
          <cell r="H1048" t="str">
            <v>0</v>
          </cell>
          <cell r="I1048">
            <v>7334000000</v>
          </cell>
          <cell r="J1048">
            <v>0</v>
          </cell>
          <cell r="K1048">
            <v>3140000000</v>
          </cell>
        </row>
        <row r="1049">
          <cell r="A1049" t="str">
            <v>MMM</v>
          </cell>
          <cell r="D1049">
            <v>2013</v>
          </cell>
          <cell r="G1049">
            <v>30871000000</v>
          </cell>
          <cell r="H1049">
            <v>16106000000</v>
          </cell>
          <cell r="I1049">
            <v>6384000000</v>
          </cell>
          <cell r="J1049">
            <v>1715000000</v>
          </cell>
          <cell r="K1049">
            <v>0</v>
          </cell>
        </row>
        <row r="1050">
          <cell r="A1050" t="str">
            <v>MMM</v>
          </cell>
          <cell r="D1050">
            <v>2014</v>
          </cell>
          <cell r="G1050">
            <v>31821000000</v>
          </cell>
          <cell r="H1050">
            <v>16447000000</v>
          </cell>
          <cell r="I1050">
            <v>6469000000</v>
          </cell>
          <cell r="J1050">
            <v>1770000000</v>
          </cell>
          <cell r="K1050">
            <v>0</v>
          </cell>
        </row>
        <row r="1051">
          <cell r="A1051" t="str">
            <v>MMM</v>
          </cell>
          <cell r="D1051">
            <v>2015</v>
          </cell>
          <cell r="G1051">
            <v>30274000000</v>
          </cell>
          <cell r="H1051">
            <v>15383000000</v>
          </cell>
          <cell r="I1051">
            <v>6182000000</v>
          </cell>
          <cell r="J1051">
            <v>1763000000</v>
          </cell>
          <cell r="K1051">
            <v>0</v>
          </cell>
        </row>
        <row r="1052">
          <cell r="A1052" t="str">
            <v>MMM</v>
          </cell>
          <cell r="D1052">
            <v>2016</v>
          </cell>
          <cell r="G1052">
            <v>30109000000</v>
          </cell>
          <cell r="H1052">
            <v>15040000000</v>
          </cell>
          <cell r="I1052">
            <v>6111000000</v>
          </cell>
          <cell r="J1052">
            <v>1735000000</v>
          </cell>
          <cell r="K1052">
            <v>0</v>
          </cell>
        </row>
        <row r="1053">
          <cell r="A1053" t="str">
            <v>MNST</v>
          </cell>
          <cell r="D1053">
            <v>2012</v>
          </cell>
          <cell r="G1053">
            <v>2060702000</v>
          </cell>
          <cell r="H1053">
            <v>995046000</v>
          </cell>
          <cell r="I1053" t="str">
            <v>0</v>
          </cell>
          <cell r="J1053">
            <v>0</v>
          </cell>
          <cell r="K1053">
            <v>0</v>
          </cell>
        </row>
        <row r="1054">
          <cell r="A1054" t="str">
            <v>MNST</v>
          </cell>
          <cell r="D1054">
            <v>2013</v>
          </cell>
          <cell r="G1054">
            <v>2246428000</v>
          </cell>
          <cell r="H1054">
            <v>1073497000</v>
          </cell>
          <cell r="I1054" t="str">
            <v>0</v>
          </cell>
          <cell r="J1054">
            <v>0</v>
          </cell>
          <cell r="K1054">
            <v>0</v>
          </cell>
        </row>
        <row r="1055">
          <cell r="A1055" t="str">
            <v>MNST</v>
          </cell>
          <cell r="D1055">
            <v>2014</v>
          </cell>
          <cell r="G1055">
            <v>2464867000</v>
          </cell>
          <cell r="H1055">
            <v>1125057000</v>
          </cell>
          <cell r="I1055" t="str">
            <v>0</v>
          </cell>
          <cell r="J1055">
            <v>0</v>
          </cell>
          <cell r="K1055">
            <v>0</v>
          </cell>
        </row>
        <row r="1056">
          <cell r="A1056" t="str">
            <v>MNST</v>
          </cell>
          <cell r="D1056">
            <v>2015</v>
          </cell>
          <cell r="G1056">
            <v>2722564000</v>
          </cell>
          <cell r="H1056">
            <v>1090263000</v>
          </cell>
          <cell r="I1056" t="str">
            <v>0</v>
          </cell>
          <cell r="J1056">
            <v>0</v>
          </cell>
          <cell r="K1056">
            <v>0</v>
          </cell>
        </row>
        <row r="1057">
          <cell r="A1057" t="str">
            <v>MO</v>
          </cell>
          <cell r="D1057">
            <v>2012</v>
          </cell>
          <cell r="G1057">
            <v>24618000000</v>
          </cell>
          <cell r="H1057">
            <v>15055000000</v>
          </cell>
          <cell r="I1057">
            <v>2249000000</v>
          </cell>
          <cell r="J1057">
            <v>0</v>
          </cell>
          <cell r="K1057">
            <v>0</v>
          </cell>
        </row>
        <row r="1058">
          <cell r="A1058" t="str">
            <v>MO</v>
          </cell>
          <cell r="D1058">
            <v>2013</v>
          </cell>
          <cell r="G1058">
            <v>24466000000</v>
          </cell>
          <cell r="H1058">
            <v>14009000000</v>
          </cell>
          <cell r="I1058">
            <v>2362000000</v>
          </cell>
          <cell r="J1058">
            <v>0</v>
          </cell>
          <cell r="K1058">
            <v>0</v>
          </cell>
        </row>
        <row r="1059">
          <cell r="A1059" t="str">
            <v>MO</v>
          </cell>
          <cell r="D1059">
            <v>2014</v>
          </cell>
          <cell r="G1059">
            <v>24522000000</v>
          </cell>
          <cell r="H1059">
            <v>14362000000</v>
          </cell>
          <cell r="I1059">
            <v>2541000000</v>
          </cell>
          <cell r="J1059">
            <v>0</v>
          </cell>
          <cell r="K1059">
            <v>0</v>
          </cell>
        </row>
        <row r="1060">
          <cell r="A1060" t="str">
            <v>MO</v>
          </cell>
          <cell r="D1060">
            <v>2015</v>
          </cell>
          <cell r="G1060">
            <v>25434000000</v>
          </cell>
          <cell r="H1060">
            <v>14320000000</v>
          </cell>
          <cell r="I1060">
            <v>2749000000</v>
          </cell>
          <cell r="J1060">
            <v>0</v>
          </cell>
          <cell r="K1060">
            <v>0</v>
          </cell>
        </row>
        <row r="1061">
          <cell r="A1061" t="str">
            <v>MON</v>
          </cell>
          <cell r="D1061">
            <v>2013</v>
          </cell>
          <cell r="G1061">
            <v>14861000000</v>
          </cell>
          <cell r="H1061">
            <v>7208000000</v>
          </cell>
          <cell r="I1061">
            <v>2550000000</v>
          </cell>
          <cell r="J1061">
            <v>1533000000</v>
          </cell>
          <cell r="K1061">
            <v>0</v>
          </cell>
        </row>
        <row r="1062">
          <cell r="A1062" t="str">
            <v>MON</v>
          </cell>
          <cell r="D1062">
            <v>2014</v>
          </cell>
          <cell r="G1062">
            <v>15855000000</v>
          </cell>
          <cell r="H1062">
            <v>7281000000</v>
          </cell>
          <cell r="I1062">
            <v>2774000000</v>
          </cell>
          <cell r="J1062">
            <v>1725000000</v>
          </cell>
          <cell r="K1062">
            <v>0</v>
          </cell>
        </row>
        <row r="1063">
          <cell r="A1063" t="str">
            <v>MON</v>
          </cell>
          <cell r="D1063">
            <v>2015</v>
          </cell>
          <cell r="G1063">
            <v>15001000000</v>
          </cell>
          <cell r="H1063">
            <v>6819000000</v>
          </cell>
          <cell r="I1063">
            <v>2686000000</v>
          </cell>
          <cell r="J1063">
            <v>1580000000</v>
          </cell>
          <cell r="K1063">
            <v>0</v>
          </cell>
        </row>
        <row r="1064">
          <cell r="A1064" t="str">
            <v>MON</v>
          </cell>
          <cell r="D1064">
            <v>2016</v>
          </cell>
          <cell r="G1064">
            <v>13502000000</v>
          </cell>
          <cell r="H1064">
            <v>6485000000</v>
          </cell>
          <cell r="I1064">
            <v>2833000000</v>
          </cell>
          <cell r="J1064">
            <v>1512000000</v>
          </cell>
          <cell r="K1064">
            <v>0</v>
          </cell>
        </row>
        <row r="1065">
          <cell r="A1065" t="str">
            <v>MOS</v>
          </cell>
          <cell r="D1065">
            <v>2013</v>
          </cell>
          <cell r="G1065">
            <v>9974100000</v>
          </cell>
          <cell r="H1065">
            <v>7213900000</v>
          </cell>
          <cell r="I1065">
            <v>550600000</v>
          </cell>
          <cell r="J1065">
            <v>0</v>
          </cell>
          <cell r="K1065">
            <v>0</v>
          </cell>
        </row>
        <row r="1066">
          <cell r="A1066" t="str">
            <v>MOS</v>
          </cell>
          <cell r="D1066">
            <v>2014</v>
          </cell>
          <cell r="G1066">
            <v>9055800000</v>
          </cell>
          <cell r="H1066">
            <v>7129200000</v>
          </cell>
          <cell r="I1066">
            <v>505800000</v>
          </cell>
          <cell r="J1066">
            <v>0</v>
          </cell>
          <cell r="K1066">
            <v>0</v>
          </cell>
        </row>
        <row r="1067">
          <cell r="A1067" t="str">
            <v>MOS</v>
          </cell>
          <cell r="D1067">
            <v>2015</v>
          </cell>
          <cell r="G1067">
            <v>8895300000</v>
          </cell>
          <cell r="H1067">
            <v>7177400000</v>
          </cell>
          <cell r="I1067">
            <v>439100000</v>
          </cell>
          <cell r="J1067">
            <v>0</v>
          </cell>
          <cell r="K1067">
            <v>0</v>
          </cell>
        </row>
        <row r="1068">
          <cell r="A1068" t="str">
            <v>MOS</v>
          </cell>
          <cell r="D1068">
            <v>2016</v>
          </cell>
          <cell r="G1068">
            <v>7162800000</v>
          </cell>
          <cell r="H1068">
            <v>6352800000</v>
          </cell>
          <cell r="I1068">
            <v>491000000</v>
          </cell>
          <cell r="J1068">
            <v>0</v>
          </cell>
          <cell r="K1068">
            <v>0</v>
          </cell>
        </row>
        <row r="1069">
          <cell r="A1069" t="str">
            <v>MPC</v>
          </cell>
          <cell r="D1069">
            <v>2012</v>
          </cell>
          <cell r="G1069">
            <v>82243000000</v>
          </cell>
          <cell r="H1069">
            <v>68948000000</v>
          </cell>
          <cell r="I1069">
            <v>7202000000</v>
          </cell>
          <cell r="J1069">
            <v>0</v>
          </cell>
          <cell r="K1069">
            <v>995000000</v>
          </cell>
        </row>
        <row r="1070">
          <cell r="A1070" t="str">
            <v>MPC</v>
          </cell>
          <cell r="D1070">
            <v>2013</v>
          </cell>
          <cell r="G1070">
            <v>100160000000</v>
          </cell>
          <cell r="H1070">
            <v>87758000000</v>
          </cell>
          <cell r="I1070">
            <v>7851000000</v>
          </cell>
          <cell r="J1070">
            <v>0</v>
          </cell>
          <cell r="K1070">
            <v>1220000000</v>
          </cell>
        </row>
        <row r="1071">
          <cell r="A1071" t="str">
            <v>MPC</v>
          </cell>
          <cell r="D1071">
            <v>2014</v>
          </cell>
          <cell r="G1071">
            <v>97817000000</v>
          </cell>
          <cell r="H1071">
            <v>84275000000</v>
          </cell>
          <cell r="I1071">
            <v>8450000000</v>
          </cell>
          <cell r="J1071">
            <v>0</v>
          </cell>
          <cell r="K1071">
            <v>1326000000</v>
          </cell>
        </row>
        <row r="1072">
          <cell r="A1072" t="str">
            <v>MPC</v>
          </cell>
          <cell r="D1072">
            <v>2015</v>
          </cell>
          <cell r="G1072">
            <v>72051000000</v>
          </cell>
          <cell r="H1072">
            <v>55891000000</v>
          </cell>
          <cell r="I1072">
            <v>10029000000</v>
          </cell>
          <cell r="J1072">
            <v>0</v>
          </cell>
          <cell r="K1072">
            <v>1646000000</v>
          </cell>
        </row>
        <row r="1073">
          <cell r="A1073" t="str">
            <v>MRK</v>
          </cell>
          <cell r="D1073">
            <v>2012</v>
          </cell>
          <cell r="G1073">
            <v>47267000000</v>
          </cell>
          <cell r="H1073">
            <v>16446000000</v>
          </cell>
          <cell r="I1073">
            <v>12776000000</v>
          </cell>
          <cell r="J1073">
            <v>8168000000</v>
          </cell>
          <cell r="K1073">
            <v>0</v>
          </cell>
        </row>
        <row r="1074">
          <cell r="A1074" t="str">
            <v>MRK</v>
          </cell>
          <cell r="D1074">
            <v>2013</v>
          </cell>
          <cell r="G1074">
            <v>44033000000</v>
          </cell>
          <cell r="H1074">
            <v>16954000000</v>
          </cell>
          <cell r="I1074">
            <v>11911000000</v>
          </cell>
          <cell r="J1074">
            <v>7503000000</v>
          </cell>
          <cell r="K1074">
            <v>0</v>
          </cell>
        </row>
        <row r="1075">
          <cell r="A1075" t="str">
            <v>MRK</v>
          </cell>
          <cell r="D1075">
            <v>2014</v>
          </cell>
          <cell r="G1075">
            <v>42237000000</v>
          </cell>
          <cell r="H1075">
            <v>16768000000</v>
          </cell>
          <cell r="I1075">
            <v>11606000000</v>
          </cell>
          <cell r="J1075">
            <v>7180000000</v>
          </cell>
          <cell r="K1075">
            <v>0</v>
          </cell>
        </row>
        <row r="1076">
          <cell r="A1076" t="str">
            <v>MRK</v>
          </cell>
          <cell r="D1076">
            <v>2015</v>
          </cell>
          <cell r="G1076">
            <v>39498000000</v>
          </cell>
          <cell r="H1076">
            <v>14934000000</v>
          </cell>
          <cell r="I1076">
            <v>10313000000</v>
          </cell>
          <cell r="J1076">
            <v>6704000000</v>
          </cell>
          <cell r="K1076">
            <v>0</v>
          </cell>
        </row>
        <row r="1077">
          <cell r="A1077" t="str">
            <v>MRO</v>
          </cell>
          <cell r="D1077">
            <v>2012</v>
          </cell>
          <cell r="G1077">
            <v>11966000000</v>
          </cell>
          <cell r="H1077">
            <v>2079000000</v>
          </cell>
          <cell r="I1077">
            <v>4017000000</v>
          </cell>
          <cell r="J1077">
            <v>0</v>
          </cell>
          <cell r="K1077">
            <v>2008000000</v>
          </cell>
        </row>
        <row r="1078">
          <cell r="A1078" t="str">
            <v>MRO</v>
          </cell>
          <cell r="D1078">
            <v>2013</v>
          </cell>
          <cell r="G1078">
            <v>11325000000</v>
          </cell>
          <cell r="H1078">
            <v>2156000000</v>
          </cell>
          <cell r="I1078">
            <v>3469000000</v>
          </cell>
          <cell r="J1078">
            <v>0</v>
          </cell>
          <cell r="K1078">
            <v>2500000000</v>
          </cell>
        </row>
        <row r="1079">
          <cell r="A1079" t="str">
            <v>MRO</v>
          </cell>
          <cell r="D1079">
            <v>2014</v>
          </cell>
          <cell r="G1079">
            <v>10846000000</v>
          </cell>
          <cell r="H1079">
            <v>2246000000</v>
          </cell>
          <cell r="I1079">
            <v>3627000000</v>
          </cell>
          <cell r="J1079">
            <v>0</v>
          </cell>
          <cell r="K1079">
            <v>2861000000</v>
          </cell>
        </row>
        <row r="1080">
          <cell r="A1080" t="str">
            <v>MRO</v>
          </cell>
          <cell r="D1080">
            <v>2015</v>
          </cell>
          <cell r="G1080">
            <v>5522000000</v>
          </cell>
          <cell r="H1080">
            <v>1694000000</v>
          </cell>
          <cell r="I1080">
            <v>1831000000</v>
          </cell>
          <cell r="J1080">
            <v>0</v>
          </cell>
          <cell r="K1080">
            <v>2957000000</v>
          </cell>
        </row>
        <row r="1081">
          <cell r="A1081" t="str">
            <v>MSFT</v>
          </cell>
          <cell r="D1081">
            <v>2013</v>
          </cell>
          <cell r="G1081">
            <v>77849000000</v>
          </cell>
          <cell r="H1081">
            <v>20385000000</v>
          </cell>
          <cell r="I1081">
            <v>20289000000</v>
          </cell>
          <cell r="J1081">
            <v>10411000000</v>
          </cell>
          <cell r="K1081">
            <v>0</v>
          </cell>
        </row>
        <row r="1082">
          <cell r="A1082" t="str">
            <v>MSFT</v>
          </cell>
          <cell r="D1082">
            <v>2014</v>
          </cell>
          <cell r="G1082">
            <v>86833000000</v>
          </cell>
          <cell r="H1082">
            <v>27078000000</v>
          </cell>
          <cell r="I1082">
            <v>20488000000</v>
          </cell>
          <cell r="J1082">
            <v>11381000000</v>
          </cell>
          <cell r="K1082">
            <v>0</v>
          </cell>
        </row>
        <row r="1083">
          <cell r="A1083" t="str">
            <v>MSFT</v>
          </cell>
          <cell r="D1083">
            <v>2015</v>
          </cell>
          <cell r="G1083">
            <v>93580000000</v>
          </cell>
          <cell r="H1083">
            <v>33038000000</v>
          </cell>
          <cell r="I1083">
            <v>20324000000</v>
          </cell>
          <cell r="J1083">
            <v>12046000000</v>
          </cell>
          <cell r="K1083">
            <v>0</v>
          </cell>
        </row>
        <row r="1084">
          <cell r="A1084" t="str">
            <v>MSFT</v>
          </cell>
          <cell r="D1084">
            <v>2016</v>
          </cell>
          <cell r="G1084">
            <v>85320000000</v>
          </cell>
          <cell r="H1084">
            <v>32780000000</v>
          </cell>
          <cell r="I1084">
            <v>19260000000</v>
          </cell>
          <cell r="J1084">
            <v>11988000000</v>
          </cell>
          <cell r="K1084">
            <v>0</v>
          </cell>
        </row>
        <row r="1085">
          <cell r="A1085" t="str">
            <v>MTB</v>
          </cell>
          <cell r="D1085">
            <v>2012</v>
          </cell>
          <cell r="G1085">
            <v>4608955000</v>
          </cell>
          <cell r="H1085">
            <v>116586000</v>
          </cell>
          <cell r="I1085">
            <v>2448629000</v>
          </cell>
          <cell r="J1085">
            <v>0</v>
          </cell>
          <cell r="K1085">
            <v>264631000</v>
          </cell>
        </row>
        <row r="1086">
          <cell r="A1086" t="str">
            <v>MTB</v>
          </cell>
          <cell r="D1086">
            <v>2013</v>
          </cell>
          <cell r="G1086">
            <v>4822539000</v>
          </cell>
          <cell r="H1086">
            <v>83692000</v>
          </cell>
          <cell r="I1086">
            <v>2540954000</v>
          </cell>
          <cell r="J1086">
            <v>0</v>
          </cell>
          <cell r="K1086">
            <v>231912000</v>
          </cell>
        </row>
        <row r="1087">
          <cell r="A1087" t="str">
            <v>MTB</v>
          </cell>
          <cell r="D1087">
            <v>2014</v>
          </cell>
          <cell r="G1087">
            <v>4736150000</v>
          </cell>
          <cell r="H1087">
            <v>63083000</v>
          </cell>
          <cell r="I1087">
            <v>2655650000</v>
          </cell>
          <cell r="J1087">
            <v>0</v>
          </cell>
          <cell r="K1087">
            <v>157824000</v>
          </cell>
        </row>
        <row r="1088">
          <cell r="A1088" t="str">
            <v>MTB</v>
          </cell>
          <cell r="D1088">
            <v>2015</v>
          </cell>
          <cell r="G1088">
            <v>4995881000</v>
          </cell>
          <cell r="H1088">
            <v>73814000</v>
          </cell>
          <cell r="I1088">
            <v>2796508000</v>
          </cell>
          <cell r="J1088">
            <v>0</v>
          </cell>
          <cell r="K1088">
            <v>196424000</v>
          </cell>
        </row>
        <row r="1089">
          <cell r="A1089" t="str">
            <v>MTD</v>
          </cell>
          <cell r="D1089">
            <v>2013</v>
          </cell>
          <cell r="G1089">
            <v>2378972000</v>
          </cell>
          <cell r="H1089">
            <v>1097041000</v>
          </cell>
          <cell r="I1089">
            <v>692693000</v>
          </cell>
          <cell r="J1089">
            <v>116346000</v>
          </cell>
          <cell r="K1089">
            <v>24539000</v>
          </cell>
        </row>
        <row r="1090">
          <cell r="A1090" t="str">
            <v>MTD</v>
          </cell>
          <cell r="D1090">
            <v>2014</v>
          </cell>
          <cell r="G1090">
            <v>2485983000</v>
          </cell>
          <cell r="H1090">
            <v>1127233000</v>
          </cell>
          <cell r="I1090">
            <v>728582000</v>
          </cell>
          <cell r="J1090">
            <v>123297000</v>
          </cell>
          <cell r="K1090">
            <v>29185000</v>
          </cell>
        </row>
        <row r="1091">
          <cell r="A1091" t="str">
            <v>MTD</v>
          </cell>
          <cell r="D1091">
            <v>2015</v>
          </cell>
          <cell r="G1091">
            <v>2395447000</v>
          </cell>
          <cell r="H1091">
            <v>1043454000</v>
          </cell>
          <cell r="I1091">
            <v>700810000</v>
          </cell>
          <cell r="J1091">
            <v>119076000</v>
          </cell>
          <cell r="K1091">
            <v>30951000</v>
          </cell>
        </row>
        <row r="1092">
          <cell r="A1092" t="str">
            <v>MTD</v>
          </cell>
          <cell r="D1092">
            <v>2016</v>
          </cell>
          <cell r="G1092">
            <v>2508257000</v>
          </cell>
          <cell r="H1092">
            <v>1072670000</v>
          </cell>
          <cell r="I1092">
            <v>732622000</v>
          </cell>
          <cell r="J1092">
            <v>119968000</v>
          </cell>
          <cell r="K1092">
            <v>36052000</v>
          </cell>
        </row>
        <row r="1093">
          <cell r="A1093" t="str">
            <v>MU</v>
          </cell>
          <cell r="D1093">
            <v>2013</v>
          </cell>
          <cell r="G1093">
            <v>9073000000</v>
          </cell>
          <cell r="H1093">
            <v>7226000000</v>
          </cell>
          <cell r="I1093">
            <v>554000000</v>
          </cell>
          <cell r="J1093">
            <v>931000000</v>
          </cell>
          <cell r="K1093">
            <v>0</v>
          </cell>
        </row>
        <row r="1094">
          <cell r="A1094" t="str">
            <v>MU</v>
          </cell>
          <cell r="D1094">
            <v>2014</v>
          </cell>
          <cell r="G1094">
            <v>16358000000</v>
          </cell>
          <cell r="H1094">
            <v>10921000000</v>
          </cell>
          <cell r="I1094">
            <v>939000000</v>
          </cell>
          <cell r="J1094">
            <v>1371000000</v>
          </cell>
          <cell r="K1094">
            <v>0</v>
          </cell>
        </row>
        <row r="1095">
          <cell r="A1095" t="str">
            <v>MU</v>
          </cell>
          <cell r="D1095">
            <v>2015</v>
          </cell>
          <cell r="G1095">
            <v>16192000000</v>
          </cell>
          <cell r="H1095">
            <v>10977000000</v>
          </cell>
          <cell r="I1095">
            <v>674000000</v>
          </cell>
          <cell r="J1095">
            <v>1540000000</v>
          </cell>
          <cell r="K1095">
            <v>0</v>
          </cell>
        </row>
        <row r="1096">
          <cell r="A1096" t="str">
            <v>MU</v>
          </cell>
          <cell r="D1096">
            <v>2016</v>
          </cell>
          <cell r="G1096">
            <v>12399000000</v>
          </cell>
          <cell r="H1096">
            <v>9894000000</v>
          </cell>
          <cell r="I1096">
            <v>653000000</v>
          </cell>
          <cell r="J1096">
            <v>1617000000</v>
          </cell>
          <cell r="K1096">
            <v>0</v>
          </cell>
        </row>
        <row r="1097">
          <cell r="A1097" t="str">
            <v>MUR</v>
          </cell>
          <cell r="D1097">
            <v>2012</v>
          </cell>
          <cell r="G1097">
            <v>4608563000</v>
          </cell>
          <cell r="H1097">
            <v>1079136000</v>
          </cell>
          <cell r="I1097">
            <v>285144000</v>
          </cell>
          <cell r="J1097">
            <v>0</v>
          </cell>
          <cell r="K1097">
            <v>1291456000</v>
          </cell>
        </row>
        <row r="1098">
          <cell r="A1098" t="str">
            <v>MUR</v>
          </cell>
          <cell r="D1098">
            <v>2013</v>
          </cell>
          <cell r="G1098">
            <v>5312686000</v>
          </cell>
          <cell r="H1098">
            <v>1252812000</v>
          </cell>
          <cell r="I1098">
            <v>466498000</v>
          </cell>
          <cell r="J1098">
            <v>0</v>
          </cell>
          <cell r="K1098">
            <v>1602390000</v>
          </cell>
        </row>
        <row r="1099">
          <cell r="A1099" t="str">
            <v>MUR</v>
          </cell>
          <cell r="D1099">
            <v>2014</v>
          </cell>
          <cell r="G1099">
            <v>5288933000</v>
          </cell>
          <cell r="H1099">
            <v>1089888000</v>
          </cell>
          <cell r="I1099">
            <v>471219000</v>
          </cell>
          <cell r="J1099">
            <v>0</v>
          </cell>
          <cell r="K1099">
            <v>1957025000</v>
          </cell>
        </row>
        <row r="1100">
          <cell r="A1100" t="str">
            <v>MUR</v>
          </cell>
          <cell r="D1100">
            <v>2015</v>
          </cell>
          <cell r="G1100">
            <v>2787116000</v>
          </cell>
          <cell r="H1100">
            <v>832306000</v>
          </cell>
          <cell r="I1100">
            <v>372457000</v>
          </cell>
          <cell r="J1100">
            <v>0</v>
          </cell>
          <cell r="K1100">
            <v>1668489000</v>
          </cell>
        </row>
        <row r="1101">
          <cell r="A1101" t="str">
            <v>MYL</v>
          </cell>
          <cell r="D1101">
            <v>2014</v>
          </cell>
          <cell r="G1101">
            <v>7719600000</v>
          </cell>
          <cell r="H1101">
            <v>4191600000</v>
          </cell>
          <cell r="I1101">
            <v>1545700000</v>
          </cell>
          <cell r="J1101">
            <v>581800000</v>
          </cell>
          <cell r="K1101">
            <v>0</v>
          </cell>
        </row>
        <row r="1102">
          <cell r="A1102" t="str">
            <v>MYL</v>
          </cell>
          <cell r="D1102">
            <v>2015</v>
          </cell>
          <cell r="G1102">
            <v>9429300000</v>
          </cell>
          <cell r="H1102">
            <v>5213200000</v>
          </cell>
          <cell r="I1102">
            <v>2180700000</v>
          </cell>
          <cell r="J1102">
            <v>671900000</v>
          </cell>
          <cell r="K1102">
            <v>0</v>
          </cell>
        </row>
        <row r="1103">
          <cell r="A1103" t="str">
            <v>NBL</v>
          </cell>
          <cell r="D1103">
            <v>2013</v>
          </cell>
          <cell r="G1103">
            <v>5015000000</v>
          </cell>
          <cell r="H1103">
            <v>844000000</v>
          </cell>
          <cell r="I1103">
            <v>446000000</v>
          </cell>
          <cell r="J1103">
            <v>0</v>
          </cell>
          <cell r="K1103">
            <v>1568000000</v>
          </cell>
        </row>
        <row r="1104">
          <cell r="A1104" t="str">
            <v>NBL</v>
          </cell>
          <cell r="D1104">
            <v>2014</v>
          </cell>
          <cell r="G1104">
            <v>5115000000</v>
          </cell>
          <cell r="H1104">
            <v>945000000</v>
          </cell>
          <cell r="I1104">
            <v>495000000</v>
          </cell>
          <cell r="J1104">
            <v>0</v>
          </cell>
          <cell r="K1104">
            <v>1759000000</v>
          </cell>
        </row>
        <row r="1105">
          <cell r="A1105" t="str">
            <v>NBL</v>
          </cell>
          <cell r="D1105">
            <v>2015</v>
          </cell>
          <cell r="G1105">
            <v>3183000000</v>
          </cell>
          <cell r="H1105">
            <v>979000000</v>
          </cell>
          <cell r="I1105">
            <v>745000000</v>
          </cell>
          <cell r="J1105">
            <v>0</v>
          </cell>
          <cell r="K1105">
            <v>2131000000</v>
          </cell>
        </row>
        <row r="1106">
          <cell r="A1106" t="str">
            <v>NBL</v>
          </cell>
          <cell r="D1106">
            <v>2016</v>
          </cell>
          <cell r="G1106">
            <v>3491000000</v>
          </cell>
          <cell r="H1106">
            <v>1083000000</v>
          </cell>
          <cell r="I1106">
            <v>233000000</v>
          </cell>
          <cell r="J1106">
            <v>0</v>
          </cell>
          <cell r="K1106">
            <v>2454000000</v>
          </cell>
        </row>
        <row r="1107">
          <cell r="A1107" t="str">
            <v>NDAQ</v>
          </cell>
          <cell r="D1107">
            <v>2012</v>
          </cell>
          <cell r="G1107">
            <v>3023000000</v>
          </cell>
          <cell r="H1107">
            <v>1446000000</v>
          </cell>
          <cell r="I1107">
            <v>832000000</v>
          </cell>
          <cell r="J1107">
            <v>0</v>
          </cell>
          <cell r="K1107">
            <v>104000000</v>
          </cell>
        </row>
        <row r="1108">
          <cell r="A1108" t="str">
            <v>NDAQ</v>
          </cell>
          <cell r="D1108">
            <v>2013</v>
          </cell>
          <cell r="G1108">
            <v>3100000000</v>
          </cell>
          <cell r="H1108">
            <v>1316000000</v>
          </cell>
          <cell r="I1108">
            <v>1054000000</v>
          </cell>
          <cell r="J1108">
            <v>0</v>
          </cell>
          <cell r="K1108">
            <v>122000000</v>
          </cell>
        </row>
        <row r="1109">
          <cell r="A1109" t="str">
            <v>NDAQ</v>
          </cell>
          <cell r="D1109">
            <v>2014</v>
          </cell>
          <cell r="G1109">
            <v>3383000000</v>
          </cell>
          <cell r="H1109">
            <v>1433000000</v>
          </cell>
          <cell r="I1109">
            <v>1095000000</v>
          </cell>
          <cell r="J1109">
            <v>0</v>
          </cell>
          <cell r="K1109">
            <v>137000000</v>
          </cell>
        </row>
        <row r="1110">
          <cell r="A1110" t="str">
            <v>NDAQ</v>
          </cell>
          <cell r="D1110">
            <v>2015</v>
          </cell>
          <cell r="G1110">
            <v>3292000000</v>
          </cell>
          <cell r="H1110">
            <v>1313000000</v>
          </cell>
          <cell r="I1110">
            <v>1050000000</v>
          </cell>
          <cell r="J1110">
            <v>0</v>
          </cell>
          <cell r="K1110">
            <v>138000000</v>
          </cell>
        </row>
        <row r="1111">
          <cell r="A1111" t="str">
            <v>NEE</v>
          </cell>
          <cell r="D1111">
            <v>2012</v>
          </cell>
          <cell r="G1111">
            <v>14256000000</v>
          </cell>
          <cell r="H1111">
            <v>8276000000</v>
          </cell>
          <cell r="I1111">
            <v>1186000000</v>
          </cell>
          <cell r="J1111">
            <v>0</v>
          </cell>
          <cell r="K1111">
            <v>1518000000</v>
          </cell>
        </row>
        <row r="1112">
          <cell r="A1112" t="str">
            <v>NEE</v>
          </cell>
          <cell r="D1112">
            <v>2013</v>
          </cell>
          <cell r="G1112">
            <v>15136000000</v>
          </cell>
          <cell r="H1112">
            <v>8152000000</v>
          </cell>
          <cell r="I1112">
            <v>1280000000</v>
          </cell>
          <cell r="J1112">
            <v>0</v>
          </cell>
          <cell r="K1112">
            <v>2163000000</v>
          </cell>
        </row>
        <row r="1113">
          <cell r="A1113" t="str">
            <v>NEE</v>
          </cell>
          <cell r="D1113">
            <v>2014</v>
          </cell>
          <cell r="G1113">
            <v>17021000000</v>
          </cell>
          <cell r="H1113">
            <v>8751000000</v>
          </cell>
          <cell r="I1113">
            <v>1324000000</v>
          </cell>
          <cell r="J1113">
            <v>0</v>
          </cell>
          <cell r="K1113">
            <v>2551000000</v>
          </cell>
        </row>
        <row r="1114">
          <cell r="A1114" t="str">
            <v>NEE</v>
          </cell>
          <cell r="D1114">
            <v>2015</v>
          </cell>
          <cell r="G1114">
            <v>17486000000</v>
          </cell>
          <cell r="H1114">
            <v>8596000000</v>
          </cell>
          <cell r="I1114">
            <v>1399000000</v>
          </cell>
          <cell r="J1114">
            <v>0</v>
          </cell>
          <cell r="K1114">
            <v>2831000000</v>
          </cell>
        </row>
        <row r="1115">
          <cell r="A1115" t="str">
            <v>NEM</v>
          </cell>
          <cell r="D1115">
            <v>2012</v>
          </cell>
          <cell r="G1115">
            <v>9964000000</v>
          </cell>
          <cell r="H1115">
            <v>4334000000</v>
          </cell>
          <cell r="I1115">
            <v>757000000</v>
          </cell>
          <cell r="J1115">
            <v>704000000</v>
          </cell>
          <cell r="K1115">
            <v>1032000000</v>
          </cell>
        </row>
        <row r="1116">
          <cell r="A1116" t="str">
            <v>NEM</v>
          </cell>
          <cell r="D1116">
            <v>2013</v>
          </cell>
          <cell r="G1116">
            <v>8414000000</v>
          </cell>
          <cell r="H1116">
            <v>5299000000</v>
          </cell>
          <cell r="I1116">
            <v>584000000</v>
          </cell>
          <cell r="J1116">
            <v>469000000</v>
          </cell>
          <cell r="K1116">
            <v>1362000000</v>
          </cell>
        </row>
        <row r="1117">
          <cell r="A1117" t="str">
            <v>NEM</v>
          </cell>
          <cell r="D1117">
            <v>2014</v>
          </cell>
          <cell r="G1117">
            <v>7292000000</v>
          </cell>
          <cell r="H1117">
            <v>4457000000</v>
          </cell>
          <cell r="I1117">
            <v>545000000</v>
          </cell>
          <cell r="J1117">
            <v>325000000</v>
          </cell>
          <cell r="K1117">
            <v>1229000000</v>
          </cell>
        </row>
        <row r="1118">
          <cell r="A1118" t="str">
            <v>NEM</v>
          </cell>
          <cell r="D1118">
            <v>2015</v>
          </cell>
          <cell r="G1118">
            <v>7729000000</v>
          </cell>
          <cell r="H1118">
            <v>4312000000</v>
          </cell>
          <cell r="I1118">
            <v>670000000</v>
          </cell>
          <cell r="J1118">
            <v>289000000</v>
          </cell>
          <cell r="K1118">
            <v>1239000000</v>
          </cell>
        </row>
        <row r="1119">
          <cell r="A1119" t="str">
            <v>NFLX</v>
          </cell>
          <cell r="D1119">
            <v>2013</v>
          </cell>
          <cell r="G1119">
            <v>4374562000</v>
          </cell>
          <cell r="H1119">
            <v>3117203000</v>
          </cell>
          <cell r="I1119">
            <v>650243000</v>
          </cell>
          <cell r="J1119">
            <v>378769000</v>
          </cell>
          <cell r="K1119">
            <v>0</v>
          </cell>
        </row>
        <row r="1120">
          <cell r="A1120" t="str">
            <v>NFLX</v>
          </cell>
          <cell r="D1120">
            <v>2014</v>
          </cell>
          <cell r="G1120">
            <v>5504656000</v>
          </cell>
          <cell r="H1120">
            <v>3752760000</v>
          </cell>
          <cell r="I1120">
            <v>876927000</v>
          </cell>
          <cell r="J1120">
            <v>472321000</v>
          </cell>
          <cell r="K1120">
            <v>0</v>
          </cell>
        </row>
        <row r="1121">
          <cell r="A1121" t="str">
            <v>NFLX</v>
          </cell>
          <cell r="D1121">
            <v>2015</v>
          </cell>
          <cell r="G1121">
            <v>6779511000</v>
          </cell>
          <cell r="H1121">
            <v>4591476000</v>
          </cell>
          <cell r="I1121">
            <v>1231421000</v>
          </cell>
          <cell r="J1121">
            <v>650788000</v>
          </cell>
          <cell r="K1121">
            <v>0</v>
          </cell>
        </row>
        <row r="1122">
          <cell r="A1122" t="str">
            <v>NFLX</v>
          </cell>
          <cell r="D1122">
            <v>2016</v>
          </cell>
          <cell r="G1122">
            <v>8830669000</v>
          </cell>
          <cell r="H1122">
            <v>6029901000</v>
          </cell>
          <cell r="I1122">
            <v>1568877000</v>
          </cell>
          <cell r="J1122">
            <v>852098000</v>
          </cell>
          <cell r="K1122">
            <v>0</v>
          </cell>
        </row>
        <row r="1123">
          <cell r="A1123" t="str">
            <v>NFX</v>
          </cell>
          <cell r="D1123">
            <v>2012</v>
          </cell>
          <cell r="G1123">
            <v>1562000000</v>
          </cell>
          <cell r="H1123">
            <v>413000000</v>
          </cell>
          <cell r="I1123">
            <v>311000000</v>
          </cell>
          <cell r="J1123">
            <v>0</v>
          </cell>
          <cell r="K1123">
            <v>704000000</v>
          </cell>
        </row>
        <row r="1124">
          <cell r="A1124" t="str">
            <v>NFX</v>
          </cell>
          <cell r="D1124">
            <v>2013</v>
          </cell>
          <cell r="G1124">
            <v>1857000000</v>
          </cell>
          <cell r="H1124">
            <v>411000000</v>
          </cell>
          <cell r="I1124">
            <v>311000000</v>
          </cell>
          <cell r="J1124">
            <v>0</v>
          </cell>
          <cell r="K1124">
            <v>685000000</v>
          </cell>
        </row>
        <row r="1125">
          <cell r="A1125" t="str">
            <v>NFX</v>
          </cell>
          <cell r="D1125">
            <v>2014</v>
          </cell>
          <cell r="G1125">
            <v>2288000000</v>
          </cell>
          <cell r="H1125">
            <v>485000000</v>
          </cell>
          <cell r="I1125">
            <v>358000000</v>
          </cell>
          <cell r="J1125">
            <v>0</v>
          </cell>
          <cell r="K1125">
            <v>870000000</v>
          </cell>
        </row>
        <row r="1126">
          <cell r="A1126" t="str">
            <v>NFX</v>
          </cell>
          <cell r="D1126">
            <v>2015</v>
          </cell>
          <cell r="G1126">
            <v>1557000000</v>
          </cell>
          <cell r="H1126">
            <v>497000000</v>
          </cell>
          <cell r="I1126">
            <v>5204000000</v>
          </cell>
          <cell r="J1126">
            <v>0</v>
          </cell>
          <cell r="K1126">
            <v>917000000</v>
          </cell>
        </row>
        <row r="1127">
          <cell r="A1127" t="str">
            <v>NKE</v>
          </cell>
          <cell r="D1127">
            <v>2013</v>
          </cell>
          <cell r="G1127">
            <v>25313000000</v>
          </cell>
          <cell r="H1127">
            <v>14279000000</v>
          </cell>
          <cell r="I1127">
            <v>7796000000</v>
          </cell>
          <cell r="J1127">
            <v>0</v>
          </cell>
          <cell r="K1127">
            <v>0</v>
          </cell>
        </row>
        <row r="1128">
          <cell r="A1128" t="str">
            <v>NKE</v>
          </cell>
          <cell r="D1128">
            <v>2014</v>
          </cell>
          <cell r="G1128">
            <v>27799000000</v>
          </cell>
          <cell r="H1128">
            <v>15353000000</v>
          </cell>
          <cell r="I1128">
            <v>8766000000</v>
          </cell>
          <cell r="J1128">
            <v>0</v>
          </cell>
          <cell r="K1128">
            <v>0</v>
          </cell>
        </row>
        <row r="1129">
          <cell r="A1129" t="str">
            <v>NKE</v>
          </cell>
          <cell r="D1129">
            <v>2015</v>
          </cell>
          <cell r="G1129">
            <v>30601000000</v>
          </cell>
          <cell r="H1129">
            <v>16534000000</v>
          </cell>
          <cell r="I1129">
            <v>9892000000</v>
          </cell>
          <cell r="J1129">
            <v>0</v>
          </cell>
          <cell r="K1129">
            <v>0</v>
          </cell>
        </row>
        <row r="1130">
          <cell r="A1130" t="str">
            <v>NKE</v>
          </cell>
          <cell r="D1130">
            <v>2016</v>
          </cell>
          <cell r="G1130">
            <v>32376000000</v>
          </cell>
          <cell r="H1130">
            <v>17405000000</v>
          </cell>
          <cell r="I1130">
            <v>10469000000</v>
          </cell>
          <cell r="J1130">
            <v>0</v>
          </cell>
          <cell r="K1130">
            <v>0</v>
          </cell>
        </row>
        <row r="1131">
          <cell r="A1131" t="str">
            <v>NLSN</v>
          </cell>
          <cell r="D1131">
            <v>2013</v>
          </cell>
          <cell r="G1131">
            <v>5703000000</v>
          </cell>
          <cell r="H1131">
            <v>2398000000</v>
          </cell>
          <cell r="I1131">
            <v>1815000000</v>
          </cell>
          <cell r="J1131">
            <v>0</v>
          </cell>
          <cell r="K1131">
            <v>510000000</v>
          </cell>
        </row>
        <row r="1132">
          <cell r="A1132" t="str">
            <v>NLSN</v>
          </cell>
          <cell r="D1132">
            <v>2014</v>
          </cell>
          <cell r="G1132">
            <v>6288000000</v>
          </cell>
          <cell r="H1132">
            <v>2620000000</v>
          </cell>
          <cell r="I1132">
            <v>1917000000</v>
          </cell>
          <cell r="J1132">
            <v>0</v>
          </cell>
          <cell r="K1132">
            <v>573000000</v>
          </cell>
        </row>
        <row r="1133">
          <cell r="A1133" t="str">
            <v>NLSN</v>
          </cell>
          <cell r="D1133">
            <v>2015</v>
          </cell>
          <cell r="G1133">
            <v>6172000000</v>
          </cell>
          <cell r="H1133">
            <v>2539000000</v>
          </cell>
          <cell r="I1133">
            <v>1915000000</v>
          </cell>
          <cell r="J1133">
            <v>0</v>
          </cell>
          <cell r="K1133">
            <v>574000000</v>
          </cell>
        </row>
        <row r="1134">
          <cell r="A1134" t="str">
            <v>NLSN</v>
          </cell>
          <cell r="D1134">
            <v>2016</v>
          </cell>
          <cell r="G1134">
            <v>6309000000</v>
          </cell>
          <cell r="H1134">
            <v>2607000000</v>
          </cell>
          <cell r="I1134">
            <v>1851000000</v>
          </cell>
          <cell r="J1134">
            <v>0</v>
          </cell>
          <cell r="K1134">
            <v>603000000</v>
          </cell>
        </row>
        <row r="1135">
          <cell r="A1135" t="str">
            <v>NOV</v>
          </cell>
          <cell r="D1135">
            <v>2012</v>
          </cell>
          <cell r="G1135">
            <v>17194000000</v>
          </cell>
          <cell r="H1135">
            <v>12151000000</v>
          </cell>
          <cell r="I1135">
            <v>1654000000</v>
          </cell>
          <cell r="J1135">
            <v>0</v>
          </cell>
          <cell r="K1135">
            <v>0</v>
          </cell>
        </row>
        <row r="1136">
          <cell r="A1136" t="str">
            <v>NOV</v>
          </cell>
          <cell r="D1136">
            <v>2013</v>
          </cell>
          <cell r="G1136">
            <v>19221000000</v>
          </cell>
          <cell r="H1136">
            <v>14117000000</v>
          </cell>
          <cell r="I1136">
            <v>1905000000</v>
          </cell>
          <cell r="J1136">
            <v>0</v>
          </cell>
          <cell r="K1136">
            <v>0</v>
          </cell>
        </row>
        <row r="1137">
          <cell r="A1137" t="str">
            <v>NOV</v>
          </cell>
          <cell r="D1137">
            <v>2014</v>
          </cell>
          <cell r="G1137">
            <v>21440000000</v>
          </cell>
          <cell r="H1137">
            <v>15631000000</v>
          </cell>
          <cell r="I1137">
            <v>2092000000</v>
          </cell>
          <cell r="J1137">
            <v>0</v>
          </cell>
          <cell r="K1137">
            <v>0</v>
          </cell>
        </row>
        <row r="1138">
          <cell r="A1138" t="str">
            <v>NOV</v>
          </cell>
          <cell r="D1138">
            <v>2015</v>
          </cell>
          <cell r="G1138">
            <v>14757000000</v>
          </cell>
          <cell r="H1138">
            <v>11694000000</v>
          </cell>
          <cell r="I1138">
            <v>1764000000</v>
          </cell>
          <cell r="J1138">
            <v>0</v>
          </cell>
          <cell r="K1138">
            <v>0</v>
          </cell>
        </row>
        <row r="1139">
          <cell r="A1139" t="str">
            <v>NSC</v>
          </cell>
          <cell r="D1139">
            <v>2013</v>
          </cell>
          <cell r="G1139">
            <v>11245000000</v>
          </cell>
          <cell r="H1139">
            <v>4070000000</v>
          </cell>
          <cell r="I1139">
            <v>3002000000</v>
          </cell>
          <cell r="J1139">
            <v>0</v>
          </cell>
          <cell r="K1139">
            <v>916000000</v>
          </cell>
        </row>
        <row r="1140">
          <cell r="A1140" t="str">
            <v>NSC</v>
          </cell>
          <cell r="D1140">
            <v>2014</v>
          </cell>
          <cell r="G1140">
            <v>11624000000</v>
          </cell>
          <cell r="H1140">
            <v>4201000000</v>
          </cell>
          <cell r="I1140">
            <v>2897000000</v>
          </cell>
          <cell r="J1140">
            <v>0</v>
          </cell>
          <cell r="K1140">
            <v>951000000</v>
          </cell>
        </row>
        <row r="1141">
          <cell r="A1141" t="str">
            <v>NSC</v>
          </cell>
          <cell r="D1141">
            <v>2015</v>
          </cell>
          <cell r="G1141">
            <v>10511000000</v>
          </cell>
          <cell r="H1141">
            <v>3662000000</v>
          </cell>
          <cell r="I1141">
            <v>2911000000</v>
          </cell>
          <cell r="J1141">
            <v>0</v>
          </cell>
          <cell r="K1141">
            <v>1054000000</v>
          </cell>
        </row>
        <row r="1142">
          <cell r="A1142" t="str">
            <v>NSC</v>
          </cell>
          <cell r="D1142">
            <v>2016</v>
          </cell>
          <cell r="G1142">
            <v>9888000000</v>
          </cell>
          <cell r="H1142">
            <v>3045000000</v>
          </cell>
          <cell r="I1142">
            <v>2743000000</v>
          </cell>
          <cell r="J1142">
            <v>0</v>
          </cell>
          <cell r="K1142">
            <v>1026000000</v>
          </cell>
        </row>
        <row r="1143">
          <cell r="A1143" t="str">
            <v>NTAP</v>
          </cell>
          <cell r="D1143">
            <v>2013</v>
          </cell>
          <cell r="G1143">
            <v>6332400000</v>
          </cell>
          <cell r="H1143">
            <v>2571300000</v>
          </cell>
          <cell r="I1143">
            <v>2247400000</v>
          </cell>
          <cell r="J1143">
            <v>904200000</v>
          </cell>
          <cell r="K1143">
            <v>0</v>
          </cell>
        </row>
        <row r="1144">
          <cell r="A1144" t="str">
            <v>NTAP</v>
          </cell>
          <cell r="D1144">
            <v>2014</v>
          </cell>
          <cell r="G1144">
            <v>6325000000</v>
          </cell>
          <cell r="H1144">
            <v>2406000000</v>
          </cell>
          <cell r="I1144">
            <v>2179000000</v>
          </cell>
          <cell r="J1144">
            <v>918000000</v>
          </cell>
          <cell r="K1144">
            <v>0</v>
          </cell>
        </row>
        <row r="1145">
          <cell r="A1145" t="str">
            <v>NTAP</v>
          </cell>
          <cell r="D1145">
            <v>2015</v>
          </cell>
          <cell r="G1145">
            <v>6123000000</v>
          </cell>
          <cell r="H1145">
            <v>2290000000</v>
          </cell>
          <cell r="I1145">
            <v>2197000000</v>
          </cell>
          <cell r="J1145">
            <v>920000000</v>
          </cell>
          <cell r="K1145">
            <v>0</v>
          </cell>
        </row>
        <row r="1146">
          <cell r="A1146" t="str">
            <v>NTAP</v>
          </cell>
          <cell r="D1146">
            <v>2016</v>
          </cell>
          <cell r="G1146">
            <v>5546000000</v>
          </cell>
          <cell r="H1146">
            <v>2173000000</v>
          </cell>
          <cell r="I1146">
            <v>2099000000</v>
          </cell>
          <cell r="J1146">
            <v>861000000</v>
          </cell>
          <cell r="K1146">
            <v>0</v>
          </cell>
        </row>
        <row r="1147">
          <cell r="A1147" t="str">
            <v>NUE</v>
          </cell>
          <cell r="D1147">
            <v>2012</v>
          </cell>
          <cell r="G1147">
            <v>19429273000</v>
          </cell>
          <cell r="H1147">
            <v>17915735000</v>
          </cell>
          <cell r="I1147">
            <v>454900000</v>
          </cell>
          <cell r="J1147">
            <v>0</v>
          </cell>
          <cell r="K1147">
            <v>0</v>
          </cell>
        </row>
        <row r="1148">
          <cell r="A1148" t="str">
            <v>NUE</v>
          </cell>
          <cell r="D1148">
            <v>2013</v>
          </cell>
          <cell r="G1148">
            <v>19052046000</v>
          </cell>
          <cell r="H1148">
            <v>17641421000</v>
          </cell>
          <cell r="I1148">
            <v>467904000</v>
          </cell>
          <cell r="J1148">
            <v>0</v>
          </cell>
          <cell r="K1148">
            <v>0</v>
          </cell>
        </row>
        <row r="1149">
          <cell r="A1149" t="str">
            <v>NUE</v>
          </cell>
          <cell r="D1149">
            <v>2014</v>
          </cell>
          <cell r="G1149">
            <v>21105141000</v>
          </cell>
          <cell r="H1149">
            <v>19198615000</v>
          </cell>
          <cell r="I1149">
            <v>520805000</v>
          </cell>
          <cell r="J1149">
            <v>0</v>
          </cell>
          <cell r="K1149">
            <v>0</v>
          </cell>
        </row>
        <row r="1150">
          <cell r="A1150" t="str">
            <v>NUE</v>
          </cell>
          <cell r="D1150">
            <v>2015</v>
          </cell>
          <cell r="G1150">
            <v>16439276000</v>
          </cell>
          <cell r="H1150">
            <v>14858014000</v>
          </cell>
          <cell r="I1150">
            <v>458989000</v>
          </cell>
          <cell r="J1150">
            <v>0</v>
          </cell>
          <cell r="K1150">
            <v>0</v>
          </cell>
        </row>
        <row r="1151">
          <cell r="A1151" t="str">
            <v>NVDA</v>
          </cell>
          <cell r="D1151">
            <v>2013</v>
          </cell>
          <cell r="G1151">
            <v>4280159000</v>
          </cell>
          <cell r="H1151">
            <v>2053816000</v>
          </cell>
          <cell r="I1151">
            <v>430822000</v>
          </cell>
          <cell r="J1151">
            <v>1147282000</v>
          </cell>
          <cell r="K1151">
            <v>0</v>
          </cell>
        </row>
        <row r="1152">
          <cell r="A1152" t="str">
            <v>NVDA</v>
          </cell>
          <cell r="D1152">
            <v>2014</v>
          </cell>
          <cell r="G1152">
            <v>4130000000</v>
          </cell>
          <cell r="H1152">
            <v>1862000000</v>
          </cell>
          <cell r="I1152">
            <v>436000000</v>
          </cell>
          <cell r="J1152">
            <v>1336000000</v>
          </cell>
          <cell r="K1152">
            <v>0</v>
          </cell>
        </row>
        <row r="1153">
          <cell r="A1153" t="str">
            <v>NVDA</v>
          </cell>
          <cell r="D1153">
            <v>2015</v>
          </cell>
          <cell r="G1153">
            <v>4682000000</v>
          </cell>
          <cell r="H1153">
            <v>2083000000</v>
          </cell>
          <cell r="I1153">
            <v>480000000</v>
          </cell>
          <cell r="J1153">
            <v>1360000000</v>
          </cell>
          <cell r="K1153">
            <v>0</v>
          </cell>
        </row>
        <row r="1154">
          <cell r="A1154" t="str">
            <v>NVDA</v>
          </cell>
          <cell r="D1154">
            <v>2016</v>
          </cell>
          <cell r="G1154">
            <v>5010000000</v>
          </cell>
          <cell r="H1154">
            <v>2199000000</v>
          </cell>
          <cell r="I1154">
            <v>602000000</v>
          </cell>
          <cell r="J1154">
            <v>1331000000</v>
          </cell>
          <cell r="K1154">
            <v>0</v>
          </cell>
        </row>
        <row r="1155">
          <cell r="A1155" t="str">
            <v>NWL</v>
          </cell>
          <cell r="D1155">
            <v>2012</v>
          </cell>
          <cell r="G1155">
            <v>5508500000</v>
          </cell>
          <cell r="H1155">
            <v>3414400000</v>
          </cell>
          <cell r="I1155">
            <v>1403500000</v>
          </cell>
          <cell r="J1155">
            <v>0</v>
          </cell>
          <cell r="K1155">
            <v>0</v>
          </cell>
        </row>
        <row r="1156">
          <cell r="A1156" t="str">
            <v>NWL</v>
          </cell>
          <cell r="D1156">
            <v>2013</v>
          </cell>
          <cell r="G1156">
            <v>5607000000</v>
          </cell>
          <cell r="H1156">
            <v>3482100000</v>
          </cell>
          <cell r="I1156">
            <v>1399500000</v>
          </cell>
          <cell r="J1156">
            <v>0</v>
          </cell>
          <cell r="K1156">
            <v>0</v>
          </cell>
        </row>
        <row r="1157">
          <cell r="A1157" t="str">
            <v>NWL</v>
          </cell>
          <cell r="D1157">
            <v>2014</v>
          </cell>
          <cell r="G1157">
            <v>5727000000</v>
          </cell>
          <cell r="H1157">
            <v>3523600000</v>
          </cell>
          <cell r="I1157">
            <v>1545900000</v>
          </cell>
          <cell r="J1157">
            <v>0</v>
          </cell>
          <cell r="K1157">
            <v>0</v>
          </cell>
        </row>
        <row r="1158">
          <cell r="A1158" t="str">
            <v>NWL</v>
          </cell>
          <cell r="D1158">
            <v>2015</v>
          </cell>
          <cell r="G1158">
            <v>5915700000</v>
          </cell>
          <cell r="H1158">
            <v>3611100000</v>
          </cell>
          <cell r="I1158">
            <v>1626000000</v>
          </cell>
          <cell r="J1158">
            <v>0</v>
          </cell>
          <cell r="K1158">
            <v>0</v>
          </cell>
        </row>
        <row r="1159">
          <cell r="A1159" t="str">
            <v>O</v>
          </cell>
          <cell r="D1159">
            <v>2012</v>
          </cell>
          <cell r="G1159">
            <v>484581000</v>
          </cell>
          <cell r="H1159">
            <v>21306000</v>
          </cell>
          <cell r="I1159">
            <v>38123000</v>
          </cell>
          <cell r="J1159">
            <v>0</v>
          </cell>
          <cell r="K1159">
            <v>147515000</v>
          </cell>
        </row>
        <row r="1160">
          <cell r="A1160" t="str">
            <v>O</v>
          </cell>
          <cell r="D1160">
            <v>2013</v>
          </cell>
          <cell r="G1160">
            <v>780209000</v>
          </cell>
          <cell r="H1160">
            <v>38851000</v>
          </cell>
          <cell r="I1160">
            <v>56881000</v>
          </cell>
          <cell r="J1160">
            <v>0</v>
          </cell>
          <cell r="K1160">
            <v>306769000</v>
          </cell>
        </row>
        <row r="1161">
          <cell r="A1161" t="str">
            <v>O</v>
          </cell>
          <cell r="D1161">
            <v>2014</v>
          </cell>
          <cell r="G1161">
            <v>933505000</v>
          </cell>
          <cell r="H1161">
            <v>53871000</v>
          </cell>
          <cell r="I1161">
            <v>51085000</v>
          </cell>
          <cell r="J1161">
            <v>0</v>
          </cell>
          <cell r="K1161">
            <v>374661000</v>
          </cell>
        </row>
        <row r="1162">
          <cell r="A1162" t="str">
            <v>O</v>
          </cell>
          <cell r="D1162">
            <v>2015</v>
          </cell>
          <cell r="G1162">
            <v>1023285000</v>
          </cell>
          <cell r="H1162">
            <v>55352000</v>
          </cell>
          <cell r="I1162">
            <v>49298000</v>
          </cell>
          <cell r="J1162">
            <v>0</v>
          </cell>
          <cell r="K1162">
            <v>409215000</v>
          </cell>
        </row>
        <row r="1163">
          <cell r="A1163" t="str">
            <v>OKE</v>
          </cell>
          <cell r="D1163">
            <v>2012</v>
          </cell>
          <cell r="G1163">
            <v>10184121000</v>
          </cell>
          <cell r="H1163">
            <v>8540319000</v>
          </cell>
          <cell r="I1163">
            <v>491725000</v>
          </cell>
          <cell r="J1163">
            <v>0</v>
          </cell>
          <cell r="K1163">
            <v>205334000</v>
          </cell>
        </row>
        <row r="1164">
          <cell r="A1164" t="str">
            <v>OKE</v>
          </cell>
          <cell r="D1164">
            <v>2013</v>
          </cell>
          <cell r="G1164">
            <v>11871879000</v>
          </cell>
          <cell r="H1164">
            <v>10222213000</v>
          </cell>
          <cell r="I1164">
            <v>541586000</v>
          </cell>
          <cell r="J1164">
            <v>0</v>
          </cell>
          <cell r="K1164">
            <v>239343000</v>
          </cell>
        </row>
        <row r="1165">
          <cell r="A1165" t="str">
            <v>OKE</v>
          </cell>
          <cell r="D1165">
            <v>2014</v>
          </cell>
          <cell r="G1165">
            <v>12195091000</v>
          </cell>
          <cell r="H1165">
            <v>10088548000</v>
          </cell>
          <cell r="I1165">
            <v>674887000</v>
          </cell>
          <cell r="J1165">
            <v>0</v>
          </cell>
          <cell r="K1165">
            <v>294684000</v>
          </cell>
        </row>
        <row r="1166">
          <cell r="A1166" t="str">
            <v>OKE</v>
          </cell>
          <cell r="D1166">
            <v>2015</v>
          </cell>
          <cell r="G1166">
            <v>7763206000</v>
          </cell>
          <cell r="H1166">
            <v>5641052000</v>
          </cell>
          <cell r="I1166">
            <v>693331000</v>
          </cell>
          <cell r="J1166">
            <v>0</v>
          </cell>
          <cell r="K1166">
            <v>354620000</v>
          </cell>
        </row>
        <row r="1167">
          <cell r="A1167" t="str">
            <v>OMC</v>
          </cell>
          <cell r="D1167">
            <v>2014</v>
          </cell>
          <cell r="G1167">
            <v>15317800000</v>
          </cell>
          <cell r="H1167">
            <v>12602100000</v>
          </cell>
          <cell r="I1167">
            <v>477200000</v>
          </cell>
          <cell r="J1167">
            <v>0</v>
          </cell>
          <cell r="K1167">
            <v>294400000</v>
          </cell>
        </row>
        <row r="1168">
          <cell r="A1168" t="str">
            <v>OMC</v>
          </cell>
          <cell r="D1168">
            <v>2015</v>
          </cell>
          <cell r="G1168">
            <v>15134400000</v>
          </cell>
          <cell r="H1168">
            <v>12491400000</v>
          </cell>
          <cell r="I1168">
            <v>431800000</v>
          </cell>
          <cell r="J1168">
            <v>0</v>
          </cell>
          <cell r="K1168">
            <v>291100000</v>
          </cell>
        </row>
        <row r="1169">
          <cell r="A1169" t="str">
            <v>OMC</v>
          </cell>
          <cell r="D1169">
            <v>2016</v>
          </cell>
          <cell r="G1169">
            <v>15416900000</v>
          </cell>
          <cell r="H1169">
            <v>12671200000</v>
          </cell>
          <cell r="I1169">
            <v>443900000</v>
          </cell>
          <cell r="J1169">
            <v>0</v>
          </cell>
          <cell r="K1169">
            <v>292900000</v>
          </cell>
        </row>
        <row r="1170">
          <cell r="A1170" t="str">
            <v>ORLY</v>
          </cell>
          <cell r="D1170">
            <v>2012</v>
          </cell>
          <cell r="G1170">
            <v>6182184000</v>
          </cell>
          <cell r="H1170">
            <v>3084766000</v>
          </cell>
          <cell r="I1170">
            <v>2120025000</v>
          </cell>
          <cell r="J1170">
            <v>0</v>
          </cell>
          <cell r="K1170">
            <v>0</v>
          </cell>
        </row>
        <row r="1171">
          <cell r="A1171" t="str">
            <v>ORLY</v>
          </cell>
          <cell r="D1171">
            <v>2013</v>
          </cell>
          <cell r="G1171">
            <v>6649237000</v>
          </cell>
          <cell r="H1171">
            <v>3280236000</v>
          </cell>
          <cell r="I1171">
            <v>2265516000</v>
          </cell>
          <cell r="J1171">
            <v>0</v>
          </cell>
          <cell r="K1171">
            <v>0</v>
          </cell>
        </row>
        <row r="1172">
          <cell r="A1172" t="str">
            <v>ORLY</v>
          </cell>
          <cell r="D1172">
            <v>2014</v>
          </cell>
          <cell r="G1172">
            <v>7216081000</v>
          </cell>
          <cell r="H1172">
            <v>3507180000</v>
          </cell>
          <cell r="I1172">
            <v>2438527000</v>
          </cell>
          <cell r="J1172">
            <v>0</v>
          </cell>
          <cell r="K1172">
            <v>0</v>
          </cell>
        </row>
        <row r="1173">
          <cell r="A1173" t="str">
            <v>ORLY</v>
          </cell>
          <cell r="D1173">
            <v>2015</v>
          </cell>
          <cell r="G1173">
            <v>7966674000</v>
          </cell>
          <cell r="H1173">
            <v>3804031000</v>
          </cell>
          <cell r="I1173">
            <v>2648622000</v>
          </cell>
          <cell r="J1173">
            <v>0</v>
          </cell>
          <cell r="K1173">
            <v>0</v>
          </cell>
        </row>
        <row r="1174">
          <cell r="A1174" t="str">
            <v>OXY</v>
          </cell>
          <cell r="D1174">
            <v>2012</v>
          </cell>
          <cell r="G1174">
            <v>20100000000</v>
          </cell>
          <cell r="H1174">
            <v>6530000000</v>
          </cell>
          <cell r="I1174">
            <v>1879000000</v>
          </cell>
          <cell r="J1174">
            <v>0</v>
          </cell>
          <cell r="K1174">
            <v>3585000000</v>
          </cell>
        </row>
        <row r="1175">
          <cell r="A1175" t="str">
            <v>OXY</v>
          </cell>
          <cell r="D1175">
            <v>2013</v>
          </cell>
          <cell r="G1175">
            <v>20170000000</v>
          </cell>
          <cell r="H1175">
            <v>6497000000</v>
          </cell>
          <cell r="I1175">
            <v>2108000000</v>
          </cell>
          <cell r="J1175">
            <v>0</v>
          </cell>
          <cell r="K1175">
            <v>4203000000</v>
          </cell>
        </row>
        <row r="1176">
          <cell r="A1176" t="str">
            <v>OXY</v>
          </cell>
          <cell r="D1176">
            <v>2014</v>
          </cell>
          <cell r="G1176">
            <v>19312000000</v>
          </cell>
          <cell r="H1176">
            <v>6803000000</v>
          </cell>
          <cell r="I1176">
            <v>2053000000</v>
          </cell>
          <cell r="J1176">
            <v>0</v>
          </cell>
          <cell r="K1176">
            <v>4261000000</v>
          </cell>
        </row>
        <row r="1177">
          <cell r="A1177" t="str">
            <v>OXY</v>
          </cell>
          <cell r="D1177">
            <v>2015</v>
          </cell>
          <cell r="G1177">
            <v>12480000000</v>
          </cell>
          <cell r="H1177">
            <v>5804000000</v>
          </cell>
          <cell r="I1177">
            <v>1613000000</v>
          </cell>
          <cell r="J1177">
            <v>0</v>
          </cell>
          <cell r="K1177">
            <v>4544000000</v>
          </cell>
        </row>
        <row r="1178">
          <cell r="A1178" t="str">
            <v>PBCT</v>
          </cell>
          <cell r="D1178">
            <v>2012</v>
          </cell>
          <cell r="G1178">
            <v>1355300000</v>
          </cell>
          <cell r="H1178">
            <v>90800000</v>
          </cell>
          <cell r="I1178">
            <v>803800000</v>
          </cell>
          <cell r="J1178">
            <v>0</v>
          </cell>
          <cell r="K1178">
            <v>76000000</v>
          </cell>
        </row>
        <row r="1179">
          <cell r="A1179" t="str">
            <v>PBCT</v>
          </cell>
          <cell r="D1179">
            <v>2013</v>
          </cell>
          <cell r="G1179">
            <v>1346100000</v>
          </cell>
          <cell r="H1179">
            <v>81100000</v>
          </cell>
          <cell r="I1179">
            <v>812800000</v>
          </cell>
          <cell r="J1179">
            <v>0</v>
          </cell>
          <cell r="K1179">
            <v>69900000</v>
          </cell>
        </row>
        <row r="1180">
          <cell r="A1180" t="str">
            <v>PBCT</v>
          </cell>
          <cell r="D1180">
            <v>2014</v>
          </cell>
          <cell r="G1180">
            <v>1381400000</v>
          </cell>
          <cell r="H1180">
            <v>80900000</v>
          </cell>
          <cell r="I1180">
            <v>816700000</v>
          </cell>
          <cell r="J1180">
            <v>0</v>
          </cell>
          <cell r="K1180">
            <v>65400000</v>
          </cell>
        </row>
        <row r="1181">
          <cell r="A1181" t="str">
            <v>PBCT</v>
          </cell>
          <cell r="D1181">
            <v>2015</v>
          </cell>
          <cell r="G1181">
            <v>1421300000</v>
          </cell>
          <cell r="H1181">
            <v>95500000</v>
          </cell>
          <cell r="I1181">
            <v>836700000</v>
          </cell>
          <cell r="J1181">
            <v>0</v>
          </cell>
          <cell r="K1181">
            <v>57300000</v>
          </cell>
        </row>
        <row r="1182">
          <cell r="A1182" t="str">
            <v>PBI</v>
          </cell>
          <cell r="D1182">
            <v>2012</v>
          </cell>
          <cell r="G1182">
            <v>3823713000</v>
          </cell>
          <cell r="H1182">
            <v>1582398000</v>
          </cell>
          <cell r="I1182">
            <v>1489735000</v>
          </cell>
          <cell r="J1182">
            <v>114250000</v>
          </cell>
          <cell r="K1182">
            <v>0</v>
          </cell>
        </row>
        <row r="1183">
          <cell r="A1183" t="str">
            <v>PBI</v>
          </cell>
          <cell r="D1183">
            <v>2013</v>
          </cell>
          <cell r="G1183">
            <v>3791335000</v>
          </cell>
          <cell r="H1183">
            <v>1650622000</v>
          </cell>
          <cell r="I1183">
            <v>1420096000</v>
          </cell>
          <cell r="J1183">
            <v>110412000</v>
          </cell>
          <cell r="K1183">
            <v>0</v>
          </cell>
        </row>
        <row r="1184">
          <cell r="A1184" t="str">
            <v>PBI</v>
          </cell>
          <cell r="D1184">
            <v>2014</v>
          </cell>
          <cell r="G1184">
            <v>3821504000</v>
          </cell>
          <cell r="H1184">
            <v>1680791000</v>
          </cell>
          <cell r="I1184">
            <v>1378400000</v>
          </cell>
          <cell r="J1184">
            <v>109931000</v>
          </cell>
          <cell r="K1184">
            <v>0</v>
          </cell>
        </row>
        <row r="1185">
          <cell r="A1185" t="str">
            <v>PBI</v>
          </cell>
          <cell r="D1185">
            <v>2015</v>
          </cell>
          <cell r="G1185">
            <v>3578060000</v>
          </cell>
          <cell r="H1185">
            <v>1558591000</v>
          </cell>
          <cell r="I1185">
            <v>1279961000</v>
          </cell>
          <cell r="J1185">
            <v>110156000</v>
          </cell>
          <cell r="K1185">
            <v>0</v>
          </cell>
        </row>
        <row r="1186">
          <cell r="A1186" t="str">
            <v>PCAR</v>
          </cell>
          <cell r="D1186">
            <v>2012</v>
          </cell>
          <cell r="G1186">
            <v>16596800000</v>
          </cell>
          <cell r="H1186">
            <v>13908300000</v>
          </cell>
          <cell r="I1186">
            <v>571600000</v>
          </cell>
          <cell r="J1186">
            <v>279300000</v>
          </cell>
          <cell r="K1186">
            <v>517400000</v>
          </cell>
        </row>
        <row r="1187">
          <cell r="A1187" t="str">
            <v>PCAR</v>
          </cell>
          <cell r="D1187">
            <v>2013</v>
          </cell>
          <cell r="G1187">
            <v>16661000000</v>
          </cell>
          <cell r="H1187">
            <v>13900700000</v>
          </cell>
          <cell r="I1187">
            <v>559500000</v>
          </cell>
          <cell r="J1187">
            <v>251400000</v>
          </cell>
          <cell r="K1187">
            <v>571700000</v>
          </cell>
        </row>
        <row r="1188">
          <cell r="A1188" t="str">
            <v>PCAR</v>
          </cell>
          <cell r="D1188">
            <v>2014</v>
          </cell>
          <cell r="G1188">
            <v>18534400000</v>
          </cell>
          <cell r="H1188">
            <v>15481600000</v>
          </cell>
          <cell r="I1188">
            <v>561400000</v>
          </cell>
          <cell r="J1188">
            <v>215600000</v>
          </cell>
          <cell r="K1188">
            <v>588500000</v>
          </cell>
        </row>
        <row r="1189">
          <cell r="A1189" t="str">
            <v>PCAR</v>
          </cell>
          <cell r="D1189">
            <v>2015</v>
          </cell>
          <cell r="G1189">
            <v>18671300000</v>
          </cell>
          <cell r="H1189">
            <v>15292100000</v>
          </cell>
          <cell r="I1189">
            <v>541500000</v>
          </cell>
          <cell r="J1189">
            <v>239800000</v>
          </cell>
          <cell r="K1189">
            <v>583700000</v>
          </cell>
        </row>
        <row r="1190">
          <cell r="A1190" t="str">
            <v>PCG</v>
          </cell>
          <cell r="D1190">
            <v>2013</v>
          </cell>
          <cell r="G1190">
            <v>15598000000</v>
          </cell>
          <cell r="H1190">
            <v>11759000000</v>
          </cell>
          <cell r="I1190" t="str">
            <v>0</v>
          </cell>
          <cell r="J1190">
            <v>0</v>
          </cell>
          <cell r="K1190">
            <v>2077000000</v>
          </cell>
        </row>
        <row r="1191">
          <cell r="A1191" t="str">
            <v>PCG</v>
          </cell>
          <cell r="D1191">
            <v>2014</v>
          </cell>
          <cell r="G1191">
            <v>17090000000</v>
          </cell>
          <cell r="H1191">
            <v>12207000000</v>
          </cell>
          <cell r="I1191" t="str">
            <v>0</v>
          </cell>
          <cell r="J1191">
            <v>0</v>
          </cell>
          <cell r="K1191">
            <v>2433000000</v>
          </cell>
        </row>
        <row r="1192">
          <cell r="A1192" t="str">
            <v>PCG</v>
          </cell>
          <cell r="D1192">
            <v>2015</v>
          </cell>
          <cell r="G1192">
            <v>16833000000</v>
          </cell>
          <cell r="H1192">
            <v>12713000000</v>
          </cell>
          <cell r="I1192" t="str">
            <v>0</v>
          </cell>
          <cell r="J1192">
            <v>0</v>
          </cell>
          <cell r="K1192">
            <v>2612000000</v>
          </cell>
        </row>
        <row r="1193">
          <cell r="A1193" t="str">
            <v>PCG</v>
          </cell>
          <cell r="D1193">
            <v>2016</v>
          </cell>
          <cell r="G1193">
            <v>17666000000</v>
          </cell>
          <cell r="H1193">
            <v>12734000000</v>
          </cell>
          <cell r="I1193" t="str">
            <v>0</v>
          </cell>
          <cell r="J1193">
            <v>0</v>
          </cell>
          <cell r="K1193">
            <v>2755000000</v>
          </cell>
        </row>
        <row r="1194">
          <cell r="A1194" t="str">
            <v>PCLN</v>
          </cell>
          <cell r="D1194">
            <v>2012</v>
          </cell>
          <cell r="G1194">
            <v>5260956000</v>
          </cell>
          <cell r="H1194">
            <v>1177275000</v>
          </cell>
          <cell r="I1194">
            <v>2188747000</v>
          </cell>
          <cell r="J1194">
            <v>0</v>
          </cell>
          <cell r="K1194">
            <v>65141000</v>
          </cell>
        </row>
        <row r="1195">
          <cell r="A1195" t="str">
            <v>PCLN</v>
          </cell>
          <cell r="D1195">
            <v>2013</v>
          </cell>
          <cell r="G1195">
            <v>6793306000</v>
          </cell>
          <cell r="H1195">
            <v>1077420000</v>
          </cell>
          <cell r="I1195">
            <v>3185497000</v>
          </cell>
          <cell r="J1195">
            <v>0</v>
          </cell>
          <cell r="K1195">
            <v>117975000</v>
          </cell>
        </row>
        <row r="1196">
          <cell r="A1196" t="str">
            <v>PCLN</v>
          </cell>
          <cell r="D1196">
            <v>2014</v>
          </cell>
          <cell r="G1196">
            <v>8441971000</v>
          </cell>
          <cell r="H1196">
            <v>857841000</v>
          </cell>
          <cell r="I1196">
            <v>4302998000</v>
          </cell>
          <cell r="J1196">
            <v>0</v>
          </cell>
          <cell r="K1196">
            <v>207820000</v>
          </cell>
        </row>
        <row r="1197">
          <cell r="A1197" t="str">
            <v>PCLN</v>
          </cell>
          <cell r="D1197">
            <v>2015</v>
          </cell>
          <cell r="G1197">
            <v>9223987000</v>
          </cell>
          <cell r="H1197">
            <v>632180000</v>
          </cell>
          <cell r="I1197">
            <v>5060406000</v>
          </cell>
          <cell r="J1197">
            <v>0</v>
          </cell>
          <cell r="K1197">
            <v>272494000</v>
          </cell>
        </row>
        <row r="1198">
          <cell r="A1198" t="str">
            <v>PDCO</v>
          </cell>
          <cell r="D1198">
            <v>2013</v>
          </cell>
          <cell r="G1198">
            <v>3637212000</v>
          </cell>
          <cell r="H1198">
            <v>2446443000</v>
          </cell>
          <cell r="I1198" t="str">
            <v>0</v>
          </cell>
          <cell r="J1198">
            <v>0</v>
          </cell>
          <cell r="K1198">
            <v>0</v>
          </cell>
        </row>
        <row r="1199">
          <cell r="A1199" t="str">
            <v>PDCO</v>
          </cell>
          <cell r="D1199">
            <v>2014</v>
          </cell>
          <cell r="G1199">
            <v>3585141000</v>
          </cell>
          <cell r="H1199">
            <v>2566444000</v>
          </cell>
          <cell r="I1199" t="str">
            <v>0</v>
          </cell>
          <cell r="J1199">
            <v>0</v>
          </cell>
          <cell r="K1199">
            <v>0</v>
          </cell>
        </row>
        <row r="1200">
          <cell r="A1200" t="str">
            <v>PDCO</v>
          </cell>
          <cell r="D1200">
            <v>2015</v>
          </cell>
          <cell r="G1200">
            <v>3910865000</v>
          </cell>
          <cell r="H1200">
            <v>2850316000</v>
          </cell>
          <cell r="I1200" t="str">
            <v>0</v>
          </cell>
          <cell r="J1200">
            <v>0</v>
          </cell>
          <cell r="K1200">
            <v>0</v>
          </cell>
        </row>
        <row r="1201">
          <cell r="A1201" t="str">
            <v>PDCO</v>
          </cell>
          <cell r="D1201">
            <v>2016</v>
          </cell>
          <cell r="G1201">
            <v>5386703000</v>
          </cell>
          <cell r="H1201">
            <v>4063955000</v>
          </cell>
          <cell r="I1201" t="str">
            <v>0</v>
          </cell>
          <cell r="J1201">
            <v>0</v>
          </cell>
          <cell r="K1201">
            <v>0</v>
          </cell>
        </row>
        <row r="1202">
          <cell r="A1202" t="str">
            <v>PEG</v>
          </cell>
          <cell r="D1202">
            <v>2012</v>
          </cell>
          <cell r="G1202">
            <v>9781000000</v>
          </cell>
          <cell r="H1202">
            <v>6351000000</v>
          </cell>
          <cell r="I1202">
            <v>98000000</v>
          </cell>
          <cell r="J1202">
            <v>0</v>
          </cell>
          <cell r="K1202">
            <v>1054000000</v>
          </cell>
        </row>
        <row r="1203">
          <cell r="A1203" t="str">
            <v>PEG</v>
          </cell>
          <cell r="D1203">
            <v>2013</v>
          </cell>
          <cell r="G1203">
            <v>9968000000</v>
          </cell>
          <cell r="H1203">
            <v>6423000000</v>
          </cell>
          <cell r="I1203">
            <v>68000000</v>
          </cell>
          <cell r="J1203">
            <v>0</v>
          </cell>
          <cell r="K1203">
            <v>1178000000</v>
          </cell>
        </row>
        <row r="1204">
          <cell r="A1204" t="str">
            <v>PEG</v>
          </cell>
          <cell r="D1204">
            <v>2014</v>
          </cell>
          <cell r="G1204">
            <v>10886000000</v>
          </cell>
          <cell r="H1204">
            <v>7036000000</v>
          </cell>
          <cell r="I1204" t="str">
            <v>0</v>
          </cell>
          <cell r="J1204">
            <v>0</v>
          </cell>
          <cell r="K1204">
            <v>1227000000</v>
          </cell>
        </row>
        <row r="1205">
          <cell r="A1205" t="str">
            <v>PEG</v>
          </cell>
          <cell r="D1205">
            <v>2015</v>
          </cell>
          <cell r="G1205">
            <v>10415000000</v>
          </cell>
          <cell r="H1205">
            <v>6239000000</v>
          </cell>
          <cell r="I1205" t="str">
            <v>0</v>
          </cell>
          <cell r="J1205">
            <v>0</v>
          </cell>
          <cell r="K1205">
            <v>1214000000</v>
          </cell>
        </row>
        <row r="1206">
          <cell r="A1206" t="str">
            <v>PEP</v>
          </cell>
          <cell r="D1206">
            <v>2013</v>
          </cell>
          <cell r="G1206">
            <v>66415000000</v>
          </cell>
          <cell r="H1206">
            <v>31243000000</v>
          </cell>
          <cell r="I1206">
            <v>25357000000</v>
          </cell>
          <cell r="J1206">
            <v>0</v>
          </cell>
          <cell r="K1206">
            <v>110000000</v>
          </cell>
        </row>
        <row r="1207">
          <cell r="A1207" t="str">
            <v>PEP</v>
          </cell>
          <cell r="D1207">
            <v>2014</v>
          </cell>
          <cell r="G1207">
            <v>66683000000</v>
          </cell>
          <cell r="H1207">
            <v>31238000000</v>
          </cell>
          <cell r="I1207">
            <v>25772000000</v>
          </cell>
          <cell r="J1207">
            <v>0</v>
          </cell>
          <cell r="K1207">
            <v>92000000</v>
          </cell>
        </row>
        <row r="1208">
          <cell r="A1208" t="str">
            <v>PEP</v>
          </cell>
          <cell r="D1208">
            <v>2015</v>
          </cell>
          <cell r="G1208">
            <v>63056000000</v>
          </cell>
          <cell r="H1208">
            <v>28731000000</v>
          </cell>
          <cell r="I1208">
            <v>24538000000</v>
          </cell>
          <cell r="J1208">
            <v>0</v>
          </cell>
          <cell r="K1208">
            <v>75000000</v>
          </cell>
        </row>
        <row r="1209">
          <cell r="A1209" t="str">
            <v>PEP</v>
          </cell>
          <cell r="D1209">
            <v>2016</v>
          </cell>
          <cell r="G1209">
            <v>62799000000</v>
          </cell>
          <cell r="H1209">
            <v>28209000000</v>
          </cell>
          <cell r="I1209">
            <v>24735000000</v>
          </cell>
          <cell r="J1209">
            <v>0</v>
          </cell>
          <cell r="K1209">
            <v>70000000</v>
          </cell>
        </row>
        <row r="1210">
          <cell r="A1210" t="str">
            <v>PFE</v>
          </cell>
          <cell r="D1210">
            <v>2012</v>
          </cell>
          <cell r="G1210">
            <v>54657000000</v>
          </cell>
          <cell r="H1210">
            <v>9821000000</v>
          </cell>
          <cell r="I1210">
            <v>15171000000</v>
          </cell>
          <cell r="J1210">
            <v>7482000000</v>
          </cell>
          <cell r="K1210">
            <v>5109000000</v>
          </cell>
        </row>
        <row r="1211">
          <cell r="A1211" t="str">
            <v>PFE</v>
          </cell>
          <cell r="D1211">
            <v>2013</v>
          </cell>
          <cell r="G1211">
            <v>51584000000</v>
          </cell>
          <cell r="H1211">
            <v>9586000000</v>
          </cell>
          <cell r="I1211">
            <v>14355000000</v>
          </cell>
          <cell r="J1211">
            <v>6678000000</v>
          </cell>
          <cell r="K1211">
            <v>4599000000</v>
          </cell>
        </row>
        <row r="1212">
          <cell r="A1212" t="str">
            <v>PFE</v>
          </cell>
          <cell r="D1212">
            <v>2014</v>
          </cell>
          <cell r="G1212">
            <v>49605000000</v>
          </cell>
          <cell r="H1212">
            <v>9577000000</v>
          </cell>
          <cell r="I1212">
            <v>14097000000</v>
          </cell>
          <cell r="J1212">
            <v>8393000000</v>
          </cell>
          <cell r="K1212">
            <v>4039000000</v>
          </cell>
        </row>
        <row r="1213">
          <cell r="A1213" t="str">
            <v>PFE</v>
          </cell>
          <cell r="D1213">
            <v>2015</v>
          </cell>
          <cell r="G1213">
            <v>48851000000</v>
          </cell>
          <cell r="H1213">
            <v>9648000000</v>
          </cell>
          <cell r="I1213">
            <v>14809000000</v>
          </cell>
          <cell r="J1213">
            <v>7690000000</v>
          </cell>
          <cell r="K1213">
            <v>3728000000</v>
          </cell>
        </row>
        <row r="1214">
          <cell r="A1214" t="str">
            <v>PFG</v>
          </cell>
          <cell r="D1214">
            <v>2013</v>
          </cell>
          <cell r="G1214">
            <v>9289500000</v>
          </cell>
          <cell r="H1214">
            <v>4683600000</v>
          </cell>
          <cell r="I1214">
            <v>189000000</v>
          </cell>
          <cell r="J1214">
            <v>0</v>
          </cell>
          <cell r="K1214">
            <v>3292900000</v>
          </cell>
        </row>
        <row r="1215">
          <cell r="A1215" t="str">
            <v>PFG</v>
          </cell>
          <cell r="D1215">
            <v>2014</v>
          </cell>
          <cell r="G1215">
            <v>10477600000</v>
          </cell>
          <cell r="H1215">
            <v>5231000000</v>
          </cell>
          <cell r="I1215">
            <v>177400000</v>
          </cell>
          <cell r="J1215">
            <v>0</v>
          </cell>
          <cell r="K1215">
            <v>3574300000</v>
          </cell>
        </row>
        <row r="1216">
          <cell r="A1216" t="str">
            <v>PFG</v>
          </cell>
          <cell r="D1216">
            <v>2015</v>
          </cell>
          <cell r="G1216">
            <v>11964400000</v>
          </cell>
          <cell r="H1216">
            <v>6697700000</v>
          </cell>
          <cell r="I1216">
            <v>163500000</v>
          </cell>
          <cell r="J1216">
            <v>0</v>
          </cell>
          <cell r="K1216">
            <v>3672400000</v>
          </cell>
        </row>
        <row r="1217">
          <cell r="A1217" t="str">
            <v>PFG</v>
          </cell>
          <cell r="D1217">
            <v>2016</v>
          </cell>
          <cell r="G1217">
            <v>12394100000</v>
          </cell>
          <cell r="H1217">
            <v>6913200000</v>
          </cell>
          <cell r="I1217">
            <v>156600000</v>
          </cell>
          <cell r="J1217">
            <v>0</v>
          </cell>
          <cell r="K1217">
            <v>3732600000</v>
          </cell>
        </row>
        <row r="1218">
          <cell r="A1218" t="str">
            <v>PG</v>
          </cell>
          <cell r="D1218">
            <v>2013</v>
          </cell>
          <cell r="G1218">
            <v>2104745000</v>
          </cell>
          <cell r="H1218">
            <v>155355000</v>
          </cell>
          <cell r="I1218">
            <v>346393000</v>
          </cell>
          <cell r="J1218">
            <v>859947000</v>
          </cell>
          <cell r="K1218">
            <v>0</v>
          </cell>
        </row>
        <row r="1219">
          <cell r="A1219" t="str">
            <v>PG</v>
          </cell>
          <cell r="D1219">
            <v>2014</v>
          </cell>
          <cell r="G1219">
            <v>2819557000</v>
          </cell>
          <cell r="H1219">
            <v>205018000</v>
          </cell>
          <cell r="I1219">
            <v>519267000</v>
          </cell>
          <cell r="J1219">
            <v>1271353000</v>
          </cell>
          <cell r="K1219">
            <v>0</v>
          </cell>
        </row>
        <row r="1220">
          <cell r="A1220" t="str">
            <v>PG</v>
          </cell>
          <cell r="D1220">
            <v>2015</v>
          </cell>
          <cell r="G1220">
            <v>4103728000</v>
          </cell>
          <cell r="H1220">
            <v>392709000</v>
          </cell>
          <cell r="I1220">
            <v>838526000</v>
          </cell>
          <cell r="J1220">
            <v>1620577000</v>
          </cell>
          <cell r="K1220">
            <v>0</v>
          </cell>
        </row>
        <row r="1221">
          <cell r="A1221" t="str">
            <v>PG</v>
          </cell>
          <cell r="D1221">
            <v>2016</v>
          </cell>
          <cell r="G1221">
            <v>4860427000</v>
          </cell>
          <cell r="H1221">
            <v>299694000</v>
          </cell>
          <cell r="I1221">
            <v>1177697000</v>
          </cell>
          <cell r="J1221">
            <v>2052295000</v>
          </cell>
          <cell r="K1221">
            <v>0</v>
          </cell>
        </row>
        <row r="1222">
          <cell r="A1222" t="str">
            <v>PGR</v>
          </cell>
          <cell r="D1222">
            <v>2012</v>
          </cell>
          <cell r="G1222">
            <v>17083900000</v>
          </cell>
          <cell r="H1222">
            <v>15590900000</v>
          </cell>
          <cell r="I1222">
            <v>15400000</v>
          </cell>
          <cell r="J1222">
            <v>0</v>
          </cell>
          <cell r="K1222">
            <v>36100000</v>
          </cell>
        </row>
        <row r="1223">
          <cell r="A1223" t="str">
            <v>PGR</v>
          </cell>
          <cell r="D1223">
            <v>2013</v>
          </cell>
          <cell r="G1223">
            <v>18170900000</v>
          </cell>
          <cell r="H1223">
            <v>16275100000</v>
          </cell>
          <cell r="I1223">
            <v>18800000</v>
          </cell>
          <cell r="J1223">
            <v>0</v>
          </cell>
          <cell r="K1223">
            <v>38800000</v>
          </cell>
        </row>
        <row r="1224">
          <cell r="A1224" t="str">
            <v>PGR</v>
          </cell>
          <cell r="D1224">
            <v>2014</v>
          </cell>
          <cell r="G1224">
            <v>19391400000</v>
          </cell>
          <cell r="H1224">
            <v>17297300000</v>
          </cell>
          <cell r="I1224">
            <v>18900000</v>
          </cell>
          <cell r="J1224">
            <v>0</v>
          </cell>
          <cell r="K1224">
            <v>50900000</v>
          </cell>
        </row>
        <row r="1225">
          <cell r="A1225" t="str">
            <v>PGR</v>
          </cell>
          <cell r="D1225">
            <v>2015</v>
          </cell>
          <cell r="G1225">
            <v>20853800000</v>
          </cell>
          <cell r="H1225">
            <v>18705900000</v>
          </cell>
          <cell r="I1225">
            <v>22800000</v>
          </cell>
          <cell r="J1225">
            <v>0</v>
          </cell>
          <cell r="K1225">
            <v>77500000</v>
          </cell>
        </row>
        <row r="1226">
          <cell r="A1226" t="str">
            <v>PH</v>
          </cell>
          <cell r="D1226">
            <v>2013</v>
          </cell>
          <cell r="G1226">
            <v>13015704000</v>
          </cell>
          <cell r="H1226">
            <v>10086675000</v>
          </cell>
          <cell r="I1226">
            <v>1554973000</v>
          </cell>
          <cell r="J1226">
            <v>0</v>
          </cell>
          <cell r="K1226">
            <v>0</v>
          </cell>
        </row>
        <row r="1227">
          <cell r="A1227" t="str">
            <v>PH</v>
          </cell>
          <cell r="D1227">
            <v>2014</v>
          </cell>
          <cell r="G1227">
            <v>13215971000</v>
          </cell>
          <cell r="H1227">
            <v>10188227000</v>
          </cell>
          <cell r="I1227">
            <v>1633992000</v>
          </cell>
          <cell r="J1227">
            <v>0</v>
          </cell>
          <cell r="K1227">
            <v>0</v>
          </cell>
        </row>
        <row r="1228">
          <cell r="A1228" t="str">
            <v>PH</v>
          </cell>
          <cell r="D1228">
            <v>2015</v>
          </cell>
          <cell r="G1228">
            <v>12711744000</v>
          </cell>
          <cell r="H1228">
            <v>9655245000</v>
          </cell>
          <cell r="I1228">
            <v>1544746000</v>
          </cell>
          <cell r="J1228">
            <v>0</v>
          </cell>
          <cell r="K1228">
            <v>0</v>
          </cell>
        </row>
        <row r="1229">
          <cell r="A1229" t="str">
            <v>PH</v>
          </cell>
          <cell r="D1229">
            <v>2016</v>
          </cell>
          <cell r="G1229">
            <v>11360753000</v>
          </cell>
          <cell r="H1229">
            <v>8823384000</v>
          </cell>
          <cell r="I1229">
            <v>1359360000</v>
          </cell>
          <cell r="J1229">
            <v>0</v>
          </cell>
          <cell r="K1229">
            <v>0</v>
          </cell>
        </row>
        <row r="1230">
          <cell r="A1230" t="str">
            <v>PHM</v>
          </cell>
          <cell r="D1230">
            <v>2013</v>
          </cell>
          <cell r="G1230">
            <v>5679595000</v>
          </cell>
          <cell r="H1230">
            <v>4507196000</v>
          </cell>
          <cell r="I1230">
            <v>568500000</v>
          </cell>
          <cell r="J1230">
            <v>0</v>
          </cell>
          <cell r="K1230">
            <v>0</v>
          </cell>
        </row>
        <row r="1231">
          <cell r="A1231" t="str">
            <v>PHM</v>
          </cell>
          <cell r="D1231">
            <v>2014</v>
          </cell>
          <cell r="G1231">
            <v>5822363000</v>
          </cell>
          <cell r="H1231">
            <v>4244479000</v>
          </cell>
          <cell r="I1231">
            <v>861390000</v>
          </cell>
          <cell r="J1231">
            <v>0</v>
          </cell>
          <cell r="K1231">
            <v>0</v>
          </cell>
        </row>
        <row r="1232">
          <cell r="A1232" t="str">
            <v>PHM</v>
          </cell>
          <cell r="D1232">
            <v>2015</v>
          </cell>
          <cell r="G1232">
            <v>5981964000</v>
          </cell>
          <cell r="H1232">
            <v>4353850000</v>
          </cell>
          <cell r="I1232">
            <v>794728000</v>
          </cell>
          <cell r="J1232">
            <v>0</v>
          </cell>
          <cell r="K1232">
            <v>0</v>
          </cell>
        </row>
        <row r="1233">
          <cell r="A1233" t="str">
            <v>PHM</v>
          </cell>
          <cell r="D1233">
            <v>2016</v>
          </cell>
          <cell r="G1233">
            <v>7668476000</v>
          </cell>
          <cell r="H1233">
            <v>5728662000</v>
          </cell>
          <cell r="I1233">
            <v>957150000</v>
          </cell>
          <cell r="J1233">
            <v>0</v>
          </cell>
          <cell r="K1233">
            <v>0</v>
          </cell>
        </row>
        <row r="1234">
          <cell r="A1234" t="str">
            <v>PKI</v>
          </cell>
          <cell r="D1234">
            <v>2012</v>
          </cell>
          <cell r="G1234">
            <v>2105188000</v>
          </cell>
          <cell r="H1234">
            <v>1143659000</v>
          </cell>
          <cell r="I1234">
            <v>627370000</v>
          </cell>
          <cell r="J1234">
            <v>131835000</v>
          </cell>
          <cell r="K1234">
            <v>0</v>
          </cell>
        </row>
        <row r="1235">
          <cell r="A1235" t="str">
            <v>PKI</v>
          </cell>
          <cell r="D1235">
            <v>2013</v>
          </cell>
          <cell r="G1235">
            <v>2157586000</v>
          </cell>
          <cell r="H1235">
            <v>1181444000</v>
          </cell>
          <cell r="I1235">
            <v>581898000</v>
          </cell>
          <cell r="J1235">
            <v>132400000</v>
          </cell>
          <cell r="K1235">
            <v>0</v>
          </cell>
        </row>
        <row r="1236">
          <cell r="A1236" t="str">
            <v>PKI</v>
          </cell>
          <cell r="D1236">
            <v>2014</v>
          </cell>
          <cell r="G1236">
            <v>2237219000</v>
          </cell>
          <cell r="H1236">
            <v>1232611000</v>
          </cell>
          <cell r="I1236">
            <v>659335000</v>
          </cell>
          <cell r="J1236">
            <v>121141000</v>
          </cell>
          <cell r="K1236">
            <v>0</v>
          </cell>
        </row>
        <row r="1237">
          <cell r="A1237" t="str">
            <v>PKI</v>
          </cell>
          <cell r="D1237">
            <v>2016</v>
          </cell>
          <cell r="G1237">
            <v>2262359000</v>
          </cell>
          <cell r="H1237">
            <v>1237859000</v>
          </cell>
          <cell r="I1237">
            <v>598848000</v>
          </cell>
          <cell r="J1237">
            <v>125928000</v>
          </cell>
          <cell r="K1237">
            <v>0</v>
          </cell>
        </row>
        <row r="1238">
          <cell r="A1238" t="str">
            <v>PM</v>
          </cell>
          <cell r="D1238">
            <v>2013</v>
          </cell>
          <cell r="G1238">
            <v>80029000000</v>
          </cell>
          <cell r="H1238">
            <v>59222000000</v>
          </cell>
          <cell r="I1238">
            <v>6890000000</v>
          </cell>
          <cell r="J1238">
            <v>0</v>
          </cell>
          <cell r="K1238">
            <v>93000000</v>
          </cell>
        </row>
        <row r="1239">
          <cell r="A1239" t="str">
            <v>PM</v>
          </cell>
          <cell r="D1239">
            <v>2014</v>
          </cell>
          <cell r="G1239">
            <v>80106000000</v>
          </cell>
          <cell r="H1239">
            <v>60775000000</v>
          </cell>
          <cell r="I1239">
            <v>7001000000</v>
          </cell>
          <cell r="J1239">
            <v>0</v>
          </cell>
          <cell r="K1239">
            <v>93000000</v>
          </cell>
        </row>
        <row r="1240">
          <cell r="A1240" t="str">
            <v>PM</v>
          </cell>
          <cell r="D1240">
            <v>2015</v>
          </cell>
          <cell r="G1240">
            <v>73908000000</v>
          </cell>
          <cell r="H1240">
            <v>56479000000</v>
          </cell>
          <cell r="I1240">
            <v>6656000000</v>
          </cell>
          <cell r="J1240">
            <v>0</v>
          </cell>
          <cell r="K1240">
            <v>82000000</v>
          </cell>
        </row>
        <row r="1241">
          <cell r="A1241" t="str">
            <v>PM</v>
          </cell>
          <cell r="D1241">
            <v>2016</v>
          </cell>
          <cell r="G1241">
            <v>74953000000</v>
          </cell>
          <cell r="H1241">
            <v>57659000000</v>
          </cell>
          <cell r="I1241">
            <v>6405000000</v>
          </cell>
          <cell r="J1241">
            <v>0</v>
          </cell>
          <cell r="K1241">
            <v>74000000</v>
          </cell>
        </row>
        <row r="1242">
          <cell r="A1242" t="str">
            <v>PNC</v>
          </cell>
          <cell r="D1242">
            <v>2012</v>
          </cell>
          <cell r="G1242">
            <v>16606000000</v>
          </cell>
          <cell r="H1242">
            <v>386000000</v>
          </cell>
          <cell r="I1242">
            <v>10486000000</v>
          </cell>
          <cell r="J1242">
            <v>0</v>
          </cell>
          <cell r="K1242">
            <v>987000000</v>
          </cell>
        </row>
        <row r="1243">
          <cell r="A1243" t="str">
            <v>PNC</v>
          </cell>
          <cell r="D1243">
            <v>2013</v>
          </cell>
          <cell r="G1243">
            <v>16872000000</v>
          </cell>
          <cell r="H1243">
            <v>344000000</v>
          </cell>
          <cell r="I1243">
            <v>9681000000</v>
          </cell>
          <cell r="J1243">
            <v>0</v>
          </cell>
          <cell r="K1243">
            <v>643000000</v>
          </cell>
        </row>
        <row r="1244">
          <cell r="A1244" t="str">
            <v>PNC</v>
          </cell>
          <cell r="D1244">
            <v>2014</v>
          </cell>
          <cell r="G1244">
            <v>16281000000</v>
          </cell>
          <cell r="H1244">
            <v>325000000</v>
          </cell>
          <cell r="I1244">
            <v>9488000000</v>
          </cell>
          <cell r="J1244">
            <v>0</v>
          </cell>
          <cell r="K1244">
            <v>273000000</v>
          </cell>
        </row>
        <row r="1245">
          <cell r="A1245" t="str">
            <v>PNC</v>
          </cell>
          <cell r="D1245">
            <v>2015</v>
          </cell>
          <cell r="G1245">
            <v>16270000000</v>
          </cell>
          <cell r="H1245">
            <v>403000000</v>
          </cell>
          <cell r="I1245">
            <v>9463000000</v>
          </cell>
          <cell r="J1245">
            <v>0</v>
          </cell>
          <cell r="K1245">
            <v>255000000</v>
          </cell>
        </row>
        <row r="1246">
          <cell r="A1246" t="str">
            <v>PNR</v>
          </cell>
          <cell r="D1246">
            <v>2012</v>
          </cell>
          <cell r="G1246">
            <v>4306800000</v>
          </cell>
          <cell r="H1246">
            <v>3040900000</v>
          </cell>
          <cell r="I1246">
            <v>1117700000</v>
          </cell>
          <cell r="J1246">
            <v>92300000</v>
          </cell>
          <cell r="K1246">
            <v>0</v>
          </cell>
        </row>
        <row r="1247">
          <cell r="A1247" t="str">
            <v>PNR</v>
          </cell>
          <cell r="D1247">
            <v>2013</v>
          </cell>
          <cell r="G1247">
            <v>6999700000</v>
          </cell>
          <cell r="H1247">
            <v>4629600000</v>
          </cell>
          <cell r="I1247">
            <v>1493700000</v>
          </cell>
          <cell r="J1247">
            <v>122800000</v>
          </cell>
          <cell r="K1247">
            <v>0</v>
          </cell>
        </row>
        <row r="1248">
          <cell r="A1248" t="str">
            <v>PNR</v>
          </cell>
          <cell r="D1248">
            <v>2014</v>
          </cell>
          <cell r="G1248">
            <v>7039000000</v>
          </cell>
          <cell r="H1248">
            <v>4576000000</v>
          </cell>
          <cell r="I1248">
            <v>1493800000</v>
          </cell>
          <cell r="J1248">
            <v>117300000</v>
          </cell>
          <cell r="K1248">
            <v>0</v>
          </cell>
        </row>
        <row r="1249">
          <cell r="A1249" t="str">
            <v>PNR</v>
          </cell>
          <cell r="D1249">
            <v>2015</v>
          </cell>
          <cell r="G1249">
            <v>6449000000</v>
          </cell>
          <cell r="H1249">
            <v>4263200000</v>
          </cell>
          <cell r="I1249">
            <v>1334300000</v>
          </cell>
          <cell r="J1249">
            <v>119600000</v>
          </cell>
          <cell r="K1249">
            <v>0</v>
          </cell>
        </row>
        <row r="1250">
          <cell r="A1250" t="str">
            <v>PNW</v>
          </cell>
          <cell r="D1250">
            <v>2012</v>
          </cell>
          <cell r="G1250">
            <v>3301804000</v>
          </cell>
          <cell r="H1250">
            <v>1879559000</v>
          </cell>
          <cell r="I1250">
            <v>166154000</v>
          </cell>
          <cell r="J1250">
            <v>0</v>
          </cell>
          <cell r="K1250">
            <v>404336000</v>
          </cell>
        </row>
        <row r="1251">
          <cell r="A1251" t="str">
            <v>PNW</v>
          </cell>
          <cell r="D1251">
            <v>2013</v>
          </cell>
          <cell r="G1251">
            <v>3454628000</v>
          </cell>
          <cell r="H1251">
            <v>2020436000</v>
          </cell>
          <cell r="I1251">
            <v>172161000</v>
          </cell>
          <cell r="J1251">
            <v>0</v>
          </cell>
          <cell r="K1251">
            <v>415708000</v>
          </cell>
        </row>
        <row r="1252">
          <cell r="A1252" t="str">
            <v>PNW</v>
          </cell>
          <cell r="D1252">
            <v>2014</v>
          </cell>
          <cell r="G1252">
            <v>3491632000</v>
          </cell>
          <cell r="H1252">
            <v>2087854000</v>
          </cell>
          <cell r="I1252">
            <v>175178000</v>
          </cell>
          <cell r="J1252">
            <v>0</v>
          </cell>
          <cell r="K1252">
            <v>417358000</v>
          </cell>
        </row>
        <row r="1253">
          <cell r="A1253" t="str">
            <v>PNW</v>
          </cell>
          <cell r="D1253">
            <v>2015</v>
          </cell>
          <cell r="G1253">
            <v>3495443000</v>
          </cell>
          <cell r="H1253">
            <v>1969675000</v>
          </cell>
          <cell r="I1253">
            <v>176744000</v>
          </cell>
          <cell r="J1253">
            <v>0</v>
          </cell>
          <cell r="K1253">
            <v>494422000</v>
          </cell>
        </row>
        <row r="1254">
          <cell r="A1254" t="str">
            <v>PPG</v>
          </cell>
          <cell r="D1254">
            <v>2013</v>
          </cell>
          <cell r="G1254">
            <v>14265000000</v>
          </cell>
          <cell r="H1254">
            <v>8314000000</v>
          </cell>
          <cell r="I1254">
            <v>3486000000</v>
          </cell>
          <cell r="J1254">
            <v>463000000</v>
          </cell>
          <cell r="K1254">
            <v>452000000</v>
          </cell>
        </row>
        <row r="1255">
          <cell r="A1255" t="str">
            <v>PPG</v>
          </cell>
          <cell r="D1255">
            <v>2014</v>
          </cell>
          <cell r="G1255">
            <v>14791000000</v>
          </cell>
          <cell r="H1255">
            <v>8348000000</v>
          </cell>
          <cell r="I1255">
            <v>4013000000</v>
          </cell>
          <cell r="J1255">
            <v>483000000</v>
          </cell>
          <cell r="K1255">
            <v>450000000</v>
          </cell>
        </row>
        <row r="1256">
          <cell r="A1256" t="str">
            <v>PPG</v>
          </cell>
          <cell r="D1256">
            <v>2015</v>
          </cell>
          <cell r="G1256">
            <v>14766000000</v>
          </cell>
          <cell r="H1256">
            <v>8206000000</v>
          </cell>
          <cell r="I1256">
            <v>3624000000</v>
          </cell>
          <cell r="J1256">
            <v>476000000</v>
          </cell>
          <cell r="K1256">
            <v>471000000</v>
          </cell>
        </row>
        <row r="1257">
          <cell r="A1257" t="str">
            <v>PPG</v>
          </cell>
          <cell r="D1257">
            <v>2016</v>
          </cell>
          <cell r="G1257">
            <v>14751000000</v>
          </cell>
          <cell r="H1257">
            <v>8063000000</v>
          </cell>
          <cell r="I1257">
            <v>4630000000</v>
          </cell>
          <cell r="J1257">
            <v>466000000</v>
          </cell>
          <cell r="K1257">
            <v>462000000</v>
          </cell>
        </row>
        <row r="1258">
          <cell r="A1258" t="str">
            <v>PPL</v>
          </cell>
          <cell r="D1258">
            <v>2012</v>
          </cell>
          <cell r="G1258">
            <v>12132000000</v>
          </cell>
          <cell r="H1258">
            <v>4876000000</v>
          </cell>
          <cell r="I1258">
            <v>3143000000</v>
          </cell>
          <cell r="J1258">
            <v>0</v>
          </cell>
          <cell r="K1258">
            <v>1087000000</v>
          </cell>
        </row>
        <row r="1259">
          <cell r="A1259" t="str">
            <v>PPL</v>
          </cell>
          <cell r="D1259">
            <v>2013</v>
          </cell>
          <cell r="G1259">
            <v>7263000000</v>
          </cell>
          <cell r="H1259">
            <v>1751000000</v>
          </cell>
          <cell r="I1259">
            <v>2108000000</v>
          </cell>
          <cell r="J1259">
            <v>0</v>
          </cell>
          <cell r="K1259">
            <v>843000000</v>
          </cell>
        </row>
        <row r="1260">
          <cell r="A1260" t="str">
            <v>PPL</v>
          </cell>
          <cell r="D1260">
            <v>2014</v>
          </cell>
          <cell r="G1260">
            <v>7852000000</v>
          </cell>
          <cell r="H1260">
            <v>1889000000</v>
          </cell>
          <cell r="I1260">
            <v>2173000000</v>
          </cell>
          <cell r="J1260">
            <v>0</v>
          </cell>
          <cell r="K1260">
            <v>923000000</v>
          </cell>
        </row>
        <row r="1261">
          <cell r="A1261" t="str">
            <v>PPL</v>
          </cell>
          <cell r="D1261">
            <v>2015</v>
          </cell>
          <cell r="G1261">
            <v>7669000000</v>
          </cell>
          <cell r="H1261">
            <v>1718000000</v>
          </cell>
          <cell r="I1261">
            <v>2237000000</v>
          </cell>
          <cell r="J1261">
            <v>0</v>
          </cell>
          <cell r="K1261">
            <v>883000000</v>
          </cell>
        </row>
        <row r="1262">
          <cell r="A1262" t="str">
            <v>PRU</v>
          </cell>
          <cell r="D1262">
            <v>2012</v>
          </cell>
          <cell r="G1262">
            <v>84847000000</v>
          </cell>
          <cell r="H1262">
            <v>66635000000</v>
          </cell>
          <cell r="I1262">
            <v>17504000000</v>
          </cell>
          <cell r="J1262">
            <v>0</v>
          </cell>
          <cell r="K1262">
            <v>0</v>
          </cell>
        </row>
        <row r="1263">
          <cell r="A1263" t="str">
            <v>PRU</v>
          </cell>
          <cell r="D1263">
            <v>2013</v>
          </cell>
          <cell r="G1263">
            <v>41461000000</v>
          </cell>
          <cell r="H1263">
            <v>26973000000</v>
          </cell>
          <cell r="I1263">
            <v>16172000000</v>
          </cell>
          <cell r="J1263">
            <v>0</v>
          </cell>
          <cell r="K1263">
            <v>0</v>
          </cell>
        </row>
        <row r="1264">
          <cell r="A1264" t="str">
            <v>PRU</v>
          </cell>
          <cell r="D1264">
            <v>2014</v>
          </cell>
          <cell r="G1264">
            <v>54105000000</v>
          </cell>
          <cell r="H1264">
            <v>33560000000</v>
          </cell>
          <cell r="I1264">
            <v>18786000000</v>
          </cell>
          <cell r="J1264">
            <v>0</v>
          </cell>
          <cell r="K1264">
            <v>0</v>
          </cell>
        </row>
        <row r="1265">
          <cell r="A1265" t="str">
            <v>PRU</v>
          </cell>
          <cell r="D1265">
            <v>2015</v>
          </cell>
          <cell r="G1265">
            <v>57119000000</v>
          </cell>
          <cell r="H1265">
            <v>32747000000</v>
          </cell>
          <cell r="I1265">
            <v>16603000000</v>
          </cell>
          <cell r="J1265">
            <v>0</v>
          </cell>
          <cell r="K1265">
            <v>0</v>
          </cell>
        </row>
        <row r="1266">
          <cell r="A1266" t="str">
            <v>PSX</v>
          </cell>
          <cell r="D1266">
            <v>2012</v>
          </cell>
          <cell r="G1266">
            <v>179290000000</v>
          </cell>
          <cell r="H1266">
            <v>158446000000</v>
          </cell>
          <cell r="I1266">
            <v>15443000000</v>
          </cell>
          <cell r="J1266">
            <v>0</v>
          </cell>
          <cell r="K1266">
            <v>931000000</v>
          </cell>
        </row>
        <row r="1267">
          <cell r="A1267" t="str">
            <v>PSX</v>
          </cell>
          <cell r="D1267">
            <v>2013</v>
          </cell>
          <cell r="G1267">
            <v>171596000000</v>
          </cell>
          <cell r="H1267">
            <v>152451000000</v>
          </cell>
          <cell r="I1267">
            <v>15597000000</v>
          </cell>
          <cell r="J1267">
            <v>0</v>
          </cell>
          <cell r="K1267">
            <v>971000000</v>
          </cell>
        </row>
        <row r="1268">
          <cell r="A1268" t="str">
            <v>PSX</v>
          </cell>
          <cell r="D1268">
            <v>2014</v>
          </cell>
          <cell r="G1268">
            <v>161212000000</v>
          </cell>
          <cell r="H1268">
            <v>140183000000</v>
          </cell>
          <cell r="I1268">
            <v>16703000000</v>
          </cell>
          <cell r="J1268">
            <v>0</v>
          </cell>
          <cell r="K1268">
            <v>1019000000</v>
          </cell>
        </row>
        <row r="1269">
          <cell r="A1269" t="str">
            <v>PSX</v>
          </cell>
          <cell r="D1269">
            <v>2015</v>
          </cell>
          <cell r="G1269">
            <v>98975000000</v>
          </cell>
          <cell r="H1269">
            <v>77693000000</v>
          </cell>
          <cell r="I1269">
            <v>15747000000</v>
          </cell>
          <cell r="J1269">
            <v>0</v>
          </cell>
          <cell r="K1269">
            <v>1099000000</v>
          </cell>
        </row>
        <row r="1270">
          <cell r="A1270" t="str">
            <v>PVH</v>
          </cell>
          <cell r="D1270">
            <v>2013</v>
          </cell>
          <cell r="G1270">
            <v>6043000000</v>
          </cell>
          <cell r="H1270">
            <v>2793800000</v>
          </cell>
          <cell r="I1270">
            <v>2594300000</v>
          </cell>
          <cell r="J1270">
            <v>0</v>
          </cell>
          <cell r="K1270">
            <v>0</v>
          </cell>
        </row>
        <row r="1271">
          <cell r="A1271" t="str">
            <v>PVH</v>
          </cell>
          <cell r="D1271">
            <v>2014</v>
          </cell>
          <cell r="G1271">
            <v>8186400000</v>
          </cell>
          <cell r="H1271">
            <v>3967100000</v>
          </cell>
          <cell r="I1271">
            <v>3673500000</v>
          </cell>
          <cell r="J1271">
            <v>0</v>
          </cell>
          <cell r="K1271">
            <v>0</v>
          </cell>
        </row>
        <row r="1272">
          <cell r="A1272" t="str">
            <v>PVH</v>
          </cell>
          <cell r="D1272">
            <v>2015</v>
          </cell>
          <cell r="G1272">
            <v>8241200000</v>
          </cell>
          <cell r="H1272">
            <v>3914500000</v>
          </cell>
          <cell r="I1272">
            <v>3713600000</v>
          </cell>
          <cell r="J1272">
            <v>0</v>
          </cell>
          <cell r="K1272">
            <v>0</v>
          </cell>
        </row>
        <row r="1273">
          <cell r="A1273" t="str">
            <v>PVH</v>
          </cell>
          <cell r="D1273">
            <v>2016</v>
          </cell>
          <cell r="G1273">
            <v>8020300000</v>
          </cell>
          <cell r="H1273">
            <v>3858700000</v>
          </cell>
          <cell r="I1273">
            <v>3417700000</v>
          </cell>
          <cell r="J1273">
            <v>0</v>
          </cell>
          <cell r="K1273">
            <v>0</v>
          </cell>
        </row>
        <row r="1274">
          <cell r="A1274" t="str">
            <v>PWR</v>
          </cell>
          <cell r="D1274">
            <v>2012</v>
          </cell>
          <cell r="G1274">
            <v>5920269000</v>
          </cell>
          <cell r="H1274">
            <v>4982562000</v>
          </cell>
          <cell r="I1274">
            <v>434894000</v>
          </cell>
          <cell r="J1274">
            <v>0</v>
          </cell>
          <cell r="K1274">
            <v>37691000</v>
          </cell>
        </row>
        <row r="1275">
          <cell r="A1275" t="str">
            <v>PWR</v>
          </cell>
          <cell r="D1275">
            <v>2013</v>
          </cell>
          <cell r="G1275">
            <v>6411577000</v>
          </cell>
          <cell r="H1275">
            <v>5424644000</v>
          </cell>
          <cell r="I1275">
            <v>485069000</v>
          </cell>
          <cell r="J1275">
            <v>0</v>
          </cell>
          <cell r="K1275">
            <v>25865000</v>
          </cell>
        </row>
        <row r="1276">
          <cell r="A1276" t="str">
            <v>PWR</v>
          </cell>
          <cell r="D1276">
            <v>2014</v>
          </cell>
          <cell r="G1276">
            <v>7747229000</v>
          </cell>
          <cell r="H1276">
            <v>6578435000</v>
          </cell>
          <cell r="I1276">
            <v>705477000</v>
          </cell>
          <cell r="J1276">
            <v>0</v>
          </cell>
          <cell r="K1276">
            <v>34257000</v>
          </cell>
        </row>
        <row r="1277">
          <cell r="A1277" t="str">
            <v>PWR</v>
          </cell>
          <cell r="D1277">
            <v>2015</v>
          </cell>
          <cell r="G1277">
            <v>7572436000</v>
          </cell>
          <cell r="H1277">
            <v>6648771000</v>
          </cell>
          <cell r="I1277">
            <v>592863000</v>
          </cell>
          <cell r="J1277">
            <v>0</v>
          </cell>
          <cell r="K1277">
            <v>34848000</v>
          </cell>
        </row>
        <row r="1278">
          <cell r="A1278" t="str">
            <v>PX</v>
          </cell>
          <cell r="D1278">
            <v>2012</v>
          </cell>
          <cell r="G1278">
            <v>11224000000</v>
          </cell>
          <cell r="H1278">
            <v>6396000000</v>
          </cell>
          <cell r="I1278">
            <v>1227000000</v>
          </cell>
          <cell r="J1278">
            <v>98000000</v>
          </cell>
          <cell r="K1278">
            <v>1001000000</v>
          </cell>
        </row>
        <row r="1279">
          <cell r="A1279" t="str">
            <v>PX</v>
          </cell>
          <cell r="D1279">
            <v>2013</v>
          </cell>
          <cell r="G1279">
            <v>11925000000</v>
          </cell>
          <cell r="H1279">
            <v>6744000000</v>
          </cell>
          <cell r="I1279">
            <v>1349000000</v>
          </cell>
          <cell r="J1279">
            <v>98000000</v>
          </cell>
          <cell r="K1279">
            <v>1109000000</v>
          </cell>
        </row>
        <row r="1280">
          <cell r="A1280" t="str">
            <v>PX</v>
          </cell>
          <cell r="D1280">
            <v>2014</v>
          </cell>
          <cell r="G1280">
            <v>12273000000</v>
          </cell>
          <cell r="H1280">
            <v>6962000000</v>
          </cell>
          <cell r="I1280">
            <v>1437000000</v>
          </cell>
          <cell r="J1280">
            <v>96000000</v>
          </cell>
          <cell r="K1280">
            <v>1170000000</v>
          </cell>
        </row>
        <row r="1281">
          <cell r="A1281" t="str">
            <v>PX</v>
          </cell>
          <cell r="D1281">
            <v>2015</v>
          </cell>
          <cell r="G1281">
            <v>10776000000</v>
          </cell>
          <cell r="H1281">
            <v>5960000000</v>
          </cell>
          <cell r="I1281">
            <v>1296000000</v>
          </cell>
          <cell r="J1281">
            <v>93000000</v>
          </cell>
          <cell r="K1281">
            <v>1106000000</v>
          </cell>
        </row>
        <row r="1282">
          <cell r="A1282" t="str">
            <v>QCOM</v>
          </cell>
          <cell r="D1282">
            <v>2013</v>
          </cell>
          <cell r="G1282">
            <v>24866000000</v>
          </cell>
          <cell r="H1282">
            <v>9820000000</v>
          </cell>
          <cell r="I1282">
            <v>2849000000</v>
          </cell>
          <cell r="J1282">
            <v>4967000000</v>
          </cell>
          <cell r="K1282">
            <v>0</v>
          </cell>
        </row>
        <row r="1283">
          <cell r="A1283" t="str">
            <v>QCOM</v>
          </cell>
          <cell r="D1283">
            <v>2014</v>
          </cell>
          <cell r="G1283">
            <v>26487000000</v>
          </cell>
          <cell r="H1283">
            <v>10686000000</v>
          </cell>
          <cell r="I1283">
            <v>2774000000</v>
          </cell>
          <cell r="J1283">
            <v>5477000000</v>
          </cell>
          <cell r="K1283">
            <v>0</v>
          </cell>
        </row>
        <row r="1284">
          <cell r="A1284" t="str">
            <v>QCOM</v>
          </cell>
          <cell r="D1284">
            <v>2015</v>
          </cell>
          <cell r="G1284">
            <v>25281000000</v>
          </cell>
          <cell r="H1284">
            <v>10378000000</v>
          </cell>
          <cell r="I1284">
            <v>3637000000</v>
          </cell>
          <cell r="J1284">
            <v>5490000000</v>
          </cell>
          <cell r="K1284">
            <v>0</v>
          </cell>
        </row>
        <row r="1285">
          <cell r="A1285" t="str">
            <v>QCOM</v>
          </cell>
          <cell r="D1285">
            <v>2016</v>
          </cell>
          <cell r="G1285">
            <v>23554000000</v>
          </cell>
          <cell r="H1285">
            <v>9749000000</v>
          </cell>
          <cell r="I1285">
            <v>2159000000</v>
          </cell>
          <cell r="J1285">
            <v>5151000000</v>
          </cell>
          <cell r="K1285">
            <v>0</v>
          </cell>
        </row>
        <row r="1286">
          <cell r="A1286" t="str">
            <v>QRVO</v>
          </cell>
          <cell r="D1286">
            <v>2014</v>
          </cell>
          <cell r="G1286">
            <v>1148231000</v>
          </cell>
          <cell r="H1286">
            <v>743304000</v>
          </cell>
          <cell r="I1286">
            <v>180317000</v>
          </cell>
          <cell r="J1286">
            <v>197269000</v>
          </cell>
          <cell r="K1286">
            <v>0</v>
          </cell>
        </row>
        <row r="1287">
          <cell r="A1287" t="str">
            <v>QRVO</v>
          </cell>
          <cell r="D1287">
            <v>2015</v>
          </cell>
          <cell r="G1287">
            <v>1710966000</v>
          </cell>
          <cell r="H1287">
            <v>1021658000</v>
          </cell>
          <cell r="I1287">
            <v>309348000</v>
          </cell>
          <cell r="J1287">
            <v>257494000</v>
          </cell>
          <cell r="K1287">
            <v>0</v>
          </cell>
        </row>
        <row r="1288">
          <cell r="A1288" t="str">
            <v>QRVO</v>
          </cell>
          <cell r="D1288">
            <v>2016</v>
          </cell>
          <cell r="G1288">
            <v>2610726000</v>
          </cell>
          <cell r="H1288">
            <v>1561173000</v>
          </cell>
          <cell r="I1288">
            <v>588822000</v>
          </cell>
          <cell r="J1288">
            <v>448763000</v>
          </cell>
          <cell r="K1288">
            <v>0</v>
          </cell>
        </row>
        <row r="1289">
          <cell r="A1289" t="str">
            <v>R</v>
          </cell>
          <cell r="D1289">
            <v>2013</v>
          </cell>
          <cell r="G1289">
            <v>6419285000</v>
          </cell>
          <cell r="H1289">
            <v>5099484000</v>
          </cell>
          <cell r="I1289">
            <v>922340000</v>
          </cell>
          <cell r="J1289">
            <v>0</v>
          </cell>
          <cell r="K1289">
            <v>0</v>
          </cell>
        </row>
        <row r="1290">
          <cell r="A1290" t="str">
            <v>R</v>
          </cell>
          <cell r="D1290">
            <v>2014</v>
          </cell>
          <cell r="G1290">
            <v>6638774000</v>
          </cell>
          <cell r="H1290">
            <v>5253040000</v>
          </cell>
          <cell r="I1290">
            <v>1030014000</v>
          </cell>
          <cell r="J1290">
            <v>0</v>
          </cell>
          <cell r="K1290">
            <v>0</v>
          </cell>
        </row>
        <row r="1291">
          <cell r="A1291" t="str">
            <v>R</v>
          </cell>
          <cell r="D1291">
            <v>2015</v>
          </cell>
          <cell r="G1291">
            <v>6571893000</v>
          </cell>
          <cell r="H1291">
            <v>5086449000</v>
          </cell>
          <cell r="I1291">
            <v>961579000</v>
          </cell>
          <cell r="J1291">
            <v>0</v>
          </cell>
          <cell r="K1291">
            <v>0</v>
          </cell>
        </row>
        <row r="1292">
          <cell r="A1292" t="str">
            <v>R</v>
          </cell>
          <cell r="D1292">
            <v>2016</v>
          </cell>
          <cell r="G1292">
            <v>6786984000</v>
          </cell>
          <cell r="H1292">
            <v>5285568000</v>
          </cell>
          <cell r="I1292">
            <v>956158000</v>
          </cell>
          <cell r="J1292">
            <v>0</v>
          </cell>
          <cell r="K1292">
            <v>0</v>
          </cell>
        </row>
        <row r="1293">
          <cell r="A1293" t="str">
            <v>RCL</v>
          </cell>
          <cell r="D1293">
            <v>2012</v>
          </cell>
          <cell r="G1293">
            <v>7688024000</v>
          </cell>
          <cell r="H1293">
            <v>5157434000</v>
          </cell>
          <cell r="I1293">
            <v>1011543000</v>
          </cell>
          <cell r="J1293">
            <v>0</v>
          </cell>
          <cell r="K1293">
            <v>730493000</v>
          </cell>
        </row>
        <row r="1294">
          <cell r="A1294" t="str">
            <v>RCL</v>
          </cell>
          <cell r="D1294">
            <v>2013</v>
          </cell>
          <cell r="G1294">
            <v>7959894000</v>
          </cell>
          <cell r="H1294">
            <v>5305270000</v>
          </cell>
          <cell r="I1294">
            <v>1044819000</v>
          </cell>
          <cell r="J1294">
            <v>0</v>
          </cell>
          <cell r="K1294">
            <v>754711000</v>
          </cell>
        </row>
        <row r="1295">
          <cell r="A1295" t="str">
            <v>RCL</v>
          </cell>
          <cell r="D1295">
            <v>2014</v>
          </cell>
          <cell r="G1295">
            <v>8073855000</v>
          </cell>
          <cell r="H1295">
            <v>5306281000</v>
          </cell>
          <cell r="I1295">
            <v>1048952000</v>
          </cell>
          <cell r="J1295">
            <v>0</v>
          </cell>
          <cell r="K1295">
            <v>772445000</v>
          </cell>
        </row>
        <row r="1296">
          <cell r="A1296" t="str">
            <v>RCL</v>
          </cell>
          <cell r="D1296">
            <v>2015</v>
          </cell>
          <cell r="G1296">
            <v>8299074000</v>
          </cell>
          <cell r="H1296">
            <v>5099393000</v>
          </cell>
          <cell r="I1296">
            <v>1086504000</v>
          </cell>
          <cell r="J1296">
            <v>0</v>
          </cell>
          <cell r="K1296">
            <v>827008000</v>
          </cell>
        </row>
        <row r="1297">
          <cell r="A1297" t="str">
            <v>REGN</v>
          </cell>
          <cell r="D1297">
            <v>2013</v>
          </cell>
          <cell r="G1297">
            <v>2104745000</v>
          </cell>
          <cell r="H1297">
            <v>155355000</v>
          </cell>
          <cell r="I1297">
            <v>346393000</v>
          </cell>
          <cell r="J1297">
            <v>859947000</v>
          </cell>
          <cell r="K1297">
            <v>0</v>
          </cell>
        </row>
        <row r="1298">
          <cell r="A1298" t="str">
            <v>REGN</v>
          </cell>
          <cell r="D1298">
            <v>2014</v>
          </cell>
          <cell r="G1298">
            <v>2819557000</v>
          </cell>
          <cell r="H1298">
            <v>205018000</v>
          </cell>
          <cell r="I1298">
            <v>519267000</v>
          </cell>
          <cell r="J1298">
            <v>1271353000</v>
          </cell>
          <cell r="K1298">
            <v>0</v>
          </cell>
        </row>
        <row r="1299">
          <cell r="A1299" t="str">
            <v>REGN</v>
          </cell>
          <cell r="D1299">
            <v>2015</v>
          </cell>
          <cell r="G1299">
            <v>4103728000</v>
          </cell>
          <cell r="H1299">
            <v>392709000</v>
          </cell>
          <cell r="I1299">
            <v>838526000</v>
          </cell>
          <cell r="J1299">
            <v>1620577000</v>
          </cell>
          <cell r="K1299">
            <v>0</v>
          </cell>
        </row>
        <row r="1300">
          <cell r="A1300" t="str">
            <v>REGN</v>
          </cell>
          <cell r="D1300">
            <v>2016</v>
          </cell>
          <cell r="G1300">
            <v>4860427000</v>
          </cell>
          <cell r="H1300">
            <v>299694000</v>
          </cell>
          <cell r="I1300">
            <v>1177697000</v>
          </cell>
          <cell r="J1300">
            <v>2052295000</v>
          </cell>
          <cell r="K1300">
            <v>0</v>
          </cell>
        </row>
        <row r="1301">
          <cell r="A1301" t="str">
            <v>RHI</v>
          </cell>
          <cell r="D1301">
            <v>2013</v>
          </cell>
          <cell r="G1301">
            <v>4245895000</v>
          </cell>
          <cell r="H1301">
            <v>2522803000</v>
          </cell>
          <cell r="I1301">
            <v>1324815000</v>
          </cell>
          <cell r="J1301">
            <v>0</v>
          </cell>
          <cell r="K1301">
            <v>1700000</v>
          </cell>
        </row>
        <row r="1302">
          <cell r="A1302" t="str">
            <v>RHI</v>
          </cell>
          <cell r="D1302">
            <v>2014</v>
          </cell>
          <cell r="G1302">
            <v>4695014000</v>
          </cell>
          <cell r="H1302">
            <v>2772098000</v>
          </cell>
          <cell r="I1302">
            <v>1425734000</v>
          </cell>
          <cell r="J1302">
            <v>0</v>
          </cell>
          <cell r="K1302">
            <v>557000</v>
          </cell>
        </row>
        <row r="1303">
          <cell r="A1303" t="str">
            <v>RHI</v>
          </cell>
          <cell r="D1303">
            <v>2015</v>
          </cell>
          <cell r="G1303">
            <v>5094933000</v>
          </cell>
          <cell r="H1303">
            <v>2980462000</v>
          </cell>
          <cell r="I1303">
            <v>1533799000</v>
          </cell>
          <cell r="J1303">
            <v>0</v>
          </cell>
          <cell r="K1303">
            <v>192000</v>
          </cell>
        </row>
        <row r="1304">
          <cell r="A1304" t="str">
            <v>RHI</v>
          </cell>
          <cell r="D1304">
            <v>2016</v>
          </cell>
          <cell r="G1304">
            <v>5250399000</v>
          </cell>
          <cell r="H1304">
            <v>3089723000</v>
          </cell>
          <cell r="I1304">
            <v>1606217000</v>
          </cell>
          <cell r="J1304">
            <v>0</v>
          </cell>
          <cell r="K1304">
            <v>1237000</v>
          </cell>
        </row>
        <row r="1305">
          <cell r="A1305" t="str">
            <v>RHT</v>
          </cell>
          <cell r="D1305">
            <v>2013</v>
          </cell>
          <cell r="G1305">
            <v>1328817000</v>
          </cell>
          <cell r="H1305">
            <v>200600000</v>
          </cell>
          <cell r="I1305">
            <v>660887000</v>
          </cell>
          <cell r="J1305">
            <v>263150000</v>
          </cell>
          <cell r="K1305">
            <v>0</v>
          </cell>
        </row>
        <row r="1306">
          <cell r="A1306" t="str">
            <v>RHT</v>
          </cell>
          <cell r="D1306">
            <v>2014</v>
          </cell>
          <cell r="G1306">
            <v>1534615000</v>
          </cell>
          <cell r="H1306">
            <v>232600000</v>
          </cell>
          <cell r="I1306">
            <v>750292000</v>
          </cell>
          <cell r="J1306">
            <v>317263000</v>
          </cell>
          <cell r="K1306">
            <v>0</v>
          </cell>
        </row>
        <row r="1307">
          <cell r="A1307" t="str">
            <v>RHT</v>
          </cell>
          <cell r="D1307">
            <v>2015</v>
          </cell>
          <cell r="G1307">
            <v>1789489000</v>
          </cell>
          <cell r="H1307">
            <v>273199000</v>
          </cell>
          <cell r="I1307">
            <v>898440000</v>
          </cell>
          <cell r="J1307">
            <v>367856000</v>
          </cell>
          <cell r="K1307">
            <v>0</v>
          </cell>
        </row>
        <row r="1308">
          <cell r="A1308" t="str">
            <v>RHT</v>
          </cell>
          <cell r="D1308">
            <v>2016</v>
          </cell>
          <cell r="G1308">
            <v>2052230000</v>
          </cell>
          <cell r="H1308">
            <v>309629000</v>
          </cell>
          <cell r="I1308">
            <v>1041231000</v>
          </cell>
          <cell r="J1308">
            <v>413322000</v>
          </cell>
          <cell r="K1308">
            <v>0</v>
          </cell>
        </row>
        <row r="1309">
          <cell r="A1309" t="str">
            <v>RL</v>
          </cell>
          <cell r="D1309">
            <v>2013</v>
          </cell>
          <cell r="G1309">
            <v>6945000000</v>
          </cell>
          <cell r="H1309">
            <v>2789000000</v>
          </cell>
          <cell r="I1309">
            <v>2971000000</v>
          </cell>
          <cell r="J1309">
            <v>0</v>
          </cell>
          <cell r="K1309">
            <v>27000000</v>
          </cell>
        </row>
        <row r="1310">
          <cell r="A1310" t="str">
            <v>RL</v>
          </cell>
          <cell r="D1310">
            <v>2014</v>
          </cell>
          <cell r="G1310">
            <v>7450000000</v>
          </cell>
          <cell r="H1310">
            <v>3140000000</v>
          </cell>
          <cell r="I1310">
            <v>3142000000</v>
          </cell>
          <cell r="J1310">
            <v>0</v>
          </cell>
          <cell r="K1310">
            <v>35000000</v>
          </cell>
        </row>
        <row r="1311">
          <cell r="A1311" t="str">
            <v>RL</v>
          </cell>
          <cell r="D1311">
            <v>2015</v>
          </cell>
          <cell r="G1311">
            <v>7620000000</v>
          </cell>
          <cell r="H1311">
            <v>3242000000</v>
          </cell>
          <cell r="I1311">
            <v>3301000000</v>
          </cell>
          <cell r="J1311">
            <v>0</v>
          </cell>
          <cell r="K1311">
            <v>25000000</v>
          </cell>
        </row>
        <row r="1312">
          <cell r="A1312" t="str">
            <v>RL</v>
          </cell>
          <cell r="D1312">
            <v>2016</v>
          </cell>
          <cell r="G1312">
            <v>7405000000</v>
          </cell>
          <cell r="H1312">
            <v>3218000000</v>
          </cell>
          <cell r="I1312">
            <v>3389000000</v>
          </cell>
          <cell r="J1312">
            <v>0</v>
          </cell>
          <cell r="K1312">
            <v>24000000</v>
          </cell>
        </row>
        <row r="1313">
          <cell r="A1313" t="str">
            <v>ROK</v>
          </cell>
          <cell r="D1313">
            <v>2013</v>
          </cell>
          <cell r="G1313">
            <v>6351900000</v>
          </cell>
          <cell r="H1313">
            <v>3778100000</v>
          </cell>
          <cell r="I1313">
            <v>1537700000</v>
          </cell>
          <cell r="J1313">
            <v>0</v>
          </cell>
          <cell r="K1313">
            <v>0</v>
          </cell>
        </row>
        <row r="1314">
          <cell r="A1314" t="str">
            <v>ROK</v>
          </cell>
          <cell r="D1314">
            <v>2014</v>
          </cell>
          <cell r="G1314">
            <v>6623500000</v>
          </cell>
          <cell r="H1314">
            <v>3869600000</v>
          </cell>
          <cell r="I1314">
            <v>1570100000</v>
          </cell>
          <cell r="J1314">
            <v>0</v>
          </cell>
          <cell r="K1314">
            <v>0</v>
          </cell>
        </row>
        <row r="1315">
          <cell r="A1315" t="str">
            <v>ROK</v>
          </cell>
          <cell r="D1315">
            <v>2015</v>
          </cell>
          <cell r="G1315">
            <v>6307900000</v>
          </cell>
          <cell r="H1315">
            <v>3604800000</v>
          </cell>
          <cell r="I1315">
            <v>1506400000</v>
          </cell>
          <cell r="J1315">
            <v>0</v>
          </cell>
          <cell r="K1315">
            <v>0</v>
          </cell>
        </row>
        <row r="1316">
          <cell r="A1316" t="str">
            <v>ROK</v>
          </cell>
          <cell r="D1316">
            <v>2016</v>
          </cell>
          <cell r="G1316">
            <v>5879500000</v>
          </cell>
          <cell r="H1316">
            <v>3404000000</v>
          </cell>
          <cell r="I1316">
            <v>1467400000</v>
          </cell>
          <cell r="J1316">
            <v>0</v>
          </cell>
          <cell r="K1316">
            <v>0</v>
          </cell>
        </row>
        <row r="1317">
          <cell r="A1317" t="str">
            <v>ROP</v>
          </cell>
          <cell r="D1317">
            <v>2012</v>
          </cell>
          <cell r="G1317">
            <v>2993489000</v>
          </cell>
          <cell r="H1317">
            <v>1321772000</v>
          </cell>
          <cell r="I1317">
            <v>914130000</v>
          </cell>
          <cell r="J1317">
            <v>0</v>
          </cell>
          <cell r="K1317">
            <v>0</v>
          </cell>
        </row>
        <row r="1318">
          <cell r="A1318" t="str">
            <v>ROP</v>
          </cell>
          <cell r="D1318">
            <v>2013</v>
          </cell>
          <cell r="G1318">
            <v>3238128000</v>
          </cell>
          <cell r="H1318">
            <v>1355200000</v>
          </cell>
          <cell r="I1318">
            <v>1040567000</v>
          </cell>
          <cell r="J1318">
            <v>0</v>
          </cell>
          <cell r="K1318">
            <v>0</v>
          </cell>
        </row>
        <row r="1319">
          <cell r="A1319" t="str">
            <v>ROP</v>
          </cell>
          <cell r="D1319">
            <v>2014</v>
          </cell>
          <cell r="G1319">
            <v>3549494000</v>
          </cell>
          <cell r="H1319">
            <v>1447595000</v>
          </cell>
          <cell r="I1319">
            <v>1102426000</v>
          </cell>
          <cell r="J1319">
            <v>0</v>
          </cell>
          <cell r="K1319">
            <v>0</v>
          </cell>
        </row>
        <row r="1320">
          <cell r="A1320" t="str">
            <v>ROP</v>
          </cell>
          <cell r="D1320">
            <v>2015</v>
          </cell>
          <cell r="G1320">
            <v>3582395000</v>
          </cell>
          <cell r="H1320">
            <v>1417749000</v>
          </cell>
          <cell r="I1320">
            <v>1136728000</v>
          </cell>
          <cell r="J1320">
            <v>0</v>
          </cell>
          <cell r="K1320">
            <v>0</v>
          </cell>
        </row>
        <row r="1321">
          <cell r="A1321" t="str">
            <v>ROST</v>
          </cell>
          <cell r="D1321">
            <v>2013</v>
          </cell>
          <cell r="G1321">
            <v>9721065000</v>
          </cell>
          <cell r="H1321">
            <v>7011428000</v>
          </cell>
          <cell r="I1321">
            <v>1437886000</v>
          </cell>
          <cell r="J1321">
            <v>0</v>
          </cell>
          <cell r="K1321">
            <v>0</v>
          </cell>
        </row>
        <row r="1322">
          <cell r="A1322" t="str">
            <v>ROST</v>
          </cell>
          <cell r="D1322">
            <v>2014</v>
          </cell>
          <cell r="G1322">
            <v>10230353000</v>
          </cell>
          <cell r="H1322">
            <v>7360924000</v>
          </cell>
          <cell r="I1322">
            <v>1526366000</v>
          </cell>
          <cell r="J1322">
            <v>0</v>
          </cell>
          <cell r="K1322">
            <v>0</v>
          </cell>
        </row>
        <row r="1323">
          <cell r="A1323" t="str">
            <v>ROST</v>
          </cell>
          <cell r="D1323">
            <v>2015</v>
          </cell>
          <cell r="G1323">
            <v>11041677000</v>
          </cell>
          <cell r="H1323">
            <v>7937956000</v>
          </cell>
          <cell r="I1323">
            <v>1615371000</v>
          </cell>
          <cell r="J1323">
            <v>0</v>
          </cell>
          <cell r="K1323">
            <v>0</v>
          </cell>
        </row>
        <row r="1324">
          <cell r="A1324" t="str">
            <v>ROST</v>
          </cell>
          <cell r="D1324">
            <v>2016</v>
          </cell>
          <cell r="G1324">
            <v>11939999000</v>
          </cell>
          <cell r="H1324">
            <v>8576873000</v>
          </cell>
          <cell r="I1324">
            <v>1738755000</v>
          </cell>
          <cell r="J1324">
            <v>0</v>
          </cell>
          <cell r="K1324">
            <v>0</v>
          </cell>
        </row>
        <row r="1325">
          <cell r="A1325" t="str">
            <v>RRC</v>
          </cell>
          <cell r="D1325">
            <v>2012</v>
          </cell>
          <cell r="G1325">
            <v>1367135000</v>
          </cell>
          <cell r="H1325">
            <v>328784000</v>
          </cell>
          <cell r="I1325">
            <v>248136000</v>
          </cell>
          <cell r="J1325">
            <v>0</v>
          </cell>
          <cell r="K1325">
            <v>445228000</v>
          </cell>
        </row>
        <row r="1326">
          <cell r="A1326" t="str">
            <v>RRC</v>
          </cell>
          <cell r="D1326">
            <v>2013</v>
          </cell>
          <cell r="G1326">
            <v>1832253000</v>
          </cell>
          <cell r="H1326">
            <v>516119000</v>
          </cell>
          <cell r="I1326">
            <v>391707000</v>
          </cell>
          <cell r="J1326">
            <v>0</v>
          </cell>
          <cell r="K1326">
            <v>492397000</v>
          </cell>
        </row>
        <row r="1327">
          <cell r="A1327" t="str">
            <v>RRC</v>
          </cell>
          <cell r="D1327">
            <v>2014</v>
          </cell>
          <cell r="G1327">
            <v>2042537000</v>
          </cell>
          <cell r="H1327">
            <v>605752000</v>
          </cell>
          <cell r="I1327">
            <v>191802000</v>
          </cell>
          <cell r="J1327">
            <v>0</v>
          </cell>
          <cell r="K1327">
            <v>551032000</v>
          </cell>
        </row>
        <row r="1328">
          <cell r="A1328" t="str">
            <v>RRC</v>
          </cell>
          <cell r="D1328">
            <v>2015</v>
          </cell>
          <cell r="G1328">
            <v>1181704000</v>
          </cell>
          <cell r="H1328">
            <v>648968000</v>
          </cell>
          <cell r="I1328">
            <v>165318000</v>
          </cell>
          <cell r="J1328">
            <v>0</v>
          </cell>
          <cell r="K1328">
            <v>581155000</v>
          </cell>
        </row>
        <row r="1329">
          <cell r="A1329" t="str">
            <v>RSG</v>
          </cell>
          <cell r="D1329">
            <v>2013</v>
          </cell>
          <cell r="G1329">
            <v>8417200000</v>
          </cell>
          <cell r="H1329">
            <v>5234700000</v>
          </cell>
          <cell r="I1329">
            <v>1088100000</v>
          </cell>
          <cell r="J1329">
            <v>0</v>
          </cell>
          <cell r="K1329">
            <v>877400000</v>
          </cell>
        </row>
        <row r="1330">
          <cell r="A1330" t="str">
            <v>RSG</v>
          </cell>
          <cell r="D1330">
            <v>2014</v>
          </cell>
          <cell r="G1330">
            <v>8803300000</v>
          </cell>
          <cell r="H1330">
            <v>5643100000</v>
          </cell>
          <cell r="I1330">
            <v>998400000</v>
          </cell>
          <cell r="J1330">
            <v>0</v>
          </cell>
          <cell r="K1330">
            <v>906900000</v>
          </cell>
        </row>
        <row r="1331">
          <cell r="A1331" t="str">
            <v>RSG</v>
          </cell>
          <cell r="D1331">
            <v>2015</v>
          </cell>
          <cell r="G1331">
            <v>9115000000</v>
          </cell>
          <cell r="H1331">
            <v>5518600000</v>
          </cell>
          <cell r="I1331">
            <v>1067000000</v>
          </cell>
          <cell r="J1331">
            <v>0</v>
          </cell>
          <cell r="K1331">
            <v>970600000</v>
          </cell>
        </row>
        <row r="1332">
          <cell r="A1332" t="str">
            <v>RSG</v>
          </cell>
          <cell r="D1332">
            <v>2016</v>
          </cell>
          <cell r="G1332">
            <v>9387700000</v>
          </cell>
          <cell r="H1332">
            <v>5764000000</v>
          </cell>
          <cell r="I1332">
            <v>1054500000</v>
          </cell>
          <cell r="J1332">
            <v>0</v>
          </cell>
          <cell r="K1332">
            <v>991100000</v>
          </cell>
        </row>
        <row r="1333">
          <cell r="A1333" t="str">
            <v>SBUX</v>
          </cell>
          <cell r="D1333">
            <v>2013</v>
          </cell>
          <cell r="G1333">
            <v>14866800000</v>
          </cell>
          <cell r="H1333">
            <v>6382300000</v>
          </cell>
          <cell r="I1333">
            <v>5655800000</v>
          </cell>
          <cell r="J1333">
            <v>0</v>
          </cell>
          <cell r="K1333">
            <v>621400000</v>
          </cell>
        </row>
        <row r="1334">
          <cell r="A1334" t="str">
            <v>SBUX</v>
          </cell>
          <cell r="D1334">
            <v>2014</v>
          </cell>
          <cell r="G1334">
            <v>16447800000</v>
          </cell>
          <cell r="H1334">
            <v>6858800000</v>
          </cell>
          <cell r="I1334">
            <v>6086800000</v>
          </cell>
          <cell r="J1334">
            <v>0</v>
          </cell>
          <cell r="K1334">
            <v>709600000</v>
          </cell>
        </row>
        <row r="1335">
          <cell r="A1335" t="str">
            <v>SBUX</v>
          </cell>
          <cell r="D1335">
            <v>2015</v>
          </cell>
          <cell r="G1335">
            <v>19162700000</v>
          </cell>
          <cell r="H1335">
            <v>7787500000</v>
          </cell>
          <cell r="I1335">
            <v>7130200000</v>
          </cell>
          <cell r="J1335">
            <v>0</v>
          </cell>
          <cell r="K1335">
            <v>893900000</v>
          </cell>
        </row>
        <row r="1336">
          <cell r="A1336" t="str">
            <v>SBUX</v>
          </cell>
          <cell r="D1336">
            <v>2016</v>
          </cell>
          <cell r="G1336">
            <v>21315900000</v>
          </cell>
          <cell r="H1336">
            <v>8511100000</v>
          </cell>
          <cell r="I1336">
            <v>7970300000</v>
          </cell>
          <cell r="J1336">
            <v>0</v>
          </cell>
          <cell r="K1336">
            <v>980800000</v>
          </cell>
        </row>
        <row r="1337">
          <cell r="A1337" t="str">
            <v>SCG</v>
          </cell>
          <cell r="D1337">
            <v>2012</v>
          </cell>
          <cell r="G1337">
            <v>4176000000</v>
          </cell>
          <cell r="H1337">
            <v>2754000000</v>
          </cell>
          <cell r="I1337">
            <v>207000000</v>
          </cell>
          <cell r="J1337">
            <v>0</v>
          </cell>
          <cell r="K1337">
            <v>356000000</v>
          </cell>
        </row>
        <row r="1338">
          <cell r="A1338" t="str">
            <v>SCG</v>
          </cell>
          <cell r="D1338">
            <v>2013</v>
          </cell>
          <cell r="G1338">
            <v>4495000000</v>
          </cell>
          <cell r="H1338">
            <v>2987000000</v>
          </cell>
          <cell r="I1338">
            <v>220000000</v>
          </cell>
          <cell r="J1338">
            <v>0</v>
          </cell>
          <cell r="K1338">
            <v>378000000</v>
          </cell>
        </row>
        <row r="1339">
          <cell r="A1339" t="str">
            <v>SCG</v>
          </cell>
          <cell r="D1339">
            <v>2014</v>
          </cell>
          <cell r="G1339">
            <v>4951000000</v>
          </cell>
          <cell r="H1339">
            <v>3331000000</v>
          </cell>
          <cell r="I1339">
            <v>229000000</v>
          </cell>
          <cell r="J1339">
            <v>0</v>
          </cell>
          <cell r="K1339">
            <v>384000000</v>
          </cell>
        </row>
        <row r="1340">
          <cell r="A1340" t="str">
            <v>SCG</v>
          </cell>
          <cell r="D1340">
            <v>2015</v>
          </cell>
          <cell r="G1340">
            <v>4380000000</v>
          </cell>
          <cell r="H1340">
            <v>2714000000</v>
          </cell>
          <cell r="I1340">
            <v>234000000</v>
          </cell>
          <cell r="J1340">
            <v>0</v>
          </cell>
          <cell r="K1340">
            <v>358000000</v>
          </cell>
        </row>
        <row r="1341">
          <cell r="A1341" t="str">
            <v>SE</v>
          </cell>
          <cell r="D1341">
            <v>2012</v>
          </cell>
          <cell r="G1341">
            <v>5075000000</v>
          </cell>
          <cell r="H1341">
            <v>2417000000</v>
          </cell>
          <cell r="I1341">
            <v>337000000</v>
          </cell>
          <cell r="J1341">
            <v>0</v>
          </cell>
          <cell r="K1341">
            <v>746000000</v>
          </cell>
        </row>
        <row r="1342">
          <cell r="A1342" t="str">
            <v>SE</v>
          </cell>
          <cell r="D1342">
            <v>2013</v>
          </cell>
          <cell r="G1342">
            <v>5518000000</v>
          </cell>
          <cell r="H1342">
            <v>2707000000</v>
          </cell>
          <cell r="I1342">
            <v>373000000</v>
          </cell>
          <cell r="J1342">
            <v>0</v>
          </cell>
          <cell r="K1342">
            <v>772000000</v>
          </cell>
        </row>
        <row r="1343">
          <cell r="A1343" t="str">
            <v>SE</v>
          </cell>
          <cell r="D1343">
            <v>2014</v>
          </cell>
          <cell r="G1343">
            <v>5903000000</v>
          </cell>
          <cell r="H1343">
            <v>2790000000</v>
          </cell>
          <cell r="I1343">
            <v>393000000</v>
          </cell>
          <cell r="J1343">
            <v>0</v>
          </cell>
          <cell r="K1343">
            <v>796000000</v>
          </cell>
        </row>
        <row r="1344">
          <cell r="A1344" t="str">
            <v>SE</v>
          </cell>
          <cell r="D1344">
            <v>2015</v>
          </cell>
          <cell r="G1344">
            <v>5234000000</v>
          </cell>
          <cell r="H1344">
            <v>2335000000</v>
          </cell>
          <cell r="I1344">
            <v>353000000</v>
          </cell>
          <cell r="J1344">
            <v>0</v>
          </cell>
          <cell r="K1344">
            <v>764000000</v>
          </cell>
        </row>
        <row r="1345">
          <cell r="A1345" t="str">
            <v>SEE</v>
          </cell>
          <cell r="D1345">
            <v>2013</v>
          </cell>
          <cell r="G1345">
            <v>7690800000</v>
          </cell>
          <cell r="H1345">
            <v>5100900000</v>
          </cell>
          <cell r="I1345">
            <v>1788300000</v>
          </cell>
          <cell r="J1345">
            <v>0</v>
          </cell>
          <cell r="K1345">
            <v>123200000</v>
          </cell>
        </row>
        <row r="1346">
          <cell r="A1346" t="str">
            <v>SEE</v>
          </cell>
          <cell r="D1346">
            <v>2014</v>
          </cell>
          <cell r="G1346">
            <v>7750500000</v>
          </cell>
          <cell r="H1346">
            <v>5062900000</v>
          </cell>
          <cell r="I1346">
            <v>1849400000</v>
          </cell>
          <cell r="J1346">
            <v>0</v>
          </cell>
          <cell r="K1346">
            <v>118900000</v>
          </cell>
        </row>
        <row r="1347">
          <cell r="A1347" t="str">
            <v>SEE</v>
          </cell>
          <cell r="D1347">
            <v>2015</v>
          </cell>
          <cell r="G1347">
            <v>7031500000</v>
          </cell>
          <cell r="H1347">
            <v>4444900000</v>
          </cell>
          <cell r="I1347">
            <v>1656200000</v>
          </cell>
          <cell r="J1347">
            <v>0</v>
          </cell>
          <cell r="K1347">
            <v>88700000</v>
          </cell>
        </row>
        <row r="1348">
          <cell r="A1348" t="str">
            <v>SEE</v>
          </cell>
          <cell r="D1348">
            <v>2016</v>
          </cell>
          <cell r="G1348">
            <v>6778300000</v>
          </cell>
          <cell r="H1348">
            <v>4246700000</v>
          </cell>
          <cell r="I1348">
            <v>1604400000</v>
          </cell>
          <cell r="J1348">
            <v>0</v>
          </cell>
          <cell r="K1348">
            <v>94900000</v>
          </cell>
        </row>
        <row r="1349">
          <cell r="A1349" t="str">
            <v>SHW</v>
          </cell>
          <cell r="D1349">
            <v>2012</v>
          </cell>
          <cell r="G1349">
            <v>9534462000</v>
          </cell>
          <cell r="H1349">
            <v>5328236000</v>
          </cell>
          <cell r="I1349">
            <v>3264896000</v>
          </cell>
          <cell r="J1349">
            <v>0</v>
          </cell>
          <cell r="K1349">
            <v>0</v>
          </cell>
        </row>
        <row r="1350">
          <cell r="A1350" t="str">
            <v>SHW</v>
          </cell>
          <cell r="D1350">
            <v>2013</v>
          </cell>
          <cell r="G1350">
            <v>10185532000</v>
          </cell>
          <cell r="H1350">
            <v>5568966000</v>
          </cell>
          <cell r="I1350">
            <v>3470200000</v>
          </cell>
          <cell r="J1350">
            <v>0</v>
          </cell>
          <cell r="K1350">
            <v>0</v>
          </cell>
        </row>
        <row r="1351">
          <cell r="A1351" t="str">
            <v>SHW</v>
          </cell>
          <cell r="D1351">
            <v>2014</v>
          </cell>
          <cell r="G1351">
            <v>11129533000</v>
          </cell>
          <cell r="H1351">
            <v>5965049000</v>
          </cell>
          <cell r="I1351">
            <v>3860448000</v>
          </cell>
          <cell r="J1351">
            <v>0</v>
          </cell>
          <cell r="K1351">
            <v>0</v>
          </cell>
        </row>
        <row r="1352">
          <cell r="A1352" t="str">
            <v>SHW</v>
          </cell>
          <cell r="D1352">
            <v>2015</v>
          </cell>
          <cell r="G1352">
            <v>11339304000</v>
          </cell>
          <cell r="H1352">
            <v>5780078000</v>
          </cell>
          <cell r="I1352">
            <v>3943786000</v>
          </cell>
          <cell r="J1352">
            <v>0</v>
          </cell>
          <cell r="K1352">
            <v>0</v>
          </cell>
        </row>
        <row r="1353">
          <cell r="A1353" t="str">
            <v>SIG</v>
          </cell>
          <cell r="D1353">
            <v>2013</v>
          </cell>
          <cell r="G1353">
            <v>3983400000</v>
          </cell>
          <cell r="H1353">
            <v>2446000000</v>
          </cell>
          <cell r="I1353">
            <v>976900000</v>
          </cell>
          <cell r="J1353">
            <v>0</v>
          </cell>
          <cell r="K1353">
            <v>0</v>
          </cell>
        </row>
        <row r="1354">
          <cell r="A1354" t="str">
            <v>SIG</v>
          </cell>
          <cell r="D1354">
            <v>2014</v>
          </cell>
          <cell r="G1354">
            <v>4209200000</v>
          </cell>
          <cell r="H1354">
            <v>2628700000</v>
          </cell>
          <cell r="I1354">
            <v>1010000000</v>
          </cell>
          <cell r="J1354">
            <v>0</v>
          </cell>
          <cell r="K1354">
            <v>0</v>
          </cell>
        </row>
        <row r="1355">
          <cell r="A1355" t="str">
            <v>SIG</v>
          </cell>
          <cell r="D1355">
            <v>2015</v>
          </cell>
          <cell r="G1355">
            <v>5736300000</v>
          </cell>
          <cell r="H1355">
            <v>3662100000</v>
          </cell>
          <cell r="I1355">
            <v>1497600000</v>
          </cell>
          <cell r="J1355">
            <v>0</v>
          </cell>
          <cell r="K1355">
            <v>0</v>
          </cell>
        </row>
        <row r="1356">
          <cell r="A1356" t="str">
            <v>SIG</v>
          </cell>
          <cell r="D1356">
            <v>2016</v>
          </cell>
          <cell r="G1356">
            <v>6550200000</v>
          </cell>
          <cell r="H1356">
            <v>4109800000</v>
          </cell>
          <cell r="I1356">
            <v>1736700000</v>
          </cell>
          <cell r="J1356">
            <v>0</v>
          </cell>
          <cell r="K1356">
            <v>0</v>
          </cell>
        </row>
        <row r="1357">
          <cell r="A1357" t="str">
            <v>SJM</v>
          </cell>
          <cell r="D1357">
            <v>2013</v>
          </cell>
          <cell r="G1357">
            <v>5897700000</v>
          </cell>
          <cell r="H1357">
            <v>3870100000</v>
          </cell>
          <cell r="I1357">
            <v>1020400000</v>
          </cell>
          <cell r="J1357">
            <v>0</v>
          </cell>
          <cell r="K1357">
            <v>96800000</v>
          </cell>
        </row>
        <row r="1358">
          <cell r="A1358" t="str">
            <v>SJM</v>
          </cell>
          <cell r="D1358">
            <v>2014</v>
          </cell>
          <cell r="G1358">
            <v>5610600000</v>
          </cell>
          <cell r="H1358">
            <v>3579600000</v>
          </cell>
          <cell r="I1358">
            <v>1013100000</v>
          </cell>
          <cell r="J1358">
            <v>0</v>
          </cell>
          <cell r="K1358">
            <v>98900000</v>
          </cell>
        </row>
        <row r="1359">
          <cell r="A1359" t="str">
            <v>SJM</v>
          </cell>
          <cell r="D1359">
            <v>2015</v>
          </cell>
          <cell r="G1359">
            <v>5692700000</v>
          </cell>
          <cell r="H1359">
            <v>3724000000</v>
          </cell>
          <cell r="I1359">
            <v>1085800000</v>
          </cell>
          <cell r="J1359">
            <v>0</v>
          </cell>
          <cell r="K1359">
            <v>110900000</v>
          </cell>
        </row>
        <row r="1360">
          <cell r="A1360" t="str">
            <v>SJM</v>
          </cell>
          <cell r="D1360">
            <v>2016</v>
          </cell>
          <cell r="G1360">
            <v>7811200000</v>
          </cell>
          <cell r="H1360">
            <v>4843400000</v>
          </cell>
          <cell r="I1360">
            <v>1614100000</v>
          </cell>
          <cell r="J1360">
            <v>0</v>
          </cell>
          <cell r="K1360">
            <v>208400000</v>
          </cell>
        </row>
        <row r="1361">
          <cell r="A1361" t="str">
            <v>SLG</v>
          </cell>
          <cell r="D1361">
            <v>2012</v>
          </cell>
          <cell r="G1361">
            <v>1290052000</v>
          </cell>
          <cell r="H1361">
            <v>470243000</v>
          </cell>
          <cell r="I1361">
            <v>120310000</v>
          </cell>
          <cell r="J1361">
            <v>0</v>
          </cell>
          <cell r="K1361">
            <v>330418000</v>
          </cell>
        </row>
        <row r="1362">
          <cell r="A1362" t="str">
            <v>SLG</v>
          </cell>
          <cell r="D1362">
            <v>2013</v>
          </cell>
          <cell r="G1362">
            <v>1371065000</v>
          </cell>
          <cell r="H1362">
            <v>479665000</v>
          </cell>
          <cell r="I1362">
            <v>122128000</v>
          </cell>
          <cell r="J1362">
            <v>0</v>
          </cell>
          <cell r="K1362">
            <v>340316000</v>
          </cell>
        </row>
        <row r="1363">
          <cell r="A1363" t="str">
            <v>SLG</v>
          </cell>
          <cell r="D1363">
            <v>2014</v>
          </cell>
          <cell r="G1363">
            <v>1519978000</v>
          </cell>
          <cell r="H1363">
            <v>500126000</v>
          </cell>
          <cell r="I1363">
            <v>133502000</v>
          </cell>
          <cell r="J1363">
            <v>0</v>
          </cell>
          <cell r="K1363">
            <v>393987000</v>
          </cell>
        </row>
        <row r="1364">
          <cell r="A1364" t="str">
            <v>SLG</v>
          </cell>
          <cell r="D1364">
            <v>2015</v>
          </cell>
          <cell r="G1364">
            <v>1662829000</v>
          </cell>
          <cell r="H1364">
            <v>534326000</v>
          </cell>
          <cell r="I1364">
            <v>139137000</v>
          </cell>
          <cell r="J1364">
            <v>0</v>
          </cell>
          <cell r="K1364">
            <v>588235000</v>
          </cell>
        </row>
        <row r="1365">
          <cell r="A1365" t="str">
            <v>SNA</v>
          </cell>
          <cell r="D1365">
            <v>2013</v>
          </cell>
          <cell r="G1365">
            <v>3237500000</v>
          </cell>
          <cell r="H1365">
            <v>1638900000</v>
          </cell>
          <cell r="I1365">
            <v>1012400000</v>
          </cell>
          <cell r="J1365">
            <v>0</v>
          </cell>
          <cell r="K1365">
            <v>0</v>
          </cell>
        </row>
        <row r="1366">
          <cell r="A1366" t="str">
            <v>SNA</v>
          </cell>
          <cell r="D1366">
            <v>2015</v>
          </cell>
          <cell r="G1366">
            <v>3492600000</v>
          </cell>
          <cell r="H1366">
            <v>1759200000</v>
          </cell>
          <cell r="I1366">
            <v>1048700000</v>
          </cell>
          <cell r="J1366">
            <v>0</v>
          </cell>
          <cell r="K1366">
            <v>0</v>
          </cell>
        </row>
        <row r="1367">
          <cell r="A1367" t="str">
            <v>SNA</v>
          </cell>
          <cell r="D1367">
            <v>2016</v>
          </cell>
          <cell r="G1367">
            <v>3593100000</v>
          </cell>
          <cell r="H1367">
            <v>1774600000</v>
          </cell>
          <cell r="I1367">
            <v>1053700000</v>
          </cell>
          <cell r="J1367">
            <v>0</v>
          </cell>
          <cell r="K1367">
            <v>0</v>
          </cell>
        </row>
        <row r="1368">
          <cell r="A1368" t="str">
            <v>SNA</v>
          </cell>
          <cell r="D1368">
            <v>2016</v>
          </cell>
          <cell r="G1368">
            <v>3711800000</v>
          </cell>
          <cell r="H1368">
            <v>1803500000</v>
          </cell>
          <cell r="I1368">
            <v>1054100000</v>
          </cell>
          <cell r="J1368">
            <v>0</v>
          </cell>
          <cell r="K1368">
            <v>0</v>
          </cell>
        </row>
        <row r="1369">
          <cell r="A1369" t="str">
            <v>SNI</v>
          </cell>
          <cell r="D1369">
            <v>2012</v>
          </cell>
          <cell r="G1369">
            <v>2307182000</v>
          </cell>
          <cell r="H1369">
            <v>610836000</v>
          </cell>
          <cell r="I1369">
            <v>655473000</v>
          </cell>
          <cell r="J1369">
            <v>0</v>
          </cell>
          <cell r="K1369">
            <v>107591000</v>
          </cell>
        </row>
        <row r="1370">
          <cell r="A1370" t="str">
            <v>SNI</v>
          </cell>
          <cell r="D1370">
            <v>2013</v>
          </cell>
          <cell r="G1370">
            <v>2530809000</v>
          </cell>
          <cell r="H1370">
            <v>699294000</v>
          </cell>
          <cell r="I1370">
            <v>729055000</v>
          </cell>
          <cell r="J1370">
            <v>0</v>
          </cell>
          <cell r="K1370">
            <v>117580000</v>
          </cell>
        </row>
        <row r="1371">
          <cell r="A1371" t="str">
            <v>SNI</v>
          </cell>
          <cell r="D1371">
            <v>2014</v>
          </cell>
          <cell r="G1371">
            <v>2665456000</v>
          </cell>
          <cell r="H1371">
            <v>778896000</v>
          </cell>
          <cell r="I1371">
            <v>764799000</v>
          </cell>
          <cell r="J1371">
            <v>0</v>
          </cell>
          <cell r="K1371">
            <v>128582000</v>
          </cell>
        </row>
        <row r="1372">
          <cell r="A1372" t="str">
            <v>SNI</v>
          </cell>
          <cell r="D1372">
            <v>2015</v>
          </cell>
          <cell r="G1372">
            <v>3018227000</v>
          </cell>
          <cell r="H1372">
            <v>987357000</v>
          </cell>
          <cell r="I1372">
            <v>785179000</v>
          </cell>
          <cell r="J1372">
            <v>0</v>
          </cell>
          <cell r="K1372">
            <v>137596000</v>
          </cell>
        </row>
        <row r="1373">
          <cell r="A1373" t="str">
            <v>SO</v>
          </cell>
          <cell r="D1373">
            <v>2012</v>
          </cell>
          <cell r="G1373">
            <v>16537000000</v>
          </cell>
          <cell r="H1373">
            <v>9373000000</v>
          </cell>
          <cell r="I1373">
            <v>914000000</v>
          </cell>
          <cell r="J1373">
            <v>0</v>
          </cell>
          <cell r="K1373">
            <v>1787000000</v>
          </cell>
        </row>
        <row r="1374">
          <cell r="A1374" t="str">
            <v>SO</v>
          </cell>
          <cell r="D1374">
            <v>2013</v>
          </cell>
          <cell r="G1374">
            <v>17087000000</v>
          </cell>
          <cell r="H1374">
            <v>9817000000</v>
          </cell>
          <cell r="I1374">
            <v>934000000</v>
          </cell>
          <cell r="J1374">
            <v>0</v>
          </cell>
          <cell r="K1374">
            <v>1901000000</v>
          </cell>
        </row>
        <row r="1375">
          <cell r="A1375" t="str">
            <v>SO</v>
          </cell>
          <cell r="D1375">
            <v>2014</v>
          </cell>
          <cell r="G1375">
            <v>18467000000</v>
          </cell>
          <cell r="H1375">
            <v>11031000000</v>
          </cell>
          <cell r="I1375">
            <v>981000000</v>
          </cell>
          <cell r="J1375">
            <v>0</v>
          </cell>
          <cell r="K1375">
            <v>1945000000</v>
          </cell>
        </row>
        <row r="1376">
          <cell r="A1376" t="str">
            <v>SO</v>
          </cell>
          <cell r="D1376">
            <v>2015</v>
          </cell>
          <cell r="G1376">
            <v>17489000000</v>
          </cell>
          <cell r="H1376">
            <v>9811000000</v>
          </cell>
          <cell r="I1376">
            <v>997000000</v>
          </cell>
          <cell r="J1376">
            <v>0</v>
          </cell>
          <cell r="K1376">
            <v>2034000000</v>
          </cell>
        </row>
        <row r="1377">
          <cell r="A1377" t="str">
            <v>SPG</v>
          </cell>
          <cell r="D1377">
            <v>2012</v>
          </cell>
          <cell r="G1377">
            <v>4256157000</v>
          </cell>
          <cell r="H1377">
            <v>800380000</v>
          </cell>
          <cell r="I1377">
            <v>376687000</v>
          </cell>
          <cell r="J1377">
            <v>0</v>
          </cell>
          <cell r="K1377">
            <v>1068382000</v>
          </cell>
        </row>
        <row r="1378">
          <cell r="A1378" t="str">
            <v>SPG</v>
          </cell>
          <cell r="D1378">
            <v>2013</v>
          </cell>
          <cell r="G1378">
            <v>4543849000</v>
          </cell>
          <cell r="H1378">
            <v>837946000</v>
          </cell>
          <cell r="I1378">
            <v>402369000</v>
          </cell>
          <cell r="J1378">
            <v>0</v>
          </cell>
          <cell r="K1378">
            <v>1107700000</v>
          </cell>
        </row>
        <row r="1379">
          <cell r="A1379" t="str">
            <v>SPG</v>
          </cell>
          <cell r="D1379">
            <v>2014</v>
          </cell>
          <cell r="G1379">
            <v>4870818000</v>
          </cell>
          <cell r="H1379">
            <v>882803000</v>
          </cell>
          <cell r="I1379">
            <v>446845000</v>
          </cell>
          <cell r="J1379">
            <v>0</v>
          </cell>
          <cell r="K1379">
            <v>1143827000</v>
          </cell>
        </row>
        <row r="1380">
          <cell r="A1380" t="str">
            <v>SPG</v>
          </cell>
          <cell r="D1380">
            <v>2015</v>
          </cell>
          <cell r="G1380">
            <v>5266103000</v>
          </cell>
          <cell r="H1380">
            <v>960192000</v>
          </cell>
          <cell r="I1380">
            <v>452835000</v>
          </cell>
          <cell r="J1380">
            <v>0</v>
          </cell>
          <cell r="K1380">
            <v>1177568000</v>
          </cell>
        </row>
        <row r="1381">
          <cell r="A1381" t="str">
            <v>SPLS</v>
          </cell>
          <cell r="D1381">
            <v>2013</v>
          </cell>
          <cell r="G1381">
            <v>24380510000</v>
          </cell>
          <cell r="H1381">
            <v>17889249000</v>
          </cell>
          <cell r="I1381">
            <v>4884284000</v>
          </cell>
          <cell r="J1381">
            <v>0</v>
          </cell>
          <cell r="K1381">
            <v>78900000</v>
          </cell>
        </row>
        <row r="1382">
          <cell r="A1382" t="str">
            <v>SPLS</v>
          </cell>
          <cell r="D1382">
            <v>2014</v>
          </cell>
          <cell r="G1382">
            <v>23114000000</v>
          </cell>
          <cell r="H1382">
            <v>17082000000</v>
          </cell>
          <cell r="I1382">
            <v>4735000000</v>
          </cell>
          <cell r="J1382">
            <v>0</v>
          </cell>
          <cell r="K1382">
            <v>55000000</v>
          </cell>
        </row>
        <row r="1383">
          <cell r="A1383" t="str">
            <v>SPLS</v>
          </cell>
          <cell r="D1383">
            <v>2015</v>
          </cell>
          <cell r="G1383">
            <v>22492000000</v>
          </cell>
          <cell r="H1383">
            <v>16691000000</v>
          </cell>
          <cell r="I1383">
            <v>4816000000</v>
          </cell>
          <cell r="J1383">
            <v>0</v>
          </cell>
          <cell r="K1383">
            <v>62000000</v>
          </cell>
        </row>
        <row r="1384">
          <cell r="A1384" t="str">
            <v>SPLS</v>
          </cell>
          <cell r="D1384">
            <v>2016</v>
          </cell>
          <cell r="G1384">
            <v>21059000000</v>
          </cell>
          <cell r="H1384">
            <v>15545000000</v>
          </cell>
          <cell r="I1384">
            <v>4600000000</v>
          </cell>
          <cell r="J1384">
            <v>0</v>
          </cell>
          <cell r="K1384">
            <v>67000000</v>
          </cell>
        </row>
        <row r="1385">
          <cell r="A1385" t="str">
            <v>SRCL</v>
          </cell>
          <cell r="D1385">
            <v>2012</v>
          </cell>
          <cell r="G1385">
            <v>1913149000</v>
          </cell>
          <cell r="H1385">
            <v>1055844000</v>
          </cell>
          <cell r="I1385">
            <v>356817000</v>
          </cell>
          <cell r="J1385">
            <v>0</v>
          </cell>
          <cell r="K1385">
            <v>31652000</v>
          </cell>
        </row>
        <row r="1386">
          <cell r="A1386" t="str">
            <v>SRCL</v>
          </cell>
          <cell r="D1386">
            <v>2013</v>
          </cell>
          <cell r="G1386">
            <v>2142807000</v>
          </cell>
          <cell r="H1386">
            <v>1178173000</v>
          </cell>
          <cell r="I1386">
            <v>390610000</v>
          </cell>
          <cell r="J1386">
            <v>0</v>
          </cell>
          <cell r="K1386">
            <v>38405000</v>
          </cell>
        </row>
        <row r="1387">
          <cell r="A1387" t="str">
            <v>SRCL</v>
          </cell>
          <cell r="D1387">
            <v>2014</v>
          </cell>
          <cell r="G1387">
            <v>2555601000</v>
          </cell>
          <cell r="H1387">
            <v>1461190000</v>
          </cell>
          <cell r="I1387">
            <v>489937000</v>
          </cell>
          <cell r="J1387">
            <v>0</v>
          </cell>
          <cell r="K1387">
            <v>48138000</v>
          </cell>
        </row>
        <row r="1388">
          <cell r="A1388" t="str">
            <v>SRCL</v>
          </cell>
          <cell r="D1388">
            <v>2015</v>
          </cell>
          <cell r="G1388">
            <v>2985908000</v>
          </cell>
          <cell r="H1388">
            <v>1719723000</v>
          </cell>
          <cell r="I1388">
            <v>712803000</v>
          </cell>
          <cell r="J1388">
            <v>0</v>
          </cell>
          <cell r="K1388">
            <v>65770000</v>
          </cell>
        </row>
        <row r="1389">
          <cell r="A1389" t="str">
            <v>SRE</v>
          </cell>
          <cell r="D1389">
            <v>2012</v>
          </cell>
          <cell r="G1389">
            <v>9647000000</v>
          </cell>
          <cell r="H1389">
            <v>6646000000</v>
          </cell>
          <cell r="I1389">
            <v>359000000</v>
          </cell>
          <cell r="J1389">
            <v>0</v>
          </cell>
          <cell r="K1389">
            <v>1090000000</v>
          </cell>
        </row>
        <row r="1390">
          <cell r="A1390" t="str">
            <v>SRE</v>
          </cell>
          <cell r="D1390">
            <v>2013</v>
          </cell>
          <cell r="G1390">
            <v>10557000000</v>
          </cell>
          <cell r="H1390">
            <v>7186000000</v>
          </cell>
          <cell r="I1390">
            <v>574000000</v>
          </cell>
          <cell r="J1390">
            <v>0</v>
          </cell>
          <cell r="K1390">
            <v>1113000000</v>
          </cell>
        </row>
        <row r="1391">
          <cell r="A1391" t="str">
            <v>SRE</v>
          </cell>
          <cell r="D1391">
            <v>2014</v>
          </cell>
          <cell r="G1391">
            <v>11035000000</v>
          </cell>
          <cell r="H1391">
            <v>7689000000</v>
          </cell>
          <cell r="I1391">
            <v>414000000</v>
          </cell>
          <cell r="J1391">
            <v>0</v>
          </cell>
          <cell r="K1391">
            <v>1156000000</v>
          </cell>
        </row>
        <row r="1392">
          <cell r="A1392" t="str">
            <v>SRE</v>
          </cell>
          <cell r="D1392">
            <v>2015</v>
          </cell>
          <cell r="G1392">
            <v>10231000000</v>
          </cell>
          <cell r="H1392">
            <v>6648000000</v>
          </cell>
          <cell r="I1392">
            <v>397000000</v>
          </cell>
          <cell r="J1392">
            <v>0</v>
          </cell>
          <cell r="K1392">
            <v>1250000000</v>
          </cell>
        </row>
        <row r="1393">
          <cell r="A1393" t="str">
            <v>STI</v>
          </cell>
          <cell r="D1393">
            <v>2012</v>
          </cell>
          <cell r="G1393">
            <v>11240000000</v>
          </cell>
          <cell r="H1393">
            <v>429000000</v>
          </cell>
          <cell r="I1393">
            <v>6073000000</v>
          </cell>
          <cell r="J1393">
            <v>0</v>
          </cell>
          <cell r="K1393">
            <v>1441000000</v>
          </cell>
        </row>
        <row r="1394">
          <cell r="A1394" t="str">
            <v>STI</v>
          </cell>
          <cell r="D1394">
            <v>2013</v>
          </cell>
          <cell r="G1394">
            <v>8602000000</v>
          </cell>
          <cell r="H1394">
            <v>291000000</v>
          </cell>
          <cell r="I1394">
            <v>5808000000</v>
          </cell>
          <cell r="J1394">
            <v>0</v>
          </cell>
          <cell r="K1394">
            <v>576000000</v>
          </cell>
        </row>
        <row r="1395">
          <cell r="A1395" t="str">
            <v>STI</v>
          </cell>
          <cell r="D1395">
            <v>2014</v>
          </cell>
          <cell r="G1395">
            <v>8707000000</v>
          </cell>
          <cell r="H1395">
            <v>235000000</v>
          </cell>
          <cell r="I1395">
            <v>5518000000</v>
          </cell>
          <cell r="J1395">
            <v>0</v>
          </cell>
          <cell r="K1395">
            <v>367000000</v>
          </cell>
        </row>
        <row r="1396">
          <cell r="A1396" t="str">
            <v>STI</v>
          </cell>
          <cell r="D1396">
            <v>2015</v>
          </cell>
          <cell r="G1396">
            <v>8533000000</v>
          </cell>
          <cell r="H1396">
            <v>219000000</v>
          </cell>
          <cell r="I1396">
            <v>5120000000</v>
          </cell>
          <cell r="J1396">
            <v>0</v>
          </cell>
          <cell r="K1396">
            <v>205000000</v>
          </cell>
        </row>
        <row r="1397">
          <cell r="A1397" t="str">
            <v>STX</v>
          </cell>
          <cell r="D1397">
            <v>2013</v>
          </cell>
          <cell r="G1397">
            <v>14351000000</v>
          </cell>
          <cell r="H1397">
            <v>10411000000</v>
          </cell>
          <cell r="I1397">
            <v>635000000</v>
          </cell>
          <cell r="J1397">
            <v>1133000000</v>
          </cell>
          <cell r="K1397">
            <v>79000000</v>
          </cell>
        </row>
        <row r="1398">
          <cell r="A1398" t="str">
            <v>STX</v>
          </cell>
          <cell r="D1398">
            <v>2014</v>
          </cell>
          <cell r="G1398">
            <v>13724000000</v>
          </cell>
          <cell r="H1398">
            <v>9878000000</v>
          </cell>
          <cell r="I1398">
            <v>722000000</v>
          </cell>
          <cell r="J1398">
            <v>1226000000</v>
          </cell>
          <cell r="K1398">
            <v>98000000</v>
          </cell>
        </row>
        <row r="1399">
          <cell r="A1399" t="str">
            <v>STX</v>
          </cell>
          <cell r="D1399">
            <v>2015</v>
          </cell>
          <cell r="G1399">
            <v>13739000000</v>
          </cell>
          <cell r="H1399">
            <v>9930000000</v>
          </cell>
          <cell r="I1399">
            <v>237000000</v>
          </cell>
          <cell r="J1399">
            <v>1353000000</v>
          </cell>
          <cell r="K1399">
            <v>129000000</v>
          </cell>
        </row>
        <row r="1400">
          <cell r="A1400" t="str">
            <v>STX</v>
          </cell>
          <cell r="D1400">
            <v>2016</v>
          </cell>
          <cell r="G1400">
            <v>11160000000</v>
          </cell>
          <cell r="H1400">
            <v>8545000000</v>
          </cell>
          <cell r="I1400">
            <v>635000000</v>
          </cell>
          <cell r="J1400">
            <v>1237000000</v>
          </cell>
          <cell r="K1400">
            <v>123000000</v>
          </cell>
        </row>
        <row r="1401">
          <cell r="A1401" t="str">
            <v>STZ</v>
          </cell>
          <cell r="D1401">
            <v>2013</v>
          </cell>
          <cell r="G1401">
            <v>2796100000</v>
          </cell>
          <cell r="H1401">
            <v>1687800000</v>
          </cell>
          <cell r="I1401">
            <v>585400000</v>
          </cell>
          <cell r="J1401">
            <v>0</v>
          </cell>
          <cell r="K1401">
            <v>0</v>
          </cell>
        </row>
        <row r="1402">
          <cell r="A1402" t="str">
            <v>STZ</v>
          </cell>
          <cell r="D1402">
            <v>2014</v>
          </cell>
          <cell r="G1402">
            <v>4867700000</v>
          </cell>
          <cell r="H1402">
            <v>2876000000</v>
          </cell>
          <cell r="I1402">
            <v>895100000</v>
          </cell>
          <cell r="J1402">
            <v>0</v>
          </cell>
          <cell r="K1402">
            <v>0</v>
          </cell>
        </row>
        <row r="1403">
          <cell r="A1403" t="str">
            <v>STZ</v>
          </cell>
          <cell r="D1403">
            <v>2015</v>
          </cell>
          <cell r="G1403">
            <v>6028000000</v>
          </cell>
          <cell r="H1403">
            <v>3449400000</v>
          </cell>
          <cell r="I1403">
            <v>1078400000</v>
          </cell>
          <cell r="J1403">
            <v>0</v>
          </cell>
          <cell r="K1403">
            <v>0</v>
          </cell>
        </row>
        <row r="1404">
          <cell r="A1404" t="str">
            <v>STZ</v>
          </cell>
          <cell r="D1404">
            <v>2016</v>
          </cell>
          <cell r="G1404">
            <v>6548400000</v>
          </cell>
          <cell r="H1404">
            <v>3606100000</v>
          </cell>
          <cell r="I1404">
            <v>1177200000</v>
          </cell>
          <cell r="J1404">
            <v>0</v>
          </cell>
          <cell r="K1404">
            <v>0</v>
          </cell>
        </row>
        <row r="1405">
          <cell r="A1405" t="str">
            <v>SWK</v>
          </cell>
          <cell r="D1405">
            <v>2013</v>
          </cell>
          <cell r="G1405">
            <v>10889500000</v>
          </cell>
          <cell r="H1405">
            <v>6985800000</v>
          </cell>
          <cell r="I1405">
            <v>2960300000</v>
          </cell>
          <cell r="J1405">
            <v>0</v>
          </cell>
          <cell r="K1405">
            <v>0</v>
          </cell>
        </row>
        <row r="1406">
          <cell r="A1406" t="str">
            <v>SWK</v>
          </cell>
          <cell r="D1406">
            <v>2015</v>
          </cell>
          <cell r="G1406">
            <v>11338600000</v>
          </cell>
          <cell r="H1406">
            <v>7235900000</v>
          </cell>
          <cell r="I1406">
            <v>2814600000</v>
          </cell>
          <cell r="J1406">
            <v>0</v>
          </cell>
          <cell r="K1406">
            <v>0</v>
          </cell>
        </row>
        <row r="1407">
          <cell r="A1407" t="str">
            <v>SWK</v>
          </cell>
          <cell r="D1407">
            <v>2016</v>
          </cell>
          <cell r="G1407">
            <v>11171800000</v>
          </cell>
          <cell r="H1407">
            <v>7099800000</v>
          </cell>
          <cell r="I1407">
            <v>2681100000</v>
          </cell>
          <cell r="J1407">
            <v>0</v>
          </cell>
          <cell r="K1407">
            <v>0</v>
          </cell>
        </row>
        <row r="1408">
          <cell r="A1408" t="str">
            <v>SWK</v>
          </cell>
          <cell r="D1408">
            <v>2016</v>
          </cell>
          <cell r="G1408">
            <v>11406900000</v>
          </cell>
          <cell r="H1408">
            <v>7139700000</v>
          </cell>
          <cell r="I1408">
            <v>2798900000</v>
          </cell>
          <cell r="J1408">
            <v>0</v>
          </cell>
          <cell r="K1408">
            <v>0</v>
          </cell>
        </row>
        <row r="1409">
          <cell r="A1409" t="str">
            <v>SWKS</v>
          </cell>
          <cell r="D1409">
            <v>2013</v>
          </cell>
          <cell r="G1409">
            <v>1792000000</v>
          </cell>
          <cell r="H1409">
            <v>1025400000</v>
          </cell>
          <cell r="I1409">
            <v>159700000</v>
          </cell>
          <cell r="J1409">
            <v>226300000</v>
          </cell>
          <cell r="K1409">
            <v>29100000</v>
          </cell>
        </row>
        <row r="1410">
          <cell r="A1410" t="str">
            <v>SWKS</v>
          </cell>
          <cell r="D1410">
            <v>2014</v>
          </cell>
          <cell r="G1410">
            <v>2291500000</v>
          </cell>
          <cell r="H1410">
            <v>1268800000</v>
          </cell>
          <cell r="I1410">
            <v>179100000</v>
          </cell>
          <cell r="J1410">
            <v>252200000</v>
          </cell>
          <cell r="K1410">
            <v>25900000</v>
          </cell>
        </row>
        <row r="1411">
          <cell r="A1411" t="str">
            <v>SWKS</v>
          </cell>
          <cell r="D1411">
            <v>2015</v>
          </cell>
          <cell r="G1411">
            <v>3258400000</v>
          </cell>
          <cell r="H1411">
            <v>1703900000</v>
          </cell>
          <cell r="I1411">
            <v>191300000</v>
          </cell>
          <cell r="J1411">
            <v>303200000</v>
          </cell>
          <cell r="K1411">
            <v>33500000</v>
          </cell>
        </row>
        <row r="1412">
          <cell r="A1412" t="str">
            <v>SWKS</v>
          </cell>
          <cell r="D1412">
            <v>2016</v>
          </cell>
          <cell r="G1412">
            <v>3289000000</v>
          </cell>
          <cell r="H1412">
            <v>1623800000</v>
          </cell>
          <cell r="I1412">
            <v>195900000</v>
          </cell>
          <cell r="J1412">
            <v>312400000</v>
          </cell>
          <cell r="K1412">
            <v>33400000</v>
          </cell>
        </row>
        <row r="1413">
          <cell r="A1413" t="str">
            <v>SWN</v>
          </cell>
          <cell r="D1413">
            <v>2012</v>
          </cell>
          <cell r="G1413">
            <v>2730000000</v>
          </cell>
          <cell r="H1413">
            <v>245000000</v>
          </cell>
          <cell r="I1413">
            <v>835000000</v>
          </cell>
          <cell r="J1413">
            <v>0</v>
          </cell>
          <cell r="K1413">
            <v>811000000</v>
          </cell>
        </row>
        <row r="1414">
          <cell r="A1414" t="str">
            <v>SWN</v>
          </cell>
          <cell r="D1414">
            <v>2013</v>
          </cell>
          <cell r="G1414">
            <v>3371000000</v>
          </cell>
          <cell r="H1414">
            <v>328000000</v>
          </cell>
          <cell r="I1414">
            <v>1052000000</v>
          </cell>
          <cell r="J1414">
            <v>0</v>
          </cell>
          <cell r="K1414">
            <v>787000000</v>
          </cell>
        </row>
        <row r="1415">
          <cell r="A1415" t="str">
            <v>SWN</v>
          </cell>
          <cell r="D1415">
            <v>2014</v>
          </cell>
          <cell r="G1415">
            <v>4038000000</v>
          </cell>
          <cell r="H1415">
            <v>427000000</v>
          </cell>
          <cell r="I1415">
            <v>1296000000</v>
          </cell>
          <cell r="J1415">
            <v>0</v>
          </cell>
          <cell r="K1415">
            <v>942000000</v>
          </cell>
        </row>
        <row r="1416">
          <cell r="A1416" t="str">
            <v>SWN</v>
          </cell>
          <cell r="D1416">
            <v>2015</v>
          </cell>
          <cell r="G1416">
            <v>3133000000</v>
          </cell>
          <cell r="H1416">
            <v>689000000</v>
          </cell>
          <cell r="I1416">
            <v>1208000000</v>
          </cell>
          <cell r="J1416">
            <v>0</v>
          </cell>
          <cell r="K1416">
            <v>1091000000</v>
          </cell>
        </row>
        <row r="1417">
          <cell r="A1417" t="str">
            <v>SYF</v>
          </cell>
          <cell r="D1417">
            <v>2012</v>
          </cell>
          <cell r="G1417">
            <v>10793000000</v>
          </cell>
          <cell r="H1417">
            <v>362000000</v>
          </cell>
          <cell r="I1417">
            <v>2123000000</v>
          </cell>
          <cell r="J1417">
            <v>0</v>
          </cell>
          <cell r="K1417">
            <v>4549000000</v>
          </cell>
        </row>
        <row r="1418">
          <cell r="A1418" t="str">
            <v>SYF</v>
          </cell>
          <cell r="D1418">
            <v>2013</v>
          </cell>
          <cell r="G1418">
            <v>11813000000</v>
          </cell>
          <cell r="H1418">
            <v>374000000</v>
          </cell>
          <cell r="I1418">
            <v>2484000000</v>
          </cell>
          <cell r="J1418">
            <v>0</v>
          </cell>
          <cell r="K1418">
            <v>5445000000</v>
          </cell>
        </row>
        <row r="1419">
          <cell r="A1419" t="str">
            <v>SYF</v>
          </cell>
          <cell r="D1419">
            <v>2014</v>
          </cell>
          <cell r="G1419">
            <v>12727000000</v>
          </cell>
          <cell r="H1419">
            <v>470000000</v>
          </cell>
          <cell r="I1419">
            <v>2927000000</v>
          </cell>
          <cell r="J1419">
            <v>0</v>
          </cell>
          <cell r="K1419">
            <v>5492000000</v>
          </cell>
        </row>
        <row r="1420">
          <cell r="A1420" t="str">
            <v>SYF</v>
          </cell>
          <cell r="D1420">
            <v>2015</v>
          </cell>
          <cell r="G1420">
            <v>13620000000</v>
          </cell>
          <cell r="H1420">
            <v>607000000</v>
          </cell>
          <cell r="I1420">
            <v>3264000000</v>
          </cell>
          <cell r="J1420">
            <v>0</v>
          </cell>
          <cell r="K1420">
            <v>5690000000</v>
          </cell>
        </row>
        <row r="1421">
          <cell r="A1421" t="str">
            <v>SYK</v>
          </cell>
          <cell r="D1421">
            <v>2013</v>
          </cell>
          <cell r="G1421">
            <v>9021000000</v>
          </cell>
          <cell r="H1421">
            <v>3002000000</v>
          </cell>
          <cell r="I1421">
            <v>4089000000</v>
          </cell>
          <cell r="J1421">
            <v>536000000</v>
          </cell>
          <cell r="K1421">
            <v>138000000</v>
          </cell>
        </row>
        <row r="1422">
          <cell r="A1422" t="str">
            <v>SYK</v>
          </cell>
          <cell r="D1422">
            <v>2014</v>
          </cell>
          <cell r="G1422">
            <v>9675000000</v>
          </cell>
          <cell r="H1422">
            <v>3319000000</v>
          </cell>
          <cell r="I1422">
            <v>4308000000</v>
          </cell>
          <cell r="J1422">
            <v>614000000</v>
          </cell>
          <cell r="K1422">
            <v>188000000</v>
          </cell>
        </row>
        <row r="1423">
          <cell r="A1423" t="str">
            <v>SYK</v>
          </cell>
          <cell r="D1423">
            <v>2015</v>
          </cell>
          <cell r="G1423">
            <v>9946000000</v>
          </cell>
          <cell r="H1423">
            <v>3344000000</v>
          </cell>
          <cell r="I1423">
            <v>3906000000</v>
          </cell>
          <cell r="J1423">
            <v>625000000</v>
          </cell>
          <cell r="K1423">
            <v>210000000</v>
          </cell>
        </row>
        <row r="1424">
          <cell r="A1424" t="str">
            <v>SYK</v>
          </cell>
          <cell r="D1424">
            <v>2016</v>
          </cell>
          <cell r="G1424">
            <v>11325000000</v>
          </cell>
          <cell r="H1424">
            <v>3830000000</v>
          </cell>
          <cell r="I1424">
            <v>4295000000</v>
          </cell>
          <cell r="J1424">
            <v>715000000</v>
          </cell>
          <cell r="K1424">
            <v>319000000</v>
          </cell>
        </row>
        <row r="1425">
          <cell r="A1425" t="str">
            <v>SYMC</v>
          </cell>
          <cell r="D1425">
            <v>2013</v>
          </cell>
          <cell r="G1425">
            <v>6906000000</v>
          </cell>
          <cell r="H1425">
            <v>1175000000</v>
          </cell>
          <cell r="I1425">
            <v>3236000000</v>
          </cell>
          <cell r="J1425">
            <v>1026000000</v>
          </cell>
          <cell r="K1425">
            <v>286000000</v>
          </cell>
        </row>
        <row r="1426">
          <cell r="A1426" t="str">
            <v>SYMC</v>
          </cell>
          <cell r="D1426">
            <v>2014</v>
          </cell>
          <cell r="G1426">
            <v>4183000000</v>
          </cell>
          <cell r="H1426">
            <v>791000000</v>
          </cell>
          <cell r="I1426">
            <v>2186000000</v>
          </cell>
          <cell r="J1426">
            <v>722000000</v>
          </cell>
          <cell r="K1426">
            <v>93000000</v>
          </cell>
        </row>
        <row r="1427">
          <cell r="A1427" t="str">
            <v>SYMC</v>
          </cell>
          <cell r="D1427">
            <v>2015</v>
          </cell>
          <cell r="G1427">
            <v>3956000000</v>
          </cell>
          <cell r="H1427">
            <v>727000000</v>
          </cell>
          <cell r="I1427">
            <v>2012000000</v>
          </cell>
          <cell r="J1427">
            <v>812000000</v>
          </cell>
          <cell r="K1427">
            <v>87000000</v>
          </cell>
        </row>
        <row r="1428">
          <cell r="A1428" t="str">
            <v>SYMC</v>
          </cell>
          <cell r="D1428">
            <v>2016</v>
          </cell>
          <cell r="G1428">
            <v>3600000000</v>
          </cell>
          <cell r="H1428">
            <v>615000000</v>
          </cell>
          <cell r="I1428">
            <v>1587000000</v>
          </cell>
          <cell r="J1428">
            <v>748000000</v>
          </cell>
          <cell r="K1428">
            <v>57000000</v>
          </cell>
        </row>
        <row r="1429">
          <cell r="A1429" t="str">
            <v>SYY</v>
          </cell>
          <cell r="D1429">
            <v>2013</v>
          </cell>
          <cell r="G1429">
            <v>44411233000</v>
          </cell>
          <cell r="H1429">
            <v>36414626000</v>
          </cell>
          <cell r="I1429">
            <v>6338129000</v>
          </cell>
          <cell r="J1429">
            <v>0</v>
          </cell>
          <cell r="K1429">
            <v>0</v>
          </cell>
        </row>
        <row r="1430">
          <cell r="A1430" t="str">
            <v>SYY</v>
          </cell>
          <cell r="D1430">
            <v>2014</v>
          </cell>
          <cell r="G1430">
            <v>46516712000</v>
          </cell>
          <cell r="H1430">
            <v>38335677000</v>
          </cell>
          <cell r="I1430" t="str">
            <v>0</v>
          </cell>
          <cell r="J1430">
            <v>0</v>
          </cell>
          <cell r="K1430">
            <v>0</v>
          </cell>
        </row>
        <row r="1431">
          <cell r="A1431" t="str">
            <v>SYY</v>
          </cell>
          <cell r="D1431">
            <v>2015</v>
          </cell>
          <cell r="G1431">
            <v>48680752000</v>
          </cell>
          <cell r="H1431">
            <v>40129236000</v>
          </cell>
          <cell r="I1431" t="str">
            <v>0</v>
          </cell>
          <cell r="J1431">
            <v>0</v>
          </cell>
          <cell r="K1431">
            <v>0</v>
          </cell>
        </row>
        <row r="1432">
          <cell r="A1432" t="str">
            <v>SYY</v>
          </cell>
          <cell r="D1432">
            <v>2016</v>
          </cell>
          <cell r="G1432">
            <v>50366919000</v>
          </cell>
          <cell r="H1432">
            <v>41326447000</v>
          </cell>
          <cell r="I1432" t="str">
            <v>0</v>
          </cell>
          <cell r="J1432">
            <v>0</v>
          </cell>
          <cell r="K1432">
            <v>0</v>
          </cell>
        </row>
        <row r="1433">
          <cell r="A1433" t="str">
            <v>T</v>
          </cell>
          <cell r="D1433">
            <v>2012</v>
          </cell>
          <cell r="G1433">
            <v>127434000000</v>
          </cell>
          <cell r="H1433">
            <v>55228000000</v>
          </cell>
          <cell r="I1433">
            <v>41066000000</v>
          </cell>
          <cell r="J1433">
            <v>0</v>
          </cell>
          <cell r="K1433">
            <v>18143000000</v>
          </cell>
        </row>
        <row r="1434">
          <cell r="A1434" t="str">
            <v>T</v>
          </cell>
          <cell r="D1434">
            <v>2013</v>
          </cell>
          <cell r="G1434">
            <v>128752000000</v>
          </cell>
          <cell r="H1434">
            <v>51191000000</v>
          </cell>
          <cell r="I1434">
            <v>28414000000</v>
          </cell>
          <cell r="J1434">
            <v>0</v>
          </cell>
          <cell r="K1434">
            <v>18395000000</v>
          </cell>
        </row>
        <row r="1435">
          <cell r="A1435" t="str">
            <v>T</v>
          </cell>
          <cell r="D1435">
            <v>2014</v>
          </cell>
          <cell r="G1435">
            <v>132447000000</v>
          </cell>
          <cell r="H1435">
            <v>60145000000</v>
          </cell>
          <cell r="I1435">
            <v>41817000000</v>
          </cell>
          <cell r="J1435">
            <v>0</v>
          </cell>
          <cell r="K1435">
            <v>18273000000</v>
          </cell>
        </row>
        <row r="1436">
          <cell r="A1436" t="str">
            <v>T</v>
          </cell>
          <cell r="D1436">
            <v>2015</v>
          </cell>
          <cell r="G1436">
            <v>146801000000</v>
          </cell>
          <cell r="H1436">
            <v>67046000000</v>
          </cell>
          <cell r="I1436">
            <v>32954000000</v>
          </cell>
          <cell r="J1436">
            <v>0</v>
          </cell>
          <cell r="K1436">
            <v>22016000000</v>
          </cell>
        </row>
        <row r="1437">
          <cell r="A1437" t="str">
            <v>TAP</v>
          </cell>
          <cell r="D1437">
            <v>2013</v>
          </cell>
          <cell r="G1437">
            <v>4206100000</v>
          </cell>
          <cell r="H1437">
            <v>2545600000</v>
          </cell>
          <cell r="I1437">
            <v>1193800000</v>
          </cell>
          <cell r="J1437">
            <v>0</v>
          </cell>
          <cell r="K1437">
            <v>0</v>
          </cell>
        </row>
        <row r="1438">
          <cell r="A1438" t="str">
            <v>TAP</v>
          </cell>
          <cell r="D1438">
            <v>2014</v>
          </cell>
          <cell r="G1438">
            <v>4146300000</v>
          </cell>
          <cell r="H1438">
            <v>2493300000</v>
          </cell>
          <cell r="I1438">
            <v>1163900000</v>
          </cell>
          <cell r="J1438">
            <v>0</v>
          </cell>
          <cell r="K1438">
            <v>0</v>
          </cell>
        </row>
        <row r="1439">
          <cell r="A1439" t="str">
            <v>TAP</v>
          </cell>
          <cell r="D1439">
            <v>2015</v>
          </cell>
          <cell r="G1439">
            <v>3567500000</v>
          </cell>
          <cell r="H1439">
            <v>2163500000</v>
          </cell>
          <cell r="I1439">
            <v>1051800000</v>
          </cell>
          <cell r="J1439">
            <v>0</v>
          </cell>
          <cell r="K1439">
            <v>0</v>
          </cell>
        </row>
        <row r="1440">
          <cell r="A1440" t="str">
            <v>TAP</v>
          </cell>
          <cell r="D1440">
            <v>2016</v>
          </cell>
          <cell r="G1440">
            <v>4885000000</v>
          </cell>
          <cell r="H1440">
            <v>3003100000</v>
          </cell>
          <cell r="I1440">
            <v>1597300000</v>
          </cell>
          <cell r="J1440">
            <v>0</v>
          </cell>
          <cell r="K1440">
            <v>0</v>
          </cell>
        </row>
        <row r="1441">
          <cell r="A1441" t="str">
            <v>TDC</v>
          </cell>
          <cell r="D1441">
            <v>2012</v>
          </cell>
          <cell r="G1441">
            <v>2665000000</v>
          </cell>
          <cell r="H1441">
            <v>1174000000</v>
          </cell>
          <cell r="I1441">
            <v>728000000</v>
          </cell>
          <cell r="J1441">
            <v>183000000</v>
          </cell>
          <cell r="K1441">
            <v>0</v>
          </cell>
        </row>
        <row r="1442">
          <cell r="A1442" t="str">
            <v>TDC</v>
          </cell>
          <cell r="D1442">
            <v>2013</v>
          </cell>
          <cell r="G1442">
            <v>2692000000</v>
          </cell>
          <cell r="H1442">
            <v>1219000000</v>
          </cell>
          <cell r="I1442">
            <v>757000000</v>
          </cell>
          <cell r="J1442">
            <v>184000000</v>
          </cell>
          <cell r="K1442">
            <v>0</v>
          </cell>
        </row>
        <row r="1443">
          <cell r="A1443" t="str">
            <v>TDC</v>
          </cell>
          <cell r="D1443">
            <v>2014</v>
          </cell>
          <cell r="G1443">
            <v>2732000000</v>
          </cell>
          <cell r="H1443">
            <v>1253000000</v>
          </cell>
          <cell r="I1443">
            <v>770000000</v>
          </cell>
          <cell r="J1443">
            <v>206000000</v>
          </cell>
          <cell r="K1443">
            <v>0</v>
          </cell>
        </row>
        <row r="1444">
          <cell r="A1444" t="str">
            <v>TDC</v>
          </cell>
          <cell r="D1444">
            <v>2015</v>
          </cell>
          <cell r="G1444">
            <v>2530000000</v>
          </cell>
          <cell r="H1444">
            <v>1254000000</v>
          </cell>
          <cell r="I1444">
            <v>765000000</v>
          </cell>
          <cell r="J1444">
            <v>228000000</v>
          </cell>
          <cell r="K1444">
            <v>0</v>
          </cell>
        </row>
        <row r="1445">
          <cell r="A1445" t="str">
            <v>TDG</v>
          </cell>
          <cell r="D1445">
            <v>2013</v>
          </cell>
          <cell r="G1445">
            <v>1924400000</v>
          </cell>
          <cell r="H1445">
            <v>874838000</v>
          </cell>
          <cell r="I1445">
            <v>254468000</v>
          </cell>
          <cell r="J1445">
            <v>0</v>
          </cell>
          <cell r="K1445">
            <v>45639000</v>
          </cell>
        </row>
        <row r="1446">
          <cell r="A1446" t="str">
            <v>TDG</v>
          </cell>
          <cell r="D1446">
            <v>2014</v>
          </cell>
          <cell r="G1446">
            <v>2372906000</v>
          </cell>
          <cell r="H1446">
            <v>1105032000</v>
          </cell>
          <cell r="I1446">
            <v>276446000</v>
          </cell>
          <cell r="J1446">
            <v>0</v>
          </cell>
          <cell r="K1446">
            <v>63608000</v>
          </cell>
        </row>
        <row r="1447">
          <cell r="A1447" t="str">
            <v>TDG</v>
          </cell>
          <cell r="D1447">
            <v>2015</v>
          </cell>
          <cell r="G1447">
            <v>2707115000</v>
          </cell>
          <cell r="H1447">
            <v>1257270000</v>
          </cell>
          <cell r="I1447">
            <v>321624000</v>
          </cell>
          <cell r="J1447">
            <v>0</v>
          </cell>
          <cell r="K1447">
            <v>54219000</v>
          </cell>
        </row>
        <row r="1448">
          <cell r="A1448" t="str">
            <v>TDG</v>
          </cell>
          <cell r="D1448">
            <v>2016</v>
          </cell>
          <cell r="G1448">
            <v>3171411000</v>
          </cell>
          <cell r="H1448">
            <v>1443348000</v>
          </cell>
          <cell r="I1448">
            <v>382858000</v>
          </cell>
          <cell r="J1448">
            <v>0</v>
          </cell>
          <cell r="K1448">
            <v>77445000</v>
          </cell>
        </row>
        <row r="1449">
          <cell r="A1449" t="str">
            <v>TEL</v>
          </cell>
          <cell r="D1449">
            <v>2013</v>
          </cell>
          <cell r="G1449">
            <v>11390000000</v>
          </cell>
          <cell r="H1449">
            <v>7739000000</v>
          </cell>
          <cell r="I1449">
            <v>1440000000</v>
          </cell>
          <cell r="J1449">
            <v>590000000</v>
          </cell>
          <cell r="K1449">
            <v>0</v>
          </cell>
        </row>
        <row r="1450">
          <cell r="A1450" t="str">
            <v>TEL</v>
          </cell>
          <cell r="D1450">
            <v>2014</v>
          </cell>
          <cell r="G1450">
            <v>11973000000</v>
          </cell>
          <cell r="H1450">
            <v>8001000000</v>
          </cell>
          <cell r="I1450">
            <v>1534000000</v>
          </cell>
          <cell r="J1450">
            <v>583000000</v>
          </cell>
          <cell r="K1450">
            <v>0</v>
          </cell>
        </row>
        <row r="1451">
          <cell r="A1451" t="str">
            <v>TEL</v>
          </cell>
          <cell r="D1451">
            <v>2015</v>
          </cell>
          <cell r="G1451">
            <v>12233000000</v>
          </cell>
          <cell r="H1451">
            <v>8146000000</v>
          </cell>
          <cell r="I1451">
            <v>1504000000</v>
          </cell>
          <cell r="J1451">
            <v>627000000</v>
          </cell>
          <cell r="K1451">
            <v>0</v>
          </cell>
        </row>
        <row r="1452">
          <cell r="A1452" t="str">
            <v>TEL</v>
          </cell>
          <cell r="D1452">
            <v>2016</v>
          </cell>
          <cell r="G1452">
            <v>12238000000</v>
          </cell>
          <cell r="H1452">
            <v>8205000000</v>
          </cell>
          <cell r="I1452">
            <v>1463000000</v>
          </cell>
          <cell r="J1452">
            <v>644000000</v>
          </cell>
          <cell r="K1452">
            <v>0</v>
          </cell>
        </row>
        <row r="1453">
          <cell r="A1453" t="str">
            <v>TGNA</v>
          </cell>
          <cell r="D1453">
            <v>2012</v>
          </cell>
          <cell r="G1453">
            <v>5353197000</v>
          </cell>
          <cell r="H1453">
            <v>2943847000</v>
          </cell>
          <cell r="I1453">
            <v>1303427000</v>
          </cell>
          <cell r="J1453">
            <v>0</v>
          </cell>
          <cell r="K1453">
            <v>194039000</v>
          </cell>
        </row>
        <row r="1454">
          <cell r="A1454" t="str">
            <v>TGNA</v>
          </cell>
          <cell r="D1454">
            <v>2013</v>
          </cell>
          <cell r="G1454">
            <v>1603123000</v>
          </cell>
          <cell r="H1454">
            <v>662769000</v>
          </cell>
          <cell r="I1454">
            <v>531932000</v>
          </cell>
          <cell r="J1454">
            <v>0</v>
          </cell>
          <cell r="K1454">
            <v>74833000</v>
          </cell>
        </row>
        <row r="1455">
          <cell r="A1455" t="str">
            <v>TGNA</v>
          </cell>
          <cell r="D1455">
            <v>2014</v>
          </cell>
          <cell r="G1455">
            <v>2626141000</v>
          </cell>
          <cell r="H1455">
            <v>954990000</v>
          </cell>
          <cell r="I1455">
            <v>766854000</v>
          </cell>
          <cell r="J1455">
            <v>0</v>
          </cell>
          <cell r="K1455">
            <v>151837000</v>
          </cell>
        </row>
        <row r="1456">
          <cell r="A1456" t="str">
            <v>TGNA</v>
          </cell>
          <cell r="D1456">
            <v>2015</v>
          </cell>
          <cell r="G1456">
            <v>3050945000</v>
          </cell>
          <cell r="H1456">
            <v>923336000</v>
          </cell>
          <cell r="I1456">
            <v>1068221000</v>
          </cell>
          <cell r="J1456">
            <v>0</v>
          </cell>
          <cell r="K1456">
            <v>205087000</v>
          </cell>
        </row>
        <row r="1457">
          <cell r="A1457" t="str">
            <v>TGT</v>
          </cell>
          <cell r="D1457">
            <v>2013</v>
          </cell>
          <cell r="G1457">
            <v>73301000000</v>
          </cell>
          <cell r="H1457">
            <v>50568000000</v>
          </cell>
          <cell r="I1457">
            <v>15110000000</v>
          </cell>
          <cell r="J1457">
            <v>0</v>
          </cell>
          <cell r="K1457">
            <v>2044000000</v>
          </cell>
        </row>
        <row r="1458">
          <cell r="A1458" t="str">
            <v>TGT</v>
          </cell>
          <cell r="D1458">
            <v>2014</v>
          </cell>
          <cell r="G1458">
            <v>71279000000</v>
          </cell>
          <cell r="H1458">
            <v>50039000000</v>
          </cell>
          <cell r="I1458">
            <v>14465000000</v>
          </cell>
          <cell r="J1458">
            <v>0</v>
          </cell>
          <cell r="K1458">
            <v>1996000000</v>
          </cell>
        </row>
        <row r="1459">
          <cell r="A1459" t="str">
            <v>TGT</v>
          </cell>
          <cell r="D1459">
            <v>2015</v>
          </cell>
          <cell r="G1459">
            <v>72618000000</v>
          </cell>
          <cell r="H1459">
            <v>51278000000</v>
          </cell>
          <cell r="I1459">
            <v>14676000000</v>
          </cell>
          <cell r="J1459">
            <v>0</v>
          </cell>
          <cell r="K1459">
            <v>2129000000</v>
          </cell>
        </row>
        <row r="1460">
          <cell r="A1460" t="str">
            <v>TGT</v>
          </cell>
          <cell r="D1460">
            <v>2016</v>
          </cell>
          <cell r="G1460">
            <v>73785000000</v>
          </cell>
          <cell r="H1460">
            <v>51997000000</v>
          </cell>
          <cell r="I1460">
            <v>14665000000</v>
          </cell>
          <cell r="J1460">
            <v>0</v>
          </cell>
          <cell r="K1460">
            <v>2213000000</v>
          </cell>
        </row>
        <row r="1461">
          <cell r="A1461" t="str">
            <v>TIF</v>
          </cell>
          <cell r="D1461">
            <v>2013</v>
          </cell>
          <cell r="G1461">
            <v>3794249000</v>
          </cell>
          <cell r="H1461">
            <v>1630965000</v>
          </cell>
          <cell r="I1461">
            <v>1466067000</v>
          </cell>
          <cell r="J1461">
            <v>0</v>
          </cell>
          <cell r="K1461">
            <v>0</v>
          </cell>
        </row>
        <row r="1462">
          <cell r="A1462" t="str">
            <v>TIF</v>
          </cell>
          <cell r="D1462">
            <v>2014</v>
          </cell>
          <cell r="G1462">
            <v>4031100000</v>
          </cell>
          <cell r="H1462">
            <v>1690700000</v>
          </cell>
          <cell r="I1462">
            <v>2036100000</v>
          </cell>
          <cell r="J1462">
            <v>0</v>
          </cell>
          <cell r="K1462">
            <v>0</v>
          </cell>
        </row>
        <row r="1463">
          <cell r="A1463" t="str">
            <v>TIF</v>
          </cell>
          <cell r="D1463">
            <v>2015</v>
          </cell>
          <cell r="G1463">
            <v>4249900000</v>
          </cell>
          <cell r="H1463">
            <v>1712700000</v>
          </cell>
          <cell r="I1463">
            <v>1645800000</v>
          </cell>
          <cell r="J1463">
            <v>0</v>
          </cell>
          <cell r="K1463">
            <v>0</v>
          </cell>
        </row>
        <row r="1464">
          <cell r="A1464" t="str">
            <v>TIF</v>
          </cell>
          <cell r="D1464">
            <v>2016</v>
          </cell>
          <cell r="G1464">
            <v>4104900000</v>
          </cell>
          <cell r="H1464">
            <v>1613600000</v>
          </cell>
          <cell r="I1464">
            <v>1731200000</v>
          </cell>
          <cell r="J1464">
            <v>0</v>
          </cell>
          <cell r="K1464">
            <v>0</v>
          </cell>
        </row>
        <row r="1465">
          <cell r="A1465" t="str">
            <v>TJX</v>
          </cell>
          <cell r="D1465">
            <v>2013</v>
          </cell>
          <cell r="G1465">
            <v>25878372000</v>
          </cell>
          <cell r="H1465">
            <v>18521400000</v>
          </cell>
          <cell r="I1465">
            <v>4250446000</v>
          </cell>
          <cell r="J1465">
            <v>0</v>
          </cell>
          <cell r="K1465">
            <v>0</v>
          </cell>
        </row>
        <row r="1466">
          <cell r="A1466" t="str">
            <v>TJX</v>
          </cell>
          <cell r="D1466">
            <v>2014</v>
          </cell>
          <cell r="G1466">
            <v>27422696000</v>
          </cell>
          <cell r="H1466">
            <v>19605037000</v>
          </cell>
          <cell r="I1466">
            <v>4467089000</v>
          </cell>
          <cell r="J1466">
            <v>0</v>
          </cell>
          <cell r="K1466">
            <v>0</v>
          </cell>
        </row>
        <row r="1467">
          <cell r="A1467" t="str">
            <v>TJX</v>
          </cell>
          <cell r="D1467">
            <v>2015</v>
          </cell>
          <cell r="G1467">
            <v>29078407000</v>
          </cell>
          <cell r="H1467">
            <v>20776522000</v>
          </cell>
          <cell r="I1467">
            <v>4695384000</v>
          </cell>
          <cell r="J1467">
            <v>0</v>
          </cell>
          <cell r="K1467">
            <v>0</v>
          </cell>
        </row>
        <row r="1468">
          <cell r="A1468" t="str">
            <v>TJX</v>
          </cell>
          <cell r="D1468">
            <v>2016</v>
          </cell>
          <cell r="G1468">
            <v>30944938000</v>
          </cell>
          <cell r="H1468">
            <v>22034523000</v>
          </cell>
          <cell r="I1468">
            <v>5205715000</v>
          </cell>
          <cell r="J1468">
            <v>0</v>
          </cell>
          <cell r="K1468">
            <v>0</v>
          </cell>
        </row>
        <row r="1469">
          <cell r="A1469" t="str">
            <v>TMK</v>
          </cell>
          <cell r="D1469">
            <v>2012</v>
          </cell>
          <cell r="G1469">
            <v>3589516000</v>
          </cell>
          <cell r="H1469">
            <v>1955682000</v>
          </cell>
          <cell r="I1469" t="str">
            <v>0</v>
          </cell>
          <cell r="J1469">
            <v>0</v>
          </cell>
          <cell r="K1469">
            <v>787329000</v>
          </cell>
        </row>
        <row r="1470">
          <cell r="A1470" t="str">
            <v>TMK</v>
          </cell>
          <cell r="D1470">
            <v>2013</v>
          </cell>
          <cell r="G1470">
            <v>3494253000</v>
          </cell>
          <cell r="H1470">
            <v>1838766000</v>
          </cell>
          <cell r="I1470" t="str">
            <v>0</v>
          </cell>
          <cell r="J1470">
            <v>0</v>
          </cell>
          <cell r="K1470">
            <v>819711000</v>
          </cell>
        </row>
        <row r="1471">
          <cell r="A1471" t="str">
            <v>TMK</v>
          </cell>
          <cell r="D1471">
            <v>2014</v>
          </cell>
          <cell r="G1471">
            <v>3620095000</v>
          </cell>
          <cell r="H1471">
            <v>1903384000</v>
          </cell>
          <cell r="I1471" t="str">
            <v>0</v>
          </cell>
          <cell r="J1471">
            <v>0</v>
          </cell>
          <cell r="K1471">
            <v>855908000</v>
          </cell>
        </row>
        <row r="1472">
          <cell r="A1472" t="str">
            <v>TMK</v>
          </cell>
          <cell r="D1472">
            <v>2015</v>
          </cell>
          <cell r="G1472">
            <v>3766065000</v>
          </cell>
          <cell r="H1472">
            <v>2016212000</v>
          </cell>
          <cell r="I1472" t="str">
            <v>0</v>
          </cell>
          <cell r="J1472">
            <v>0</v>
          </cell>
          <cell r="K1472">
            <v>907024000</v>
          </cell>
        </row>
        <row r="1473">
          <cell r="A1473" t="str">
            <v>TMO</v>
          </cell>
          <cell r="D1473">
            <v>2012</v>
          </cell>
          <cell r="G1473">
            <v>12509900000</v>
          </cell>
          <cell r="H1473">
            <v>7214400000</v>
          </cell>
          <cell r="I1473">
            <v>3354900000</v>
          </cell>
          <cell r="J1473">
            <v>376400000</v>
          </cell>
          <cell r="K1473">
            <v>0</v>
          </cell>
        </row>
        <row r="1474">
          <cell r="A1474" t="str">
            <v>TMO</v>
          </cell>
          <cell r="D1474">
            <v>2013</v>
          </cell>
          <cell r="G1474">
            <v>13090300000</v>
          </cell>
          <cell r="H1474">
            <v>7561200000</v>
          </cell>
          <cell r="I1474">
            <v>3446300000</v>
          </cell>
          <cell r="J1474">
            <v>395500000</v>
          </cell>
          <cell r="K1474">
            <v>0</v>
          </cell>
        </row>
        <row r="1475">
          <cell r="A1475" t="str">
            <v>TMO</v>
          </cell>
          <cell r="D1475">
            <v>2014</v>
          </cell>
          <cell r="G1475">
            <v>16889600000</v>
          </cell>
          <cell r="H1475">
            <v>9397600000</v>
          </cell>
          <cell r="I1475">
            <v>4896100000</v>
          </cell>
          <cell r="J1475">
            <v>691100000</v>
          </cell>
          <cell r="K1475">
            <v>0</v>
          </cell>
        </row>
        <row r="1476">
          <cell r="A1476" t="str">
            <v>TMO</v>
          </cell>
          <cell r="D1476">
            <v>2015</v>
          </cell>
          <cell r="G1476">
            <v>16965400000</v>
          </cell>
          <cell r="H1476">
            <v>9209500000</v>
          </cell>
          <cell r="I1476">
            <v>4612100000</v>
          </cell>
          <cell r="J1476">
            <v>692300000</v>
          </cell>
          <cell r="K1476">
            <v>0</v>
          </cell>
        </row>
        <row r="1477">
          <cell r="A1477" t="str">
            <v>TRIP</v>
          </cell>
          <cell r="D1477">
            <v>2012</v>
          </cell>
          <cell r="G1477">
            <v>763000000</v>
          </cell>
          <cell r="H1477">
            <v>12000000</v>
          </cell>
          <cell r="I1477">
            <v>429000000</v>
          </cell>
          <cell r="J1477">
            <v>0</v>
          </cell>
          <cell r="K1477">
            <v>26000000</v>
          </cell>
        </row>
        <row r="1478">
          <cell r="A1478" t="str">
            <v>TRIP</v>
          </cell>
          <cell r="D1478">
            <v>2013</v>
          </cell>
          <cell r="G1478">
            <v>945000000</v>
          </cell>
          <cell r="H1478">
            <v>18000000</v>
          </cell>
          <cell r="I1478">
            <v>597000000</v>
          </cell>
          <cell r="J1478">
            <v>0</v>
          </cell>
          <cell r="K1478">
            <v>36000000</v>
          </cell>
        </row>
        <row r="1479">
          <cell r="A1479" t="str">
            <v>TRIP</v>
          </cell>
          <cell r="D1479">
            <v>2014</v>
          </cell>
          <cell r="G1479">
            <v>1246000000</v>
          </cell>
          <cell r="H1479">
            <v>40000000</v>
          </cell>
          <cell r="I1479">
            <v>801000000</v>
          </cell>
          <cell r="J1479">
            <v>0</v>
          </cell>
          <cell r="K1479">
            <v>65000000</v>
          </cell>
        </row>
        <row r="1480">
          <cell r="A1480" t="str">
            <v>TRIP</v>
          </cell>
          <cell r="D1480">
            <v>2015</v>
          </cell>
          <cell r="G1480">
            <v>1492000000</v>
          </cell>
          <cell r="H1480">
            <v>58000000</v>
          </cell>
          <cell r="I1480">
            <v>1109000000</v>
          </cell>
          <cell r="J1480">
            <v>0</v>
          </cell>
          <cell r="K1480">
            <v>93000000</v>
          </cell>
        </row>
        <row r="1481">
          <cell r="A1481" t="str">
            <v>TRV</v>
          </cell>
          <cell r="D1481">
            <v>2013</v>
          </cell>
          <cell r="G1481">
            <v>26191000000</v>
          </cell>
          <cell r="H1481">
            <v>13307000000</v>
          </cell>
          <cell r="I1481">
            <v>3757000000</v>
          </cell>
          <cell r="J1481">
            <v>0</v>
          </cell>
          <cell r="K1481">
            <v>3821000000</v>
          </cell>
        </row>
        <row r="1482">
          <cell r="A1482" t="str">
            <v>TRV</v>
          </cell>
          <cell r="D1482">
            <v>2014</v>
          </cell>
          <cell r="G1482">
            <v>27174000000</v>
          </cell>
          <cell r="H1482">
            <v>13870000000</v>
          </cell>
          <cell r="I1482">
            <v>3964000000</v>
          </cell>
          <cell r="J1482">
            <v>0</v>
          </cell>
          <cell r="K1482">
            <v>3882000000</v>
          </cell>
        </row>
        <row r="1483">
          <cell r="A1483" t="str">
            <v>TRV</v>
          </cell>
          <cell r="D1483">
            <v>2015</v>
          </cell>
          <cell r="G1483">
            <v>26815000000</v>
          </cell>
          <cell r="H1483">
            <v>13723000000</v>
          </cell>
          <cell r="I1483">
            <v>4094000000</v>
          </cell>
          <cell r="J1483">
            <v>0</v>
          </cell>
          <cell r="K1483">
            <v>3885000000</v>
          </cell>
        </row>
        <row r="1484">
          <cell r="A1484" t="str">
            <v>TRV</v>
          </cell>
          <cell r="D1484">
            <v>2016</v>
          </cell>
          <cell r="G1484">
            <v>27625000000</v>
          </cell>
          <cell r="H1484">
            <v>15070000000</v>
          </cell>
          <cell r="I1484">
            <v>4154000000</v>
          </cell>
          <cell r="J1484">
            <v>0</v>
          </cell>
          <cell r="K1484">
            <v>3985000000</v>
          </cell>
        </row>
        <row r="1485">
          <cell r="A1485" t="str">
            <v>TSCO</v>
          </cell>
          <cell r="D1485">
            <v>2012</v>
          </cell>
          <cell r="G1485">
            <v>4664120000</v>
          </cell>
          <cell r="H1485">
            <v>3098066000</v>
          </cell>
          <cell r="I1485">
            <v>1040287000</v>
          </cell>
          <cell r="J1485">
            <v>0</v>
          </cell>
          <cell r="K1485">
            <v>88975000</v>
          </cell>
        </row>
        <row r="1486">
          <cell r="A1486" t="str">
            <v>TSCO</v>
          </cell>
          <cell r="D1486">
            <v>2013</v>
          </cell>
          <cell r="G1486">
            <v>5164784000</v>
          </cell>
          <cell r="H1486">
            <v>3411175000</v>
          </cell>
          <cell r="I1486">
            <v>1138934000</v>
          </cell>
          <cell r="J1486">
            <v>0</v>
          </cell>
          <cell r="K1486">
            <v>100025000</v>
          </cell>
        </row>
        <row r="1487">
          <cell r="A1487" t="str">
            <v>TSCO</v>
          </cell>
          <cell r="D1487">
            <v>2014</v>
          </cell>
          <cell r="G1487">
            <v>5711715000</v>
          </cell>
          <cell r="H1487">
            <v>3761300000</v>
          </cell>
          <cell r="I1487">
            <v>1246308000</v>
          </cell>
          <cell r="J1487">
            <v>0</v>
          </cell>
          <cell r="K1487">
            <v>114635000</v>
          </cell>
        </row>
        <row r="1488">
          <cell r="A1488" t="str">
            <v>TSCO</v>
          </cell>
          <cell r="D1488">
            <v>2015</v>
          </cell>
          <cell r="G1488">
            <v>6226507000</v>
          </cell>
          <cell r="H1488">
            <v>4083333000</v>
          </cell>
          <cell r="I1488">
            <v>1369097000</v>
          </cell>
          <cell r="J1488">
            <v>0</v>
          </cell>
          <cell r="K1488">
            <v>123569000</v>
          </cell>
        </row>
        <row r="1489">
          <cell r="A1489" t="str">
            <v>TSN</v>
          </cell>
          <cell r="D1489">
            <v>2013</v>
          </cell>
          <cell r="G1489">
            <v>34374000000</v>
          </cell>
          <cell r="H1489">
            <v>32016000000</v>
          </cell>
          <cell r="I1489">
            <v>983000000</v>
          </cell>
          <cell r="J1489">
            <v>0</v>
          </cell>
          <cell r="K1489">
            <v>0</v>
          </cell>
        </row>
        <row r="1490">
          <cell r="A1490" t="str">
            <v>TSN</v>
          </cell>
          <cell r="D1490">
            <v>2014</v>
          </cell>
          <cell r="G1490">
            <v>37580000000</v>
          </cell>
          <cell r="H1490">
            <v>34895000000</v>
          </cell>
          <cell r="I1490">
            <v>1255000000</v>
          </cell>
          <cell r="J1490">
            <v>0</v>
          </cell>
          <cell r="K1490">
            <v>0</v>
          </cell>
        </row>
        <row r="1491">
          <cell r="A1491" t="str">
            <v>TSN</v>
          </cell>
          <cell r="D1491">
            <v>2015</v>
          </cell>
          <cell r="G1491">
            <v>41373000000</v>
          </cell>
          <cell r="H1491">
            <v>37456000000</v>
          </cell>
          <cell r="I1491">
            <v>1748000000</v>
          </cell>
          <cell r="J1491">
            <v>0</v>
          </cell>
          <cell r="K1491">
            <v>0</v>
          </cell>
        </row>
        <row r="1492">
          <cell r="A1492" t="str">
            <v>TSN</v>
          </cell>
          <cell r="D1492">
            <v>2016</v>
          </cell>
          <cell r="G1492">
            <v>36881000000</v>
          </cell>
          <cell r="H1492">
            <v>32184000000</v>
          </cell>
          <cell r="I1492">
            <v>1864000000</v>
          </cell>
          <cell r="J1492">
            <v>0</v>
          </cell>
          <cell r="K1492">
            <v>0</v>
          </cell>
        </row>
        <row r="1493">
          <cell r="A1493" t="str">
            <v>TSO</v>
          </cell>
          <cell r="D1493">
            <v>2012</v>
          </cell>
          <cell r="G1493">
            <v>29809000000</v>
          </cell>
          <cell r="H1493">
            <v>26045000000</v>
          </cell>
          <cell r="I1493">
            <v>1702000000</v>
          </cell>
          <cell r="J1493">
            <v>0</v>
          </cell>
          <cell r="K1493">
            <v>418000000</v>
          </cell>
        </row>
        <row r="1494">
          <cell r="A1494" t="str">
            <v>TSO</v>
          </cell>
          <cell r="D1494">
            <v>2013</v>
          </cell>
          <cell r="G1494">
            <v>37601000000</v>
          </cell>
          <cell r="H1494">
            <v>34085000000</v>
          </cell>
          <cell r="I1494">
            <v>2248000000</v>
          </cell>
          <cell r="J1494">
            <v>0</v>
          </cell>
          <cell r="K1494">
            <v>489000000</v>
          </cell>
        </row>
        <row r="1495">
          <cell r="A1495" t="str">
            <v>TSO</v>
          </cell>
          <cell r="D1495">
            <v>2014</v>
          </cell>
          <cell r="G1495">
            <v>40633000000</v>
          </cell>
          <cell r="H1495">
            <v>35673000000</v>
          </cell>
          <cell r="I1495">
            <v>2762000000</v>
          </cell>
          <cell r="J1495">
            <v>0</v>
          </cell>
          <cell r="K1495">
            <v>562000000</v>
          </cell>
        </row>
        <row r="1496">
          <cell r="A1496" t="str">
            <v>TSO</v>
          </cell>
          <cell r="D1496">
            <v>2015</v>
          </cell>
          <cell r="G1496">
            <v>28711000000</v>
          </cell>
          <cell r="H1496">
            <v>22466000000</v>
          </cell>
          <cell r="I1496">
            <v>2620000000</v>
          </cell>
          <cell r="J1496">
            <v>0</v>
          </cell>
          <cell r="K1496">
            <v>756000000</v>
          </cell>
        </row>
        <row r="1497">
          <cell r="A1497" t="str">
            <v>TSS</v>
          </cell>
          <cell r="D1497">
            <v>2012</v>
          </cell>
          <cell r="G1497">
            <v>1793557000</v>
          </cell>
          <cell r="H1497">
            <v>1189341000</v>
          </cell>
          <cell r="I1497">
            <v>247597000</v>
          </cell>
          <cell r="J1497">
            <v>0</v>
          </cell>
          <cell r="K1497">
            <v>0</v>
          </cell>
        </row>
        <row r="1498">
          <cell r="A1498" t="str">
            <v>TSS</v>
          </cell>
          <cell r="D1498">
            <v>2013</v>
          </cell>
          <cell r="G1498">
            <v>2064305000</v>
          </cell>
          <cell r="H1498">
            <v>1369438000</v>
          </cell>
          <cell r="I1498">
            <v>312367000</v>
          </cell>
          <cell r="J1498">
            <v>0</v>
          </cell>
          <cell r="K1498">
            <v>0</v>
          </cell>
        </row>
        <row r="1499">
          <cell r="A1499" t="str">
            <v>TSS</v>
          </cell>
          <cell r="D1499">
            <v>2014</v>
          </cell>
          <cell r="G1499">
            <v>2446877000</v>
          </cell>
          <cell r="H1499">
            <v>1668892000</v>
          </cell>
          <cell r="I1499">
            <v>346345000</v>
          </cell>
          <cell r="J1499">
            <v>0</v>
          </cell>
          <cell r="K1499">
            <v>0</v>
          </cell>
        </row>
        <row r="1500">
          <cell r="A1500" t="str">
            <v>TSS</v>
          </cell>
          <cell r="D1500">
            <v>2015</v>
          </cell>
          <cell r="G1500">
            <v>2779541000</v>
          </cell>
          <cell r="H1500">
            <v>1855181000</v>
          </cell>
          <cell r="I1500">
            <v>390253000</v>
          </cell>
          <cell r="J1500">
            <v>0</v>
          </cell>
          <cell r="K1500">
            <v>0</v>
          </cell>
        </row>
        <row r="1501">
          <cell r="A1501" t="str">
            <v>TXN</v>
          </cell>
          <cell r="D1501">
            <v>2012</v>
          </cell>
          <cell r="G1501">
            <v>12825000000</v>
          </cell>
          <cell r="H1501">
            <v>6457000000</v>
          </cell>
          <cell r="I1501">
            <v>1804000000</v>
          </cell>
          <cell r="J1501">
            <v>1877000000</v>
          </cell>
          <cell r="K1501">
            <v>0</v>
          </cell>
        </row>
        <row r="1502">
          <cell r="A1502" t="str">
            <v>TXN</v>
          </cell>
          <cell r="D1502">
            <v>2013</v>
          </cell>
          <cell r="G1502">
            <v>12205000000</v>
          </cell>
          <cell r="H1502">
            <v>5841000000</v>
          </cell>
          <cell r="I1502">
            <v>1858000000</v>
          </cell>
          <cell r="J1502">
            <v>1522000000</v>
          </cell>
          <cell r="K1502">
            <v>0</v>
          </cell>
        </row>
        <row r="1503">
          <cell r="A1503" t="str">
            <v>TXN</v>
          </cell>
          <cell r="D1503">
            <v>2014</v>
          </cell>
          <cell r="G1503">
            <v>13045000000</v>
          </cell>
          <cell r="H1503">
            <v>5618000000</v>
          </cell>
          <cell r="I1503">
            <v>1843000000</v>
          </cell>
          <cell r="J1503">
            <v>1358000000</v>
          </cell>
          <cell r="K1503">
            <v>0</v>
          </cell>
        </row>
        <row r="1504">
          <cell r="A1504" t="str">
            <v>TXN</v>
          </cell>
          <cell r="D1504">
            <v>2015</v>
          </cell>
          <cell r="G1504">
            <v>13000000000</v>
          </cell>
          <cell r="H1504">
            <v>5440000000</v>
          </cell>
          <cell r="I1504">
            <v>1748000000</v>
          </cell>
          <cell r="J1504">
            <v>1280000000</v>
          </cell>
          <cell r="K1504">
            <v>0</v>
          </cell>
        </row>
        <row r="1505">
          <cell r="A1505" t="str">
            <v>TXT</v>
          </cell>
          <cell r="D1505">
            <v>2012</v>
          </cell>
          <cell r="G1505">
            <v>12237000000</v>
          </cell>
          <cell r="H1505">
            <v>10019000000</v>
          </cell>
          <cell r="I1505">
            <v>1165000000</v>
          </cell>
          <cell r="J1505">
            <v>0</v>
          </cell>
          <cell r="K1505">
            <v>0</v>
          </cell>
        </row>
        <row r="1506">
          <cell r="A1506" t="str">
            <v>TXT</v>
          </cell>
          <cell r="D1506">
            <v>2013</v>
          </cell>
          <cell r="G1506">
            <v>12104000000</v>
          </cell>
          <cell r="H1506">
            <v>10131000000</v>
          </cell>
          <cell r="I1506">
            <v>1126000000</v>
          </cell>
          <cell r="J1506">
            <v>0</v>
          </cell>
          <cell r="K1506">
            <v>0</v>
          </cell>
        </row>
        <row r="1507">
          <cell r="A1507" t="str">
            <v>TXT</v>
          </cell>
          <cell r="D1507">
            <v>2015</v>
          </cell>
          <cell r="G1507">
            <v>13878000000</v>
          </cell>
          <cell r="H1507">
            <v>11421000000</v>
          </cell>
          <cell r="I1507">
            <v>1361000000</v>
          </cell>
          <cell r="J1507">
            <v>0</v>
          </cell>
          <cell r="K1507">
            <v>0</v>
          </cell>
        </row>
        <row r="1508">
          <cell r="A1508" t="str">
            <v>TXT</v>
          </cell>
          <cell r="D1508">
            <v>2016</v>
          </cell>
          <cell r="G1508">
            <v>13423000000</v>
          </cell>
          <cell r="H1508">
            <v>10979000000</v>
          </cell>
          <cell r="I1508">
            <v>1304000000</v>
          </cell>
          <cell r="J1508">
            <v>0</v>
          </cell>
          <cell r="K1508">
            <v>0</v>
          </cell>
        </row>
        <row r="1509">
          <cell r="A1509" t="str">
            <v>UA</v>
          </cell>
          <cell r="D1509">
            <v>2012</v>
          </cell>
          <cell r="G1509">
            <v>1834921000</v>
          </cell>
          <cell r="H1509">
            <v>955624000</v>
          </cell>
          <cell r="I1509">
            <v>670602000</v>
          </cell>
          <cell r="J1509">
            <v>0</v>
          </cell>
          <cell r="K1509">
            <v>0</v>
          </cell>
        </row>
        <row r="1510">
          <cell r="A1510" t="str">
            <v>UA</v>
          </cell>
          <cell r="D1510">
            <v>2013</v>
          </cell>
          <cell r="G1510">
            <v>2332051000</v>
          </cell>
          <cell r="H1510">
            <v>1195381000</v>
          </cell>
          <cell r="I1510">
            <v>871572000</v>
          </cell>
          <cell r="J1510">
            <v>0</v>
          </cell>
          <cell r="K1510">
            <v>0</v>
          </cell>
        </row>
        <row r="1511">
          <cell r="A1511" t="str">
            <v>UA</v>
          </cell>
          <cell r="D1511">
            <v>2014</v>
          </cell>
          <cell r="G1511">
            <v>3084370000</v>
          </cell>
          <cell r="H1511">
            <v>1572164000</v>
          </cell>
          <cell r="I1511">
            <v>1158251000</v>
          </cell>
          <cell r="J1511">
            <v>0</v>
          </cell>
          <cell r="K1511">
            <v>0</v>
          </cell>
        </row>
        <row r="1512">
          <cell r="A1512" t="str">
            <v>UA</v>
          </cell>
          <cell r="D1512">
            <v>2015</v>
          </cell>
          <cell r="G1512">
            <v>3963313000</v>
          </cell>
          <cell r="H1512">
            <v>2057766000</v>
          </cell>
          <cell r="I1512">
            <v>1497000000</v>
          </cell>
          <cell r="J1512">
            <v>0</v>
          </cell>
          <cell r="K1512">
            <v>0</v>
          </cell>
        </row>
        <row r="1513">
          <cell r="A1513" t="str">
            <v>UAA</v>
          </cell>
          <cell r="D1513">
            <v>2012</v>
          </cell>
          <cell r="G1513">
            <v>1834921000</v>
          </cell>
          <cell r="H1513">
            <v>955624000</v>
          </cell>
          <cell r="I1513">
            <v>670602000</v>
          </cell>
          <cell r="J1513">
            <v>0</v>
          </cell>
          <cell r="K1513">
            <v>0</v>
          </cell>
        </row>
        <row r="1514">
          <cell r="A1514" t="str">
            <v>UAA</v>
          </cell>
          <cell r="D1514">
            <v>2013</v>
          </cell>
          <cell r="G1514">
            <v>2332051000</v>
          </cell>
          <cell r="H1514">
            <v>1195381000</v>
          </cell>
          <cell r="I1514">
            <v>871572000</v>
          </cell>
          <cell r="J1514">
            <v>0</v>
          </cell>
          <cell r="K1514">
            <v>0</v>
          </cell>
        </row>
        <row r="1515">
          <cell r="A1515" t="str">
            <v>UAA</v>
          </cell>
          <cell r="D1515">
            <v>2014</v>
          </cell>
          <cell r="G1515">
            <v>3084370000</v>
          </cell>
          <cell r="H1515">
            <v>1572164000</v>
          </cell>
          <cell r="I1515">
            <v>1158251000</v>
          </cell>
          <cell r="J1515">
            <v>0</v>
          </cell>
          <cell r="K1515">
            <v>0</v>
          </cell>
        </row>
        <row r="1516">
          <cell r="A1516" t="str">
            <v>UAA</v>
          </cell>
          <cell r="D1516">
            <v>2015</v>
          </cell>
          <cell r="G1516">
            <v>3963313000</v>
          </cell>
          <cell r="H1516">
            <v>2057766000</v>
          </cell>
          <cell r="I1516">
            <v>1497000000</v>
          </cell>
          <cell r="J1516">
            <v>0</v>
          </cell>
          <cell r="K1516">
            <v>0</v>
          </cell>
        </row>
        <row r="1517">
          <cell r="A1517" t="str">
            <v>UAL</v>
          </cell>
          <cell r="D1517">
            <v>2012</v>
          </cell>
          <cell r="G1517">
            <v>37152000000</v>
          </cell>
          <cell r="H1517">
            <v>17820000000</v>
          </cell>
          <cell r="I1517">
            <v>16448000000</v>
          </cell>
          <cell r="J1517">
            <v>0</v>
          </cell>
          <cell r="K1517">
            <v>1522000000</v>
          </cell>
        </row>
        <row r="1518">
          <cell r="A1518" t="str">
            <v>UAL</v>
          </cell>
          <cell r="D1518">
            <v>2013</v>
          </cell>
          <cell r="G1518">
            <v>38279000000</v>
          </cell>
          <cell r="H1518">
            <v>17192000000</v>
          </cell>
          <cell r="I1518">
            <v>17629000000</v>
          </cell>
          <cell r="J1518">
            <v>0</v>
          </cell>
          <cell r="K1518">
            <v>1689000000</v>
          </cell>
        </row>
        <row r="1519">
          <cell r="A1519" t="str">
            <v>UAL</v>
          </cell>
          <cell r="D1519">
            <v>2014</v>
          </cell>
          <cell r="G1519">
            <v>38901000000</v>
          </cell>
          <cell r="H1519">
            <v>16611000000</v>
          </cell>
          <cell r="I1519">
            <v>17795000000</v>
          </cell>
          <cell r="J1519">
            <v>0</v>
          </cell>
          <cell r="K1519">
            <v>1679000000</v>
          </cell>
        </row>
        <row r="1520">
          <cell r="A1520" t="str">
            <v>UAL</v>
          </cell>
          <cell r="D1520">
            <v>2015</v>
          </cell>
          <cell r="G1520">
            <v>37864000000</v>
          </cell>
          <cell r="H1520">
            <v>12130000000</v>
          </cell>
          <cell r="I1520">
            <v>18423000000</v>
          </cell>
          <cell r="J1520">
            <v>0</v>
          </cell>
          <cell r="K1520">
            <v>1819000000</v>
          </cell>
        </row>
        <row r="1521">
          <cell r="A1521" t="str">
            <v>UDR</v>
          </cell>
          <cell r="D1521">
            <v>2012</v>
          </cell>
          <cell r="G1521">
            <v>716612000</v>
          </cell>
          <cell r="H1521">
            <v>245316000</v>
          </cell>
          <cell r="I1521">
            <v>58005000</v>
          </cell>
          <cell r="J1521">
            <v>0</v>
          </cell>
          <cell r="K1521">
            <v>346031000</v>
          </cell>
        </row>
        <row r="1522">
          <cell r="A1522" t="str">
            <v>UDR</v>
          </cell>
          <cell r="D1522">
            <v>2013</v>
          </cell>
          <cell r="G1522">
            <v>758926000</v>
          </cell>
          <cell r="H1522">
            <v>258612000</v>
          </cell>
          <cell r="I1522">
            <v>37121000</v>
          </cell>
          <cell r="J1522">
            <v>0</v>
          </cell>
          <cell r="K1522">
            <v>346273000</v>
          </cell>
        </row>
        <row r="1523">
          <cell r="A1523" t="str">
            <v>UDR</v>
          </cell>
          <cell r="D1523">
            <v>2014</v>
          </cell>
          <cell r="G1523">
            <v>818046000</v>
          </cell>
          <cell r="H1523">
            <v>270741000</v>
          </cell>
          <cell r="I1523">
            <v>56612000</v>
          </cell>
          <cell r="J1523">
            <v>0</v>
          </cell>
          <cell r="K1523">
            <v>363929000</v>
          </cell>
        </row>
        <row r="1524">
          <cell r="A1524" t="str">
            <v>UDR</v>
          </cell>
          <cell r="D1524">
            <v>2015</v>
          </cell>
          <cell r="G1524">
            <v>894638000</v>
          </cell>
          <cell r="H1524">
            <v>282037000</v>
          </cell>
          <cell r="I1524">
            <v>71733000</v>
          </cell>
          <cell r="J1524">
            <v>0</v>
          </cell>
          <cell r="K1524">
            <v>381277000</v>
          </cell>
        </row>
        <row r="1525">
          <cell r="A1525" t="str">
            <v>ULTA</v>
          </cell>
          <cell r="D1525">
            <v>2013</v>
          </cell>
          <cell r="G1525">
            <v>2220256000</v>
          </cell>
          <cell r="H1525">
            <v>1436582000</v>
          </cell>
          <cell r="I1525">
            <v>488880000</v>
          </cell>
          <cell r="J1525">
            <v>0</v>
          </cell>
          <cell r="K1525">
            <v>0</v>
          </cell>
        </row>
        <row r="1526">
          <cell r="A1526" t="str">
            <v>ULTA</v>
          </cell>
          <cell r="D1526">
            <v>2014</v>
          </cell>
          <cell r="G1526">
            <v>2670573000</v>
          </cell>
          <cell r="H1526">
            <v>1729325000</v>
          </cell>
          <cell r="I1526">
            <v>596390000</v>
          </cell>
          <cell r="J1526">
            <v>0</v>
          </cell>
          <cell r="K1526">
            <v>0</v>
          </cell>
        </row>
        <row r="1527">
          <cell r="A1527" t="str">
            <v>ULTA</v>
          </cell>
          <cell r="D1527">
            <v>2015</v>
          </cell>
          <cell r="G1527">
            <v>3241369000</v>
          </cell>
          <cell r="H1527">
            <v>2104582000</v>
          </cell>
          <cell r="I1527">
            <v>712006000</v>
          </cell>
          <cell r="J1527">
            <v>0</v>
          </cell>
          <cell r="K1527">
            <v>0</v>
          </cell>
        </row>
        <row r="1528">
          <cell r="A1528" t="str">
            <v>ULTA</v>
          </cell>
          <cell r="D1528">
            <v>2016</v>
          </cell>
          <cell r="G1528">
            <v>3924116000</v>
          </cell>
          <cell r="H1528">
            <v>2539783000</v>
          </cell>
          <cell r="I1528">
            <v>863354000</v>
          </cell>
          <cell r="J1528">
            <v>0</v>
          </cell>
          <cell r="K1528">
            <v>0</v>
          </cell>
        </row>
        <row r="1529">
          <cell r="A1529" t="str">
            <v>UNH</v>
          </cell>
          <cell r="D1529">
            <v>2013</v>
          </cell>
          <cell r="G1529">
            <v>122489000000</v>
          </cell>
          <cell r="H1529">
            <v>89659000000</v>
          </cell>
          <cell r="I1529" t="str">
            <v>0</v>
          </cell>
          <cell r="J1529">
            <v>0</v>
          </cell>
          <cell r="K1529">
            <v>23207000000</v>
          </cell>
        </row>
        <row r="1530">
          <cell r="A1530" t="str">
            <v>UNH</v>
          </cell>
          <cell r="D1530">
            <v>2014</v>
          </cell>
          <cell r="G1530">
            <v>130474000000</v>
          </cell>
          <cell r="H1530">
            <v>93633000000</v>
          </cell>
          <cell r="I1530" t="str">
            <v>0</v>
          </cell>
          <cell r="J1530">
            <v>0</v>
          </cell>
          <cell r="K1530">
            <v>26567000000</v>
          </cell>
        </row>
        <row r="1531">
          <cell r="A1531" t="str">
            <v>UNH</v>
          </cell>
          <cell r="D1531">
            <v>2015</v>
          </cell>
          <cell r="G1531">
            <v>157107000000</v>
          </cell>
          <cell r="H1531">
            <v>103875000000</v>
          </cell>
          <cell r="I1531" t="str">
            <v>0</v>
          </cell>
          <cell r="J1531">
            <v>0</v>
          </cell>
          <cell r="K1531">
            <v>42211000000</v>
          </cell>
        </row>
        <row r="1532">
          <cell r="A1532" t="str">
            <v>UNH</v>
          </cell>
          <cell r="D1532">
            <v>2016</v>
          </cell>
          <cell r="G1532">
            <v>184840000000</v>
          </cell>
          <cell r="H1532">
            <v>117038000000</v>
          </cell>
          <cell r="I1532" t="str">
            <v>0</v>
          </cell>
          <cell r="J1532">
            <v>0</v>
          </cell>
          <cell r="K1532">
            <v>54872000000</v>
          </cell>
        </row>
        <row r="1533">
          <cell r="A1533" t="str">
            <v>UNM</v>
          </cell>
          <cell r="D1533">
            <v>2012</v>
          </cell>
          <cell r="G1533">
            <v>10515400000</v>
          </cell>
          <cell r="H1533">
            <v>7172100000</v>
          </cell>
          <cell r="I1533">
            <v>786800000</v>
          </cell>
          <cell r="J1533">
            <v>0</v>
          </cell>
          <cell r="K1533">
            <v>1161600000</v>
          </cell>
        </row>
        <row r="1534">
          <cell r="A1534" t="str">
            <v>UNM</v>
          </cell>
          <cell r="D1534">
            <v>2013</v>
          </cell>
          <cell r="G1534">
            <v>10368600000</v>
          </cell>
          <cell r="H1534">
            <v>7038400000</v>
          </cell>
          <cell r="I1534">
            <v>790400000</v>
          </cell>
          <cell r="J1534">
            <v>0</v>
          </cell>
          <cell r="K1534">
            <v>1170400000</v>
          </cell>
        </row>
        <row r="1535">
          <cell r="A1535" t="str">
            <v>UNM</v>
          </cell>
          <cell r="D1535">
            <v>2014</v>
          </cell>
          <cell r="G1535">
            <v>10524500000</v>
          </cell>
          <cell r="H1535">
            <v>7722100000</v>
          </cell>
          <cell r="I1535">
            <v>820900000</v>
          </cell>
          <cell r="J1535">
            <v>0</v>
          </cell>
          <cell r="K1535">
            <v>1272000000</v>
          </cell>
        </row>
        <row r="1536">
          <cell r="A1536" t="str">
            <v>UNM</v>
          </cell>
          <cell r="D1536">
            <v>2015</v>
          </cell>
          <cell r="G1536">
            <v>10731300000</v>
          </cell>
          <cell r="H1536">
            <v>7209400000</v>
          </cell>
          <cell r="I1536">
            <v>835100000</v>
          </cell>
          <cell r="J1536">
            <v>0</v>
          </cell>
          <cell r="K1536">
            <v>1295700000</v>
          </cell>
        </row>
        <row r="1537">
          <cell r="A1537" t="str">
            <v>UNP</v>
          </cell>
          <cell r="D1537">
            <v>2013</v>
          </cell>
          <cell r="G1537">
            <v>21963000000</v>
          </cell>
          <cell r="H1537">
            <v>5849000000</v>
          </cell>
          <cell r="I1537">
            <v>6891000000</v>
          </cell>
          <cell r="J1537">
            <v>0</v>
          </cell>
          <cell r="K1537">
            <v>1777000000</v>
          </cell>
        </row>
        <row r="1538">
          <cell r="A1538" t="str">
            <v>UNP</v>
          </cell>
          <cell r="D1538">
            <v>2014</v>
          </cell>
          <cell r="G1538">
            <v>23988000000</v>
          </cell>
          <cell r="H1538">
            <v>6097000000</v>
          </cell>
          <cell r="I1538">
            <v>7234000000</v>
          </cell>
          <cell r="J1538">
            <v>0</v>
          </cell>
          <cell r="K1538">
            <v>1904000000</v>
          </cell>
        </row>
        <row r="1539">
          <cell r="A1539" t="str">
            <v>UNP</v>
          </cell>
          <cell r="D1539">
            <v>2015</v>
          </cell>
          <cell r="G1539">
            <v>21813000000</v>
          </cell>
          <cell r="H1539">
            <v>4434000000</v>
          </cell>
          <cell r="I1539">
            <v>7315000000</v>
          </cell>
          <cell r="J1539">
            <v>0</v>
          </cell>
          <cell r="K1539">
            <v>2012000000</v>
          </cell>
        </row>
        <row r="1540">
          <cell r="A1540" t="str">
            <v>UNP</v>
          </cell>
          <cell r="D1540">
            <v>2016</v>
          </cell>
          <cell r="G1540">
            <v>19941000000</v>
          </cell>
          <cell r="H1540">
            <v>3747000000</v>
          </cell>
          <cell r="I1540">
            <v>6884000000</v>
          </cell>
          <cell r="J1540">
            <v>0</v>
          </cell>
          <cell r="K1540">
            <v>2038000000</v>
          </cell>
        </row>
        <row r="1541">
          <cell r="A1541" t="str">
            <v>UPS</v>
          </cell>
          <cell r="D1541">
            <v>2012</v>
          </cell>
          <cell r="G1541">
            <v>54127000000</v>
          </cell>
          <cell r="H1541">
            <v>13574000000</v>
          </cell>
          <cell r="I1541">
            <v>37352000000</v>
          </cell>
          <cell r="J1541">
            <v>0</v>
          </cell>
          <cell r="K1541">
            <v>1858000000</v>
          </cell>
        </row>
        <row r="1542">
          <cell r="A1542" t="str">
            <v>UPS</v>
          </cell>
          <cell r="D1542">
            <v>2013</v>
          </cell>
          <cell r="G1542">
            <v>55438000000</v>
          </cell>
          <cell r="H1542">
            <v>13703000000</v>
          </cell>
          <cell r="I1542">
            <v>32834000000</v>
          </cell>
          <cell r="J1542">
            <v>0</v>
          </cell>
          <cell r="K1542">
            <v>1867000000</v>
          </cell>
        </row>
        <row r="1543">
          <cell r="A1543" t="str">
            <v>UPS</v>
          </cell>
          <cell r="D1543">
            <v>2014</v>
          </cell>
          <cell r="G1543">
            <v>58232000000</v>
          </cell>
          <cell r="H1543">
            <v>14758000000</v>
          </cell>
          <cell r="I1543">
            <v>36583000000</v>
          </cell>
          <cell r="J1543">
            <v>0</v>
          </cell>
          <cell r="K1543">
            <v>1923000000</v>
          </cell>
        </row>
        <row r="1544">
          <cell r="A1544" t="str">
            <v>UPS</v>
          </cell>
          <cell r="D1544">
            <v>2015</v>
          </cell>
          <cell r="G1544">
            <v>58363000000</v>
          </cell>
          <cell r="H1544">
            <v>12947000000</v>
          </cell>
          <cell r="I1544">
            <v>35664000000</v>
          </cell>
          <cell r="J1544">
            <v>0</v>
          </cell>
          <cell r="K1544">
            <v>2084000000</v>
          </cell>
        </row>
        <row r="1545">
          <cell r="A1545" t="str">
            <v>URBN</v>
          </cell>
          <cell r="D1545">
            <v>2013</v>
          </cell>
          <cell r="G1545">
            <v>2794925000</v>
          </cell>
          <cell r="H1545">
            <v>1763394000</v>
          </cell>
          <cell r="I1545">
            <v>657246000</v>
          </cell>
          <cell r="J1545">
            <v>0</v>
          </cell>
          <cell r="K1545">
            <v>0</v>
          </cell>
        </row>
        <row r="1546">
          <cell r="A1546" t="str">
            <v>URBN</v>
          </cell>
          <cell r="D1546">
            <v>2014</v>
          </cell>
          <cell r="G1546">
            <v>3086608000</v>
          </cell>
          <cell r="H1546">
            <v>1925266000</v>
          </cell>
          <cell r="I1546">
            <v>734511000</v>
          </cell>
          <cell r="J1546">
            <v>0</v>
          </cell>
          <cell r="K1546">
            <v>0</v>
          </cell>
        </row>
        <row r="1547">
          <cell r="A1547" t="str">
            <v>URBN</v>
          </cell>
          <cell r="D1547">
            <v>2015</v>
          </cell>
          <cell r="G1547">
            <v>3323077000</v>
          </cell>
          <cell r="H1547">
            <v>2148147000</v>
          </cell>
          <cell r="I1547">
            <v>809545000</v>
          </cell>
          <cell r="J1547">
            <v>0</v>
          </cell>
          <cell r="K1547">
            <v>0</v>
          </cell>
        </row>
        <row r="1548">
          <cell r="A1548" t="str">
            <v>URBN</v>
          </cell>
          <cell r="D1548">
            <v>2016</v>
          </cell>
          <cell r="G1548">
            <v>3445134000</v>
          </cell>
          <cell r="H1548">
            <v>2243232000</v>
          </cell>
          <cell r="I1548">
            <v>848323000</v>
          </cell>
          <cell r="J1548">
            <v>0</v>
          </cell>
          <cell r="K1548">
            <v>0</v>
          </cell>
        </row>
        <row r="1549">
          <cell r="A1549" t="str">
            <v>USB</v>
          </cell>
          <cell r="D1549">
            <v>2013</v>
          </cell>
          <cell r="G1549">
            <v>2436948000</v>
          </cell>
          <cell r="H1549">
            <v>1589821000</v>
          </cell>
          <cell r="I1549">
            <v>441168000</v>
          </cell>
          <cell r="J1549">
            <v>62630000</v>
          </cell>
          <cell r="K1549">
            <v>0</v>
          </cell>
        </row>
        <row r="1550">
          <cell r="A1550" t="str">
            <v>USB</v>
          </cell>
          <cell r="D1550">
            <v>2014</v>
          </cell>
          <cell r="G1550">
            <v>2473500000</v>
          </cell>
          <cell r="H1550">
            <v>1595700000</v>
          </cell>
          <cell r="I1550">
            <v>460300000</v>
          </cell>
          <cell r="J1550">
            <v>61800000</v>
          </cell>
          <cell r="K1550">
            <v>0</v>
          </cell>
        </row>
        <row r="1551">
          <cell r="A1551" t="str">
            <v>USB</v>
          </cell>
          <cell r="D1551">
            <v>2015</v>
          </cell>
          <cell r="G1551">
            <v>2371200000</v>
          </cell>
          <cell r="H1551">
            <v>1562600000</v>
          </cell>
          <cell r="I1551">
            <v>460100000</v>
          </cell>
          <cell r="J1551">
            <v>60200000</v>
          </cell>
          <cell r="K1551">
            <v>0</v>
          </cell>
        </row>
        <row r="1552">
          <cell r="A1552" t="str">
            <v>USB</v>
          </cell>
          <cell r="D1552">
            <v>2016</v>
          </cell>
          <cell r="G1552">
            <v>2220300000</v>
          </cell>
          <cell r="H1552">
            <v>1465500000</v>
          </cell>
          <cell r="I1552">
            <v>425100000</v>
          </cell>
          <cell r="J1552">
            <v>55500000</v>
          </cell>
          <cell r="K1552">
            <v>0</v>
          </cell>
        </row>
        <row r="1553">
          <cell r="A1553" t="str">
            <v>UTX</v>
          </cell>
          <cell r="D1553">
            <v>2013</v>
          </cell>
          <cell r="G1553">
            <v>56600000000</v>
          </cell>
          <cell r="H1553">
            <v>40468000000</v>
          </cell>
          <cell r="I1553">
            <v>5241000000</v>
          </cell>
          <cell r="J1553">
            <v>2342000000</v>
          </cell>
          <cell r="K1553">
            <v>0</v>
          </cell>
        </row>
        <row r="1554">
          <cell r="A1554" t="str">
            <v>UTX</v>
          </cell>
          <cell r="D1554">
            <v>2014</v>
          </cell>
          <cell r="G1554">
            <v>57900000000</v>
          </cell>
          <cell r="H1554">
            <v>40898000000</v>
          </cell>
          <cell r="I1554">
            <v>4934000000</v>
          </cell>
          <cell r="J1554">
            <v>2475000000</v>
          </cell>
          <cell r="K1554">
            <v>0</v>
          </cell>
        </row>
        <row r="1555">
          <cell r="A1555" t="str">
            <v>UTX</v>
          </cell>
          <cell r="D1555">
            <v>2015</v>
          </cell>
          <cell r="G1555">
            <v>56098000000</v>
          </cell>
          <cell r="H1555">
            <v>40431000000</v>
          </cell>
          <cell r="I1555">
            <v>6097000000</v>
          </cell>
          <cell r="J1555">
            <v>2279000000</v>
          </cell>
          <cell r="K1555">
            <v>0</v>
          </cell>
        </row>
        <row r="1556">
          <cell r="A1556" t="str">
            <v>UTX</v>
          </cell>
          <cell r="D1556">
            <v>2016</v>
          </cell>
          <cell r="G1556">
            <v>57244000000</v>
          </cell>
          <cell r="H1556">
            <v>41460000000</v>
          </cell>
          <cell r="I1556">
            <v>5275000000</v>
          </cell>
          <cell r="J1556">
            <v>2337000000</v>
          </cell>
          <cell r="K1556">
            <v>0</v>
          </cell>
        </row>
        <row r="1557">
          <cell r="A1557" t="str">
            <v>V</v>
          </cell>
          <cell r="D1557">
            <v>2013</v>
          </cell>
          <cell r="G1557">
            <v>11778000000</v>
          </cell>
          <cell r="H1557">
            <v>1932000000</v>
          </cell>
          <cell r="I1557">
            <v>2207000000</v>
          </cell>
          <cell r="J1557">
            <v>0</v>
          </cell>
          <cell r="K1557">
            <v>397000000</v>
          </cell>
        </row>
        <row r="1558">
          <cell r="A1558" t="str">
            <v>V</v>
          </cell>
          <cell r="D1558">
            <v>2014</v>
          </cell>
          <cell r="G1558">
            <v>12702000000</v>
          </cell>
          <cell r="H1558">
            <v>1875000000</v>
          </cell>
          <cell r="I1558">
            <v>2242000000</v>
          </cell>
          <cell r="J1558">
            <v>0</v>
          </cell>
          <cell r="K1558">
            <v>435000000</v>
          </cell>
        </row>
        <row r="1559">
          <cell r="A1559" t="str">
            <v>V</v>
          </cell>
          <cell r="D1559">
            <v>2015</v>
          </cell>
          <cell r="G1559">
            <v>13880000000</v>
          </cell>
          <cell r="H1559">
            <v>2079000000</v>
          </cell>
          <cell r="I1559">
            <v>2229000000</v>
          </cell>
          <cell r="J1559">
            <v>0</v>
          </cell>
          <cell r="K1559">
            <v>494000000</v>
          </cell>
        </row>
        <row r="1560">
          <cell r="A1560" t="str">
            <v>V</v>
          </cell>
          <cell r="D1560">
            <v>2016</v>
          </cell>
          <cell r="G1560">
            <v>15082000000</v>
          </cell>
          <cell r="H1560">
            <v>2226000000</v>
          </cell>
          <cell r="I1560">
            <v>4469000000</v>
          </cell>
          <cell r="J1560">
            <v>0</v>
          </cell>
          <cell r="K1560">
            <v>502000000</v>
          </cell>
        </row>
        <row r="1561">
          <cell r="A1561" t="str">
            <v>VAR</v>
          </cell>
          <cell r="D1561">
            <v>2013</v>
          </cell>
          <cell r="G1561">
            <v>2942897000</v>
          </cell>
          <cell r="H1561">
            <v>1693210000</v>
          </cell>
          <cell r="I1561">
            <v>432589000</v>
          </cell>
          <cell r="J1561">
            <v>208208000</v>
          </cell>
          <cell r="K1561">
            <v>0</v>
          </cell>
        </row>
        <row r="1562">
          <cell r="A1562" t="str">
            <v>VAR</v>
          </cell>
          <cell r="D1562">
            <v>2014</v>
          </cell>
          <cell r="G1562">
            <v>3049800000</v>
          </cell>
          <cell r="H1562">
            <v>1748100000</v>
          </cell>
          <cell r="I1562">
            <v>470600000</v>
          </cell>
          <cell r="J1562">
            <v>234800000</v>
          </cell>
          <cell r="K1562">
            <v>0</v>
          </cell>
        </row>
        <row r="1563">
          <cell r="A1563" t="str">
            <v>VAR</v>
          </cell>
          <cell r="D1563">
            <v>2015</v>
          </cell>
          <cell r="G1563">
            <v>3099100000</v>
          </cell>
          <cell r="H1563">
            <v>1816400000</v>
          </cell>
          <cell r="I1563">
            <v>488500000</v>
          </cell>
          <cell r="J1563">
            <v>245200000</v>
          </cell>
          <cell r="K1563">
            <v>0</v>
          </cell>
        </row>
        <row r="1564">
          <cell r="A1564" t="str">
            <v>VAR</v>
          </cell>
          <cell r="D1564">
            <v>2016</v>
          </cell>
          <cell r="G1564">
            <v>3217800000</v>
          </cell>
          <cell r="H1564">
            <v>1856500000</v>
          </cell>
          <cell r="I1564">
            <v>557000000</v>
          </cell>
          <cell r="J1564">
            <v>253500000</v>
          </cell>
          <cell r="K1564">
            <v>0</v>
          </cell>
        </row>
        <row r="1565">
          <cell r="A1565" t="str">
            <v>VFC</v>
          </cell>
          <cell r="D1565">
            <v>2012</v>
          </cell>
          <cell r="G1565">
            <v>10879855000</v>
          </cell>
          <cell r="H1565">
            <v>5817880000</v>
          </cell>
          <cell r="I1565">
            <v>3596708000</v>
          </cell>
          <cell r="J1565">
            <v>0</v>
          </cell>
          <cell r="K1565">
            <v>0</v>
          </cell>
        </row>
        <row r="1566">
          <cell r="A1566" t="str">
            <v>VFC</v>
          </cell>
          <cell r="D1566">
            <v>2013</v>
          </cell>
          <cell r="G1566">
            <v>11419648000</v>
          </cell>
          <cell r="H1566">
            <v>5931469000</v>
          </cell>
          <cell r="I1566">
            <v>3841032000</v>
          </cell>
          <cell r="J1566">
            <v>0</v>
          </cell>
          <cell r="K1566">
            <v>0</v>
          </cell>
        </row>
        <row r="1567">
          <cell r="A1567" t="str">
            <v>VFC</v>
          </cell>
          <cell r="D1567">
            <v>2015</v>
          </cell>
          <cell r="G1567">
            <v>12282161000</v>
          </cell>
          <cell r="H1567">
            <v>6288190000</v>
          </cell>
          <cell r="I1567">
            <v>4159885000</v>
          </cell>
          <cell r="J1567">
            <v>0</v>
          </cell>
          <cell r="K1567">
            <v>0</v>
          </cell>
        </row>
        <row r="1568">
          <cell r="A1568" t="str">
            <v>VFC</v>
          </cell>
          <cell r="D1568">
            <v>2016</v>
          </cell>
          <cell r="G1568">
            <v>12376744000</v>
          </cell>
          <cell r="H1568">
            <v>6393800000</v>
          </cell>
          <cell r="I1568">
            <v>4178386000</v>
          </cell>
          <cell r="J1568">
            <v>0</v>
          </cell>
          <cell r="K1568">
            <v>0</v>
          </cell>
        </row>
        <row r="1569">
          <cell r="A1569" t="str">
            <v>VIAB</v>
          </cell>
          <cell r="D1569">
            <v>2013</v>
          </cell>
          <cell r="G1569">
            <v>13794000000</v>
          </cell>
          <cell r="H1569">
            <v>6799000000</v>
          </cell>
          <cell r="I1569">
            <v>2829000000</v>
          </cell>
          <cell r="J1569">
            <v>0</v>
          </cell>
          <cell r="K1569">
            <v>237000000</v>
          </cell>
        </row>
        <row r="1570">
          <cell r="A1570" t="str">
            <v>VIAB</v>
          </cell>
          <cell r="D1570">
            <v>2014</v>
          </cell>
          <cell r="G1570">
            <v>13783000000</v>
          </cell>
          <cell r="H1570">
            <v>6542000000</v>
          </cell>
          <cell r="I1570">
            <v>2899000000</v>
          </cell>
          <cell r="J1570">
            <v>0</v>
          </cell>
          <cell r="K1570">
            <v>217000000</v>
          </cell>
        </row>
        <row r="1571">
          <cell r="A1571" t="str">
            <v>VIAB</v>
          </cell>
          <cell r="D1571">
            <v>2015</v>
          </cell>
          <cell r="G1571">
            <v>13268000000</v>
          </cell>
          <cell r="H1571">
            <v>6868000000</v>
          </cell>
          <cell r="I1571">
            <v>2860000000</v>
          </cell>
          <cell r="J1571">
            <v>0</v>
          </cell>
          <cell r="K1571">
            <v>222000000</v>
          </cell>
        </row>
        <row r="1572">
          <cell r="A1572" t="str">
            <v>VIAB</v>
          </cell>
          <cell r="D1572">
            <v>2016</v>
          </cell>
          <cell r="G1572">
            <v>12488000000</v>
          </cell>
          <cell r="H1572">
            <v>6684000000</v>
          </cell>
          <cell r="I1572">
            <v>2851000000</v>
          </cell>
          <cell r="J1572">
            <v>0</v>
          </cell>
          <cell r="K1572">
            <v>221000000</v>
          </cell>
        </row>
        <row r="1573">
          <cell r="A1573" t="str">
            <v>VLO</v>
          </cell>
          <cell r="D1573">
            <v>2012</v>
          </cell>
          <cell r="G1573">
            <v>138393000000</v>
          </cell>
          <cell r="H1573">
            <v>126485000000</v>
          </cell>
          <cell r="I1573">
            <v>5229000000</v>
          </cell>
          <cell r="J1573">
            <v>0</v>
          </cell>
          <cell r="K1573">
            <v>1549000000</v>
          </cell>
        </row>
        <row r="1574">
          <cell r="A1574" t="str">
            <v>VLO</v>
          </cell>
          <cell r="D1574">
            <v>2013</v>
          </cell>
          <cell r="G1574">
            <v>138074000000</v>
          </cell>
          <cell r="H1574">
            <v>127316000000</v>
          </cell>
          <cell r="I1574">
            <v>5081000000</v>
          </cell>
          <cell r="J1574">
            <v>0</v>
          </cell>
          <cell r="K1574">
            <v>1720000000</v>
          </cell>
        </row>
        <row r="1575">
          <cell r="A1575" t="str">
            <v>VLO</v>
          </cell>
          <cell r="D1575">
            <v>2014</v>
          </cell>
          <cell r="G1575">
            <v>130844000000</v>
          </cell>
          <cell r="H1575">
            <v>118141000000</v>
          </cell>
          <cell r="I1575">
            <v>5111000000</v>
          </cell>
          <cell r="J1575">
            <v>0</v>
          </cell>
          <cell r="K1575">
            <v>1690000000</v>
          </cell>
        </row>
        <row r="1576">
          <cell r="A1576" t="str">
            <v>VLO</v>
          </cell>
          <cell r="D1576">
            <v>2015</v>
          </cell>
          <cell r="G1576">
            <v>87804000000</v>
          </cell>
          <cell r="H1576">
            <v>74651000000</v>
          </cell>
          <cell r="I1576">
            <v>4953000000</v>
          </cell>
          <cell r="J1576">
            <v>0</v>
          </cell>
          <cell r="K1576">
            <v>1842000000</v>
          </cell>
        </row>
        <row r="1577">
          <cell r="A1577" t="str">
            <v>VMC</v>
          </cell>
          <cell r="D1577">
            <v>2012</v>
          </cell>
          <cell r="G1577">
            <v>2567310000</v>
          </cell>
          <cell r="H1577">
            <v>2233284000</v>
          </cell>
          <cell r="I1577">
            <v>308143000</v>
          </cell>
          <cell r="J1577">
            <v>0</v>
          </cell>
          <cell r="K1577">
            <v>0</v>
          </cell>
        </row>
        <row r="1578">
          <cell r="A1578" t="str">
            <v>VMC</v>
          </cell>
          <cell r="D1578">
            <v>2013</v>
          </cell>
          <cell r="G1578">
            <v>2770709000</v>
          </cell>
          <cell r="H1578">
            <v>2343829000</v>
          </cell>
          <cell r="I1578">
            <v>274217000</v>
          </cell>
          <cell r="J1578">
            <v>0</v>
          </cell>
          <cell r="K1578">
            <v>0</v>
          </cell>
        </row>
        <row r="1579">
          <cell r="A1579" t="str">
            <v>VMC</v>
          </cell>
          <cell r="D1579">
            <v>2014</v>
          </cell>
          <cell r="G1579">
            <v>2994169000</v>
          </cell>
          <cell r="H1579">
            <v>2406587000</v>
          </cell>
          <cell r="I1579">
            <v>292358000</v>
          </cell>
          <cell r="J1579">
            <v>0</v>
          </cell>
          <cell r="K1579">
            <v>0</v>
          </cell>
        </row>
        <row r="1580">
          <cell r="A1580" t="str">
            <v>VMC</v>
          </cell>
          <cell r="D1580">
            <v>2015</v>
          </cell>
          <cell r="G1580">
            <v>3422181000</v>
          </cell>
          <cell r="H1580">
            <v>2564648000</v>
          </cell>
          <cell r="I1580">
            <v>312694000</v>
          </cell>
          <cell r="J1580">
            <v>0</v>
          </cell>
          <cell r="K1580">
            <v>0</v>
          </cell>
        </row>
        <row r="1581">
          <cell r="A1581" t="str">
            <v>VNO</v>
          </cell>
          <cell r="D1581">
            <v>2013</v>
          </cell>
          <cell r="G1581">
            <v>2299176000</v>
          </cell>
          <cell r="H1581">
            <v>928565000</v>
          </cell>
          <cell r="I1581">
            <v>177366000</v>
          </cell>
          <cell r="J1581">
            <v>32210000</v>
          </cell>
          <cell r="K1581">
            <v>461627000</v>
          </cell>
        </row>
        <row r="1582">
          <cell r="A1582" t="str">
            <v>VNO</v>
          </cell>
          <cell r="D1582">
            <v>2014</v>
          </cell>
          <cell r="G1582">
            <v>2312512000</v>
          </cell>
          <cell r="H1582">
            <v>953611000</v>
          </cell>
          <cell r="I1582">
            <v>169270000</v>
          </cell>
          <cell r="J1582">
            <v>0</v>
          </cell>
          <cell r="K1582">
            <v>481303000</v>
          </cell>
        </row>
        <row r="1583">
          <cell r="A1583" t="str">
            <v>VNO</v>
          </cell>
          <cell r="D1583">
            <v>2015</v>
          </cell>
          <cell r="G1583">
            <v>2502267000</v>
          </cell>
          <cell r="H1583">
            <v>1011249000</v>
          </cell>
          <cell r="I1583">
            <v>175307000</v>
          </cell>
          <cell r="J1583">
            <v>0</v>
          </cell>
          <cell r="K1583">
            <v>542952000</v>
          </cell>
        </row>
        <row r="1584">
          <cell r="A1584" t="str">
            <v>VNO</v>
          </cell>
          <cell r="D1584">
            <v>2016</v>
          </cell>
          <cell r="G1584">
            <v>2506202000</v>
          </cell>
          <cell r="H1584">
            <v>1024336000</v>
          </cell>
          <cell r="I1584">
            <v>179279000</v>
          </cell>
          <cell r="J1584">
            <v>0</v>
          </cell>
          <cell r="K1584">
            <v>565059000</v>
          </cell>
        </row>
        <row r="1585">
          <cell r="A1585" t="str">
            <v>VRSK</v>
          </cell>
          <cell r="D1585">
            <v>2012</v>
          </cell>
          <cell r="G1585">
            <v>1407848000</v>
          </cell>
          <cell r="H1585">
            <v>516708000</v>
          </cell>
          <cell r="I1585">
            <v>220068000</v>
          </cell>
          <cell r="J1585">
            <v>0</v>
          </cell>
          <cell r="K1585">
            <v>98844000</v>
          </cell>
        </row>
        <row r="1586">
          <cell r="A1586" t="str">
            <v>VRSK</v>
          </cell>
          <cell r="D1586">
            <v>2013</v>
          </cell>
          <cell r="G1586">
            <v>1595703000</v>
          </cell>
          <cell r="H1586">
            <v>622523000</v>
          </cell>
          <cell r="I1586">
            <v>228982000</v>
          </cell>
          <cell r="J1586">
            <v>0</v>
          </cell>
          <cell r="K1586">
            <v>129931000</v>
          </cell>
        </row>
        <row r="1587">
          <cell r="A1587" t="str">
            <v>VRSK</v>
          </cell>
          <cell r="D1587">
            <v>2014</v>
          </cell>
          <cell r="G1587">
            <v>1746726000</v>
          </cell>
          <cell r="H1587">
            <v>716598000</v>
          </cell>
          <cell r="I1587">
            <v>227306000</v>
          </cell>
          <cell r="J1587">
            <v>0</v>
          </cell>
          <cell r="K1587">
            <v>142376000</v>
          </cell>
        </row>
        <row r="1588">
          <cell r="A1588" t="str">
            <v>VRSK</v>
          </cell>
          <cell r="D1588">
            <v>2015</v>
          </cell>
          <cell r="G1588">
            <v>2068010000</v>
          </cell>
          <cell r="H1588">
            <v>803274000</v>
          </cell>
          <cell r="I1588">
            <v>312690000</v>
          </cell>
          <cell r="J1588">
            <v>0</v>
          </cell>
          <cell r="K1588">
            <v>215484000</v>
          </cell>
        </row>
        <row r="1589">
          <cell r="A1589" t="str">
            <v>VRSN</v>
          </cell>
          <cell r="D1589">
            <v>2012</v>
          </cell>
          <cell r="G1589">
            <v>873592000</v>
          </cell>
          <cell r="H1589">
            <v>167600000</v>
          </cell>
          <cell r="I1589">
            <v>186971000</v>
          </cell>
          <cell r="J1589">
            <v>61694000</v>
          </cell>
          <cell r="K1589">
            <v>0</v>
          </cell>
        </row>
        <row r="1590">
          <cell r="A1590" t="str">
            <v>VRSN</v>
          </cell>
          <cell r="D1590">
            <v>2013</v>
          </cell>
          <cell r="G1590">
            <v>965087000</v>
          </cell>
          <cell r="H1590">
            <v>187013000</v>
          </cell>
          <cell r="I1590">
            <v>179545000</v>
          </cell>
          <cell r="J1590">
            <v>70297000</v>
          </cell>
          <cell r="K1590">
            <v>0</v>
          </cell>
        </row>
        <row r="1591">
          <cell r="A1591" t="str">
            <v>VRSN</v>
          </cell>
          <cell r="D1591">
            <v>2014</v>
          </cell>
          <cell r="G1591">
            <v>1010117000</v>
          </cell>
          <cell r="H1591">
            <v>188425000</v>
          </cell>
          <cell r="I1591">
            <v>189488000</v>
          </cell>
          <cell r="J1591">
            <v>67777000</v>
          </cell>
          <cell r="K1591">
            <v>0</v>
          </cell>
        </row>
        <row r="1592">
          <cell r="A1592" t="str">
            <v>VRSN</v>
          </cell>
          <cell r="D1592">
            <v>2015</v>
          </cell>
          <cell r="G1592">
            <v>1059366000</v>
          </cell>
          <cell r="H1592">
            <v>192788000</v>
          </cell>
          <cell r="I1592">
            <v>196914000</v>
          </cell>
          <cell r="J1592">
            <v>63718000</v>
          </cell>
          <cell r="K1592">
            <v>0</v>
          </cell>
        </row>
        <row r="1593">
          <cell r="A1593" t="str">
            <v>VRTX</v>
          </cell>
          <cell r="D1593">
            <v>2012</v>
          </cell>
          <cell r="G1593">
            <v>1527042000</v>
          </cell>
          <cell r="H1593">
            <v>279885000</v>
          </cell>
          <cell r="I1593">
            <v>432681000</v>
          </cell>
          <cell r="J1593">
            <v>765905000</v>
          </cell>
          <cell r="K1593">
            <v>0</v>
          </cell>
        </row>
        <row r="1594">
          <cell r="A1594" t="str">
            <v>VRTX</v>
          </cell>
          <cell r="D1594">
            <v>2013</v>
          </cell>
          <cell r="G1594">
            <v>1211975000</v>
          </cell>
          <cell r="H1594">
            <v>130277000</v>
          </cell>
          <cell r="I1594">
            <v>356188000</v>
          </cell>
          <cell r="J1594">
            <v>882097000</v>
          </cell>
          <cell r="K1594">
            <v>0</v>
          </cell>
        </row>
        <row r="1595">
          <cell r="A1595" t="str">
            <v>VRTX</v>
          </cell>
          <cell r="D1595">
            <v>2014</v>
          </cell>
          <cell r="G1595">
            <v>580415000</v>
          </cell>
          <cell r="H1595">
            <v>60987000</v>
          </cell>
          <cell r="I1595">
            <v>305409000</v>
          </cell>
          <cell r="J1595">
            <v>855506000</v>
          </cell>
          <cell r="K1595">
            <v>0</v>
          </cell>
        </row>
        <row r="1596">
          <cell r="A1596" t="str">
            <v>VRTX</v>
          </cell>
          <cell r="D1596">
            <v>2015</v>
          </cell>
          <cell r="G1596">
            <v>1032336000</v>
          </cell>
          <cell r="H1596">
            <v>124512000</v>
          </cell>
          <cell r="I1596">
            <v>376575000</v>
          </cell>
          <cell r="J1596">
            <v>995922000</v>
          </cell>
          <cell r="K1596">
            <v>0</v>
          </cell>
        </row>
        <row r="1597">
          <cell r="A1597" t="str">
            <v>VTR</v>
          </cell>
          <cell r="D1597">
            <v>2013</v>
          </cell>
          <cell r="G1597">
            <v>2514595000</v>
          </cell>
          <cell r="H1597">
            <v>1118240000</v>
          </cell>
          <cell r="I1597">
            <v>132447000</v>
          </cell>
          <cell r="J1597">
            <v>0</v>
          </cell>
          <cell r="K1597">
            <v>629908000</v>
          </cell>
        </row>
        <row r="1598">
          <cell r="A1598" t="str">
            <v>VTR</v>
          </cell>
          <cell r="D1598">
            <v>2014</v>
          </cell>
          <cell r="G1598">
            <v>2772550000</v>
          </cell>
          <cell r="H1598">
            <v>1212480000</v>
          </cell>
          <cell r="I1598">
            <v>147481000</v>
          </cell>
          <cell r="J1598">
            <v>0</v>
          </cell>
          <cell r="K1598">
            <v>725216000</v>
          </cell>
        </row>
        <row r="1599">
          <cell r="A1599" t="str">
            <v>VTR</v>
          </cell>
          <cell r="D1599">
            <v>2015</v>
          </cell>
          <cell r="G1599">
            <v>3285346000</v>
          </cell>
          <cell r="H1599">
            <v>1410205000</v>
          </cell>
          <cell r="I1599">
            <v>145992000</v>
          </cell>
          <cell r="J1599">
            <v>0</v>
          </cell>
          <cell r="K1599">
            <v>894057000</v>
          </cell>
        </row>
        <row r="1600">
          <cell r="A1600" t="str">
            <v>VTR</v>
          </cell>
          <cell r="D1600">
            <v>2016</v>
          </cell>
          <cell r="G1600">
            <v>3442646000</v>
          </cell>
          <cell r="H1600">
            <v>1442073000</v>
          </cell>
          <cell r="I1600">
            <v>136863000</v>
          </cell>
          <cell r="J1600">
            <v>0</v>
          </cell>
          <cell r="K1600">
            <v>898924000</v>
          </cell>
        </row>
        <row r="1601">
          <cell r="A1601" t="str">
            <v>VZ</v>
          </cell>
          <cell r="D1601">
            <v>2012</v>
          </cell>
          <cell r="G1601">
            <v>115846000000</v>
          </cell>
          <cell r="H1601">
            <v>46275000000</v>
          </cell>
          <cell r="I1601">
            <v>39951000000</v>
          </cell>
          <cell r="J1601">
            <v>0</v>
          </cell>
          <cell r="K1601">
            <v>16460000000</v>
          </cell>
        </row>
        <row r="1602">
          <cell r="A1602" t="str">
            <v>VZ</v>
          </cell>
          <cell r="D1602">
            <v>2013</v>
          </cell>
          <cell r="G1602">
            <v>120550000000</v>
          </cell>
          <cell r="H1602">
            <v>44887000000</v>
          </cell>
          <cell r="I1602">
            <v>27089000000</v>
          </cell>
          <cell r="J1602">
            <v>0</v>
          </cell>
          <cell r="K1602">
            <v>16606000000</v>
          </cell>
        </row>
        <row r="1603">
          <cell r="A1603" t="str">
            <v>VZ</v>
          </cell>
          <cell r="D1603">
            <v>2014</v>
          </cell>
          <cell r="G1603">
            <v>127079000000</v>
          </cell>
          <cell r="H1603">
            <v>49931000000</v>
          </cell>
          <cell r="I1603">
            <v>41016000000</v>
          </cell>
          <cell r="J1603">
            <v>0</v>
          </cell>
          <cell r="K1603">
            <v>16533000000</v>
          </cell>
        </row>
        <row r="1604">
          <cell r="A1604" t="str">
            <v>VZ</v>
          </cell>
          <cell r="D1604">
            <v>2015</v>
          </cell>
          <cell r="G1604">
            <v>131620000000</v>
          </cell>
          <cell r="H1604">
            <v>52557000000</v>
          </cell>
          <cell r="I1604">
            <v>29986000000</v>
          </cell>
          <cell r="J1604">
            <v>0</v>
          </cell>
          <cell r="K1604">
            <v>16017000000</v>
          </cell>
        </row>
        <row r="1605">
          <cell r="A1605" t="str">
            <v>WAT</v>
          </cell>
          <cell r="D1605">
            <v>2012</v>
          </cell>
          <cell r="G1605">
            <v>1843641000</v>
          </cell>
          <cell r="H1605">
            <v>737614000</v>
          </cell>
          <cell r="I1605">
            <v>477270000</v>
          </cell>
          <cell r="J1605">
            <v>96004000</v>
          </cell>
          <cell r="K1605">
            <v>13829000</v>
          </cell>
        </row>
        <row r="1606">
          <cell r="A1606" t="str">
            <v>WAT</v>
          </cell>
          <cell r="D1606">
            <v>2013</v>
          </cell>
          <cell r="G1606">
            <v>1904218000</v>
          </cell>
          <cell r="H1606">
            <v>783456000</v>
          </cell>
          <cell r="I1606">
            <v>492965000</v>
          </cell>
          <cell r="J1606">
            <v>100536000</v>
          </cell>
          <cell r="K1606">
            <v>9918000</v>
          </cell>
        </row>
        <row r="1607">
          <cell r="A1607" t="str">
            <v>WAT</v>
          </cell>
          <cell r="D1607">
            <v>2014</v>
          </cell>
          <cell r="G1607">
            <v>1989344000</v>
          </cell>
          <cell r="H1607">
            <v>824913000</v>
          </cell>
          <cell r="I1607">
            <v>512707000</v>
          </cell>
          <cell r="J1607">
            <v>107726000</v>
          </cell>
          <cell r="K1607">
            <v>10634000</v>
          </cell>
        </row>
        <row r="1608">
          <cell r="A1608" t="str">
            <v>WAT</v>
          </cell>
          <cell r="D1608">
            <v>2015</v>
          </cell>
          <cell r="G1608">
            <v>2042332000</v>
          </cell>
          <cell r="H1608">
            <v>842672000</v>
          </cell>
          <cell r="I1608">
            <v>495747000</v>
          </cell>
          <cell r="J1608">
            <v>118545000</v>
          </cell>
          <cell r="K1608">
            <v>10123000</v>
          </cell>
        </row>
        <row r="1609">
          <cell r="A1609" t="str">
            <v>WDC</v>
          </cell>
          <cell r="D1609">
            <v>2013</v>
          </cell>
          <cell r="G1609">
            <v>15351000000</v>
          </cell>
          <cell r="H1609">
            <v>10988000000</v>
          </cell>
          <cell r="I1609">
            <v>1525000000</v>
          </cell>
          <cell r="J1609">
            <v>1572000000</v>
          </cell>
          <cell r="K1609">
            <v>0</v>
          </cell>
        </row>
        <row r="1610">
          <cell r="A1610" t="str">
            <v>WDC</v>
          </cell>
          <cell r="D1610">
            <v>2014</v>
          </cell>
          <cell r="G1610">
            <v>15130000000</v>
          </cell>
          <cell r="H1610">
            <v>10770000000</v>
          </cell>
          <cell r="I1610">
            <v>908000000</v>
          </cell>
          <cell r="J1610">
            <v>1661000000</v>
          </cell>
          <cell r="K1610">
            <v>0</v>
          </cell>
        </row>
        <row r="1611">
          <cell r="A1611" t="str">
            <v>WDC</v>
          </cell>
          <cell r="D1611">
            <v>2015</v>
          </cell>
          <cell r="G1611">
            <v>14572000000</v>
          </cell>
          <cell r="H1611">
            <v>10351000000</v>
          </cell>
          <cell r="I1611">
            <v>964000000</v>
          </cell>
          <cell r="J1611">
            <v>1646000000</v>
          </cell>
          <cell r="K1611">
            <v>0</v>
          </cell>
        </row>
        <row r="1612">
          <cell r="A1612" t="str">
            <v>WDC</v>
          </cell>
          <cell r="D1612">
            <v>2016</v>
          </cell>
          <cell r="G1612">
            <v>12994000000</v>
          </cell>
          <cell r="H1612">
            <v>9559000000</v>
          </cell>
          <cell r="I1612">
            <v>1342000000</v>
          </cell>
          <cell r="J1612">
            <v>1627000000</v>
          </cell>
          <cell r="K1612">
            <v>0</v>
          </cell>
        </row>
        <row r="1613">
          <cell r="A1613" t="str">
            <v>WEC</v>
          </cell>
          <cell r="D1613">
            <v>2012</v>
          </cell>
          <cell r="G1613">
            <v>4246400000</v>
          </cell>
          <cell r="H1613">
            <v>2760500000</v>
          </cell>
          <cell r="I1613">
            <v>121400000</v>
          </cell>
          <cell r="J1613">
            <v>0</v>
          </cell>
          <cell r="K1613">
            <v>364200000</v>
          </cell>
        </row>
        <row r="1614">
          <cell r="A1614" t="str">
            <v>WEC</v>
          </cell>
          <cell r="D1614">
            <v>2013</v>
          </cell>
          <cell r="G1614">
            <v>4519000000</v>
          </cell>
          <cell r="H1614">
            <v>2982100000</v>
          </cell>
          <cell r="I1614">
            <v>116700000</v>
          </cell>
          <cell r="J1614">
            <v>0</v>
          </cell>
          <cell r="K1614">
            <v>340100000</v>
          </cell>
        </row>
        <row r="1615">
          <cell r="A1615" t="str">
            <v>WEC</v>
          </cell>
          <cell r="D1615">
            <v>2014</v>
          </cell>
          <cell r="G1615">
            <v>4997100000</v>
          </cell>
          <cell r="H1615">
            <v>3371800000</v>
          </cell>
          <cell r="I1615">
            <v>121800000</v>
          </cell>
          <cell r="J1615">
            <v>0</v>
          </cell>
          <cell r="K1615">
            <v>391400000</v>
          </cell>
        </row>
        <row r="1616">
          <cell r="A1616" t="str">
            <v>WEC</v>
          </cell>
          <cell r="D1616">
            <v>2015</v>
          </cell>
          <cell r="G1616">
            <v>5926100000</v>
          </cell>
          <cell r="H1616">
            <v>3949400000</v>
          </cell>
          <cell r="I1616">
            <v>164400000</v>
          </cell>
          <cell r="J1616">
            <v>0</v>
          </cell>
          <cell r="K1616">
            <v>561800000</v>
          </cell>
        </row>
        <row r="1617">
          <cell r="A1617" t="str">
            <v>WFC</v>
          </cell>
          <cell r="D1617">
            <v>2012</v>
          </cell>
          <cell r="G1617">
            <v>91247000000</v>
          </cell>
          <cell r="H1617">
            <v>1727000000</v>
          </cell>
          <cell r="I1617">
            <v>48724000000</v>
          </cell>
          <cell r="J1617">
            <v>0</v>
          </cell>
          <cell r="K1617">
            <v>8891000000</v>
          </cell>
        </row>
        <row r="1618">
          <cell r="A1618" t="str">
            <v>WFC</v>
          </cell>
          <cell r="D1618">
            <v>2013</v>
          </cell>
          <cell r="G1618">
            <v>88069000000</v>
          </cell>
          <cell r="H1618">
            <v>1337000000</v>
          </cell>
          <cell r="I1618">
            <v>47338000000</v>
          </cell>
          <cell r="J1618">
            <v>0</v>
          </cell>
          <cell r="K1618">
            <v>3813000000</v>
          </cell>
        </row>
        <row r="1619">
          <cell r="A1619" t="str">
            <v>WFC</v>
          </cell>
          <cell r="D1619">
            <v>2014</v>
          </cell>
          <cell r="G1619">
            <v>88372000000</v>
          </cell>
          <cell r="H1619">
            <v>1096000000</v>
          </cell>
          <cell r="I1619">
            <v>47667000000</v>
          </cell>
          <cell r="J1619">
            <v>0</v>
          </cell>
          <cell r="K1619">
            <v>2765000000</v>
          </cell>
        </row>
        <row r="1620">
          <cell r="A1620" t="str">
            <v>WFC</v>
          </cell>
          <cell r="D1620">
            <v>2015</v>
          </cell>
          <cell r="G1620">
            <v>90033000000</v>
          </cell>
          <cell r="H1620">
            <v>963000000</v>
          </cell>
          <cell r="I1620">
            <v>48728000000</v>
          </cell>
          <cell r="J1620">
            <v>0</v>
          </cell>
          <cell r="K1620">
            <v>3688000000</v>
          </cell>
        </row>
        <row r="1621">
          <cell r="A1621" t="str">
            <v>WFM</v>
          </cell>
          <cell r="D1621">
            <v>2013</v>
          </cell>
          <cell r="G1621">
            <v>12917000000</v>
          </cell>
          <cell r="H1621">
            <v>8288000000</v>
          </cell>
          <cell r="I1621">
            <v>3682000000</v>
          </cell>
          <cell r="J1621">
            <v>0</v>
          </cell>
          <cell r="K1621">
            <v>0</v>
          </cell>
        </row>
        <row r="1622">
          <cell r="A1622" t="str">
            <v>WFM</v>
          </cell>
          <cell r="D1622">
            <v>2014</v>
          </cell>
          <cell r="G1622">
            <v>14194000000</v>
          </cell>
          <cell r="H1622">
            <v>9150000000</v>
          </cell>
          <cell r="I1622">
            <v>4032000000</v>
          </cell>
          <cell r="J1622">
            <v>0</v>
          </cell>
          <cell r="K1622">
            <v>0</v>
          </cell>
        </row>
        <row r="1623">
          <cell r="A1623" t="str">
            <v>WFM</v>
          </cell>
          <cell r="D1623">
            <v>2015</v>
          </cell>
          <cell r="G1623">
            <v>15389000000</v>
          </cell>
          <cell r="H1623">
            <v>9973000000</v>
          </cell>
          <cell r="I1623">
            <v>4472000000</v>
          </cell>
          <cell r="J1623">
            <v>0</v>
          </cell>
          <cell r="K1623">
            <v>0</v>
          </cell>
        </row>
        <row r="1624">
          <cell r="A1624" t="str">
            <v>WFM</v>
          </cell>
          <cell r="D1624">
            <v>2016</v>
          </cell>
          <cell r="G1624">
            <v>15724000000</v>
          </cell>
          <cell r="H1624">
            <v>10313000000</v>
          </cell>
          <cell r="I1624">
            <v>4477000000</v>
          </cell>
          <cell r="J1624">
            <v>0</v>
          </cell>
          <cell r="K1624">
            <v>0</v>
          </cell>
        </row>
        <row r="1625">
          <cell r="A1625" t="str">
            <v>WHR</v>
          </cell>
          <cell r="D1625">
            <v>2013</v>
          </cell>
          <cell r="G1625">
            <v>18769000000</v>
          </cell>
          <cell r="H1625">
            <v>15471000000</v>
          </cell>
          <cell r="I1625">
            <v>1828000000</v>
          </cell>
          <cell r="J1625">
            <v>0</v>
          </cell>
          <cell r="K1625">
            <v>25000000</v>
          </cell>
        </row>
        <row r="1626">
          <cell r="A1626" t="str">
            <v>WHR</v>
          </cell>
          <cell r="D1626">
            <v>2014</v>
          </cell>
          <cell r="G1626">
            <v>19872000000</v>
          </cell>
          <cell r="H1626">
            <v>16477000000</v>
          </cell>
          <cell r="I1626">
            <v>2038000000</v>
          </cell>
          <cell r="J1626">
            <v>0</v>
          </cell>
          <cell r="K1626">
            <v>33000000</v>
          </cell>
        </row>
        <row r="1627">
          <cell r="A1627" t="str">
            <v>WHR</v>
          </cell>
          <cell r="D1627">
            <v>2015</v>
          </cell>
          <cell r="G1627">
            <v>20891000000</v>
          </cell>
          <cell r="H1627">
            <v>17201000000</v>
          </cell>
          <cell r="I1627">
            <v>2130000000</v>
          </cell>
          <cell r="J1627">
            <v>0</v>
          </cell>
          <cell r="K1627">
            <v>74000000</v>
          </cell>
        </row>
        <row r="1628">
          <cell r="A1628" t="str">
            <v>WHR</v>
          </cell>
          <cell r="D1628">
            <v>2016</v>
          </cell>
          <cell r="G1628">
            <v>20718000000</v>
          </cell>
          <cell r="H1628">
            <v>17036000000</v>
          </cell>
          <cell r="I1628">
            <v>2084000000</v>
          </cell>
          <cell r="J1628">
            <v>0</v>
          </cell>
          <cell r="K1628">
            <v>71000000</v>
          </cell>
        </row>
        <row r="1629">
          <cell r="A1629" t="str">
            <v>WM</v>
          </cell>
          <cell r="D1629">
            <v>2013</v>
          </cell>
          <cell r="G1629">
            <v>13983000000</v>
          </cell>
          <cell r="H1629">
            <v>9112000000</v>
          </cell>
          <cell r="I1629">
            <v>1468000000</v>
          </cell>
          <cell r="J1629">
            <v>0</v>
          </cell>
          <cell r="K1629">
            <v>1333000000</v>
          </cell>
        </row>
        <row r="1630">
          <cell r="A1630" t="str">
            <v>WM</v>
          </cell>
          <cell r="D1630">
            <v>2014</v>
          </cell>
          <cell r="G1630">
            <v>13996000000</v>
          </cell>
          <cell r="H1630">
            <v>9002000000</v>
          </cell>
          <cell r="I1630">
            <v>1481000000</v>
          </cell>
          <cell r="J1630">
            <v>0</v>
          </cell>
          <cell r="K1630">
            <v>1292000000</v>
          </cell>
        </row>
        <row r="1631">
          <cell r="A1631" t="str">
            <v>WM</v>
          </cell>
          <cell r="D1631">
            <v>2015</v>
          </cell>
          <cell r="G1631">
            <v>12961000000</v>
          </cell>
          <cell r="H1631">
            <v>8231000000</v>
          </cell>
          <cell r="I1631">
            <v>1343000000</v>
          </cell>
          <cell r="J1631">
            <v>0</v>
          </cell>
          <cell r="K1631">
            <v>1245000000</v>
          </cell>
        </row>
        <row r="1632">
          <cell r="A1632" t="str">
            <v>WM</v>
          </cell>
          <cell r="D1632">
            <v>2016</v>
          </cell>
          <cell r="G1632">
            <v>13609000000</v>
          </cell>
          <cell r="H1632">
            <v>8486000000</v>
          </cell>
          <cell r="I1632">
            <v>1410000000</v>
          </cell>
          <cell r="J1632">
            <v>0</v>
          </cell>
          <cell r="K1632">
            <v>1301000000</v>
          </cell>
        </row>
        <row r="1633">
          <cell r="A1633" t="str">
            <v>WMB</v>
          </cell>
          <cell r="D1633">
            <v>2012</v>
          </cell>
          <cell r="G1633">
            <v>7486000000</v>
          </cell>
          <cell r="H1633">
            <v>4523000000</v>
          </cell>
          <cell r="I1633">
            <v>595000000</v>
          </cell>
          <cell r="J1633">
            <v>0</v>
          </cell>
          <cell r="K1633">
            <v>756000000</v>
          </cell>
        </row>
        <row r="1634">
          <cell r="A1634" t="str">
            <v>WMB</v>
          </cell>
          <cell r="D1634">
            <v>2013</v>
          </cell>
          <cell r="G1634">
            <v>6860000000</v>
          </cell>
          <cell r="H1634">
            <v>4124000000</v>
          </cell>
          <cell r="I1634">
            <v>546000000</v>
          </cell>
          <cell r="J1634">
            <v>0</v>
          </cell>
          <cell r="K1634">
            <v>815000000</v>
          </cell>
        </row>
        <row r="1635">
          <cell r="A1635" t="str">
            <v>WMB</v>
          </cell>
          <cell r="D1635">
            <v>2014</v>
          </cell>
          <cell r="G1635">
            <v>7637000000</v>
          </cell>
          <cell r="H1635">
            <v>4508000000</v>
          </cell>
          <cell r="I1635">
            <v>384000000</v>
          </cell>
          <cell r="J1635">
            <v>0</v>
          </cell>
          <cell r="K1635">
            <v>1176000000</v>
          </cell>
        </row>
        <row r="1636">
          <cell r="A1636" t="str">
            <v>WMB</v>
          </cell>
          <cell r="D1636">
            <v>2015</v>
          </cell>
          <cell r="G1636">
            <v>7360000000</v>
          </cell>
          <cell r="H1636">
            <v>3434000000</v>
          </cell>
          <cell r="I1636">
            <v>864000000</v>
          </cell>
          <cell r="J1636">
            <v>0</v>
          </cell>
          <cell r="K1636">
            <v>1738000000</v>
          </cell>
        </row>
        <row r="1637">
          <cell r="A1637" t="str">
            <v>WMT</v>
          </cell>
          <cell r="D1637">
            <v>2013</v>
          </cell>
          <cell r="G1637">
            <v>468651000000</v>
          </cell>
          <cell r="H1637">
            <v>352297000000</v>
          </cell>
          <cell r="I1637">
            <v>88629000000</v>
          </cell>
          <cell r="J1637">
            <v>0</v>
          </cell>
          <cell r="K1637">
            <v>0</v>
          </cell>
        </row>
        <row r="1638">
          <cell r="A1638" t="str">
            <v>WMT</v>
          </cell>
          <cell r="D1638">
            <v>2014</v>
          </cell>
          <cell r="G1638">
            <v>476294000000</v>
          </cell>
          <cell r="H1638">
            <v>358069000000</v>
          </cell>
          <cell r="I1638">
            <v>91353000000</v>
          </cell>
          <cell r="J1638">
            <v>0</v>
          </cell>
          <cell r="K1638">
            <v>0</v>
          </cell>
        </row>
        <row r="1639">
          <cell r="A1639" t="str">
            <v>WMT</v>
          </cell>
          <cell r="D1639">
            <v>2015</v>
          </cell>
          <cell r="G1639">
            <v>485651000000</v>
          </cell>
          <cell r="H1639">
            <v>365086000000</v>
          </cell>
          <cell r="I1639">
            <v>93418000000</v>
          </cell>
          <cell r="J1639">
            <v>0</v>
          </cell>
          <cell r="K1639">
            <v>0</v>
          </cell>
        </row>
        <row r="1640">
          <cell r="A1640" t="str">
            <v>WMT</v>
          </cell>
          <cell r="D1640">
            <v>2016</v>
          </cell>
          <cell r="G1640">
            <v>482130000000</v>
          </cell>
          <cell r="H1640">
            <v>360984000000</v>
          </cell>
          <cell r="I1640">
            <v>97041000000</v>
          </cell>
          <cell r="J1640">
            <v>0</v>
          </cell>
          <cell r="K1640">
            <v>0</v>
          </cell>
        </row>
        <row r="1641">
          <cell r="A1641" t="str">
            <v>WRK</v>
          </cell>
          <cell r="D1641">
            <v>2014</v>
          </cell>
          <cell r="G1641">
            <v>9895100000</v>
          </cell>
          <cell r="H1641">
            <v>7961500000</v>
          </cell>
          <cell r="I1641">
            <v>937600000</v>
          </cell>
          <cell r="J1641">
            <v>0</v>
          </cell>
          <cell r="K1641">
            <v>86000000</v>
          </cell>
        </row>
        <row r="1642">
          <cell r="A1642" t="str">
            <v>WRK</v>
          </cell>
          <cell r="D1642">
            <v>2015</v>
          </cell>
          <cell r="G1642">
            <v>11124800000</v>
          </cell>
          <cell r="H1642">
            <v>8986500000</v>
          </cell>
          <cell r="I1642">
            <v>1026100000</v>
          </cell>
          <cell r="J1642">
            <v>0</v>
          </cell>
          <cell r="K1642">
            <v>118900000</v>
          </cell>
        </row>
        <row r="1643">
          <cell r="A1643" t="str">
            <v>WRK</v>
          </cell>
          <cell r="D1643">
            <v>2016</v>
          </cell>
          <cell r="G1643">
            <v>14171800000</v>
          </cell>
          <cell r="H1643">
            <v>11413200000</v>
          </cell>
          <cell r="I1643">
            <v>1750100000</v>
          </cell>
          <cell r="J1643">
            <v>0</v>
          </cell>
          <cell r="K1643">
            <v>211800000</v>
          </cell>
        </row>
        <row r="1644">
          <cell r="A1644" t="str">
            <v>WU</v>
          </cell>
          <cell r="D1644">
            <v>2012</v>
          </cell>
          <cell r="G1644">
            <v>5664800000</v>
          </cell>
          <cell r="H1644">
            <v>3194200000</v>
          </cell>
          <cell r="I1644">
            <v>1140600000</v>
          </cell>
          <cell r="J1644">
            <v>0</v>
          </cell>
          <cell r="K1644">
            <v>0</v>
          </cell>
        </row>
        <row r="1645">
          <cell r="A1645" t="str">
            <v>WU</v>
          </cell>
          <cell r="D1645">
            <v>2013</v>
          </cell>
          <cell r="G1645">
            <v>5542000000</v>
          </cell>
          <cell r="H1645">
            <v>3235000000</v>
          </cell>
          <cell r="I1645">
            <v>1199600000</v>
          </cell>
          <cell r="J1645">
            <v>0</v>
          </cell>
          <cell r="K1645">
            <v>0</v>
          </cell>
        </row>
        <row r="1646">
          <cell r="A1646" t="str">
            <v>WU</v>
          </cell>
          <cell r="D1646">
            <v>2014</v>
          </cell>
          <cell r="G1646">
            <v>5607200000</v>
          </cell>
          <cell r="H1646">
            <v>3297400000</v>
          </cell>
          <cell r="I1646">
            <v>1169300000</v>
          </cell>
          <cell r="J1646">
            <v>0</v>
          </cell>
          <cell r="K1646">
            <v>0</v>
          </cell>
        </row>
        <row r="1647">
          <cell r="A1647" t="str">
            <v>WU</v>
          </cell>
          <cell r="D1647">
            <v>2015</v>
          </cell>
          <cell r="G1647">
            <v>5483700000</v>
          </cell>
          <cell r="H1647">
            <v>3199400000</v>
          </cell>
          <cell r="I1647">
            <v>1174900000</v>
          </cell>
          <cell r="J1647">
            <v>0</v>
          </cell>
          <cell r="K1647">
            <v>0</v>
          </cell>
        </row>
        <row r="1648">
          <cell r="A1648" t="str">
            <v>WY</v>
          </cell>
          <cell r="D1648">
            <v>2012</v>
          </cell>
          <cell r="G1648">
            <v>5989000000</v>
          </cell>
          <cell r="H1648">
            <v>4993000000</v>
          </cell>
          <cell r="I1648">
            <v>320000000</v>
          </cell>
          <cell r="J1648">
            <v>32000000</v>
          </cell>
          <cell r="K1648">
            <v>0</v>
          </cell>
        </row>
        <row r="1649">
          <cell r="A1649" t="str">
            <v>WY</v>
          </cell>
          <cell r="D1649">
            <v>2013</v>
          </cell>
          <cell r="G1649">
            <v>7254000000</v>
          </cell>
          <cell r="H1649">
            <v>5716000000</v>
          </cell>
          <cell r="I1649">
            <v>494000000</v>
          </cell>
          <cell r="J1649">
            <v>33000000</v>
          </cell>
          <cell r="K1649">
            <v>0</v>
          </cell>
        </row>
        <row r="1650">
          <cell r="A1650" t="str">
            <v>WY</v>
          </cell>
          <cell r="D1650">
            <v>2014</v>
          </cell>
          <cell r="G1650">
            <v>7403000000</v>
          </cell>
          <cell r="H1650">
            <v>5763000000</v>
          </cell>
          <cell r="I1650">
            <v>249000000</v>
          </cell>
          <cell r="J1650">
            <v>27000000</v>
          </cell>
          <cell r="K1650">
            <v>0</v>
          </cell>
        </row>
        <row r="1651">
          <cell r="A1651" t="str">
            <v>WY</v>
          </cell>
          <cell r="D1651">
            <v>2015</v>
          </cell>
          <cell r="G1651">
            <v>7082000000</v>
          </cell>
          <cell r="H1651">
            <v>5694000000</v>
          </cell>
          <cell r="I1651">
            <v>420000000</v>
          </cell>
          <cell r="J1651">
            <v>24000000</v>
          </cell>
          <cell r="K1651">
            <v>0</v>
          </cell>
        </row>
        <row r="1652">
          <cell r="A1652" t="str">
            <v>WYN</v>
          </cell>
          <cell r="D1652">
            <v>2012</v>
          </cell>
          <cell r="G1652">
            <v>4534000000</v>
          </cell>
          <cell r="H1652">
            <v>2093000000</v>
          </cell>
          <cell r="I1652">
            <v>1389000000</v>
          </cell>
          <cell r="J1652">
            <v>0</v>
          </cell>
          <cell r="K1652">
            <v>185000000</v>
          </cell>
        </row>
        <row r="1653">
          <cell r="A1653" t="str">
            <v>WYN</v>
          </cell>
          <cell r="D1653">
            <v>2013</v>
          </cell>
          <cell r="G1653">
            <v>5009000000</v>
          </cell>
          <cell r="H1653">
            <v>2394000000</v>
          </cell>
          <cell r="I1653">
            <v>1471000000</v>
          </cell>
          <cell r="J1653">
            <v>0</v>
          </cell>
          <cell r="K1653">
            <v>216000000</v>
          </cell>
        </row>
        <row r="1654">
          <cell r="A1654" t="str">
            <v>WYN</v>
          </cell>
          <cell r="D1654">
            <v>2014</v>
          </cell>
          <cell r="G1654">
            <v>5281000000</v>
          </cell>
          <cell r="H1654">
            <v>2504000000</v>
          </cell>
          <cell r="I1654">
            <v>1557000000</v>
          </cell>
          <cell r="J1654">
            <v>0</v>
          </cell>
          <cell r="K1654">
            <v>233000000</v>
          </cell>
        </row>
        <row r="1655">
          <cell r="A1655" t="str">
            <v>WYN</v>
          </cell>
          <cell r="D1655">
            <v>2015</v>
          </cell>
          <cell r="G1655">
            <v>5536000000</v>
          </cell>
          <cell r="H1655">
            <v>2700000000</v>
          </cell>
          <cell r="I1655">
            <v>1574000000</v>
          </cell>
          <cell r="J1655">
            <v>0</v>
          </cell>
          <cell r="K1655">
            <v>234000000</v>
          </cell>
        </row>
        <row r="1656">
          <cell r="A1656" t="str">
            <v>WYNN</v>
          </cell>
          <cell r="D1656">
            <v>2012</v>
          </cell>
          <cell r="G1656">
            <v>5154284000</v>
          </cell>
          <cell r="H1656">
            <v>3251575000</v>
          </cell>
          <cell r="I1656">
            <v>481677000</v>
          </cell>
          <cell r="J1656">
            <v>0</v>
          </cell>
          <cell r="K1656">
            <v>373199000</v>
          </cell>
        </row>
        <row r="1657">
          <cell r="A1657" t="str">
            <v>WYNN</v>
          </cell>
          <cell r="D1657">
            <v>2013</v>
          </cell>
          <cell r="G1657">
            <v>5620936000</v>
          </cell>
          <cell r="H1657">
            <v>3478822000</v>
          </cell>
          <cell r="I1657">
            <v>465926000</v>
          </cell>
          <cell r="J1657">
            <v>0</v>
          </cell>
          <cell r="K1657">
            <v>371051000</v>
          </cell>
        </row>
        <row r="1658">
          <cell r="A1658" t="str">
            <v>WYNN</v>
          </cell>
          <cell r="D1658">
            <v>2014</v>
          </cell>
          <cell r="G1658">
            <v>5433661000</v>
          </cell>
          <cell r="H1658">
            <v>3316311000</v>
          </cell>
          <cell r="I1658">
            <v>502901000</v>
          </cell>
          <cell r="J1658">
            <v>0</v>
          </cell>
          <cell r="K1658">
            <v>314119000</v>
          </cell>
        </row>
        <row r="1659">
          <cell r="A1659" t="str">
            <v>WYNN</v>
          </cell>
          <cell r="D1659">
            <v>2015</v>
          </cell>
          <cell r="G1659">
            <v>4075883000</v>
          </cell>
          <cell r="H1659">
            <v>2530374000</v>
          </cell>
          <cell r="I1659">
            <v>475328000</v>
          </cell>
          <cell r="J1659">
            <v>0</v>
          </cell>
          <cell r="K1659">
            <v>322629000</v>
          </cell>
        </row>
        <row r="1660">
          <cell r="A1660" t="str">
            <v>XEC</v>
          </cell>
          <cell r="D1660">
            <v>2012</v>
          </cell>
          <cell r="G1660">
            <v>1623938000</v>
          </cell>
          <cell r="H1660">
            <v>337903000</v>
          </cell>
          <cell r="I1660">
            <v>188302000</v>
          </cell>
          <cell r="J1660">
            <v>0</v>
          </cell>
          <cell r="K1660">
            <v>513916000</v>
          </cell>
        </row>
        <row r="1661">
          <cell r="A1661" t="str">
            <v>XEC</v>
          </cell>
          <cell r="D1661">
            <v>2013</v>
          </cell>
          <cell r="G1661">
            <v>1998051000</v>
          </cell>
          <cell r="H1661">
            <v>406198000</v>
          </cell>
          <cell r="I1661">
            <v>72143000</v>
          </cell>
          <cell r="J1661">
            <v>0</v>
          </cell>
          <cell r="K1661">
            <v>615874000</v>
          </cell>
        </row>
        <row r="1662">
          <cell r="A1662" t="str">
            <v>XEC</v>
          </cell>
          <cell r="D1662">
            <v>2014</v>
          </cell>
          <cell r="G1662">
            <v>2424176000</v>
          </cell>
          <cell r="H1662">
            <v>572831000</v>
          </cell>
          <cell r="I1662">
            <v>225070000</v>
          </cell>
          <cell r="J1662">
            <v>0</v>
          </cell>
          <cell r="K1662">
            <v>806021000</v>
          </cell>
        </row>
        <row r="1663">
          <cell r="A1663" t="str">
            <v>XEC</v>
          </cell>
          <cell r="D1663">
            <v>2015</v>
          </cell>
          <cell r="G1663">
            <v>1452619000</v>
          </cell>
          <cell r="H1663">
            <v>519874000</v>
          </cell>
          <cell r="I1663">
            <v>179867000</v>
          </cell>
          <cell r="J1663">
            <v>0</v>
          </cell>
          <cell r="K1663">
            <v>778923000</v>
          </cell>
        </row>
        <row r="1664">
          <cell r="A1664" t="str">
            <v>XEL</v>
          </cell>
          <cell r="D1664">
            <v>2012</v>
          </cell>
          <cell r="G1664">
            <v>10128223000</v>
          </cell>
          <cell r="H1664">
            <v>6710036000</v>
          </cell>
          <cell r="I1664">
            <v>669451000</v>
          </cell>
          <cell r="J1664">
            <v>0</v>
          </cell>
          <cell r="K1664">
            <v>926053000</v>
          </cell>
        </row>
        <row r="1665">
          <cell r="A1665" t="str">
            <v>XEL</v>
          </cell>
          <cell r="D1665">
            <v>2013</v>
          </cell>
          <cell r="G1665">
            <v>10914922000</v>
          </cell>
          <cell r="H1665">
            <v>7408278000</v>
          </cell>
          <cell r="I1665">
            <v>681226000</v>
          </cell>
          <cell r="J1665">
            <v>0</v>
          </cell>
          <cell r="K1665">
            <v>977863000</v>
          </cell>
        </row>
        <row r="1666">
          <cell r="A1666" t="str">
            <v>XEL</v>
          </cell>
          <cell r="D1666">
            <v>2014</v>
          </cell>
          <cell r="G1666">
            <v>11686135000</v>
          </cell>
          <cell r="H1666">
            <v>7951352000</v>
          </cell>
          <cell r="I1666">
            <v>767608000</v>
          </cell>
          <cell r="J1666">
            <v>0</v>
          </cell>
          <cell r="K1666">
            <v>1019045000</v>
          </cell>
        </row>
        <row r="1667">
          <cell r="A1667" t="str">
            <v>XEL</v>
          </cell>
          <cell r="D1667">
            <v>2015</v>
          </cell>
          <cell r="G1667">
            <v>11024486000</v>
          </cell>
          <cell r="H1667">
            <v>7033633000</v>
          </cell>
          <cell r="I1667">
            <v>865817000</v>
          </cell>
          <cell r="J1667">
            <v>0</v>
          </cell>
          <cell r="K1667">
            <v>1124524000</v>
          </cell>
        </row>
        <row r="1668">
          <cell r="A1668" t="str">
            <v>XL</v>
          </cell>
          <cell r="D1668">
            <v>2012</v>
          </cell>
          <cell r="G1668">
            <v>7232397000</v>
          </cell>
          <cell r="H1668">
            <v>5165169000</v>
          </cell>
          <cell r="I1668" t="str">
            <v>0</v>
          </cell>
          <cell r="J1668">
            <v>0</v>
          </cell>
          <cell r="K1668">
            <v>1173955000</v>
          </cell>
        </row>
        <row r="1669">
          <cell r="A1669" t="str">
            <v>XL</v>
          </cell>
          <cell r="D1669">
            <v>2013</v>
          </cell>
          <cell r="G1669">
            <v>7541234000</v>
          </cell>
          <cell r="H1669">
            <v>5106489000</v>
          </cell>
          <cell r="I1669" t="str">
            <v>0</v>
          </cell>
          <cell r="J1669">
            <v>0</v>
          </cell>
          <cell r="K1669">
            <v>1213178000</v>
          </cell>
        </row>
        <row r="1670">
          <cell r="A1670" t="str">
            <v>XL</v>
          </cell>
          <cell r="D1670">
            <v>2014</v>
          </cell>
          <cell r="G1670">
            <v>6602267000</v>
          </cell>
          <cell r="H1670">
            <v>4239474000</v>
          </cell>
          <cell r="I1670" t="str">
            <v>0</v>
          </cell>
          <cell r="J1670">
            <v>0</v>
          </cell>
          <cell r="K1670">
            <v>1341315000</v>
          </cell>
        </row>
        <row r="1671">
          <cell r="A1671" t="str">
            <v>XL</v>
          </cell>
          <cell r="D1671">
            <v>2015</v>
          </cell>
          <cell r="G1671">
            <v>9308926000</v>
          </cell>
          <cell r="H1671">
            <v>6199645000</v>
          </cell>
          <cell r="I1671" t="str">
            <v>0</v>
          </cell>
          <cell r="J1671">
            <v>0</v>
          </cell>
          <cell r="K1671">
            <v>1966939000</v>
          </cell>
        </row>
        <row r="1672">
          <cell r="A1672" t="str">
            <v>XLNX</v>
          </cell>
          <cell r="D1672">
            <v>2013</v>
          </cell>
          <cell r="G1672">
            <v>2168652000</v>
          </cell>
          <cell r="H1672">
            <v>737206000</v>
          </cell>
          <cell r="I1672">
            <v>365684000</v>
          </cell>
          <cell r="J1672">
            <v>475522000</v>
          </cell>
          <cell r="K1672">
            <v>9508000</v>
          </cell>
        </row>
        <row r="1673">
          <cell r="A1673" t="str">
            <v>XLNX</v>
          </cell>
          <cell r="D1673">
            <v>2014</v>
          </cell>
          <cell r="G1673">
            <v>2382531000</v>
          </cell>
          <cell r="H1673">
            <v>743253000</v>
          </cell>
          <cell r="I1673">
            <v>378607000</v>
          </cell>
          <cell r="J1673">
            <v>492447000</v>
          </cell>
          <cell r="K1673">
            <v>9887000</v>
          </cell>
        </row>
        <row r="1674">
          <cell r="A1674" t="str">
            <v>XLNX</v>
          </cell>
          <cell r="D1674">
            <v>2015</v>
          </cell>
          <cell r="G1674">
            <v>2377344000</v>
          </cell>
          <cell r="H1674">
            <v>708823000</v>
          </cell>
          <cell r="I1674">
            <v>353670000</v>
          </cell>
          <cell r="J1674">
            <v>525745000</v>
          </cell>
          <cell r="K1674">
            <v>9537000</v>
          </cell>
        </row>
        <row r="1675">
          <cell r="A1675" t="str">
            <v>XLNX</v>
          </cell>
          <cell r="D1675">
            <v>2016</v>
          </cell>
          <cell r="G1675">
            <v>2213881000</v>
          </cell>
          <cell r="H1675">
            <v>671907000</v>
          </cell>
          <cell r="I1675">
            <v>331652000</v>
          </cell>
          <cell r="J1675">
            <v>533891000</v>
          </cell>
          <cell r="K1675">
            <v>6550000</v>
          </cell>
        </row>
        <row r="1676">
          <cell r="A1676" t="str">
            <v>XOM</v>
          </cell>
          <cell r="D1676">
            <v>2012</v>
          </cell>
          <cell r="G1676">
            <v>451509000000</v>
          </cell>
          <cell r="H1676">
            <v>302056000000</v>
          </cell>
          <cell r="I1676">
            <v>81844000000</v>
          </cell>
          <cell r="J1676">
            <v>0</v>
          </cell>
          <cell r="K1676">
            <v>15888000000</v>
          </cell>
        </row>
        <row r="1677">
          <cell r="A1677" t="str">
            <v>XOM</v>
          </cell>
          <cell r="D1677">
            <v>2013</v>
          </cell>
          <cell r="G1677">
            <v>420836000000</v>
          </cell>
          <cell r="H1677">
            <v>284681000000</v>
          </cell>
          <cell r="I1677">
            <v>76696000000</v>
          </cell>
          <cell r="J1677">
            <v>0</v>
          </cell>
          <cell r="K1677">
            <v>17182000000</v>
          </cell>
        </row>
        <row r="1678">
          <cell r="A1678" t="str">
            <v>XOM</v>
          </cell>
          <cell r="D1678">
            <v>2014</v>
          </cell>
          <cell r="G1678">
            <v>394105000000</v>
          </cell>
          <cell r="H1678">
            <v>266831000000</v>
          </cell>
          <cell r="I1678">
            <v>74226000000</v>
          </cell>
          <cell r="J1678">
            <v>0</v>
          </cell>
          <cell r="K1678">
            <v>17297000000</v>
          </cell>
        </row>
        <row r="1679">
          <cell r="A1679" t="str">
            <v>XOM</v>
          </cell>
          <cell r="D1679">
            <v>2015</v>
          </cell>
          <cell r="G1679">
            <v>259488000000</v>
          </cell>
          <cell r="H1679">
            <v>165590000000</v>
          </cell>
          <cell r="I1679">
            <v>61444000000</v>
          </cell>
          <cell r="J1679">
            <v>0</v>
          </cell>
          <cell r="K1679">
            <v>18048000000</v>
          </cell>
        </row>
        <row r="1680">
          <cell r="A1680" t="str">
            <v>XRAY</v>
          </cell>
          <cell r="D1680">
            <v>2012</v>
          </cell>
          <cell r="G1680">
            <v>2928429000</v>
          </cell>
          <cell r="H1680">
            <v>1372042000</v>
          </cell>
          <cell r="I1680">
            <v>1148731000</v>
          </cell>
          <cell r="J1680">
            <v>0</v>
          </cell>
          <cell r="K1680">
            <v>0</v>
          </cell>
        </row>
        <row r="1681">
          <cell r="A1681" t="str">
            <v>XRAY</v>
          </cell>
          <cell r="D1681">
            <v>2013</v>
          </cell>
          <cell r="G1681">
            <v>2950800000</v>
          </cell>
          <cell r="H1681">
            <v>1373400000</v>
          </cell>
          <cell r="I1681">
            <v>1144800000</v>
          </cell>
          <cell r="J1681">
            <v>0</v>
          </cell>
          <cell r="K1681">
            <v>0</v>
          </cell>
        </row>
        <row r="1682">
          <cell r="A1682" t="str">
            <v>XRAY</v>
          </cell>
          <cell r="D1682">
            <v>2014</v>
          </cell>
          <cell r="G1682">
            <v>2922600000</v>
          </cell>
          <cell r="H1682">
            <v>1322800000</v>
          </cell>
          <cell r="I1682">
            <v>1143100000</v>
          </cell>
          <cell r="J1682">
            <v>0</v>
          </cell>
          <cell r="K1682">
            <v>0</v>
          </cell>
        </row>
        <row r="1683">
          <cell r="A1683" t="str">
            <v>XRAY</v>
          </cell>
          <cell r="D1683">
            <v>2015</v>
          </cell>
          <cell r="G1683">
            <v>2674300000</v>
          </cell>
          <cell r="H1683">
            <v>1157100000</v>
          </cell>
          <cell r="I1683">
            <v>1077300000</v>
          </cell>
          <cell r="J1683">
            <v>0</v>
          </cell>
          <cell r="K1683">
            <v>0</v>
          </cell>
        </row>
        <row r="1684">
          <cell r="A1684" t="str">
            <v>XRX</v>
          </cell>
          <cell r="D1684">
            <v>2012</v>
          </cell>
          <cell r="G1684">
            <v>20421000000</v>
          </cell>
          <cell r="H1684">
            <v>13634000000</v>
          </cell>
          <cell r="I1684">
            <v>4398000000</v>
          </cell>
          <cell r="J1684">
            <v>655000000</v>
          </cell>
          <cell r="K1684">
            <v>301000000</v>
          </cell>
        </row>
        <row r="1685">
          <cell r="A1685" t="str">
            <v>XRX</v>
          </cell>
          <cell r="D1685">
            <v>2013</v>
          </cell>
          <cell r="G1685">
            <v>20006000000</v>
          </cell>
          <cell r="H1685">
            <v>13521000000</v>
          </cell>
          <cell r="I1685">
            <v>4219000000</v>
          </cell>
          <cell r="J1685">
            <v>603000000</v>
          </cell>
          <cell r="K1685">
            <v>305000000</v>
          </cell>
        </row>
        <row r="1686">
          <cell r="A1686" t="str">
            <v>XRX</v>
          </cell>
          <cell r="D1686">
            <v>2014</v>
          </cell>
          <cell r="G1686">
            <v>19540000000</v>
          </cell>
          <cell r="H1686">
            <v>13294000000</v>
          </cell>
          <cell r="I1686">
            <v>4020000000</v>
          </cell>
          <cell r="J1686">
            <v>577000000</v>
          </cell>
          <cell r="K1686">
            <v>315000000</v>
          </cell>
        </row>
        <row r="1687">
          <cell r="A1687" t="str">
            <v>XRX</v>
          </cell>
          <cell r="D1687">
            <v>2015</v>
          </cell>
          <cell r="G1687">
            <v>18045000000</v>
          </cell>
          <cell r="H1687">
            <v>12782000000</v>
          </cell>
          <cell r="I1687">
            <v>3792000000</v>
          </cell>
          <cell r="J1687">
            <v>563000000</v>
          </cell>
          <cell r="K1687">
            <v>310000000</v>
          </cell>
        </row>
        <row r="1688">
          <cell r="A1688" t="str">
            <v>XYL</v>
          </cell>
          <cell r="D1688">
            <v>2012</v>
          </cell>
          <cell r="G1688">
            <v>3791000000</v>
          </cell>
          <cell r="H1688">
            <v>2289000000</v>
          </cell>
          <cell r="I1688">
            <v>936000000</v>
          </cell>
          <cell r="J1688">
            <v>106000000</v>
          </cell>
          <cell r="K1688">
            <v>0</v>
          </cell>
        </row>
        <row r="1689">
          <cell r="A1689" t="str">
            <v>XYL</v>
          </cell>
          <cell r="D1689">
            <v>2013</v>
          </cell>
          <cell r="G1689">
            <v>3837000000</v>
          </cell>
          <cell r="H1689">
            <v>2338000000</v>
          </cell>
          <cell r="I1689">
            <v>990000000</v>
          </cell>
          <cell r="J1689">
            <v>104000000</v>
          </cell>
          <cell r="K1689">
            <v>0</v>
          </cell>
        </row>
        <row r="1690">
          <cell r="A1690" t="str">
            <v>XYL</v>
          </cell>
          <cell r="D1690">
            <v>2014</v>
          </cell>
          <cell r="G1690">
            <v>3916000000</v>
          </cell>
          <cell r="H1690">
            <v>2403000000</v>
          </cell>
          <cell r="I1690">
            <v>920000000</v>
          </cell>
          <cell r="J1690">
            <v>104000000</v>
          </cell>
          <cell r="K1690">
            <v>0</v>
          </cell>
        </row>
        <row r="1691">
          <cell r="A1691" t="str">
            <v>XYL</v>
          </cell>
          <cell r="D1691">
            <v>2015</v>
          </cell>
          <cell r="G1691">
            <v>3653000000</v>
          </cell>
          <cell r="H1691">
            <v>2249000000</v>
          </cell>
          <cell r="I1691">
            <v>854000000</v>
          </cell>
          <cell r="J1691">
            <v>95000000</v>
          </cell>
          <cell r="K1691">
            <v>0</v>
          </cell>
        </row>
        <row r="1692">
          <cell r="A1692" t="str">
            <v>YHOO</v>
          </cell>
          <cell r="D1692">
            <v>2012</v>
          </cell>
          <cell r="G1692">
            <v>4986566000</v>
          </cell>
          <cell r="H1692">
            <v>1620566000</v>
          </cell>
          <cell r="I1692">
            <v>1641819000</v>
          </cell>
          <cell r="J1692">
            <v>885824000</v>
          </cell>
          <cell r="K1692">
            <v>35819000</v>
          </cell>
        </row>
        <row r="1693">
          <cell r="A1693" t="str">
            <v>YHOO</v>
          </cell>
          <cell r="D1693">
            <v>2013</v>
          </cell>
          <cell r="G1693">
            <v>4680380000</v>
          </cell>
          <cell r="H1693">
            <v>1349380000</v>
          </cell>
          <cell r="I1693">
            <v>1751275000</v>
          </cell>
          <cell r="J1693">
            <v>957587000</v>
          </cell>
          <cell r="K1693">
            <v>44841000</v>
          </cell>
        </row>
        <row r="1694">
          <cell r="A1694" t="str">
            <v>YHOO</v>
          </cell>
          <cell r="D1694">
            <v>2014</v>
          </cell>
          <cell r="G1694">
            <v>4618133000</v>
          </cell>
          <cell r="H1694">
            <v>1387375000</v>
          </cell>
          <cell r="I1694">
            <v>1770710000</v>
          </cell>
          <cell r="J1694">
            <v>1156386000</v>
          </cell>
          <cell r="K1694">
            <v>66750000</v>
          </cell>
        </row>
        <row r="1695">
          <cell r="A1695" t="str">
            <v>YHOO</v>
          </cell>
          <cell r="D1695">
            <v>2015</v>
          </cell>
          <cell r="G1695">
            <v>4968301000</v>
          </cell>
          <cell r="H1695">
            <v>2077748000</v>
          </cell>
          <cell r="I1695">
            <v>1768522000</v>
          </cell>
          <cell r="J1695">
            <v>1177923000</v>
          </cell>
          <cell r="K1695">
            <v>79042000</v>
          </cell>
        </row>
        <row r="1696">
          <cell r="A1696" t="str">
            <v>YUM</v>
          </cell>
          <cell r="D1696">
            <v>2012</v>
          </cell>
          <cell r="G1696">
            <v>13633000000</v>
          </cell>
          <cell r="H1696">
            <v>9852000000</v>
          </cell>
          <cell r="I1696">
            <v>1450000000</v>
          </cell>
          <cell r="J1696">
            <v>0</v>
          </cell>
          <cell r="K1696">
            <v>0</v>
          </cell>
        </row>
        <row r="1697">
          <cell r="A1697" t="str">
            <v>YUM</v>
          </cell>
          <cell r="D1697">
            <v>2013</v>
          </cell>
          <cell r="G1697">
            <v>13084000000</v>
          </cell>
          <cell r="H1697">
            <v>9501000000</v>
          </cell>
          <cell r="I1697">
            <v>1454000000</v>
          </cell>
          <cell r="J1697">
            <v>0</v>
          </cell>
          <cell r="K1697">
            <v>0</v>
          </cell>
        </row>
        <row r="1698">
          <cell r="A1698" t="str">
            <v>YUM</v>
          </cell>
          <cell r="D1698">
            <v>2014</v>
          </cell>
          <cell r="G1698">
            <v>13279000000</v>
          </cell>
          <cell r="H1698">
            <v>9682000000</v>
          </cell>
          <cell r="I1698">
            <v>1505000000</v>
          </cell>
          <cell r="J1698">
            <v>0</v>
          </cell>
          <cell r="K1698">
            <v>0</v>
          </cell>
        </row>
        <row r="1699">
          <cell r="A1699" t="str">
            <v>YUM</v>
          </cell>
          <cell r="D1699">
            <v>2015</v>
          </cell>
          <cell r="G1699">
            <v>13105000000</v>
          </cell>
          <cell r="H1699">
            <v>9359000000</v>
          </cell>
          <cell r="I1699">
            <v>1746000000</v>
          </cell>
          <cell r="J1699">
            <v>0</v>
          </cell>
          <cell r="K1699">
            <v>0</v>
          </cell>
        </row>
        <row r="1700">
          <cell r="A1700" t="str">
            <v>ZBH</v>
          </cell>
          <cell r="D1700">
            <v>2012</v>
          </cell>
          <cell r="G1700">
            <v>4471700000</v>
          </cell>
          <cell r="H1700">
            <v>1125200000</v>
          </cell>
          <cell r="I1700">
            <v>1822100000</v>
          </cell>
          <cell r="J1700">
            <v>225600000</v>
          </cell>
          <cell r="K1700">
            <v>0</v>
          </cell>
        </row>
        <row r="1701">
          <cell r="A1701" t="str">
            <v>ZBH</v>
          </cell>
          <cell r="D1701">
            <v>2013</v>
          </cell>
          <cell r="G1701">
            <v>4623400000</v>
          </cell>
          <cell r="H1701">
            <v>1266700000</v>
          </cell>
          <cell r="I1701">
            <v>1796300000</v>
          </cell>
          <cell r="J1701">
            <v>203000000</v>
          </cell>
          <cell r="K1701">
            <v>78500000</v>
          </cell>
        </row>
        <row r="1702">
          <cell r="A1702" t="str">
            <v>ZBH</v>
          </cell>
          <cell r="D1702">
            <v>2014</v>
          </cell>
          <cell r="G1702">
            <v>4673300000</v>
          </cell>
          <cell r="H1702">
            <v>1242800000</v>
          </cell>
          <cell r="I1702">
            <v>1772200000</v>
          </cell>
          <cell r="J1702">
            <v>187400000</v>
          </cell>
          <cell r="K1702">
            <v>92500000</v>
          </cell>
        </row>
        <row r="1703">
          <cell r="A1703" t="str">
            <v>ZBH</v>
          </cell>
          <cell r="D1703">
            <v>2015</v>
          </cell>
          <cell r="G1703">
            <v>5997800000</v>
          </cell>
          <cell r="H1703">
            <v>1800600000</v>
          </cell>
          <cell r="I1703">
            <v>2291900000</v>
          </cell>
          <cell r="J1703">
            <v>268800000</v>
          </cell>
          <cell r="K1703">
            <v>337400000</v>
          </cell>
        </row>
        <row r="1704">
          <cell r="A1704" t="str">
            <v>ZION</v>
          </cell>
          <cell r="D1704">
            <v>2012</v>
          </cell>
          <cell r="G1704">
            <v>2458592000</v>
          </cell>
          <cell r="H1704">
            <v>80146000</v>
          </cell>
          <cell r="I1704">
            <v>1579007000</v>
          </cell>
          <cell r="J1704">
            <v>0</v>
          </cell>
          <cell r="K1704">
            <v>31237000</v>
          </cell>
        </row>
        <row r="1705">
          <cell r="A1705" t="str">
            <v>ZION</v>
          </cell>
          <cell r="D1705">
            <v>2013</v>
          </cell>
          <cell r="G1705">
            <v>2278812000</v>
          </cell>
          <cell r="H1705">
            <v>58913000</v>
          </cell>
          <cell r="I1705">
            <v>1700064000</v>
          </cell>
          <cell r="J1705">
            <v>0</v>
          </cell>
          <cell r="K1705">
            <v>72761000</v>
          </cell>
        </row>
        <row r="1706">
          <cell r="A1706" t="str">
            <v>ZION</v>
          </cell>
          <cell r="D1706">
            <v>2014</v>
          </cell>
          <cell r="G1706">
            <v>2361631000</v>
          </cell>
          <cell r="H1706">
            <v>49736000</v>
          </cell>
          <cell r="I1706">
            <v>1654369000</v>
          </cell>
          <cell r="J1706">
            <v>0</v>
          </cell>
          <cell r="K1706">
            <v>87159000</v>
          </cell>
        </row>
        <row r="1707">
          <cell r="A1707" t="str">
            <v>ZION</v>
          </cell>
          <cell r="D1707">
            <v>2015</v>
          </cell>
          <cell r="G1707">
            <v>2210591000</v>
          </cell>
          <cell r="H1707">
            <v>49344000</v>
          </cell>
          <cell r="I1707">
            <v>1591239000</v>
          </cell>
          <cell r="J1707">
            <v>0</v>
          </cell>
          <cell r="K1707">
            <v>49282000</v>
          </cell>
        </row>
        <row r="1708">
          <cell r="A1708" t="str">
            <v>ZTS</v>
          </cell>
          <cell r="D1708">
            <v>2013</v>
          </cell>
          <cell r="G1708">
            <v>4561000000</v>
          </cell>
          <cell r="H1708">
            <v>1669000000</v>
          </cell>
          <cell r="I1708">
            <v>1613000000</v>
          </cell>
          <cell r="J1708">
            <v>399000000</v>
          </cell>
          <cell r="K1708">
            <v>60000000</v>
          </cell>
        </row>
        <row r="1709">
          <cell r="A1709" t="str">
            <v>ZTS</v>
          </cell>
          <cell r="D1709">
            <v>2014</v>
          </cell>
          <cell r="G1709">
            <v>4785000000</v>
          </cell>
          <cell r="H1709">
            <v>1717000000</v>
          </cell>
          <cell r="I1709">
            <v>1643000000</v>
          </cell>
          <cell r="J1709">
            <v>396000000</v>
          </cell>
          <cell r="K1709">
            <v>60000000</v>
          </cell>
        </row>
        <row r="1710">
          <cell r="A1710" t="str">
            <v>ZTS</v>
          </cell>
          <cell r="D1710">
            <v>2015</v>
          </cell>
          <cell r="G1710">
            <v>4765000000</v>
          </cell>
          <cell r="H1710">
            <v>1738000000</v>
          </cell>
          <cell r="I1710">
            <v>1532000000</v>
          </cell>
          <cell r="J1710">
            <v>364000000</v>
          </cell>
          <cell r="K1710">
            <v>61000000</v>
          </cell>
        </row>
        <row r="1711">
          <cell r="A1711" t="str">
            <v>ZTS</v>
          </cell>
          <cell r="D1711">
            <v>2016</v>
          </cell>
          <cell r="G1711">
            <v>4888000000</v>
          </cell>
          <cell r="H1711">
            <v>1666000000</v>
          </cell>
          <cell r="I1711">
            <v>1364000000</v>
          </cell>
          <cell r="J1711">
            <v>376000000</v>
          </cell>
          <cell r="K1711">
            <v>85000000</v>
          </cell>
        </row>
      </sheetData>
      <sheetData sheetId="1"/>
      <sheetData sheetId="2">
        <row r="4">
          <cell r="C4" t="str">
            <v>MON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i" refreshedDate="44710.000239699075" createdVersion="7" refreshedVersion="7" minRefreshableVersion="3" recordCount="1746" xr:uid="{531C14D0-8AF1-46CE-AD4A-A402FB87863B}">
  <cacheSource type="worksheet">
    <worksheetSource ref="A1:N1048576" sheet="Nyse Data"/>
  </cacheSource>
  <cacheFields count="14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/>
    </cacheField>
    <cacheField name="Period_Ending" numFmtId="0">
      <sharedItems containsNonDate="0" containsDate="1" containsString="0" containsBlank="1" minDate="2003-06-30T00:00:00" maxDate="2017-01-02T00:00:00"/>
    </cacheField>
    <cacheField name="Year_Listed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  <cacheField name="GICS_Sector" numFmtId="0">
      <sharedItems containsBlank="1"/>
    </cacheField>
    <cacheField name="GICS_Sub_Industry" numFmtId="0">
      <sharedItems containsBlank="1"/>
    </cacheField>
    <cacheField name=" Total_Revenue " numFmtId="0">
      <sharedItems containsString="0" containsBlank="1" containsNumber="1" containsInteger="1" minValue="1514000" maxValue="485651000000"/>
    </cacheField>
    <cacheField name=" COGS" numFmtId="0">
      <sharedItems containsString="0" containsBlank="1" containsNumber="1" containsInteger="1" minValue="0" maxValue="365086000000"/>
    </cacheField>
    <cacheField name=" SGA" numFmtId="0">
      <sharedItems containsString="0" containsBlank="1" containsNumber="1" containsInteger="1" minValue="-487000000" maxValue="97041000000"/>
    </cacheField>
    <cacheField name="R&amp;D" numFmtId="0">
      <sharedItems containsString="0" containsBlank="1" containsNumber="1" containsInteger="1" minValue="0" maxValue="12740000000"/>
    </cacheField>
    <cacheField name="OOI" numFmtId="0">
      <sharedItems containsString="0" containsBlank="1" containsNumber="1" containsInteger="1" minValue="-87159000" maxValue="54872000000"/>
    </cacheField>
    <cacheField name="Total_OPE" numFmtId="0">
      <sharedItems containsString="0" containsBlank="1" containsNumber="1" containsInteger="1" minValue="-487000000" maxValue="97732000000"/>
    </cacheField>
    <cacheField name="Gross_Profit" numFmtId="0">
      <sharedItems containsString="0" containsBlank="1" containsNumber="1" containsInteger="1" minValue="-12647000000" maxValue="149453000000"/>
    </cacheField>
    <cacheField name="Operating_Income" numFmtId="0">
      <sharedItems containsString="0" containsBlank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6">
  <r>
    <x v="0"/>
    <s v="Year 1"/>
    <d v="2012-12-31T00:00:00"/>
    <x v="0"/>
    <s v="Industrials"/>
    <s v="Airlines"/>
    <n v="24855000000"/>
    <n v="10499000000"/>
    <n v="12977000000"/>
    <n v="0"/>
    <n v="845000000"/>
    <n v="13822000000"/>
    <n v="14356000000"/>
    <n v="534000000"/>
  </r>
  <r>
    <x v="0"/>
    <s v="Year 2"/>
    <d v="2013-12-31T00:00:00"/>
    <x v="1"/>
    <s v="Industrials"/>
    <s v="Airlines"/>
    <n v="26743000000"/>
    <n v="11019000000"/>
    <n v="12913000000"/>
    <n v="0"/>
    <n v="853000000"/>
    <n v="13766000000"/>
    <n v="15724000000"/>
    <n v="1958000000"/>
  </r>
  <r>
    <x v="0"/>
    <s v="Year 3"/>
    <d v="2014-12-31T00:00:00"/>
    <x v="2"/>
    <s v="Industrials"/>
    <s v="Airlines"/>
    <n v="42650000000"/>
    <n v="15620000000"/>
    <n v="20686000000"/>
    <n v="0"/>
    <n v="1295000000"/>
    <n v="21981000000"/>
    <n v="27030000000"/>
    <n v="5049000000"/>
  </r>
  <r>
    <x v="0"/>
    <s v="Year 4"/>
    <d v="2015-12-31T00:00:00"/>
    <x v="3"/>
    <s v="Industrials"/>
    <s v="Airlines"/>
    <n v="40990000000"/>
    <n v="11096000000"/>
    <n v="21275000000"/>
    <n v="0"/>
    <n v="1364000000"/>
    <n v="22639000000"/>
    <n v="29894000000"/>
    <n v="7255000000"/>
  </r>
  <r>
    <x v="1"/>
    <s v="Year 1"/>
    <d v="2012-12-29T00:00:00"/>
    <x v="0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Year 2"/>
    <d v="2013-12-28T00:00:00"/>
    <x v="1"/>
    <s v="Consumer Discretionary"/>
    <s v="Automotive Retail"/>
    <n v="6493814000"/>
    <n v="3241668000"/>
    <n v="2591828000"/>
    <n v="0"/>
    <n v="0"/>
    <n v="2591828000"/>
    <n v="3252146000"/>
    <n v="660318000"/>
  </r>
  <r>
    <x v="1"/>
    <s v="Year 3"/>
    <d v="2015-01-03T00:00:00"/>
    <x v="3"/>
    <s v="Consumer Discretionary"/>
    <s v="Automotive Retail"/>
    <n v="9843861000"/>
    <n v="5390248000"/>
    <n v="3601903000"/>
    <n v="0"/>
    <n v="0"/>
    <n v="3601903000"/>
    <n v="4453613000"/>
    <n v="851710000"/>
  </r>
  <r>
    <x v="1"/>
    <s v="Year 4"/>
    <d v="2016-01-02T00:00:00"/>
    <x v="4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Year 1"/>
    <d v="2013-09-28T00:00:00"/>
    <x v="1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Year 2"/>
    <d v="2013-12-31T00:00:00"/>
    <x v="1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Year 3"/>
    <d v="2014-12-31T00:00:00"/>
    <x v="2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Year 4"/>
    <d v="2015-12-31T00:00:00"/>
    <x v="3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Year 1"/>
    <d v="2013-09-30T00:00:00"/>
    <x v="1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Year 2"/>
    <d v="2014-09-30T00:00:00"/>
    <x v="2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Year 3"/>
    <d v="2015-09-30T00:00:00"/>
    <x v="3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Year 4"/>
    <d v="2016-09-30T00:00:00"/>
    <x v="4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Year 1"/>
    <d v="2012-12-31T00:00:00"/>
    <x v="0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Year 2"/>
    <d v="2013-12-31T00:00:00"/>
    <x v="1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Year 3"/>
    <d v="2014-12-31T00:00:00"/>
    <x v="2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Year 4"/>
    <d v="2015-12-31T00:00:00"/>
    <x v="3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Year 1"/>
    <d v="2013-11-29T00:00:00"/>
    <x v="1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Year 2"/>
    <d v="2014-11-28T00:00:00"/>
    <x v="2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Year 3"/>
    <d v="2015-11-27T00:00:00"/>
    <x v="3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s v="Year 4"/>
    <d v="2016-12-02T00:00:00"/>
    <x v="4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s v="Year 1"/>
    <d v="2013-11-02T00:00:00"/>
    <x v="1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s v="Year 2"/>
    <d v="2014-11-01T00:00:00"/>
    <x v="2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Year 3"/>
    <d v="2015-10-31T00:00:00"/>
    <x v="3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Year 4"/>
    <d v="2016-10-29T00:00:00"/>
    <x v="4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Year 1"/>
    <d v="2012-12-31T00:00:00"/>
    <x v="0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Year 2"/>
    <d v="2013-12-31T00:00:00"/>
    <x v="1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Year 3"/>
    <d v="2014-12-31T00:00:00"/>
    <x v="2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Year 4"/>
    <d v="2015-12-31T00:00:00"/>
    <x v="3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Year 1"/>
    <d v="2012-12-31T00:00:00"/>
    <x v="0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Year 2"/>
    <d v="2013-12-31T00:00:00"/>
    <x v="1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Year 3"/>
    <d v="2014-12-31T00:00:00"/>
    <x v="2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Year 4"/>
    <d v="2015-12-31T00:00:00"/>
    <x v="3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Year 1"/>
    <d v="2013-01-31T00:00:00"/>
    <x v="1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Year 2"/>
    <d v="2014-01-31T00:00:00"/>
    <x v="2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Year 3"/>
    <d v="2015-01-31T00:00:00"/>
    <x v="3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Year 4"/>
    <d v="2016-01-31T00:00:00"/>
    <x v="4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Year 1"/>
    <d v="2012-12-31T00:00:00"/>
    <x v="0"/>
    <s v="Utilities"/>
    <s v="MultiUtilities"/>
    <n v="5781000000"/>
    <n v="3477000000"/>
    <n v="443000000"/>
    <n v="0"/>
    <n v="673000000"/>
    <n v="1116000000"/>
    <n v="2304000000"/>
    <n v="1188000000"/>
  </r>
  <r>
    <x v="11"/>
    <s v="Year 2"/>
    <d v="2013-12-31T00:00:00"/>
    <x v="1"/>
    <s v="Utilities"/>
    <s v="MultiUtilities"/>
    <n v="5838000000"/>
    <n v="3490000000"/>
    <n v="458000000"/>
    <n v="0"/>
    <n v="706000000"/>
    <n v="1164000000"/>
    <n v="2348000000"/>
    <n v="1184000000"/>
  </r>
  <r>
    <x v="11"/>
    <s v="Year 3"/>
    <d v="2014-12-31T00:00:00"/>
    <x v="2"/>
    <s v="Utilities"/>
    <s v="MultiUtilities"/>
    <n v="6053000000"/>
    <n v="3586000000"/>
    <n v="468000000"/>
    <n v="0"/>
    <n v="745000000"/>
    <n v="1213000000"/>
    <n v="2467000000"/>
    <n v="1254000000"/>
  </r>
  <r>
    <x v="11"/>
    <s v="Year 4"/>
    <d v="2015-12-31T00:00:00"/>
    <x v="3"/>
    <s v="Utilities"/>
    <s v="MultiUtilities"/>
    <n v="6098000000"/>
    <n v="3501000000"/>
    <n v="542000000"/>
    <n v="0"/>
    <n v="796000000"/>
    <n v="1338000000"/>
    <n v="2597000000"/>
    <n v="1259000000"/>
  </r>
  <r>
    <x v="12"/>
    <s v="Year 1"/>
    <d v="2012-12-31T00:00:00"/>
    <x v="0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Year 2"/>
    <d v="2013-12-31T00:00:00"/>
    <x v="1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Year 3"/>
    <d v="2014-12-31T00:00:00"/>
    <x v="2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Year 4"/>
    <d v="2015-12-31T00:00:00"/>
    <x v="3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Year 1"/>
    <d v="2012-12-31T00:00:00"/>
    <x v="0"/>
    <s v="Financials"/>
    <s v="Life &amp; Health Insurance"/>
    <n v="25364000000"/>
    <n v="17074000000"/>
    <n v="0"/>
    <n v="0"/>
    <n v="3727000000"/>
    <n v="3727000000"/>
    <n v="8290000000"/>
    <n v="4563000000"/>
  </r>
  <r>
    <x v="13"/>
    <s v="Year 2"/>
    <d v="2013-12-31T00:00:00"/>
    <x v="1"/>
    <s v="Financials"/>
    <s v="Life &amp; Health Insurance"/>
    <n v="23939000000"/>
    <n v="15341000000"/>
    <n v="0"/>
    <n v="0"/>
    <n v="3489000000"/>
    <n v="3489000000"/>
    <n v="8598000000"/>
    <n v="5109000000"/>
  </r>
  <r>
    <x v="13"/>
    <s v="Year 3"/>
    <d v="2014-12-31T00:00:00"/>
    <x v="2"/>
    <s v="Financials"/>
    <s v="Life &amp; Health Insurance"/>
    <n v="22728000000"/>
    <n v="14373000000"/>
    <n v="0"/>
    <n v="0"/>
    <n v="3547000000"/>
    <n v="3547000000"/>
    <n v="8355000000"/>
    <n v="4808000000"/>
  </r>
  <r>
    <x v="13"/>
    <s v="Year 4"/>
    <d v="2015-12-31T00:00:00"/>
    <x v="3"/>
    <s v="Financials"/>
    <s v="Life &amp; Health Insurance"/>
    <n v="20872000000"/>
    <n v="13049000000"/>
    <n v="0"/>
    <n v="0"/>
    <n v="3672000000"/>
    <n v="3672000000"/>
    <n v="7823000000"/>
    <n v="4151000000"/>
  </r>
  <r>
    <x v="14"/>
    <s v="Year 1"/>
    <d v="2012-12-31T00:00:00"/>
    <x v="0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Year 2"/>
    <d v="2013-12-31T00:00:00"/>
    <x v="1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Year 3"/>
    <d v="2014-12-31T00:00:00"/>
    <x v="2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Year 4"/>
    <d v="2015-12-31T00:00:00"/>
    <x v="3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Year 1"/>
    <d v="2012-12-31T00:00:00"/>
    <x v="0"/>
    <s v="Real Estate"/>
    <s v="REITs"/>
    <n v="958511000"/>
    <n v="386355000"/>
    <n v="61732000"/>
    <n v="0"/>
    <n v="325173000"/>
    <n v="386905000"/>
    <n v="572156000"/>
    <n v="185251000"/>
  </r>
  <r>
    <x v="15"/>
    <s v="Year 2"/>
    <d v="2013-12-31T00:00:00"/>
    <x v="1"/>
    <s v="Real Estate"/>
    <s v="REITs"/>
    <n v="974053000"/>
    <n v="380051000"/>
    <n v="53073000"/>
    <n v="0"/>
    <n v="291910000"/>
    <n v="344983000"/>
    <n v="594002000"/>
    <n v="249019000"/>
  </r>
  <r>
    <x v="15"/>
    <s v="Year 3"/>
    <d v="2014-12-31T00:00:00"/>
    <x v="2"/>
    <s v="Real Estate"/>
    <s v="REITs"/>
    <n v="984363000"/>
    <n v="380964000"/>
    <n v="56621000"/>
    <n v="0"/>
    <n v="282608000"/>
    <n v="339229000"/>
    <n v="603399000"/>
    <n v="264170000"/>
  </r>
  <r>
    <x v="15"/>
    <s v="Year 4"/>
    <d v="2015-12-31T00:00:00"/>
    <x v="3"/>
    <s v="Real Estate"/>
    <s v="REITs"/>
    <n v="981310000"/>
    <n v="365248000"/>
    <n v="53546000"/>
    <n v="0"/>
    <n v="306301000"/>
    <n v="359847000"/>
    <n v="616062000"/>
    <n v="256215000"/>
  </r>
  <r>
    <x v="16"/>
    <s v="Year 1"/>
    <d v="2013-12-31T00:00:00"/>
    <x v="1"/>
    <s v="Financials"/>
    <s v="Multi-line Insurance"/>
    <n v="9047657000"/>
    <n v="6709936000"/>
    <n v="0"/>
    <n v="0"/>
    <n v="1470287000"/>
    <n v="1470287000"/>
    <n v="2337721000"/>
    <n v="867434000"/>
  </r>
  <r>
    <x v="16"/>
    <s v="Year 2"/>
    <d v="2014-12-31T00:00:00"/>
    <x v="2"/>
    <s v="Financials"/>
    <s v="Multi-line Insurance"/>
    <n v="10381653000"/>
    <n v="8093563000"/>
    <n v="0"/>
    <n v="0"/>
    <n v="1485558000"/>
    <n v="1485558000"/>
    <n v="2288090000"/>
    <n v="802532000"/>
  </r>
  <r>
    <x v="16"/>
    <s v="Year 3"/>
    <d v="2015-12-31T00:00:00"/>
    <x v="3"/>
    <s v="Financials"/>
    <s v="Multi-line Insurance"/>
    <n v="10325494000"/>
    <n v="8666624000"/>
    <n v="0"/>
    <n v="0"/>
    <n v="1402573000"/>
    <n v="1402573000"/>
    <n v="1658870000"/>
    <n v="256297000"/>
  </r>
  <r>
    <x v="16"/>
    <s v="Year 4"/>
    <d v="2016-12-31T00:00:00"/>
    <x v="4"/>
    <s v="Financials"/>
    <s v="Multi-line Insurance"/>
    <n v="7531780000"/>
    <n v="5251228000"/>
    <n v="0"/>
    <n v="0"/>
    <n v="1351314000"/>
    <n v="1351314000"/>
    <n v="2280552000"/>
    <n v="929238000"/>
  </r>
  <r>
    <x v="17"/>
    <s v="Year 1"/>
    <d v="2012-12-31T00:00:00"/>
    <x v="0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Year 2"/>
    <d v="2013-12-31T00:00:00"/>
    <x v="1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Year 3"/>
    <d v="2014-12-31T00:00:00"/>
    <x v="2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Year 4"/>
    <d v="2015-12-31T00:00:00"/>
    <x v="3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Year 1"/>
    <d v="2012-12-31T00:00:00"/>
    <x v="0"/>
    <s v="Materials"/>
    <s v="Specialty Chemicals"/>
    <n v="2519154000"/>
    <n v="1620311000"/>
    <n v="308456000"/>
    <n v="78919000"/>
    <n v="0"/>
    <n v="387375000"/>
    <n v="898843000"/>
    <n v="511468000"/>
  </r>
  <r>
    <x v="18"/>
    <s v="Year 2"/>
    <d v="2013-12-31T00:00:00"/>
    <x v="1"/>
    <s v="Materials"/>
    <s v="Specialty Chemicals"/>
    <n v="2394270000"/>
    <n v="1543799000"/>
    <n v="158189000"/>
    <n v="82246000"/>
    <n v="0"/>
    <n v="240435000"/>
    <n v="850471000"/>
    <n v="610036000"/>
  </r>
  <r>
    <x v="18"/>
    <s v="Year 3"/>
    <d v="2014-12-31T00:00:00"/>
    <x v="2"/>
    <s v="Materials"/>
    <s v="Specialty Chemicals"/>
    <n v="2445548000"/>
    <n v="1674700000"/>
    <n v="355135000"/>
    <n v="88310000"/>
    <n v="0"/>
    <n v="443445000"/>
    <n v="770848000"/>
    <n v="327403000"/>
  </r>
  <r>
    <x v="18"/>
    <s v="Year 4"/>
    <d v="2015-12-31T00:00:00"/>
    <x v="3"/>
    <s v="Materials"/>
    <s v="Specialty Chemicals"/>
    <n v="3651335000"/>
    <n v="2454463000"/>
    <n v="512274000"/>
    <n v="102871000"/>
    <n v="0"/>
    <n v="615145000"/>
    <n v="1196872000"/>
    <n v="581727000"/>
  </r>
  <r>
    <x v="19"/>
    <s v="Year 1"/>
    <d v="2012-12-31T00:00:00"/>
    <x v="0"/>
    <s v="Industrials"/>
    <s v="Airlines"/>
    <n v="4657000000"/>
    <n v="2319000000"/>
    <n v="1542000000"/>
    <n v="0"/>
    <n v="264000000"/>
    <n v="1806000000"/>
    <n v="2338000000"/>
    <n v="532000000"/>
  </r>
  <r>
    <x v="19"/>
    <s v="Year 2"/>
    <d v="2013-12-31T00:00:00"/>
    <x v="1"/>
    <s v="Industrials"/>
    <s v="Airlines"/>
    <n v="5156000000"/>
    <n v="2355000000"/>
    <n v="1693000000"/>
    <n v="0"/>
    <n v="270000000"/>
    <n v="1963000000"/>
    <n v="2801000000"/>
    <n v="838000000"/>
  </r>
  <r>
    <x v="19"/>
    <s v="Year 3"/>
    <d v="2014-12-31T00:00:00"/>
    <x v="2"/>
    <s v="Industrials"/>
    <s v="Airlines"/>
    <n v="5368000000"/>
    <n v="2325000000"/>
    <n v="1817000000"/>
    <n v="0"/>
    <n v="294000000"/>
    <n v="2111000000"/>
    <n v="3043000000"/>
    <n v="932000000"/>
  </r>
  <r>
    <x v="19"/>
    <s v="Year 4"/>
    <d v="2015-12-31T00:00:00"/>
    <x v="3"/>
    <s v="Industrials"/>
    <s v="Airlines"/>
    <n v="5598000000"/>
    <n v="1935000000"/>
    <n v="2013000000"/>
    <n v="0"/>
    <n v="320000000"/>
    <n v="2333000000"/>
    <n v="3663000000"/>
    <n v="1330000000"/>
  </r>
  <r>
    <x v="20"/>
    <s v="Year 1"/>
    <d v="2012-12-31T00:00:00"/>
    <x v="0"/>
    <s v="Financials"/>
    <s v="Property &amp; Casualty Insurance"/>
    <n v="33315000000"/>
    <n v="21618000000"/>
    <n v="0"/>
    <n v="0"/>
    <n v="8002000000"/>
    <n v="8002000000"/>
    <n v="11697000000"/>
    <n v="3695000000"/>
  </r>
  <r>
    <x v="20"/>
    <s v="Year 2"/>
    <d v="2013-12-31T00:00:00"/>
    <x v="1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Year 3"/>
    <d v="2014-12-31T00:00:00"/>
    <x v="2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Year 4"/>
    <d v="2015-12-31T00:00:00"/>
    <x v="3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Year 1"/>
    <d v="2013-12-31T00:00:00"/>
    <x v="1"/>
    <s v="Industrials"/>
    <s v="Building Products"/>
    <n v="2069600000"/>
    <n v="1208100000"/>
    <n v="483100000"/>
    <n v="0"/>
    <n v="0"/>
    <n v="483100000"/>
    <n v="861500000"/>
    <n v="378400000"/>
  </r>
  <r>
    <x v="21"/>
    <s v="Year 2"/>
    <d v="2014-12-31T00:00:00"/>
    <x v="2"/>
    <s v="Industrials"/>
    <s v="Building Products"/>
    <n v="2118300000"/>
    <n v="1264600000"/>
    <n v="527400000"/>
    <n v="0"/>
    <n v="0"/>
    <n v="527400000"/>
    <n v="853700000"/>
    <n v="326300000"/>
  </r>
  <r>
    <x v="21"/>
    <s v="Year 3"/>
    <d v="2015-12-31T00:00:00"/>
    <x v="3"/>
    <s v="Industrials"/>
    <s v="Building Products"/>
    <n v="2068100000"/>
    <n v="1199000000"/>
    <n v="510500000"/>
    <n v="0"/>
    <n v="0"/>
    <n v="510500000"/>
    <n v="869100000"/>
    <n v="358600000"/>
  </r>
  <r>
    <x v="21"/>
    <s v="Year 4"/>
    <d v="2016-12-31T00:00:00"/>
    <x v="4"/>
    <s v="Industrials"/>
    <s v="Building Products"/>
    <n v="2238000000"/>
    <n v="1252700000"/>
    <n v="559800000"/>
    <n v="0"/>
    <n v="0"/>
    <n v="559800000"/>
    <n v="985300000"/>
    <n v="425500000"/>
  </r>
  <r>
    <x v="22"/>
    <s v="Year 1"/>
    <d v="2013-12-31T00:00:00"/>
    <x v="1"/>
    <s v="Health Care"/>
    <s v="Biotechnology"/>
    <n v="1551346000"/>
    <n v="177556000"/>
    <n v="493726000"/>
    <n v="317093000"/>
    <n v="417000"/>
    <n v="811236000"/>
    <n v="1373790000"/>
    <n v="562554000"/>
  </r>
  <r>
    <x v="22"/>
    <s v="Year 2"/>
    <d v="2014-12-31T00:00:00"/>
    <x v="2"/>
    <s v="Health Care"/>
    <s v="Biotechnology"/>
    <n v="2234000000"/>
    <n v="174000000"/>
    <n v="650000000"/>
    <n v="514000000"/>
    <n v="0"/>
    <n v="1164000000"/>
    <n v="2060000000"/>
    <n v="896000000"/>
  </r>
  <r>
    <x v="22"/>
    <s v="Year 3"/>
    <d v="2015-12-31T00:00:00"/>
    <x v="3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Year 4"/>
    <d v="2016-12-31T00:00:00"/>
    <x v="4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Year 1"/>
    <d v="2013-10-27T00:00:00"/>
    <x v="1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Year 2"/>
    <d v="2014-10-26T00:00:00"/>
    <x v="2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Year 3"/>
    <d v="2015-10-25T00:00:00"/>
    <x v="3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Year 4"/>
    <d v="2016-10-30T00:00:00"/>
    <x v="4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Year 1"/>
    <d v="2012-12-31T00:00:00"/>
    <x v="0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Year 2"/>
    <d v="2013-12-31T00:00:00"/>
    <x v="1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Year 3"/>
    <d v="2014-12-31T00:00:00"/>
    <x v="2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Year 4"/>
    <d v="2015-12-31T00:00:00"/>
    <x v="3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Year 1"/>
    <d v="2013-12-31T00:00:00"/>
    <x v="1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Year 2"/>
    <d v="2014-12-31T00:00:00"/>
    <x v="2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Year 3"/>
    <d v="2015-12-31T00:00:00"/>
    <x v="3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Year 4"/>
    <d v="2016-12-31T00:00:00"/>
    <x v="4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Year 1"/>
    <d v="2012-12-31T00:00:00"/>
    <x v="0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Year 2"/>
    <d v="2013-12-31T00:00:00"/>
    <x v="1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Year 3"/>
    <d v="2014-12-31T00:00:00"/>
    <x v="2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Year 4"/>
    <d v="2015-12-31T00:00:00"/>
    <x v="3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Year 1"/>
    <d v="2012-12-31T00:00:00"/>
    <x v="0"/>
    <s v="Real Estate"/>
    <s v="Specialized REITs"/>
    <n v="2875960000"/>
    <n v="722479000"/>
    <n v="389486000"/>
    <n v="0"/>
    <n v="644276000"/>
    <n v="1033762000"/>
    <n v="2153481000"/>
    <n v="1119719000"/>
  </r>
  <r>
    <x v="27"/>
    <s v="Year 2"/>
    <d v="2013-12-31T00:00:00"/>
    <x v="1"/>
    <s v="Real Estate"/>
    <s v="Specialized REITs"/>
    <n v="3361407000"/>
    <n v="859873000"/>
    <n v="487084000"/>
    <n v="0"/>
    <n v="800145000"/>
    <n v="1287229000"/>
    <n v="2501534000"/>
    <n v="1214305000"/>
  </r>
  <r>
    <x v="27"/>
    <s v="Year 3"/>
    <d v="2014-12-31T00:00:00"/>
    <x v="2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Year 4"/>
    <d v="2015-12-31T00:00:00"/>
    <x v="3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Year 1"/>
    <d v="2013-12-31T00:00:00"/>
    <x v="1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Year 2"/>
    <d v="2014-12-31T00:00:00"/>
    <x v="2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Year 3"/>
    <d v="2015-12-31T00:00:00"/>
    <x v="3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Year 4"/>
    <d v="2016-12-31T00:00:00"/>
    <x v="4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Year 1"/>
    <d v="2013-12-31T00:00:00"/>
    <x v="1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Year 2"/>
    <d v="2014-12-31T00:00:00"/>
    <x v="2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Year 3"/>
    <d v="2015-12-31T00:00:00"/>
    <x v="3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Year 4"/>
    <d v="2016-12-31T00:00:00"/>
    <x v="4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Year 1"/>
    <d v="2012-12-31T00:00:00"/>
    <x v="0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Year 2"/>
    <d v="2013-12-31T00:00:00"/>
    <x v="1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Year 3"/>
    <d v="2014-12-31T00:00:00"/>
    <x v="2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Year 4"/>
    <d v="2015-12-31T00:00:00"/>
    <x v="3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Year 1"/>
    <d v="2012-12-31T00:00:00"/>
    <x v="0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Year 2"/>
    <d v="2013-12-31T00:00:00"/>
    <x v="1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Year 3"/>
    <d v="2014-12-31T00:00:00"/>
    <x v="2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Year 4"/>
    <d v="2015-12-31T00:00:00"/>
    <x v="3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Year 1"/>
    <d v="2013-12-31T00:00:00"/>
    <x v="1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Year 2"/>
    <d v="2014-12-31T00:00:00"/>
    <x v="2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Year 3"/>
    <d v="2015-12-31T00:00:00"/>
    <x v="3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Year 4"/>
    <d v="2016-12-31T00:00:00"/>
    <x v="4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Year 1"/>
    <d v="2013-09-30T00:00:00"/>
    <x v="1"/>
    <s v="Materials"/>
    <s v="Industrial Gases"/>
    <n v="10180400000"/>
    <n v="7472100000"/>
    <n v="1018600000"/>
    <n v="133700000"/>
    <n v="0"/>
    <n v="1152300000"/>
    <n v="2708300000"/>
    <n v="1556000000"/>
  </r>
  <r>
    <x v="33"/>
    <s v="Year 2"/>
    <d v="2014-09-30T00:00:00"/>
    <x v="2"/>
    <s v="Materials"/>
    <s v="Industrial Gases"/>
    <n v="10439000000"/>
    <n v="7629900000"/>
    <n v="1007400000"/>
    <n v="139800000"/>
    <n v="0"/>
    <n v="1147200000"/>
    <n v="2809100000"/>
    <n v="1661900000"/>
  </r>
  <r>
    <x v="33"/>
    <s v="Year 3"/>
    <d v="2015-09-30T00:00:00"/>
    <x v="3"/>
    <s v="Materials"/>
    <s v="Industrial Gases"/>
    <n v="9894900000"/>
    <n v="6939000000"/>
    <n v="895300000"/>
    <n v="137100000"/>
    <n v="0"/>
    <n v="1032400000"/>
    <n v="2955900000"/>
    <n v="1923500000"/>
  </r>
  <r>
    <x v="33"/>
    <s v="Year 4"/>
    <d v="2016-09-30T00:00:00"/>
    <x v="4"/>
    <s v="Materials"/>
    <s v="Industrial Gases"/>
    <n v="9524400000"/>
    <n v="6402700000"/>
    <n v="797600000"/>
    <n v="132000000"/>
    <n v="0"/>
    <n v="929600000"/>
    <n v="3121700000"/>
    <n v="2192100000"/>
  </r>
  <r>
    <x v="34"/>
    <s v="Year 1"/>
    <d v="2012-12-31T00:00:00"/>
    <x v="0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Year 2"/>
    <d v="2013-12-31T00:00:00"/>
    <x v="1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Year 3"/>
    <d v="2014-12-31T00:00:00"/>
    <x v="2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Year 4"/>
    <d v="2015-12-31T00:00:00"/>
    <x v="3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Year 1"/>
    <d v="2012-12-31T00:00:00"/>
    <x v="0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Year 2"/>
    <d v="2013-12-31T00:00:00"/>
    <x v="1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Year 3"/>
    <d v="2014-12-31T00:00:00"/>
    <x v="2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Year 4"/>
    <d v="2015-12-31T00:00:00"/>
    <x v="3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Year 1"/>
    <d v="2012-12-31T00:00:00"/>
    <x v="0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Year 2"/>
    <d v="2013-12-31T00:00:00"/>
    <x v="1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Year 3"/>
    <d v="2014-12-31T00:00:00"/>
    <x v="2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Year 4"/>
    <d v="2015-12-31T00:00:00"/>
    <x v="3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s v="Year 1"/>
    <d v="2015-11-01T00:00:00"/>
    <x v="3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Year 2"/>
    <d v="2016-10-30T00:00:00"/>
    <x v="4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Year 1"/>
    <d v="2012-12-31T00:00:00"/>
    <x v="0"/>
    <s v="Materials"/>
    <s v="Paper Packaging"/>
    <n v="5863500000"/>
    <n v="4335300000"/>
    <n v="1148900000"/>
    <n v="0"/>
    <n v="0"/>
    <n v="1148900000"/>
    <n v="1528200000"/>
    <n v="379300000"/>
  </r>
  <r>
    <x v="38"/>
    <s v="Year 2"/>
    <d v="2013-12-28T00:00:00"/>
    <x v="1"/>
    <s v="Materials"/>
    <s v="Paper Packaging"/>
    <n v="6140000000"/>
    <n v="4502300000"/>
    <n v="1174200000"/>
    <n v="0"/>
    <n v="0"/>
    <n v="1174200000"/>
    <n v="1637700000"/>
    <n v="463500000"/>
  </r>
  <r>
    <x v="38"/>
    <s v="Year 3"/>
    <d v="2015-01-03T00:00:00"/>
    <x v="3"/>
    <s v="Materials"/>
    <s v="Paper Packaging"/>
    <n v="6330300000"/>
    <n v="4679100000"/>
    <n v="1158900000"/>
    <n v="0"/>
    <n v="0"/>
    <n v="1158900000"/>
    <n v="1651200000"/>
    <n v="492300000"/>
  </r>
  <r>
    <x v="38"/>
    <s v="Year 4"/>
    <d v="2016-01-02T00:00:00"/>
    <x v="4"/>
    <s v="Materials"/>
    <s v="Paper Packaging"/>
    <n v="5966900000"/>
    <n v="4321100000"/>
    <n v="1108100000"/>
    <n v="0"/>
    <n v="0"/>
    <n v="1108100000"/>
    <n v="1645800000"/>
    <n v="537700000"/>
  </r>
  <r>
    <x v="39"/>
    <s v="Year 1"/>
    <d v="2012-12-31T00:00:00"/>
    <x v="0"/>
    <s v="Utilities"/>
    <s v="Water Utilities"/>
    <n v="2853926000"/>
    <n v="1329500000"/>
    <n v="220758000"/>
    <n v="0"/>
    <n v="380402000"/>
    <n v="601160000"/>
    <n v="1524426000"/>
    <n v="923266000"/>
  </r>
  <r>
    <x v="39"/>
    <s v="Year 2"/>
    <d v="2013-12-31T00:00:00"/>
    <x v="1"/>
    <s v="Utilities"/>
    <s v="Water Utilities"/>
    <n v="2879000000"/>
    <n v="1289000000"/>
    <n v="234000000"/>
    <n v="0"/>
    <n v="407000000"/>
    <n v="641000000"/>
    <n v="1590000000"/>
    <n v="949000000"/>
  </r>
  <r>
    <x v="39"/>
    <s v="Year 3"/>
    <d v="2014-12-31T00:00:00"/>
    <x v="2"/>
    <s v="Utilities"/>
    <s v="Water Utilities"/>
    <n v="3011000000"/>
    <n v="1350000000"/>
    <n v="236000000"/>
    <n v="0"/>
    <n v="424000000"/>
    <n v="660000000"/>
    <n v="1661000000"/>
    <n v="1001000000"/>
  </r>
  <r>
    <x v="39"/>
    <s v="Year 4"/>
    <d v="2015-12-31T00:00:00"/>
    <x v="3"/>
    <s v="Utilities"/>
    <s v="Water Utilities"/>
    <n v="3159000000"/>
    <n v="1404000000"/>
    <n v="243000000"/>
    <n v="0"/>
    <n v="440000000"/>
    <n v="683000000"/>
    <n v="1755000000"/>
    <n v="1072000000"/>
  </r>
  <r>
    <x v="40"/>
    <s v="Year 1"/>
    <d v="2012-12-31T00:00:00"/>
    <x v="0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Year 2"/>
    <d v="2013-12-31T00:00:00"/>
    <x v="1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Year 3"/>
    <d v="2014-12-31T00:00:00"/>
    <x v="2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Year 4"/>
    <d v="2015-12-31T00:00:00"/>
    <x v="3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Year 1"/>
    <d v="2013-08-31T00:00:00"/>
    <x v="1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Year 2"/>
    <d v="2014-08-31T00:00:00"/>
    <x v="2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Year 3"/>
    <d v="2015-08-31T00:00:00"/>
    <x v="3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Year 4"/>
    <d v="2016-08-31T00:00:00"/>
    <x v="4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Year 1"/>
    <d v="2013-08-31T00:00:00"/>
    <x v="1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Year 2"/>
    <d v="2014-08-30T00:00:00"/>
    <x v="2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Year 3"/>
    <d v="2015-08-29T00:00:00"/>
    <x v="3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Year 4"/>
    <d v="2016-08-27T00:00:00"/>
    <x v="4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Year 1"/>
    <d v="2013-12-31T00:00:00"/>
    <x v="1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Year 2"/>
    <d v="2014-12-31T00:00:00"/>
    <x v="2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Year 3"/>
    <d v="2015-12-31T00:00:00"/>
    <x v="3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Year 4"/>
    <d v="2016-12-31T00:00:00"/>
    <x v="4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Year 1"/>
    <d v="2012-12-31T00:00:00"/>
    <x v="0"/>
    <s v="Financials"/>
    <s v="Banks"/>
    <n v="100078000000"/>
    <n v="3753000000"/>
    <n v="70829000000"/>
    <n v="0"/>
    <n v="9433000000"/>
    <n v="80262000000"/>
    <n v="96325000000"/>
    <n v="16063000000"/>
  </r>
  <r>
    <x v="44"/>
    <s v="Year 2"/>
    <d v="2013-12-31T00:00:00"/>
    <x v="1"/>
    <s v="Financials"/>
    <s v="Banks"/>
    <n v="101697000000"/>
    <n v="3034000000"/>
    <n v="68128000000"/>
    <n v="0"/>
    <n v="4642000000"/>
    <n v="72770000000"/>
    <n v="98663000000"/>
    <n v="25893000000"/>
  </r>
  <r>
    <x v="44"/>
    <s v="Year 3"/>
    <d v="2014-12-31T00:00:00"/>
    <x v="2"/>
    <s v="Financials"/>
    <s v="Banks"/>
    <n v="95181000000"/>
    <n v="2656000000"/>
    <n v="74181000000"/>
    <n v="0"/>
    <n v="3211000000"/>
    <n v="77392000000"/>
    <n v="92525000000"/>
    <n v="15133000000"/>
  </r>
  <r>
    <x v="44"/>
    <s v="Year 4"/>
    <d v="2015-12-31T00:00:00"/>
    <x v="3"/>
    <s v="Financials"/>
    <s v="Banks"/>
    <n v="93056000000"/>
    <n v="2204000000"/>
    <n v="56358000000"/>
    <n v="0"/>
    <n v="3995000000"/>
    <n v="60353000000"/>
    <n v="90852000000"/>
    <n v="30499000000"/>
  </r>
  <r>
    <x v="45"/>
    <s v="Year 1"/>
    <d v="2012-12-31T00:00:00"/>
    <x v="0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Year 2"/>
    <d v="2013-12-31T00:00:00"/>
    <x v="1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Year 3"/>
    <d v="2014-12-31T00:00:00"/>
    <x v="2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Year 4"/>
    <d v="2015-12-31T00:00:00"/>
    <x v="3"/>
    <s v="Health Care"/>
    <s v="Health Care Equipment"/>
    <n v="9968000000"/>
    <n v="5822000000"/>
    <n v="3094000000"/>
    <n v="603000000"/>
    <n v="0"/>
    <n v="3697000000"/>
    <n v="4146000000"/>
    <n v="449000000"/>
  </r>
  <r>
    <x v="46"/>
    <s v="Year 1"/>
    <d v="2013-03-02T00:00:00"/>
    <x v="1"/>
    <s v="Consumer Discretionary"/>
    <s v="Specialty Stores"/>
    <n v="10914585000"/>
    <n v="6525830000"/>
    <n v="2750537000"/>
    <n v="0"/>
    <n v="0"/>
    <n v="2750537000"/>
    <n v="4388755000"/>
    <n v="1638218000"/>
  </r>
  <r>
    <x v="46"/>
    <s v="Year 2"/>
    <d v="2014-03-01T00:00:00"/>
    <x v="2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Year 3"/>
    <d v="2015-02-28T00:00:00"/>
    <x v="3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Year 4"/>
    <d v="2016-02-27T00:00:00"/>
    <x v="4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Year 1"/>
    <d v="2012-12-31T00:00:00"/>
    <x v="0"/>
    <s v="Financials"/>
    <s v="Banks"/>
    <n v="10737000000"/>
    <n v="429000000"/>
    <n v="5650000000"/>
    <n v="0"/>
    <n v="1167000000"/>
    <n v="6817000000"/>
    <n v="10308000000"/>
    <n v="3491000000"/>
  </r>
  <r>
    <x v="47"/>
    <s v="Year 2"/>
    <d v="2013-12-31T00:00:00"/>
    <x v="1"/>
    <s v="Financials"/>
    <s v="Banks"/>
    <n v="10543000000"/>
    <n v="301000000"/>
    <n v="5625000000"/>
    <n v="0"/>
    <n v="698000000"/>
    <n v="6323000000"/>
    <n v="10242000000"/>
    <n v="3919000000"/>
  </r>
  <r>
    <x v="47"/>
    <s v="Year 3"/>
    <d v="2014-12-31T00:00:00"/>
    <x v="2"/>
    <s v="Financials"/>
    <s v="Banks"/>
    <n v="9998000000"/>
    <n v="239000000"/>
    <n v="5715000000"/>
    <n v="0"/>
    <n v="342000000"/>
    <n v="6057000000"/>
    <n v="9759000000"/>
    <n v="3702000000"/>
  </r>
  <r>
    <x v="47"/>
    <s v="Year 4"/>
    <d v="2015-12-31T00:00:00"/>
    <x v="3"/>
    <s v="Financials"/>
    <s v="Banks"/>
    <n v="10346000000"/>
    <n v="233000000"/>
    <n v="5996000000"/>
    <n v="0"/>
    <n v="533000000"/>
    <n v="6529000000"/>
    <n v="10113000000"/>
    <n v="3584000000"/>
  </r>
  <r>
    <x v="48"/>
    <s v="Year 1"/>
    <d v="2012-03-03T00:00:00"/>
    <x v="0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s v="Year 2"/>
    <d v="2014-02-01T00:00:00"/>
    <x v="2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Year 3"/>
    <d v="2015-01-31T00:00:00"/>
    <x v="3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Year 4"/>
    <d v="2016-01-30T00:00:00"/>
    <x v="4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Year 1"/>
    <d v="2013-12-31T00:00:00"/>
    <x v="1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Year 2"/>
    <d v="2014-12-31T00:00:00"/>
    <x v="2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Year 3"/>
    <d v="2015-12-31T00:00:00"/>
    <x v="3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Year 4"/>
    <d v="2016-12-31T00:00:00"/>
    <x v="4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Year 1"/>
    <d v="2013-09-30T00:00:00"/>
    <x v="1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Year 2"/>
    <d v="2014-09-30T00:00:00"/>
    <x v="2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Year 3"/>
    <d v="2015-09-30T00:00:00"/>
    <x v="3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Year 4"/>
    <d v="2016-09-30T00:00:00"/>
    <x v="4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Year 1"/>
    <d v="2013-12-31T00:00:00"/>
    <x v="1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Year 2"/>
    <d v="2014-12-31T00:00:00"/>
    <x v="2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Year 3"/>
    <d v="2015-12-31T00:00:00"/>
    <x v="3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Year 4"/>
    <d v="2016-12-31T00:00:00"/>
    <x v="4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Year 1"/>
    <d v="2013-12-31T00:00:00"/>
    <x v="1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Year 2"/>
    <d v="2014-12-31T00:00:00"/>
    <x v="2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Year 3"/>
    <d v="2015-12-31T00:00:00"/>
    <x v="3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Year 4"/>
    <d v="2016-12-31T00:00:00"/>
    <x v="4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Year 1"/>
    <d v="2012-12-31T00:00:00"/>
    <x v="0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Year 2"/>
    <d v="2013-12-31T00:00:00"/>
    <x v="1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Year 3"/>
    <d v="2014-12-31T00:00:00"/>
    <x v="2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Year 4"/>
    <d v="2015-12-31T00:00:00"/>
    <x v="3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Year 1"/>
    <d v="2012-12-31T00:00:00"/>
    <x v="0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Year 2"/>
    <d v="2013-12-31T00:00:00"/>
    <x v="1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Year 3"/>
    <d v="2014-12-31T00:00:00"/>
    <x v="2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Year 4"/>
    <d v="2015-12-31T00:00:00"/>
    <x v="3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Year 1"/>
    <d v="2012-12-31T00:00:00"/>
    <x v="0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Year 2"/>
    <d v="2013-12-31T00:00:00"/>
    <x v="1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Year 3"/>
    <d v="2014-12-31T00:00:00"/>
    <x v="2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Year 4"/>
    <d v="2015-12-31T00:00:00"/>
    <x v="3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Year 1"/>
    <d v="2013-12-31T00:00:00"/>
    <x v="1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Year 2"/>
    <d v="2014-12-31T00:00:00"/>
    <x v="2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Year 3"/>
    <d v="2015-12-31T00:00:00"/>
    <x v="3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Year 4"/>
    <d v="2016-12-31T00:00:00"/>
    <x v="4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Year 1"/>
    <d v="2012-12-31T00:00:00"/>
    <x v="0"/>
    <s v="Real Estate"/>
    <s v="REITs"/>
    <n v="1847186000"/>
    <n v="667208000"/>
    <n v="93782000"/>
    <n v="0"/>
    <n v="445875000"/>
    <n v="539657000"/>
    <n v="1179978000"/>
    <n v="640321000"/>
  </r>
  <r>
    <x v="57"/>
    <s v="Year 2"/>
    <d v="2013-12-31T00:00:00"/>
    <x v="1"/>
    <s v="Real Estate"/>
    <s v="REITs"/>
    <n v="2135539000"/>
    <n v="771403000"/>
    <n v="117073000"/>
    <n v="0"/>
    <n v="560637000"/>
    <n v="677710000"/>
    <n v="1364136000"/>
    <n v="686426000"/>
  </r>
  <r>
    <x v="57"/>
    <s v="Year 3"/>
    <d v="2014-12-31T00:00:00"/>
    <x v="2"/>
    <s v="Real Estate"/>
    <s v="REITs"/>
    <n v="2396998000"/>
    <n v="864526000"/>
    <n v="102077000"/>
    <n v="0"/>
    <n v="628573000"/>
    <n v="730650000"/>
    <n v="1532472000"/>
    <n v="801822000"/>
  </r>
  <r>
    <x v="57"/>
    <s v="Year 4"/>
    <d v="2015-12-31T00:00:00"/>
    <x v="3"/>
    <s v="Real Estate"/>
    <s v="REITs"/>
    <n v="2490821000"/>
    <n v="904336000"/>
    <n v="97578000"/>
    <n v="0"/>
    <n v="639542000"/>
    <n v="737120000"/>
    <n v="1586485000"/>
    <n v="849365000"/>
  </r>
  <r>
    <x v="58"/>
    <s v="Year 1"/>
    <d v="2013-05-26T00:00:00"/>
    <x v="1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Year 2"/>
    <d v="2014-05-25T00:00:00"/>
    <x v="2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Year 3"/>
    <d v="2015-05-31T00:00:00"/>
    <x v="3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Year 4"/>
    <d v="2016-05-29T00:00:00"/>
    <x v="4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Year 1"/>
    <d v="2013-06-30T00:00:00"/>
    <x v="1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Year 2"/>
    <d v="2014-06-30T00:00:00"/>
    <x v="2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Year 3"/>
    <d v="2015-06-30T00:00:00"/>
    <x v="3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Year 4"/>
    <d v="2016-06-30T00:00:00"/>
    <x v="4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Year 1"/>
    <d v="2013-12-31T00:00:00"/>
    <x v="1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Year 2"/>
    <d v="2014-12-31T00:00:00"/>
    <x v="2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Year 3"/>
    <d v="2015-12-31T00:00:00"/>
    <x v="3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Year 4"/>
    <d v="2016-12-31T00:00:00"/>
    <x v="4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Year 1"/>
    <d v="2012-12-31T00:00:00"/>
    <x v="0"/>
    <s v="Financials"/>
    <s v="Property &amp; Casualty Insurance"/>
    <n v="17936000000"/>
    <n v="12620000000"/>
    <n v="2096000000"/>
    <n v="0"/>
    <n v="-6000000"/>
    <n v="2090000000"/>
    <n v="5316000000"/>
    <n v="3226000000"/>
  </r>
  <r>
    <x v="61"/>
    <s v="Year 2"/>
    <d v="2013-12-31T00:00:00"/>
    <x v="1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Year 3"/>
    <d v="2014-12-31T00:00:00"/>
    <x v="2"/>
    <s v="Financials"/>
    <s v="Property &amp; Casualty Insurance"/>
    <n v="19171000000"/>
    <n v="13241000000"/>
    <n v="2245000000"/>
    <n v="0"/>
    <n v="-82000000"/>
    <n v="2163000000"/>
    <n v="5930000000"/>
    <n v="3767000000"/>
  </r>
  <r>
    <x v="61"/>
    <s v="Year 4"/>
    <d v="2015-12-31T00:00:00"/>
    <x v="3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Year 1"/>
    <d v="2012-12-31T00:00:00"/>
    <x v="0"/>
    <s v="Real Estate"/>
    <s v="Real Estate Services"/>
    <n v="6514099000"/>
    <n v="5745428000"/>
    <n v="0"/>
    <n v="0"/>
    <n v="169645000"/>
    <n v="169645000"/>
    <n v="768671000"/>
    <n v="599026000"/>
  </r>
  <r>
    <x v="62"/>
    <s v="Year 2"/>
    <d v="2013-12-31T00:00:00"/>
    <x v="1"/>
    <s v="Real Estate"/>
    <s v="Real Estate Services"/>
    <n v="7184794000"/>
    <n v="6293699000"/>
    <n v="0"/>
    <n v="0"/>
    <n v="190390000"/>
    <n v="190390000"/>
    <n v="891095000"/>
    <n v="700705000"/>
  </r>
  <r>
    <x v="62"/>
    <s v="Year 3"/>
    <d v="2014-12-31T00:00:00"/>
    <x v="2"/>
    <s v="Real Estate"/>
    <s v="Real Estate Services"/>
    <n v="9049918000"/>
    <n v="8050222000"/>
    <n v="0"/>
    <n v="0"/>
    <n v="265101000"/>
    <n v="265101000"/>
    <n v="999696000"/>
    <n v="734595000"/>
  </r>
  <r>
    <x v="62"/>
    <s v="Year 4"/>
    <d v="2015-12-31T00:00:00"/>
    <x v="3"/>
    <s v="Real Estate"/>
    <s v="Real Estate Services"/>
    <n v="10855810000"/>
    <n v="9716541000"/>
    <n v="0"/>
    <n v="0"/>
    <n v="314096000"/>
    <n v="314096000"/>
    <n v="1139269000"/>
    <n v="825173000"/>
  </r>
  <r>
    <x v="63"/>
    <s v="Year 1"/>
    <d v="2012-12-31T00:00:00"/>
    <x v="0"/>
    <s v="Real Estate"/>
    <s v="REITs"/>
    <n v="2432680000"/>
    <n v="728989000"/>
    <n v="212572000"/>
    <n v="0"/>
    <n v="622592000"/>
    <n v="835164000"/>
    <n v="1703691000"/>
    <n v="868527000"/>
  </r>
  <r>
    <x v="63"/>
    <s v="Year 2"/>
    <d v="2013-12-31T00:00:00"/>
    <x v="1"/>
    <s v="Real Estate"/>
    <s v="REITs"/>
    <n v="2865751000"/>
    <n v="991017000"/>
    <n v="213519000"/>
    <n v="0"/>
    <n v="741342000"/>
    <n v="954861000"/>
    <n v="1874734000"/>
    <n v="919873000"/>
  </r>
  <r>
    <x v="63"/>
    <s v="Year 3"/>
    <d v="2014-12-31T00:00:00"/>
    <x v="2"/>
    <s v="Real Estate"/>
    <s v="REITs"/>
    <n v="3538756000"/>
    <n v="1306606000"/>
    <n v="257296000"/>
    <n v="0"/>
    <n v="985781000"/>
    <n v="1243077000"/>
    <n v="2232150000"/>
    <n v="989073000"/>
  </r>
  <r>
    <x v="63"/>
    <s v="Year 4"/>
    <d v="2015-12-31T00:00:00"/>
    <x v="3"/>
    <s v="Real Estate"/>
    <s v="REITs"/>
    <n v="3663851000"/>
    <n v="1321426000"/>
    <n v="310921000"/>
    <n v="0"/>
    <n v="1036178000"/>
    <n v="1347099000"/>
    <n v="2342425000"/>
    <n v="995326000"/>
  </r>
  <r>
    <x v="64"/>
    <s v="Year 1"/>
    <d v="2013-11-30T00:00:00"/>
    <x v="1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Year 2"/>
    <d v="2014-11-30T00:00:00"/>
    <x v="2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Year 3"/>
    <d v="2015-11-30T00:00:00"/>
    <x v="3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Year 4"/>
    <d v="2016-11-30T00:00:00"/>
    <x v="4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Year 1"/>
    <d v="2013-12-31T00:00:00"/>
    <x v="1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Year 2"/>
    <d v="2014-12-31T00:00:00"/>
    <x v="2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Year 3"/>
    <d v="2015-12-31T00:00:00"/>
    <x v="3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Year 4"/>
    <d v="2016-12-31T00:00:00"/>
    <x v="4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Year 1"/>
    <d v="2013-12-28T00:00:00"/>
    <x v="1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s v="Year 2"/>
    <d v="2015-01-03T00:00:00"/>
    <x v="3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s v="Year 3"/>
    <d v="2016-01-02T00:00:00"/>
    <x v="4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Year 4"/>
    <d v="2016-12-31T00:00:00"/>
    <x v="4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Year 1"/>
    <d v="2012-12-31T00:00:00"/>
    <x v="0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Year 2"/>
    <d v="2013-12-31T00:00:00"/>
    <x v="1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Year 3"/>
    <d v="2014-12-31T00:00:00"/>
    <x v="2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Year 4"/>
    <d v="2015-12-31T00:00:00"/>
    <x v="3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Year 1"/>
    <d v="2012-12-31T00:00:00"/>
    <x v="0"/>
    <s v="Financials"/>
    <s v="Regional Banks"/>
    <n v="5513000000"/>
    <n v="375000000"/>
    <n v="3380000000"/>
    <n v="0"/>
    <n v="490000000"/>
    <n v="3870000000"/>
    <n v="5138000000"/>
    <n v="1268000000"/>
  </r>
  <r>
    <x v="68"/>
    <s v="Year 2"/>
    <d v="2013-12-31T00:00:00"/>
    <x v="1"/>
    <s v="Financials"/>
    <s v="Regional Banks"/>
    <n v="5133000000"/>
    <n v="216000000"/>
    <n v="3142000000"/>
    <n v="0"/>
    <n v="581000000"/>
    <n v="3723000000"/>
    <n v="4917000000"/>
    <n v="1194000000"/>
  </r>
  <r>
    <x v="68"/>
    <s v="Year 3"/>
    <d v="2014-12-31T00:00:00"/>
    <x v="2"/>
    <s v="Financials"/>
    <s v="Regional Banks"/>
    <n v="5342000000"/>
    <n v="160000000"/>
    <n v="3247000000"/>
    <n v="0"/>
    <n v="464000000"/>
    <n v="3711000000"/>
    <n v="5182000000"/>
    <n v="1471000000"/>
  </r>
  <r>
    <x v="68"/>
    <s v="Year 4"/>
    <d v="2015-12-31T00:00:00"/>
    <x v="3"/>
    <s v="Financials"/>
    <s v="Regional Banks"/>
    <n v="5276000000"/>
    <n v="237000000"/>
    <n v="3113000000"/>
    <n v="0"/>
    <n v="448000000"/>
    <n v="3561000000"/>
    <n v="5039000000"/>
    <n v="1478000000"/>
  </r>
  <r>
    <x v="69"/>
    <s v="Year 1"/>
    <d v="2012-12-31T00:00:00"/>
    <x v="0"/>
    <s v="Consumer Staples"/>
    <s v="Household Products"/>
    <n v="2921900000"/>
    <n v="1630500000"/>
    <n v="746300000"/>
    <n v="0"/>
    <n v="0"/>
    <n v="746300000"/>
    <n v="1291400000"/>
    <n v="545100000"/>
  </r>
  <r>
    <x v="69"/>
    <s v="Year 2"/>
    <d v="2013-12-31T00:00:00"/>
    <x v="1"/>
    <s v="Consumer Staples"/>
    <s v="Household Products"/>
    <n v="3194300000"/>
    <n v="1756300000"/>
    <n v="815800000"/>
    <n v="0"/>
    <n v="0"/>
    <n v="815800000"/>
    <n v="1438000000"/>
    <n v="622200000"/>
  </r>
  <r>
    <x v="69"/>
    <s v="Year 3"/>
    <d v="2014-12-31T00:00:00"/>
    <x v="2"/>
    <s v="Consumer Staples"/>
    <s v="Household Products"/>
    <n v="3297600000"/>
    <n v="1844700000"/>
    <n v="811700000"/>
    <n v="0"/>
    <n v="0"/>
    <n v="811700000"/>
    <n v="1452900000"/>
    <n v="641200000"/>
  </r>
  <r>
    <x v="69"/>
    <s v="Year 4"/>
    <d v="2015-12-31T00:00:00"/>
    <x v="3"/>
    <s v="Consumer Staples"/>
    <s v="Household Products"/>
    <n v="3394800000"/>
    <n v="1883000000"/>
    <n v="837600000"/>
    <n v="0"/>
    <n v="0"/>
    <n v="837600000"/>
    <n v="1511800000"/>
    <n v="674200000"/>
  </r>
  <r>
    <x v="70"/>
    <s v="Year 1"/>
    <d v="2012-12-31T00:00:00"/>
    <x v="0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Year 2"/>
    <d v="2013-12-31T00:00:00"/>
    <x v="1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Year 3"/>
    <d v="2014-12-31T00:00:00"/>
    <x v="2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Year 4"/>
    <d v="2015-12-31T00:00:00"/>
    <x v="3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Year 1"/>
    <d v="2012-12-31T00:00:00"/>
    <x v="0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Year 2"/>
    <d v="2013-12-31T00:00:00"/>
    <x v="1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Year 3"/>
    <d v="2014-12-31T00:00:00"/>
    <x v="2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Year 4"/>
    <d v="2015-12-31T00:00:00"/>
    <x v="3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Year 1"/>
    <d v="2013-12-31T00:00:00"/>
    <x v="1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Year 2"/>
    <d v="2014-12-31T00:00:00"/>
    <x v="2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Year 3"/>
    <d v="2015-12-31T00:00:00"/>
    <x v="3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Year 4"/>
    <d v="2016-12-31T00:00:00"/>
    <x v="4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Year 1"/>
    <d v="2012-12-31T00:00:00"/>
    <x v="0"/>
    <s v="Health Care"/>
    <s v="Managed Health Care"/>
    <n v="29119000000"/>
    <n v="17900000000"/>
    <n v="0"/>
    <n v="0"/>
    <n v="8742000000"/>
    <n v="8742000000"/>
    <n v="11219000000"/>
    <n v="2477000000"/>
  </r>
  <r>
    <x v="73"/>
    <s v="Year 2"/>
    <d v="2013-12-31T00:00:00"/>
    <x v="1"/>
    <s v="Health Care"/>
    <s v="Managed Health Care"/>
    <n v="32380000000"/>
    <n v="20865000000"/>
    <n v="0"/>
    <n v="0"/>
    <n v="9339000000"/>
    <n v="9339000000"/>
    <n v="11515000000"/>
    <n v="2176000000"/>
  </r>
  <r>
    <x v="73"/>
    <s v="Year 3"/>
    <d v="2014-12-31T00:00:00"/>
    <x v="2"/>
    <s v="Health Care"/>
    <s v="Managed Health Care"/>
    <n v="34914000000"/>
    <n v="21334000000"/>
    <n v="0"/>
    <n v="0"/>
    <n v="10276000000"/>
    <n v="10276000000"/>
    <n v="13580000000"/>
    <n v="3304000000"/>
  </r>
  <r>
    <x v="73"/>
    <s v="Year 4"/>
    <d v="2015-12-31T00:00:00"/>
    <x v="3"/>
    <s v="Health Care"/>
    <s v="Managed Health Care"/>
    <n v="37876000000"/>
    <n v="23290000000"/>
    <n v="0"/>
    <n v="0"/>
    <n v="11259000000"/>
    <n v="11259000000"/>
    <n v="14586000000"/>
    <n v="3327000000"/>
  </r>
  <r>
    <x v="74"/>
    <s v="Year 1"/>
    <d v="2012-12-31T00:00:00"/>
    <x v="0"/>
    <s v="Financials"/>
    <s v="Property &amp; Casualty Insurance"/>
    <n v="4111000000"/>
    <n v="3477000000"/>
    <n v="0"/>
    <n v="0"/>
    <n v="14000000"/>
    <n v="14000000"/>
    <n v="634000000"/>
    <n v="620000000"/>
  </r>
  <r>
    <x v="74"/>
    <s v="Year 2"/>
    <d v="2013-12-31T00:00:00"/>
    <x v="1"/>
    <s v="Financials"/>
    <s v="Property &amp; Casualty Insurance"/>
    <n v="4531000000"/>
    <n v="3748000000"/>
    <n v="0"/>
    <n v="0"/>
    <n v="15000000"/>
    <n v="15000000"/>
    <n v="783000000"/>
    <n v="768000000"/>
  </r>
  <r>
    <x v="74"/>
    <s v="Year 3"/>
    <d v="2014-12-31T00:00:00"/>
    <x v="2"/>
    <s v="Financials"/>
    <s v="Property &amp; Casualty Insurance"/>
    <n v="4945000000"/>
    <n v="4157000000"/>
    <n v="0"/>
    <n v="0"/>
    <n v="14000000"/>
    <n v="14000000"/>
    <n v="788000000"/>
    <n v="774000000"/>
  </r>
  <r>
    <x v="74"/>
    <s v="Year 4"/>
    <d v="2015-12-31T00:00:00"/>
    <x v="3"/>
    <s v="Financials"/>
    <s v="Property &amp; Casualty Insurance"/>
    <n v="5142000000"/>
    <n v="4195000000"/>
    <n v="0"/>
    <n v="0"/>
    <n v="13000000"/>
    <n v="13000000"/>
    <n v="947000000"/>
    <n v="934000000"/>
  </r>
  <r>
    <x v="75"/>
    <s v="Year 1"/>
    <d v="2012-12-31T00:00:00"/>
    <x v="0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Year 2"/>
    <d v="2013-12-31T00:00:00"/>
    <x v="1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Year 3"/>
    <d v="2014-12-31T00:00:00"/>
    <x v="2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Year 4"/>
    <d v="2015-12-31T00:00:00"/>
    <x v="3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Year 1"/>
    <d v="2013-06-30T00:00:00"/>
    <x v="1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Year 2"/>
    <d v="2014-06-30T00:00:00"/>
    <x v="2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Year 3"/>
    <d v="2015-06-30T00:00:00"/>
    <x v="3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Year 4"/>
    <d v="2016-06-30T00:00:00"/>
    <x v="4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Year 1"/>
    <d v="2013-12-31T00:00:00"/>
    <x v="1"/>
    <s v="Financials"/>
    <s v="Regional Banks"/>
    <n v="2666000000"/>
    <n v="55000000"/>
    <n v="1670000000"/>
    <n v="0"/>
    <n v="46000000"/>
    <n v="1716000000"/>
    <n v="2611000000"/>
    <n v="895000000"/>
  </r>
  <r>
    <x v="77"/>
    <s v="Year 2"/>
    <d v="2014-12-31T00:00:00"/>
    <x v="2"/>
    <s v="Financials"/>
    <s v="Regional Banks"/>
    <n v="2607000000"/>
    <n v="45000000"/>
    <n v="1611000000"/>
    <n v="0"/>
    <n v="27000000"/>
    <n v="1638000000"/>
    <n v="2562000000"/>
    <n v="924000000"/>
  </r>
  <r>
    <x v="77"/>
    <s v="Year 3"/>
    <d v="2015-12-31T00:00:00"/>
    <x v="3"/>
    <s v="Financials"/>
    <s v="Regional Banks"/>
    <n v="2819000000"/>
    <n v="43000000"/>
    <n v="1859000000"/>
    <n v="0"/>
    <n v="147000000"/>
    <n v="2006000000"/>
    <n v="2776000000"/>
    <n v="770000000"/>
  </r>
  <r>
    <x v="77"/>
    <s v="Year 4"/>
    <d v="2016-12-31T00:00:00"/>
    <x v="4"/>
    <s v="Financials"/>
    <s v="Regional Banks"/>
    <n v="2960000000"/>
    <n v="40000000"/>
    <n v="1836000000"/>
    <n v="0"/>
    <n v="248000000"/>
    <n v="2084000000"/>
    <n v="2920000000"/>
    <n v="836000000"/>
  </r>
  <r>
    <x v="78"/>
    <s v="Year 1"/>
    <d v="2013-12-31T00:00:00"/>
    <x v="1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Year 2"/>
    <d v="2014-12-31T00:00:00"/>
    <x v="2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Year 3"/>
    <d v="2015-12-31T00:00:00"/>
    <x v="3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Year 4"/>
    <d v="2016-12-31T00:00:00"/>
    <x v="4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Year 1"/>
    <d v="2013-12-31T00:00:00"/>
    <x v="1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Year 2"/>
    <d v="2014-12-31T00:00:00"/>
    <x v="2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Year 3"/>
    <d v="2015-12-31T00:00:00"/>
    <x v="3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Year 4"/>
    <d v="2016-12-31T00:00:00"/>
    <x v="4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Year 1"/>
    <d v="2013-12-31T00:00:00"/>
    <x v="1"/>
    <s v="Utilities"/>
    <s v="MultiUtilities"/>
    <n v="6566000000"/>
    <n v="4562000000"/>
    <n v="234000000"/>
    <n v="0"/>
    <n v="628000000"/>
    <n v="862000000"/>
    <n v="2004000000"/>
    <n v="1142000000"/>
  </r>
  <r>
    <x v="80"/>
    <s v="Year 2"/>
    <d v="2014-12-31T00:00:00"/>
    <x v="2"/>
    <s v="Utilities"/>
    <s v="MultiUtilities"/>
    <n v="7179000000"/>
    <n v="5090000000"/>
    <n v="252000000"/>
    <n v="0"/>
    <n v="685000000"/>
    <n v="937000000"/>
    <n v="2089000000"/>
    <n v="1152000000"/>
  </r>
  <r>
    <x v="80"/>
    <s v="Year 3"/>
    <d v="2015-12-31T00:00:00"/>
    <x v="3"/>
    <s v="Utilities"/>
    <s v="MultiUtilities"/>
    <n v="6456000000"/>
    <n v="4281000000"/>
    <n v="262000000"/>
    <n v="0"/>
    <n v="750000000"/>
    <n v="1012000000"/>
    <n v="2175000000"/>
    <n v="1163000000"/>
  </r>
  <r>
    <x v="80"/>
    <s v="Year 4"/>
    <d v="2016-12-31T00:00:00"/>
    <x v="4"/>
    <s v="Utilities"/>
    <s v="MultiUtilities"/>
    <n v="6399000000"/>
    <n v="4010000000"/>
    <n v="281000000"/>
    <n v="0"/>
    <n v="811000000"/>
    <n v="1092000000"/>
    <n v="2389000000"/>
    <n v="1297000000"/>
  </r>
  <r>
    <x v="81"/>
    <s v="Year 1"/>
    <d v="2012-12-31T00:00:00"/>
    <x v="0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Year 2"/>
    <d v="2013-12-31T00:00:00"/>
    <x v="1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Year 3"/>
    <d v="2014-12-31T00:00:00"/>
    <x v="2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Year 4"/>
    <d v="2015-12-31T00:00:00"/>
    <x v="3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Year 1"/>
    <d v="2012-12-31T00:00:00"/>
    <x v="0"/>
    <s v="Utilities"/>
    <s v="MultiUtilities"/>
    <n v="7452000000"/>
    <n v="4747000000"/>
    <n v="365000000"/>
    <n v="0"/>
    <n v="1050000000"/>
    <n v="1415000000"/>
    <n v="2705000000"/>
    <n v="1290000000"/>
  </r>
  <r>
    <x v="82"/>
    <s v="Year 2"/>
    <d v="2013-12-31T00:00:00"/>
    <x v="1"/>
    <s v="Utilities"/>
    <s v="MultiUtilities"/>
    <n v="8106000000"/>
    <n v="5755000000"/>
    <n v="387000000"/>
    <n v="0"/>
    <n v="954000000"/>
    <n v="1341000000"/>
    <n v="2351000000"/>
    <n v="1010000000"/>
  </r>
  <r>
    <x v="82"/>
    <s v="Year 3"/>
    <d v="2014-12-31T00:00:00"/>
    <x v="2"/>
    <s v="Utilities"/>
    <s v="MultiUtilities"/>
    <n v="9226000000"/>
    <n v="6890000000"/>
    <n v="388000000"/>
    <n v="0"/>
    <n v="1013000000"/>
    <n v="1401000000"/>
    <n v="2336000000"/>
    <n v="935000000"/>
  </r>
  <r>
    <x v="82"/>
    <s v="Year 4"/>
    <d v="2015-12-31T00:00:00"/>
    <x v="3"/>
    <s v="Utilities"/>
    <s v="MultiUtilities"/>
    <n v="7386000000"/>
    <n v="5109000000"/>
    <n v="374000000"/>
    <n v="0"/>
    <n v="970000000"/>
    <n v="1344000000"/>
    <n v="2277000000"/>
    <n v="933000000"/>
  </r>
  <r>
    <x v="83"/>
    <s v="Year 1"/>
    <d v="2012-12-31T00:00:00"/>
    <x v="0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Year 2"/>
    <d v="2013-12-31T00:00:00"/>
    <x v="1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Year 3"/>
    <d v="2014-12-31T00:00:00"/>
    <x v="2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Year 4"/>
    <d v="2015-12-31T00:00:00"/>
    <x v="3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Year 1"/>
    <d v="2012-12-31T00:00:00"/>
    <x v="0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Year 2"/>
    <d v="2013-12-31T00:00:00"/>
    <x v="1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Year 3"/>
    <d v="2014-12-31T00:00:00"/>
    <x v="2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Year 4"/>
    <d v="2015-12-31T00:00:00"/>
    <x v="3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Year 1"/>
    <d v="2013-09-30T00:00:00"/>
    <x v="1"/>
    <s v="Industrials"/>
    <s v="Industrial Conglomerates"/>
    <n v="4474000000"/>
    <n v="3103000000"/>
    <n v="495000000"/>
    <n v="0"/>
    <n v="0"/>
    <n v="495000000"/>
    <n v="1371000000"/>
    <n v="876000000"/>
  </r>
  <r>
    <x v="85"/>
    <s v="Year 2"/>
    <d v="2014-09-30T00:00:00"/>
    <x v="2"/>
    <s v="Industrials"/>
    <s v="Industrial Conglomerates"/>
    <n v="4979000000"/>
    <n v="3469000000"/>
    <n v="594000000"/>
    <n v="0"/>
    <n v="0"/>
    <n v="594000000"/>
    <n v="1510000000"/>
    <n v="916000000"/>
  </r>
  <r>
    <x v="85"/>
    <s v="Year 3"/>
    <d v="2015-09-30T00:00:00"/>
    <x v="3"/>
    <s v="Industrials"/>
    <s v="Industrial Conglomerates"/>
    <n v="5244000000"/>
    <n v="3630000000"/>
    <n v="606000000"/>
    <n v="0"/>
    <n v="0"/>
    <n v="606000000"/>
    <n v="1614000000"/>
    <n v="1008000000"/>
  </r>
  <r>
    <x v="85"/>
    <s v="Year 4"/>
    <d v="2016-09-30T00:00:00"/>
    <x v="4"/>
    <s v="Industrials"/>
    <s v="Industrial Conglomerates"/>
    <n v="5259000000"/>
    <n v="3642000000"/>
    <n v="638000000"/>
    <n v="0"/>
    <n v="0"/>
    <n v="638000000"/>
    <n v="1617000000"/>
    <n v="979000000"/>
  </r>
  <r>
    <x v="86"/>
    <s v="Year 1"/>
    <d v="2013-10-31T00:00:00"/>
    <x v="1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Year 2"/>
    <d v="2014-10-31T00:00:00"/>
    <x v="2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Year 3"/>
    <d v="2015-10-31T00:00:00"/>
    <x v="3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Year 4"/>
    <d v="2016-10-31T00:00:00"/>
    <x v="4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s v="Year 1"/>
    <d v="2013-09-01T00:00:00"/>
    <x v="1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Year 2"/>
    <d v="2014-08-31T00:00:00"/>
    <x v="2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Year 3"/>
    <d v="2015-08-30T00:00:00"/>
    <x v="3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Year 4"/>
    <d v="2016-08-28T00:00:00"/>
    <x v="4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Year 1"/>
    <d v="2003-06-30T00:00:00"/>
    <x v="5"/>
    <s v="Consumer Staples"/>
    <s v="Personal Products"/>
    <n v="1577000"/>
    <n v="258000"/>
    <n v="2410000"/>
    <n v="65000"/>
    <n v="0"/>
    <n v="2475000"/>
    <n v="1319000"/>
    <n v="-1156000"/>
  </r>
  <r>
    <x v="88"/>
    <s v="Year 2"/>
    <d v="2004-06-30T00:00:00"/>
    <x v="6"/>
    <s v="Consumer Staples"/>
    <s v="Personal Products"/>
    <n v="1514000"/>
    <n v="142000"/>
    <n v="3940000"/>
    <n v="30000"/>
    <n v="163000"/>
    <n v="4133000"/>
    <n v="1372000"/>
    <n v="-2761000"/>
  </r>
  <r>
    <x v="88"/>
    <s v="Year 3"/>
    <d v="2006-02-28T00:00:00"/>
    <x v="7"/>
    <s v="Consumer Staples"/>
    <s v="Personal Products"/>
    <n v="79562000"/>
    <n v="75508000"/>
    <n v="15359000"/>
    <n v="0"/>
    <n v="0"/>
    <n v="15359000"/>
    <n v="4054000"/>
    <n v="-11305000"/>
  </r>
  <r>
    <x v="88"/>
    <s v="Year 4"/>
    <d v="2007-02-28T00:00:00"/>
    <x v="8"/>
    <s v="Consumer Staples"/>
    <s v="Personal Products"/>
    <n v="99642000"/>
    <n v="84477000"/>
    <n v="25853000"/>
    <n v="0"/>
    <n v="0"/>
    <n v="25853000"/>
    <n v="15165000"/>
    <n v="-10688000"/>
  </r>
  <r>
    <x v="89"/>
    <s v="Year 1"/>
    <d v="2013-07-28T00:00:00"/>
    <x v="1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s v="Year 2"/>
    <d v="2014-08-03T00:00:00"/>
    <x v="2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s v="Year 3"/>
    <d v="2015-08-02T00:00:00"/>
    <x v="3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Year 4"/>
    <d v="2016-07-31T00:00:00"/>
    <x v="4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Year 1"/>
    <d v="2013-01-31T00:00:00"/>
    <x v="1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Year 2"/>
    <d v="2014-01-31T00:00:00"/>
    <x v="2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Year 3"/>
    <d v="2015-01-31T00:00:00"/>
    <x v="3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Year 4"/>
    <d v="2016-01-31T00:00:00"/>
    <x v="4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Year 1"/>
    <d v="2013-07-27T00:00:00"/>
    <x v="1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Year 2"/>
    <d v="2014-07-26T00:00:00"/>
    <x v="2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Year 3"/>
    <d v="2015-07-25T00:00:00"/>
    <x v="3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Year 4"/>
    <d v="2016-07-30T00:00:00"/>
    <x v="4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s v="Year 1"/>
    <d v="2015-04-03T00:00:00"/>
    <x v="3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s v="Year 2"/>
    <d v="2016-04-01T00:00:00"/>
    <x v="4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Year 1"/>
    <d v="2013-12-31T00:00:00"/>
    <x v="1"/>
    <s v="Industrials"/>
    <s v="Railroads"/>
    <n v="12026000000"/>
    <n v="3931000000"/>
    <n v="3518000000"/>
    <n v="0"/>
    <n v="1104000000"/>
    <n v="4622000000"/>
    <n v="8095000000"/>
    <n v="3473000000"/>
  </r>
  <r>
    <x v="93"/>
    <s v="Year 2"/>
    <d v="2014-12-26T00:00:00"/>
    <x v="2"/>
    <s v="Industrials"/>
    <s v="Railroads"/>
    <n v="12669000000"/>
    <n v="4100000000"/>
    <n v="3805000000"/>
    <n v="0"/>
    <n v="1151000000"/>
    <n v="4956000000"/>
    <n v="8569000000"/>
    <n v="3613000000"/>
  </r>
  <r>
    <x v="93"/>
    <s v="Year 3"/>
    <d v="2015-12-25T00:00:00"/>
    <x v="3"/>
    <s v="Industrials"/>
    <s v="Railroads"/>
    <n v="11811000000"/>
    <n v="3293000000"/>
    <n v="3726000000"/>
    <n v="0"/>
    <n v="1208000000"/>
    <n v="4934000000"/>
    <n v="8518000000"/>
    <n v="3584000000"/>
  </r>
  <r>
    <x v="93"/>
    <s v="Year 4"/>
    <d v="2016-12-30T00:00:00"/>
    <x v="4"/>
    <s v="Industrials"/>
    <s v="Railroads"/>
    <n v="11069000000"/>
    <n v="2782000000"/>
    <n v="3597000000"/>
    <n v="0"/>
    <n v="1301000000"/>
    <n v="4898000000"/>
    <n v="8287000000"/>
    <n v="3389000000"/>
  </r>
  <r>
    <x v="94"/>
    <s v="Year 1"/>
    <d v="2013-05-31T00:00:00"/>
    <x v="1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Year 2"/>
    <d v="2014-05-31T00:00:00"/>
    <x v="2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Year 3"/>
    <d v="2015-05-31T00:00:00"/>
    <x v="3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Year 4"/>
    <d v="2016-05-31T00:00:00"/>
    <x v="4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Year 1"/>
    <d v="2012-12-31T00:00:00"/>
    <x v="0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Year 2"/>
    <d v="2013-12-31T00:00:00"/>
    <x v="1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Year 3"/>
    <d v="2014-12-31T00:00:00"/>
    <x v="2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Year 4"/>
    <d v="2015-12-31T00:00:00"/>
    <x v="3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Year 1"/>
    <d v="2012-12-31T00:00:00"/>
    <x v="0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Year 2"/>
    <d v="2013-12-31T00:00:00"/>
    <x v="1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Year 3"/>
    <d v="2014-12-31T00:00:00"/>
    <x v="2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Year 4"/>
    <d v="2015-12-31T00:00:00"/>
    <x v="3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Year 1"/>
    <d v="2013-12-31T00:00:00"/>
    <x v="1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Year 2"/>
    <d v="2014-12-31T00:00:00"/>
    <x v="2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Year 3"/>
    <d v="2015-12-31T00:00:00"/>
    <x v="3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Year 4"/>
    <d v="2016-12-31T00:00:00"/>
    <x v="4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Year 1"/>
    <d v="2013-12-31T00:00:00"/>
    <x v="1"/>
    <s v="Consumer Staples"/>
    <s v="Drug Retail"/>
    <n v="126761000000"/>
    <n v="102978000000"/>
    <n v="0"/>
    <n v="0"/>
    <n v="0"/>
    <n v="0"/>
    <n v="23783000000"/>
    <n v="23783000000"/>
  </r>
  <r>
    <x v="98"/>
    <s v="Year 2"/>
    <d v="2014-12-31T00:00:00"/>
    <x v="2"/>
    <s v="Consumer Staples"/>
    <s v="Drug Retail"/>
    <n v="139367000000"/>
    <n v="114000000000"/>
    <n v="0"/>
    <n v="0"/>
    <n v="0"/>
    <n v="0"/>
    <n v="25367000000"/>
    <n v="25367000000"/>
  </r>
  <r>
    <x v="98"/>
    <s v="Year 3"/>
    <d v="2015-12-31T00:00:00"/>
    <x v="3"/>
    <s v="Consumer Staples"/>
    <s v="Drug Retail"/>
    <n v="153290000000"/>
    <n v="126762000000"/>
    <n v="0"/>
    <n v="0"/>
    <n v="0"/>
    <n v="0"/>
    <n v="26528000000"/>
    <n v="26528000000"/>
  </r>
  <r>
    <x v="98"/>
    <s v="Year 4"/>
    <d v="2016-12-31T00:00:00"/>
    <x v="4"/>
    <s v="Consumer Staples"/>
    <s v="Drug Retail"/>
    <n v="177526000000"/>
    <n v="148669000000"/>
    <n v="0"/>
    <n v="0"/>
    <n v="0"/>
    <n v="0"/>
    <n v="28857000000"/>
    <n v="28857000000"/>
  </r>
  <r>
    <x v="99"/>
    <s v="Year 1"/>
    <d v="2012-12-31T00:00:00"/>
    <x v="0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Year 2"/>
    <d v="2013-12-31T00:00:00"/>
    <x v="1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Year 3"/>
    <d v="2014-12-31T00:00:00"/>
    <x v="2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Year 4"/>
    <d v="2015-12-31T00:00:00"/>
    <x v="3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Year 1"/>
    <d v="2012-12-31T00:00:00"/>
    <x v="0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Year 2"/>
    <d v="2013-12-31T00:00:00"/>
    <x v="1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Year 3"/>
    <d v="2014-12-31T00:00:00"/>
    <x v="2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Year 4"/>
    <d v="2015-12-31T00:00:00"/>
    <x v="3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Year 1"/>
    <d v="2012-12-31T00:00:00"/>
    <x v="0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Year 2"/>
    <d v="2013-12-31T00:00:00"/>
    <x v="1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Year 3"/>
    <d v="2014-12-31T00:00:00"/>
    <x v="2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Year 4"/>
    <d v="2015-12-31T00:00:00"/>
    <x v="3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Year 1"/>
    <d v="2013-12-31T00:00:00"/>
    <x v="1"/>
    <s v="Industrials"/>
    <s v="Airlines"/>
    <n v="37773000000"/>
    <n v="20964000000"/>
    <n v="11349000000"/>
    <n v="0"/>
    <n v="1658000000"/>
    <n v="13007000000"/>
    <n v="16809000000"/>
    <n v="3802000000"/>
  </r>
  <r>
    <x v="102"/>
    <s v="Year 2"/>
    <d v="2014-12-31T00:00:00"/>
    <x v="2"/>
    <s v="Industrials"/>
    <s v="Airlines"/>
    <n v="40362000000"/>
    <n v="22967000000"/>
    <n v="12702000000"/>
    <n v="0"/>
    <n v="1771000000"/>
    <n v="14473000000"/>
    <n v="17395000000"/>
    <n v="2922000000"/>
  </r>
  <r>
    <x v="102"/>
    <s v="Year 3"/>
    <d v="2015-12-31T00:00:00"/>
    <x v="3"/>
    <s v="Industrials"/>
    <s v="Airlines"/>
    <n v="40704000000"/>
    <n v="17096000000"/>
    <n v="13936000000"/>
    <n v="0"/>
    <n v="1835000000"/>
    <n v="15771000000"/>
    <n v="23608000000"/>
    <n v="7837000000"/>
  </r>
  <r>
    <x v="102"/>
    <s v="Year 4"/>
    <d v="2016-12-31T00:00:00"/>
    <x v="4"/>
    <s v="Industrials"/>
    <s v="Airlines"/>
    <n v="39639000000"/>
    <n v="15940000000"/>
    <n v="14845000000"/>
    <n v="0"/>
    <n v="1902000000"/>
    <n v="16747000000"/>
    <n v="23699000000"/>
    <n v="6952000000"/>
  </r>
  <r>
    <x v="103"/>
    <s v="Year 1"/>
    <d v="2013-12-31T00:00:00"/>
    <x v="1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Year 2"/>
    <d v="2014-12-31T00:00:00"/>
    <x v="2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Year 3"/>
    <d v="2015-12-31T00:00:00"/>
    <x v="3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Year 4"/>
    <d v="2016-12-31T00:00:00"/>
    <x v="4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Year 1"/>
    <d v="2013-10-31T00:00:00"/>
    <x v="1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Year 2"/>
    <d v="2014-10-31T00:00:00"/>
    <x v="2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Year 3"/>
    <d v="2015-10-31T00:00:00"/>
    <x v="3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Year 4"/>
    <d v="2016-10-31T00:00:00"/>
    <x v="4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Year 1"/>
    <d v="2012-11-30T00:00:00"/>
    <x v="0"/>
    <s v="Financials"/>
    <s v="Consumer Finance"/>
    <n v="8984000000"/>
    <n v="845000000"/>
    <n v="3052000000"/>
    <n v="0"/>
    <n v="848000000"/>
    <n v="3900000000"/>
    <n v="8139000000"/>
    <n v="4239000000"/>
  </r>
  <r>
    <x v="105"/>
    <s v="Year 2"/>
    <d v="2013-12-31T00:00:00"/>
    <x v="1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Year 3"/>
    <d v="2014-12-31T00:00:00"/>
    <x v="2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Year 4"/>
    <d v="2015-12-31T00:00:00"/>
    <x v="3"/>
    <s v="Financials"/>
    <s v="Consumer Finance"/>
    <n v="10002000000"/>
    <n v="623000000"/>
    <n v="3615000000"/>
    <n v="0"/>
    <n v="1512000000"/>
    <n v="5127000000"/>
    <n v="9379000000"/>
    <n v="4252000000"/>
  </r>
  <r>
    <x v="106"/>
    <s v="Year 1"/>
    <d v="2013-02-01T00:00:00"/>
    <x v="1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Year 2"/>
    <d v="2014-01-31T00:00:00"/>
    <x v="2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Year 3"/>
    <d v="2015-01-30T00:00:00"/>
    <x v="3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Year 4"/>
    <d v="2016-01-29T00:00:00"/>
    <x v="4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Year 1"/>
    <d v="2012-12-31T00:00:00"/>
    <x v="0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Year 2"/>
    <d v="2013-12-31T00:00:00"/>
    <x v="1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Year 3"/>
    <d v="2014-12-31T00:00:00"/>
    <x v="2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Year 4"/>
    <d v="2015-12-31T00:00:00"/>
    <x v="3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Year 1"/>
    <d v="2013-09-30T00:00:00"/>
    <x v="1"/>
    <s v="Consumer Discretionary"/>
    <s v="Homebuilding"/>
    <n v="6259300000"/>
    <n v="4853500000"/>
    <n v="649900000"/>
    <n v="0"/>
    <n v="0"/>
    <n v="649900000"/>
    <n v="1405800000"/>
    <n v="755900000"/>
  </r>
  <r>
    <x v="108"/>
    <s v="Year 2"/>
    <d v="2014-09-30T00:00:00"/>
    <x v="2"/>
    <s v="Consumer Discretionary"/>
    <s v="Homebuilding"/>
    <n v="8024900000"/>
    <n v="6268600000"/>
    <n v="826900000"/>
    <n v="0"/>
    <n v="0"/>
    <n v="826900000"/>
    <n v="1756300000"/>
    <n v="929400000"/>
  </r>
  <r>
    <x v="108"/>
    <s v="Year 3"/>
    <d v="2015-09-30T00:00:00"/>
    <x v="3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Year 4"/>
    <d v="2016-09-30T00:00:00"/>
    <x v="4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Year 1"/>
    <d v="2012-12-31T00:00:00"/>
    <x v="0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Year 2"/>
    <d v="2013-12-31T00:00:00"/>
    <x v="1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Year 3"/>
    <d v="2014-12-31T00:00:00"/>
    <x v="2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Year 4"/>
    <d v="2015-12-31T00:00:00"/>
    <x v="3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Year 1"/>
    <d v="2013-09-28T00:00:00"/>
    <x v="1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Year 2"/>
    <d v="2014-09-27T00:00:00"/>
    <x v="2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s v="Year 3"/>
    <d v="2015-10-03T00:00:00"/>
    <x v="3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s v="Year 4"/>
    <d v="2016-10-01T00:00:00"/>
    <x v="4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Year 1"/>
    <d v="2013-12-31T00:00:00"/>
    <x v="1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Year 2"/>
    <d v="2014-12-31T00:00:00"/>
    <x v="2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Year 3"/>
    <d v="2015-12-31T00:00:00"/>
    <x v="3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Year 4"/>
    <d v="2016-12-31T00:00:00"/>
    <x v="4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Year 1"/>
    <d v="2012-12-31T00:00:00"/>
    <x v="0"/>
    <s v="Real Estate"/>
    <s v="Specialized REITs"/>
    <n v="1279067000"/>
    <n v="461898000"/>
    <n v="68538000"/>
    <n v="0"/>
    <n v="382553000"/>
    <n v="451091000"/>
    <n v="817169000"/>
    <n v="366078000"/>
  </r>
  <r>
    <x v="114"/>
    <s v="Year 2"/>
    <d v="2013-12-31T00:00:00"/>
    <x v="1"/>
    <s v="Real Estate"/>
    <s v="Specialized REITs"/>
    <n v="1482259000"/>
    <n v="555660000"/>
    <n v="69323000"/>
    <n v="0"/>
    <n v="475464000"/>
    <n v="544787000"/>
    <n v="926599000"/>
    <n v="381812000"/>
  </r>
  <r>
    <x v="114"/>
    <s v="Year 3"/>
    <d v="2014-12-31T00:00:00"/>
    <x v="2"/>
    <s v="Real Estate"/>
    <s v="Specialized REITs"/>
    <n v="1616438000"/>
    <n v="603321000"/>
    <n v="89468000"/>
    <n v="0"/>
    <n v="538513000"/>
    <n v="627981000"/>
    <n v="1013117000"/>
    <n v="385136000"/>
  </r>
  <r>
    <x v="114"/>
    <s v="Year 4"/>
    <d v="2015-12-31T00:00:00"/>
    <x v="3"/>
    <s v="Real Estate"/>
    <s v="Specialized REITs"/>
    <n v="1763336000"/>
    <n v="651282000"/>
    <n v="139616000"/>
    <n v="0"/>
    <n v="570527000"/>
    <n v="710143000"/>
    <n v="1112054000"/>
    <n v="401911000"/>
  </r>
  <r>
    <x v="115"/>
    <s v="Year 1"/>
    <d v="2013-02-02T00:00:00"/>
    <x v="1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s v="Year 2"/>
    <d v="2014-02-01T00:00:00"/>
    <x v="2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Year 3"/>
    <d v="2015-01-31T00:00:00"/>
    <x v="3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Year 4"/>
    <d v="2016-01-30T00:00:00"/>
    <x v="4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Year 1"/>
    <d v="2012-12-31T00:00:00"/>
    <x v="0"/>
    <s v="Industrials"/>
    <s v="Research &amp; Consulting Services"/>
    <n v="1663000000"/>
    <n v="0"/>
    <n v="1123200000"/>
    <n v="0"/>
    <n v="78300000"/>
    <n v="1201500000"/>
    <n v="1663000000"/>
    <n v="461500000"/>
  </r>
  <r>
    <x v="116"/>
    <s v="Year 2"/>
    <d v="2013-12-31T00:00:00"/>
    <x v="1"/>
    <s v="Industrials"/>
    <s v="Research &amp; Consulting Services"/>
    <n v="1558400000"/>
    <n v="0"/>
    <n v="1058000000"/>
    <n v="0"/>
    <n v="60400000"/>
    <n v="1118400000"/>
    <n v="1558400000"/>
    <n v="440000000"/>
  </r>
  <r>
    <x v="116"/>
    <s v="Year 3"/>
    <d v="2014-12-31T00:00:00"/>
    <x v="2"/>
    <s v="Industrials"/>
    <s v="Research &amp; Consulting Services"/>
    <n v="1584500000"/>
    <n v="0"/>
    <n v="1105700000"/>
    <n v="0"/>
    <n v="52500000"/>
    <n v="1158200000"/>
    <n v="1584500000"/>
    <n v="426300000"/>
  </r>
  <r>
    <x v="116"/>
    <s v="Year 4"/>
    <d v="2015-12-31T00:00:00"/>
    <x v="3"/>
    <s v="Industrials"/>
    <s v="Research &amp; Consulting Services"/>
    <n v="1637100000"/>
    <n v="0"/>
    <n v="1209100000"/>
    <n v="0"/>
    <n v="58700000"/>
    <n v="1267800000"/>
    <n v="1637100000"/>
    <n v="369300000"/>
  </r>
  <r>
    <x v="117"/>
    <s v="Year 1"/>
    <d v="2013-12-31T00:00:00"/>
    <x v="1"/>
    <s v="Industrials"/>
    <s v="Industrial Machinery"/>
    <n v="7155096000"/>
    <n v="4376505000"/>
    <n v="1616921000"/>
    <n v="0"/>
    <n v="0"/>
    <n v="1616921000"/>
    <n v="2778591000"/>
    <n v="1161670000"/>
  </r>
  <r>
    <x v="117"/>
    <s v="Year 2"/>
    <d v="2014-12-31T00:00:00"/>
    <x v="2"/>
    <s v="Industrials"/>
    <s v="Industrial Machinery"/>
    <n v="7752728000"/>
    <n v="4778479000"/>
    <n v="1758765000"/>
    <n v="0"/>
    <n v="0"/>
    <n v="1758765000"/>
    <n v="2974249000"/>
    <n v="1215484000"/>
  </r>
  <r>
    <x v="117"/>
    <s v="Year 3"/>
    <d v="2015-12-31T00:00:00"/>
    <x v="3"/>
    <s v="Industrials"/>
    <s v="Industrial Machinery"/>
    <n v="6956311000"/>
    <n v="4388167000"/>
    <n v="1647382000"/>
    <n v="0"/>
    <n v="0"/>
    <n v="1647382000"/>
    <n v="2568144000"/>
    <n v="920762000"/>
  </r>
  <r>
    <x v="117"/>
    <s v="Year 4"/>
    <d v="2016-12-31T00:00:00"/>
    <x v="4"/>
    <s v="Industrials"/>
    <s v="Industrial Machinery"/>
    <n v="6794342000"/>
    <n v="4322373000"/>
    <n v="1757523000"/>
    <n v="0"/>
    <n v="0"/>
    <n v="1757523000"/>
    <n v="2471969000"/>
    <n v="714446000"/>
  </r>
  <r>
    <x v="118"/>
    <s v="Year 1"/>
    <d v="2013-12-31T00:00:00"/>
    <x v="1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Year 2"/>
    <d v="2014-12-31T00:00:00"/>
    <x v="2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Year 3"/>
    <d v="2015-12-31T00:00:00"/>
    <x v="3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Year 4"/>
    <d v="2016-12-31T00:00:00"/>
    <x v="4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Year 1"/>
    <d v="2013-05-26T00:00:00"/>
    <x v="1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Year 2"/>
    <d v="2014-05-25T00:00:00"/>
    <x v="2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Year 3"/>
    <d v="2015-05-31T00:00:00"/>
    <x v="3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Year 4"/>
    <d v="2016-05-29T00:00:00"/>
    <x v="4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Year 1"/>
    <d v="2012-12-31T00:00:00"/>
    <x v="0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Year 2"/>
    <d v="2013-12-31T00:00:00"/>
    <x v="1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Year 3"/>
    <d v="2014-12-31T00:00:00"/>
    <x v="2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Year 4"/>
    <d v="2015-12-31T00:00:00"/>
    <x v="3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Year 1"/>
    <d v="2012-12-31T00:00:00"/>
    <x v="0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Year 2"/>
    <d v="2013-12-31T00:00:00"/>
    <x v="1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Year 3"/>
    <d v="2014-12-31T00:00:00"/>
    <x v="2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Year 4"/>
    <d v="2015-12-31T00:00:00"/>
    <x v="3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Year 1"/>
    <d v="2013-12-31T00:00:00"/>
    <x v="1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Year 2"/>
    <d v="2014-12-31T00:00:00"/>
    <x v="2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Year 3"/>
    <d v="2015-12-31T00:00:00"/>
    <x v="3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Year 4"/>
    <d v="2016-12-31T00:00:00"/>
    <x v="4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Year 1"/>
    <d v="2013-03-31T00:00:00"/>
    <x v="1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Year 2"/>
    <d v="2014-03-31T00:00:00"/>
    <x v="2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Year 3"/>
    <d v="2015-03-31T00:00:00"/>
    <x v="3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Year 4"/>
    <d v="2016-03-31T00:00:00"/>
    <x v="4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Year 1"/>
    <d v="2013-12-31T00:00:00"/>
    <x v="1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Year 2"/>
    <d v="2014-12-31T00:00:00"/>
    <x v="2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Year 3"/>
    <d v="2015-12-31T00:00:00"/>
    <x v="3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Year 4"/>
    <d v="2016-12-31T00:00:00"/>
    <x v="4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Year 1"/>
    <d v="2012-12-31T00:00:00"/>
    <x v="0"/>
    <s v="Materials"/>
    <s v="Specialty Chemicals"/>
    <n v="11838700000"/>
    <n v="6385400000"/>
    <n v="4018300000"/>
    <n v="0"/>
    <n v="0"/>
    <n v="4018300000"/>
    <n v="5453300000"/>
    <n v="1435000000"/>
  </r>
  <r>
    <x v="125"/>
    <s v="Year 2"/>
    <d v="2013-12-31T00:00:00"/>
    <x v="1"/>
    <s v="Materials"/>
    <s v="Specialty Chemicals"/>
    <n v="13253400000"/>
    <n v="7161200000"/>
    <n v="4360300000"/>
    <n v="0"/>
    <n v="0"/>
    <n v="4360300000"/>
    <n v="6092200000"/>
    <n v="1731900000"/>
  </r>
  <r>
    <x v="125"/>
    <s v="Year 3"/>
    <d v="2014-12-31T00:00:00"/>
    <x v="2"/>
    <s v="Materials"/>
    <s v="Specialty Chemicals"/>
    <n v="14280500000"/>
    <n v="7679100000"/>
    <n v="4577600000"/>
    <n v="0"/>
    <n v="0"/>
    <n v="4577600000"/>
    <n v="6601400000"/>
    <n v="2023800000"/>
  </r>
  <r>
    <x v="125"/>
    <s v="Year 4"/>
    <d v="2015-12-31T00:00:00"/>
    <x v="3"/>
    <s v="Materials"/>
    <s v="Specialty Chemicals"/>
    <n v="13545100000"/>
    <n v="7223500000"/>
    <n v="4345500000"/>
    <n v="0"/>
    <n v="0"/>
    <n v="4345500000"/>
    <n v="6321600000"/>
    <n v="1976100000"/>
  </r>
  <r>
    <x v="126"/>
    <s v="Year 1"/>
    <d v="2013-12-31T00:00:00"/>
    <x v="1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Year 2"/>
    <d v="2014-12-31T00:00:00"/>
    <x v="2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Year 3"/>
    <d v="2015-12-31T00:00:00"/>
    <x v="3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Year 4"/>
    <d v="2016-12-31T00:00:00"/>
    <x v="4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Year 1"/>
    <d v="2012-12-31T00:00:00"/>
    <x v="0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Year 2"/>
    <d v="2013-12-31T00:00:00"/>
    <x v="1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Year 3"/>
    <d v="2014-12-31T00:00:00"/>
    <x v="2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Year 4"/>
    <d v="2015-12-31T00:00:00"/>
    <x v="3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Year 1"/>
    <d v="2012-12-31T00:00:00"/>
    <x v="0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Year 2"/>
    <d v="2013-12-31T00:00:00"/>
    <x v="1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Year 3"/>
    <d v="2014-12-31T00:00:00"/>
    <x v="2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Year 4"/>
    <d v="2015-12-31T00:00:00"/>
    <x v="3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Year 1"/>
    <d v="2013-06-30T00:00:00"/>
    <x v="1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Year 2"/>
    <d v="2014-06-30T00:00:00"/>
    <x v="2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Year 3"/>
    <d v="2015-06-30T00:00:00"/>
    <x v="3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Year 4"/>
    <d v="2016-06-30T00:00:00"/>
    <x v="4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Year 1"/>
    <d v="2012-12-31T00:00:00"/>
    <x v="0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Year 2"/>
    <d v="2013-12-31T00:00:00"/>
    <x v="1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Year 3"/>
    <d v="2014-12-31T00:00:00"/>
    <x v="2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Year 4"/>
    <d v="2015-12-31T00:00:00"/>
    <x v="3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Year 1"/>
    <d v="2013-09-30T00:00:00"/>
    <x v="1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Year 2"/>
    <d v="2014-09-30T00:00:00"/>
    <x v="2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Year 3"/>
    <d v="2015-09-30T00:00:00"/>
    <x v="3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Year 4"/>
    <d v="2016-09-30T00:00:00"/>
    <x v="4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Year 1"/>
    <d v="2012-12-31T00:00:00"/>
    <x v="0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Year 2"/>
    <d v="2013-12-31T00:00:00"/>
    <x v="1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Year 3"/>
    <d v="2014-12-31T00:00:00"/>
    <x v="2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Year 4"/>
    <d v="2015-12-31T00:00:00"/>
    <x v="3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Year 1"/>
    <d v="2012-12-31T00:00:00"/>
    <x v="0"/>
    <s v="Real Estate"/>
    <s v="REITs"/>
    <n v="1887376000"/>
    <n v="944617000"/>
    <n v="531180000"/>
    <n v="0"/>
    <n v="0"/>
    <n v="531180000"/>
    <n v="942759000"/>
    <n v="411579000"/>
  </r>
  <r>
    <x v="133"/>
    <s v="Year 2"/>
    <d v="2013-12-31T00:00:00"/>
    <x v="1"/>
    <s v="Real Estate"/>
    <s v="REITs"/>
    <n v="2152766000"/>
    <n v="1064403000"/>
    <n v="621413000"/>
    <n v="0"/>
    <n v="0"/>
    <n v="621413000"/>
    <n v="1088363000"/>
    <n v="466950000"/>
  </r>
  <r>
    <x v="133"/>
    <s v="Year 3"/>
    <d v="2014-12-31T00:00:00"/>
    <x v="2"/>
    <s v="Real Estate"/>
    <s v="REITs"/>
    <n v="2443776000"/>
    <n v="1197885000"/>
    <n v="734119000"/>
    <n v="0"/>
    <n v="0"/>
    <n v="734119000"/>
    <n v="1245891000"/>
    <n v="511772000"/>
  </r>
  <r>
    <x v="133"/>
    <s v="Year 4"/>
    <d v="2015-12-31T00:00:00"/>
    <x v="3"/>
    <s v="Real Estate"/>
    <s v="REITs"/>
    <n v="2725867000"/>
    <n v="1291506000"/>
    <n v="825296000"/>
    <n v="0"/>
    <n v="0"/>
    <n v="825296000"/>
    <n v="1434361000"/>
    <n v="609065000"/>
  </r>
  <r>
    <x v="134"/>
    <s v="Year 1"/>
    <d v="2012-12-31T00:00:00"/>
    <x v="0"/>
    <s v="Real Estate"/>
    <s v="REITs"/>
    <n v="1747502000"/>
    <n v="625507000"/>
    <n v="47233000"/>
    <n v="0"/>
    <n v="560669000"/>
    <n v="607902000"/>
    <n v="1121995000"/>
    <n v="514093000"/>
  </r>
  <r>
    <x v="134"/>
    <s v="Year 2"/>
    <d v="2013-12-31T00:00:00"/>
    <x v="1"/>
    <s v="Real Estate"/>
    <s v="REITs"/>
    <n v="2387702000"/>
    <n v="834228000"/>
    <n v="62179000"/>
    <n v="0"/>
    <n v="978973000"/>
    <n v="1041152000"/>
    <n v="1553474000"/>
    <n v="512322000"/>
  </r>
  <r>
    <x v="134"/>
    <s v="Year 3"/>
    <d v="2014-12-31T00:00:00"/>
    <x v="2"/>
    <s v="Real Estate"/>
    <s v="REITs"/>
    <n v="2614748000"/>
    <n v="883564000"/>
    <n v="50948000"/>
    <n v="0"/>
    <n v="758861000"/>
    <n v="809809000"/>
    <n v="1731184000"/>
    <n v="921375000"/>
  </r>
  <r>
    <x v="134"/>
    <s v="Year 4"/>
    <d v="2015-12-31T00:00:00"/>
    <x v="3"/>
    <s v="Real Estate"/>
    <s v="REITs"/>
    <n v="2744965000"/>
    <n v="905168000"/>
    <n v="65082000"/>
    <n v="0"/>
    <n v="765895000"/>
    <n v="830977000"/>
    <n v="1839797000"/>
    <n v="1008820000"/>
  </r>
  <r>
    <x v="135"/>
    <s v="Year 1"/>
    <d v="2013-12-31T00:00:00"/>
    <x v="1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Year 2"/>
    <d v="2014-12-31T00:00:00"/>
    <x v="2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Year 3"/>
    <d v="2015-12-31T00:00:00"/>
    <x v="3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Year 4"/>
    <d v="2016-12-31T00:00:00"/>
    <x v="4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Year 1"/>
    <d v="2012-12-31T00:00:00"/>
    <x v="0"/>
    <s v="Utilities"/>
    <s v="MultiUtilities"/>
    <n v="6273787000"/>
    <n v="3667434000"/>
    <n v="747356000"/>
    <n v="0"/>
    <n v="740791000"/>
    <n v="1488147000"/>
    <n v="2606353000"/>
    <n v="1118206000"/>
  </r>
  <r>
    <x v="136"/>
    <s v="Year 2"/>
    <d v="2013-12-31T00:00:00"/>
    <x v="1"/>
    <s v="Utilities"/>
    <s v="MultiUtilities"/>
    <n v="7301204000"/>
    <n v="3997940000"/>
    <n v="914149000"/>
    <n v="0"/>
    <n v="859680000"/>
    <n v="1773829000"/>
    <n v="3303264000"/>
    <n v="1529435000"/>
  </r>
  <r>
    <x v="136"/>
    <s v="Year 3"/>
    <d v="2014-12-31T00:00:00"/>
    <x v="2"/>
    <s v="Utilities"/>
    <s v="MultiUtilities"/>
    <n v="7741856000"/>
    <n v="4449139000"/>
    <n v="1034507000"/>
    <n v="0"/>
    <n v="625361000"/>
    <n v="1659868000"/>
    <n v="3292717000"/>
    <n v="1632849000"/>
  </r>
  <r>
    <x v="136"/>
    <s v="Year 4"/>
    <d v="2015-12-31T00:00:00"/>
    <x v="3"/>
    <s v="Utilities"/>
    <s v="MultiUtilities"/>
    <n v="7954827000"/>
    <n v="4416194000"/>
    <n v="1086274000"/>
    <n v="0"/>
    <n v="688195000"/>
    <n v="1774469000"/>
    <n v="3538633000"/>
    <n v="1764164000"/>
  </r>
  <r>
    <x v="137"/>
    <s v="Year 1"/>
    <d v="2012-12-31T00:00:00"/>
    <x v="0"/>
    <s v="Real Estate"/>
    <s v="Residential REITs"/>
    <n v="535153000"/>
    <n v="172167000"/>
    <n v="24573000"/>
    <n v="0"/>
    <n v="169173000"/>
    <n v="193746000"/>
    <n v="362986000"/>
    <n v="169240000"/>
  </r>
  <r>
    <x v="137"/>
    <s v="Year 2"/>
    <d v="2013-12-31T00:00:00"/>
    <x v="1"/>
    <s v="Real Estate"/>
    <s v="Residential REITs"/>
    <n v="610590000"/>
    <n v="197336000"/>
    <n v="26684000"/>
    <n v="0"/>
    <n v="192420000"/>
    <n v="219104000"/>
    <n v="413254000"/>
    <n v="194150000"/>
  </r>
  <r>
    <x v="137"/>
    <s v="Year 3"/>
    <d v="2014-12-31T00:00:00"/>
    <x v="2"/>
    <s v="Real Estate"/>
    <s v="Residential REITs"/>
    <n v="970938000"/>
    <n v="312546000"/>
    <n v="40878000"/>
    <n v="0"/>
    <n v="360592000"/>
    <n v="401470000"/>
    <n v="658392000"/>
    <n v="256922000"/>
  </r>
  <r>
    <x v="137"/>
    <s v="Year 4"/>
    <d v="2015-12-31T00:00:00"/>
    <x v="3"/>
    <s v="Real Estate"/>
    <s v="Residential REITs"/>
    <n v="1194407000"/>
    <n v="363508000"/>
    <n v="40090000"/>
    <n v="0"/>
    <n v="453423000"/>
    <n v="493513000"/>
    <n v="830899000"/>
    <n v="337386000"/>
  </r>
  <r>
    <x v="138"/>
    <s v="Year 1"/>
    <d v="2012-12-31T00:00:00"/>
    <x v="0"/>
    <s v="Financials"/>
    <s v="Investment Banking &amp; Brokerage"/>
    <n v="1365000000"/>
    <n v="0"/>
    <n v="921000000"/>
    <n v="0"/>
    <n v="471000000"/>
    <n v="1392000000"/>
    <n v="1365000000"/>
    <n v="-27000000"/>
  </r>
  <r>
    <x v="138"/>
    <s v="Year 2"/>
    <d v="2013-12-31T00:00:00"/>
    <x v="1"/>
    <s v="Financials"/>
    <s v="Investment Banking &amp; Brokerage"/>
    <n v="1466000000"/>
    <n v="0"/>
    <n v="888000000"/>
    <n v="0"/>
    <n v="256000000"/>
    <n v="1144000000"/>
    <n v="1466000000"/>
    <n v="322000000"/>
  </r>
  <r>
    <x v="138"/>
    <s v="Year 3"/>
    <d v="2014-12-31T00:00:00"/>
    <x v="2"/>
    <s v="Financials"/>
    <s v="Investment Banking &amp; Brokerage"/>
    <n v="1665000000"/>
    <n v="0"/>
    <n v="958000000"/>
    <n v="0"/>
    <n v="136000000"/>
    <n v="1094000000"/>
    <n v="1665000000"/>
    <n v="571000000"/>
  </r>
  <r>
    <x v="138"/>
    <s v="Year 4"/>
    <d v="2015-12-31T00:00:00"/>
    <x v="3"/>
    <s v="Financials"/>
    <s v="Investment Banking &amp; Brokerage"/>
    <n v="1403000000"/>
    <n v="0"/>
    <n v="1048000000"/>
    <n v="0"/>
    <n v="61000000"/>
    <n v="1109000000"/>
    <n v="1403000000"/>
    <n v="294000000"/>
  </r>
  <r>
    <x v="139"/>
    <s v="Year 1"/>
    <d v="2012-12-31T00:00:00"/>
    <x v="0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Year 2"/>
    <d v="2013-12-31T00:00:00"/>
    <x v="1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Year 3"/>
    <d v="2014-12-31T00:00:00"/>
    <x v="2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Year 4"/>
    <d v="2015-12-31T00:00:00"/>
    <x v="3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Year 1"/>
    <d v="2012-12-31T00:00:00"/>
    <x v="0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Year 2"/>
    <d v="2013-12-31T00:00:00"/>
    <x v="1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Year 3"/>
    <d v="2014-12-31T00:00:00"/>
    <x v="2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Year 4"/>
    <d v="2015-12-31T00:00:00"/>
    <x v="3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Year 1"/>
    <d v="2012-12-31T00:00:00"/>
    <x v="0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Year 2"/>
    <d v="2013-12-31T00:00:00"/>
    <x v="1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Year 3"/>
    <d v="2014-12-31T00:00:00"/>
    <x v="2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Year 4"/>
    <d v="2015-12-31T00:00:00"/>
    <x v="3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Year 1"/>
    <d v="2013-12-31T00:00:00"/>
    <x v="1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Year 2"/>
    <d v="2014-12-31T00:00:00"/>
    <x v="2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Year 3"/>
    <d v="2015-12-31T00:00:00"/>
    <x v="3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Year 4"/>
    <d v="2016-12-31T00:00:00"/>
    <x v="4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Year 1"/>
    <d v="2012-12-31T00:00:00"/>
    <x v="0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Year 2"/>
    <d v="2013-12-31T00:00:00"/>
    <x v="1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Year 3"/>
    <d v="2014-12-31T00:00:00"/>
    <x v="2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Year 4"/>
    <d v="2015-12-31T00:00:00"/>
    <x v="3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Year 1"/>
    <d v="2013-12-31T00:00:00"/>
    <x v="1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Year 2"/>
    <d v="2014-12-31T00:00:00"/>
    <x v="2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Year 3"/>
    <d v="2015-12-31T00:00:00"/>
    <x v="3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Year 4"/>
    <d v="2016-12-31T00:00:00"/>
    <x v="4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Year 1"/>
    <d v="2012-12-31T00:00:00"/>
    <x v="0"/>
    <s v="Real Estate"/>
    <s v="Specialized REITs"/>
    <n v="409396000"/>
    <n v="114028000"/>
    <n v="58323000"/>
    <n v="0"/>
    <n v="74453000"/>
    <n v="132776000"/>
    <n v="295368000"/>
    <n v="162592000"/>
  </r>
  <r>
    <x v="145"/>
    <s v="Year 2"/>
    <d v="2013-12-31T00:00:00"/>
    <x v="1"/>
    <s v="Real Estate"/>
    <s v="Specialized REITs"/>
    <n v="520613000"/>
    <n v="140012000"/>
    <n v="63268000"/>
    <n v="0"/>
    <n v="95232000"/>
    <n v="158500000"/>
    <n v="380601000"/>
    <n v="222101000"/>
  </r>
  <r>
    <x v="145"/>
    <s v="Year 3"/>
    <d v="2014-12-31T00:00:00"/>
    <x v="2"/>
    <s v="Real Estate"/>
    <s v="Specialized REITs"/>
    <n v="647155000"/>
    <n v="172416000"/>
    <n v="71369000"/>
    <n v="0"/>
    <n v="115076000"/>
    <n v="186445000"/>
    <n v="474739000"/>
    <n v="288294000"/>
  </r>
  <r>
    <x v="145"/>
    <s v="Year 4"/>
    <d v="2015-12-31T00:00:00"/>
    <x v="3"/>
    <s v="Real Estate"/>
    <s v="Specialized REITs"/>
    <n v="782270000"/>
    <n v="203965000"/>
    <n v="80791000"/>
    <n v="0"/>
    <n v="133457000"/>
    <n v="214248000"/>
    <n v="578305000"/>
    <n v="364057000"/>
  </r>
  <r>
    <x v="146"/>
    <s v="Year 1"/>
    <d v="2013-12-31T00:00:00"/>
    <x v="1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Year 2"/>
    <d v="2014-12-31T00:00:00"/>
    <x v="2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Year 3"/>
    <d v="2015-12-31T00:00:00"/>
    <x v="3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Year 4"/>
    <d v="2016-12-31T00:00:00"/>
    <x v="4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Year 1"/>
    <d v="2013-12-31T00:00:00"/>
    <x v="1"/>
    <s v="Industrials"/>
    <s v="Building Products"/>
    <n v="3326106000"/>
    <n v="1606661000"/>
    <n v="1007431000"/>
    <n v="0"/>
    <n v="0"/>
    <n v="1007431000"/>
    <n v="1719445000"/>
    <n v="712014000"/>
  </r>
  <r>
    <x v="147"/>
    <s v="Year 2"/>
    <d v="2014-12-31T00:00:00"/>
    <x v="2"/>
    <s v="Industrials"/>
    <s v="Building Products"/>
    <n v="3733507000"/>
    <n v="1836105000"/>
    <n v="1110776000"/>
    <n v="0"/>
    <n v="0"/>
    <n v="1110776000"/>
    <n v="1897402000"/>
    <n v="786626000"/>
  </r>
  <r>
    <x v="147"/>
    <s v="Year 3"/>
    <d v="2015-12-31T00:00:00"/>
    <x v="3"/>
    <s v="Industrials"/>
    <s v="Building Products"/>
    <n v="3869187000"/>
    <n v="1920253000"/>
    <n v="1121590000"/>
    <n v="0"/>
    <n v="0"/>
    <n v="1121590000"/>
    <n v="1948934000"/>
    <n v="827344000"/>
  </r>
  <r>
    <x v="147"/>
    <s v="Year 4"/>
    <d v="2016-12-31T00:00:00"/>
    <x v="4"/>
    <s v="Industrials"/>
    <s v="Building Products"/>
    <n v="3962036000"/>
    <n v="1997259000"/>
    <n v="1169470000"/>
    <n v="0"/>
    <n v="0"/>
    <n v="1169470000"/>
    <n v="1964777000"/>
    <n v="795307000"/>
  </r>
  <r>
    <x v="148"/>
    <s v="Year 1"/>
    <d v="2013-12-31T00:00:00"/>
    <x v="1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Year 2"/>
    <d v="2014-12-31T00:00:00"/>
    <x v="2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Year 3"/>
    <d v="2015-12-31T00:00:00"/>
    <x v="3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Year 4"/>
    <d v="2016-12-31T00:00:00"/>
    <x v="4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Year 1"/>
    <d v="2012-12-31T00:00:00"/>
    <x v="0"/>
    <s v="Industrials"/>
    <s v="Building Products"/>
    <n v="3134800000"/>
    <n v="2093200000"/>
    <n v="873100000"/>
    <n v="0"/>
    <n v="7400000"/>
    <n v="880500000"/>
    <n v="1041600000"/>
    <n v="161100000"/>
  </r>
  <r>
    <x v="149"/>
    <s v="Year 2"/>
    <d v="2013-12-31T00:00:00"/>
    <x v="1"/>
    <s v="Industrials"/>
    <s v="Building Products"/>
    <n v="3703600000"/>
    <n v="2408500000"/>
    <n v="938700000"/>
    <n v="0"/>
    <n v="9400000"/>
    <n v="948100000"/>
    <n v="1295100000"/>
    <n v="347000000"/>
  </r>
  <r>
    <x v="149"/>
    <s v="Year 3"/>
    <d v="2014-12-31T00:00:00"/>
    <x v="2"/>
    <s v="Industrials"/>
    <s v="Building Products"/>
    <n v="4013600000"/>
    <n v="2646700000"/>
    <n v="943300000"/>
    <n v="0"/>
    <n v="13100000"/>
    <n v="956400000"/>
    <n v="1366900000"/>
    <n v="410500000"/>
  </r>
  <r>
    <x v="149"/>
    <s v="Year 4"/>
    <d v="2015-12-31T00:00:00"/>
    <x v="3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Year 1"/>
    <d v="2012-12-31T00:00:00"/>
    <x v="0"/>
    <s v="Materials"/>
    <s v="Copper"/>
    <n v="18010000000"/>
    <n v="11561000000"/>
    <n v="431000000"/>
    <n v="285000000"/>
    <n v="0"/>
    <n v="716000000"/>
    <n v="6449000000"/>
    <n v="5733000000"/>
  </r>
  <r>
    <x v="150"/>
    <s v="Year 2"/>
    <d v="2013-12-31T00:00:00"/>
    <x v="1"/>
    <s v="Materials"/>
    <s v="Copper"/>
    <n v="20921000000"/>
    <n v="14637000000"/>
    <n v="657000000"/>
    <n v="210000000"/>
    <n v="0"/>
    <n v="867000000"/>
    <n v="6284000000"/>
    <n v="5417000000"/>
  </r>
  <r>
    <x v="150"/>
    <s v="Year 3"/>
    <d v="2014-12-31T00:00:00"/>
    <x v="2"/>
    <s v="Materials"/>
    <s v="Copper"/>
    <n v="21438000000"/>
    <n v="19504000000"/>
    <n v="592000000"/>
    <n v="126000000"/>
    <n v="0"/>
    <n v="718000000"/>
    <n v="1934000000"/>
    <n v="1216000000"/>
  </r>
  <r>
    <x v="150"/>
    <s v="Year 4"/>
    <d v="2015-12-31T00:00:00"/>
    <x v="3"/>
    <s v="Materials"/>
    <s v="Copper"/>
    <n v="15877000000"/>
    <n v="28524000000"/>
    <n v="569000000"/>
    <n v="127000000"/>
    <n v="0"/>
    <n v="696000000"/>
    <n v="-12647000000"/>
    <n v="-13343000000"/>
  </r>
  <r>
    <x v="151"/>
    <s v="Year 1"/>
    <d v="2013-05-31T00:00:00"/>
    <x v="1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Year 2"/>
    <d v="2014-05-31T00:00:00"/>
    <x v="2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Year 3"/>
    <d v="2015-05-31T00:00:00"/>
    <x v="3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Year 4"/>
    <d v="2016-05-31T00:00:00"/>
    <x v="4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Year 1"/>
    <d v="2012-12-31T00:00:00"/>
    <x v="0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Year 2"/>
    <d v="2013-12-31T00:00:00"/>
    <x v="1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Year 3"/>
    <d v="2014-12-31T00:00:00"/>
    <x v="2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Year 4"/>
    <d v="2015-12-31T00:00:00"/>
    <x v="3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Year 1"/>
    <d v="2013-09-30T00:00:00"/>
    <x v="1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Year 2"/>
    <d v="2014-09-30T00:00:00"/>
    <x v="2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Year 3"/>
    <d v="2015-09-30T00:00:00"/>
    <x v="3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Year 4"/>
    <d v="2016-09-30T00:00:00"/>
    <x v="4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Year 1"/>
    <d v="2012-12-31T00:00:00"/>
    <x v="0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Year 2"/>
    <d v="2013-12-31T00:00:00"/>
    <x v="1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Year 3"/>
    <d v="2014-12-31T00:00:00"/>
    <x v="2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Year 4"/>
    <d v="2015-12-31T00:00:00"/>
    <x v="3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Year 1"/>
    <d v="2012-12-31T00:00:00"/>
    <x v="0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Year 2"/>
    <d v="2013-12-31T00:00:00"/>
    <x v="1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Year 3"/>
    <d v="2014-12-31T00:00:00"/>
    <x v="2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Year 4"/>
    <d v="2015-12-31T00:00:00"/>
    <x v="3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s v="Year 1"/>
    <d v="2013-02-02T00:00:00"/>
    <x v="1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s v="Year 2"/>
    <d v="2014-02-01T00:00:00"/>
    <x v="2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Year 3"/>
    <d v="2015-01-31T00:00:00"/>
    <x v="3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Year 4"/>
    <d v="2016-01-30T00:00:00"/>
    <x v="4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Year 1"/>
    <d v="2012-12-31T00:00:00"/>
    <x v="0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Year 2"/>
    <d v="2013-12-31T00:00:00"/>
    <x v="1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Year 3"/>
    <d v="2014-12-31T00:00:00"/>
    <x v="2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Year 4"/>
    <d v="2015-12-31T00:00:00"/>
    <x v="3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Year 1"/>
    <d v="2013-12-31T00:00:00"/>
    <x v="1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Year 2"/>
    <d v="2014-12-31T00:00:00"/>
    <x v="2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Year 3"/>
    <d v="2015-12-31T00:00:00"/>
    <x v="3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Year 4"/>
    <d v="2016-12-31T00:00:00"/>
    <x v="4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Year 1"/>
    <d v="2013-12-31T00:00:00"/>
    <x v="1"/>
    <s v="Industrials"/>
    <s v="Industrial Machinery"/>
    <n v="4954619000"/>
    <n v="3266524000"/>
    <n v="966829000"/>
    <n v="0"/>
    <n v="0"/>
    <n v="966829000"/>
    <n v="1688095000"/>
    <n v="721266000"/>
  </r>
  <r>
    <x v="159"/>
    <s v="Year 2"/>
    <d v="2014-12-31T00:00:00"/>
    <x v="2"/>
    <s v="Industrials"/>
    <s v="Industrial Machinery"/>
    <n v="4877885000"/>
    <n v="3163268000"/>
    <n v="936900000"/>
    <n v="0"/>
    <n v="0"/>
    <n v="936900000"/>
    <n v="1714617000"/>
    <n v="777717000"/>
  </r>
  <r>
    <x v="159"/>
    <s v="Year 3"/>
    <d v="2015-12-31T00:00:00"/>
    <x v="3"/>
    <s v="Industrials"/>
    <s v="Industrial Machinery"/>
    <n v="4561030000"/>
    <n v="3073712000"/>
    <n v="971611000"/>
    <n v="0"/>
    <n v="0"/>
    <n v="971611000"/>
    <n v="1487318000"/>
    <n v="515707000"/>
  </r>
  <r>
    <x v="159"/>
    <s v="Year 4"/>
    <d v="2016-12-31T00:00:00"/>
    <x v="4"/>
    <s v="Industrials"/>
    <s v="Industrial Machinery"/>
    <n v="3991462000"/>
    <n v="2759908000"/>
    <n v="965322000"/>
    <n v="0"/>
    <n v="0"/>
    <n v="965322000"/>
    <n v="1231554000"/>
    <n v="266232000"/>
  </r>
  <r>
    <x v="160"/>
    <s v="Year 1"/>
    <d v="2012-12-31T00:00:00"/>
    <x v="0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Year 2"/>
    <d v="2013-12-31T00:00:00"/>
    <x v="1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Year 3"/>
    <d v="2014-12-31T00:00:00"/>
    <x v="2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Year 4"/>
    <d v="2015-12-31T00:00:00"/>
    <x v="3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Year 1"/>
    <d v="2013-12-31T00:00:00"/>
    <x v="1"/>
    <s v="Real Estate"/>
    <s v="Retail REITs"/>
    <n v="637413000"/>
    <n v="190454000"/>
    <n v="31970000"/>
    <n v="0"/>
    <n v="160828000"/>
    <n v="192798000"/>
    <n v="446959000"/>
    <n v="254161000"/>
  </r>
  <r>
    <x v="161"/>
    <s v="Year 2"/>
    <d v="2014-12-31T00:00:00"/>
    <x v="2"/>
    <s v="Real Estate"/>
    <s v="Retail REITs"/>
    <n v="686090000"/>
    <n v="211923000"/>
    <n v="32316000"/>
    <n v="0"/>
    <n v="170814000"/>
    <n v="203130000"/>
    <n v="474167000"/>
    <n v="271037000"/>
  </r>
  <r>
    <x v="161"/>
    <s v="Year 3"/>
    <d v="2015-12-31T00:00:00"/>
    <x v="3"/>
    <s v="Real Estate"/>
    <s v="Retail REITs"/>
    <n v="744012000"/>
    <n v="233417000"/>
    <n v="35645000"/>
    <n v="0"/>
    <n v="174796000"/>
    <n v="210441000"/>
    <n v="510595000"/>
    <n v="300154000"/>
  </r>
  <r>
    <x v="161"/>
    <s v="Year 4"/>
    <d v="2016-12-31T00:00:00"/>
    <x v="4"/>
    <s v="Real Estate"/>
    <s v="Retail REITs"/>
    <n v="801591000"/>
    <n v="253612000"/>
    <n v="33399000"/>
    <n v="0"/>
    <n v="193585000"/>
    <n v="226984000"/>
    <n v="547979000"/>
    <n v="320995000"/>
  </r>
  <r>
    <x v="162"/>
    <s v="Year 1"/>
    <d v="2012-12-31T00:00:00"/>
    <x v="0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Year 2"/>
    <d v="2013-12-31T00:00:00"/>
    <x v="1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Year 3"/>
    <d v="2014-12-31T00:00:00"/>
    <x v="2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Year 4"/>
    <d v="2015-12-31T00:00:00"/>
    <x v="3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Year 1"/>
    <d v="2012-12-31T00:00:00"/>
    <x v="0"/>
    <s v="Telecommunications Services"/>
    <s v="Integrated Telecommunications Services"/>
    <n v="5011853000"/>
    <n v="0"/>
    <n v="2676141000"/>
    <n v="0"/>
    <n v="1266807000"/>
    <n v="3942948000"/>
    <n v="5011853000"/>
    <n v="1068905000"/>
  </r>
  <r>
    <x v="163"/>
    <s v="Year 2"/>
    <d v="2013-12-31T00:00:00"/>
    <x v="1"/>
    <s v="Telecommunications Services"/>
    <s v="Integrated Telecommunications Services"/>
    <n v="4762000000"/>
    <n v="0"/>
    <n v="2616000000"/>
    <n v="0"/>
    <n v="1170000000"/>
    <n v="3786000000"/>
    <n v="4762000000"/>
    <n v="976000000"/>
  </r>
  <r>
    <x v="163"/>
    <s v="Year 3"/>
    <d v="2014-12-31T00:00:00"/>
    <x v="2"/>
    <s v="Telecommunications Services"/>
    <s v="Integrated Telecommunications Services"/>
    <n v="4772000000"/>
    <n v="0"/>
    <n v="2671000000"/>
    <n v="0"/>
    <n v="1139000000"/>
    <n v="3810000000"/>
    <n v="4772000000"/>
    <n v="962000000"/>
  </r>
  <r>
    <x v="163"/>
    <s v="Year 4"/>
    <d v="2015-12-31T00:00:00"/>
    <x v="3"/>
    <s v="Telecommunications Services"/>
    <s v="Integrated Telecommunications Services"/>
    <n v="5576000000"/>
    <n v="0"/>
    <n v="3275000000"/>
    <n v="0"/>
    <n v="1320000000"/>
    <n v="4595000000"/>
    <n v="5576000000"/>
    <n v="981000000"/>
  </r>
  <r>
    <x v="164"/>
    <s v="Year 1"/>
    <d v="2013-12-31T00:00:00"/>
    <x v="1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Year 2"/>
    <d v="2014-12-31T00:00:00"/>
    <x v="2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Year 3"/>
    <d v="2015-12-31T00:00:00"/>
    <x v="3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Year 4"/>
    <d v="2016-12-31T00:00:00"/>
    <x v="4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Year 1"/>
    <d v="2012-12-31T00:00:00"/>
    <x v="0"/>
    <s v="Real Estate"/>
    <s v="Retail REITs"/>
    <n v="2426301000"/>
    <n v="800336000"/>
    <n v="72163000"/>
    <n v="0"/>
    <n v="768820000"/>
    <n v="840983000"/>
    <n v="1625965000"/>
    <n v="784982000"/>
  </r>
  <r>
    <x v="165"/>
    <s v="Year 2"/>
    <d v="2013-12-31T00:00:00"/>
    <x v="1"/>
    <s v="Real Estate"/>
    <s v="Retail REITs"/>
    <n v="2486017000"/>
    <n v="815095000"/>
    <n v="76864000"/>
    <n v="0"/>
    <n v="749722000"/>
    <n v="826586000"/>
    <n v="1670922000"/>
    <n v="844336000"/>
  </r>
  <r>
    <x v="165"/>
    <s v="Year 3"/>
    <d v="2014-12-31T00:00:00"/>
    <x v="2"/>
    <s v="Real Estate"/>
    <s v="Retail REITs"/>
    <n v="2535559000"/>
    <n v="783602000"/>
    <n v="88705000"/>
    <n v="0"/>
    <n v="708406000"/>
    <n v="797111000"/>
    <n v="1751957000"/>
    <n v="954846000"/>
  </r>
  <r>
    <x v="165"/>
    <s v="Year 4"/>
    <d v="2015-12-31T00:00:00"/>
    <x v="3"/>
    <s v="Real Estate"/>
    <s v="Retail REITs"/>
    <n v="2403906000"/>
    <n v="747276000"/>
    <n v="72363000"/>
    <n v="0"/>
    <n v="643689000"/>
    <n v="716052000"/>
    <n v="1656630000"/>
    <n v="940578000"/>
  </r>
  <r>
    <x v="166"/>
    <s v="Year 1"/>
    <d v="2012-12-31T00:00:00"/>
    <x v="0"/>
    <s v="Health Care"/>
    <s v="Biotechnology"/>
    <n v="9702000000"/>
    <n v="2471000000"/>
    <n v="1461000000"/>
    <n v="1760000000"/>
    <n v="0"/>
    <n v="3221000000"/>
    <n v="7231000000"/>
    <n v="4010000000"/>
  </r>
  <r>
    <x v="166"/>
    <s v="Year 2"/>
    <d v="2013-12-31T00:00:00"/>
    <x v="1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Year 3"/>
    <d v="2014-12-31T00:00:00"/>
    <x v="2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Year 4"/>
    <d v="2015-12-31T00:00:00"/>
    <x v="3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Year 1"/>
    <d v="2013-05-26T00:00:00"/>
    <x v="1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Year 2"/>
    <d v="2014-05-25T00:00:00"/>
    <x v="2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Year 3"/>
    <d v="2015-05-31T00:00:00"/>
    <x v="3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Year 4"/>
    <d v="2016-05-29T00:00:00"/>
    <x v="4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Year 1"/>
    <d v="2013-12-31T00:00:00"/>
    <x v="1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Year 2"/>
    <d v="2014-12-31T00:00:00"/>
    <x v="2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Year 3"/>
    <d v="2015-12-31T00:00:00"/>
    <x v="3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Year 4"/>
    <d v="2016-12-31T00:00:00"/>
    <x v="4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Year 1"/>
    <d v="2013-12-31T00:00:00"/>
    <x v="1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Year 2"/>
    <d v="2014-12-31T00:00:00"/>
    <x v="2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Year 3"/>
    <d v="2015-12-31T00:00:00"/>
    <x v="3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Year 4"/>
    <d v="2016-12-31T00:00:00"/>
    <x v="4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Year 1"/>
    <d v="2012-12-31T00:00:00"/>
    <x v="0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Year 2"/>
    <d v="2013-12-31T00:00:00"/>
    <x v="1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Year 3"/>
    <d v="2014-12-31T00:00:00"/>
    <x v="2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Year 4"/>
    <d v="2015-12-31T00:00:00"/>
    <x v="3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Year 1"/>
    <d v="2013-05-31T00:00:00"/>
    <x v="1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Year 2"/>
    <d v="2014-05-31T00:00:00"/>
    <x v="2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Year 3"/>
    <d v="2015-05-31T00:00:00"/>
    <x v="3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Year 4"/>
    <d v="2016-05-31T00:00:00"/>
    <x v="4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s v="Year 1"/>
    <d v="2013-02-02T00:00:00"/>
    <x v="1"/>
    <s v="Consumer Discretionary"/>
    <s v="Apparel Retail"/>
    <n v="15651000000"/>
    <n v="9480000000"/>
    <n v="0"/>
    <n v="0"/>
    <n v="0"/>
    <n v="0"/>
    <n v="6171000000"/>
    <n v="6171000000"/>
  </r>
  <r>
    <x v="172"/>
    <s v="Year 2"/>
    <d v="2014-02-01T00:00:00"/>
    <x v="2"/>
    <s v="Consumer Discretionary"/>
    <s v="Apparel Retail"/>
    <n v="16148000000"/>
    <n v="9855000000"/>
    <n v="0"/>
    <n v="0"/>
    <n v="0"/>
    <n v="0"/>
    <n v="6293000000"/>
    <n v="6293000000"/>
  </r>
  <r>
    <x v="172"/>
    <s v="Year 3"/>
    <d v="2015-01-31T00:00:00"/>
    <x v="3"/>
    <s v="Consumer Discretionary"/>
    <s v="Apparel Retail"/>
    <n v="16435000000"/>
    <n v="10146000000"/>
    <n v="0"/>
    <n v="0"/>
    <n v="0"/>
    <n v="0"/>
    <n v="6289000000"/>
    <n v="6289000000"/>
  </r>
  <r>
    <x v="172"/>
    <s v="Year 4"/>
    <d v="2016-01-30T00:00:00"/>
    <x v="4"/>
    <s v="Consumer Discretionary"/>
    <s v="Apparel Retail"/>
    <n v="15797000000"/>
    <n v="10077000000"/>
    <n v="0"/>
    <n v="0"/>
    <n v="0"/>
    <n v="0"/>
    <n v="5720000000"/>
    <n v="5720000000"/>
  </r>
  <r>
    <x v="173"/>
    <s v="Year 1"/>
    <d v="2012-12-29T00:00:00"/>
    <x v="0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Year 2"/>
    <d v="2013-12-28T00:00:00"/>
    <x v="1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Year 3"/>
    <d v="2014-12-27T00:00:00"/>
    <x v="2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Year 4"/>
    <d v="2015-12-26T00:00:00"/>
    <x v="3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Year 1"/>
    <d v="2013-12-31T00:00:00"/>
    <x v="1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Year 2"/>
    <d v="2014-12-31T00:00:00"/>
    <x v="2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Year 3"/>
    <d v="2015-12-31T00:00:00"/>
    <x v="3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Year 4"/>
    <d v="2016-12-31T00:00:00"/>
    <x v="4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Year 1"/>
    <d v="2012-12-31T00:00:00"/>
    <x v="0"/>
    <s v="Industrials"/>
    <s v="Industrial Materials"/>
    <n v="8950045000"/>
    <n v="5033885000"/>
    <n v="2785035000"/>
    <n v="0"/>
    <n v="0"/>
    <n v="2785035000"/>
    <n v="3916160000"/>
    <n v="1131125000"/>
  </r>
  <r>
    <x v="175"/>
    <s v="Year 2"/>
    <d v="2013-12-31T00:00:00"/>
    <x v="1"/>
    <s v="Industrials"/>
    <s v="Industrial Materials"/>
    <n v="9437758000"/>
    <n v="5301275000"/>
    <n v="2839629000"/>
    <n v="0"/>
    <n v="0"/>
    <n v="2839629000"/>
    <n v="4136483000"/>
    <n v="1296854000"/>
  </r>
  <r>
    <x v="175"/>
    <s v="Year 3"/>
    <d v="2014-12-31T00:00:00"/>
    <x v="2"/>
    <s v="Industrials"/>
    <s v="Industrial Materials"/>
    <n v="9964953000"/>
    <n v="5650711000"/>
    <n v="2967125000"/>
    <n v="0"/>
    <n v="0"/>
    <n v="2967125000"/>
    <n v="4314242000"/>
    <n v="1347117000"/>
  </r>
  <r>
    <x v="175"/>
    <s v="Year 4"/>
    <d v="2015-12-31T00:00:00"/>
    <x v="3"/>
    <s v="Industrials"/>
    <s v="Industrial Materials"/>
    <n v="9973384000"/>
    <n v="5741956000"/>
    <n v="2931108000"/>
    <n v="0"/>
    <n v="0"/>
    <n v="2931108000"/>
    <n v="4231428000"/>
    <n v="1300320000"/>
  </r>
  <r>
    <x v="176"/>
    <s v="Year 1"/>
    <d v="2013-12-31T00:00:00"/>
    <x v="1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Year 2"/>
    <d v="2014-12-31T00:00:00"/>
    <x v="2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Year 3"/>
    <d v="2015-12-31T00:00:00"/>
    <x v="3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Year 4"/>
    <d v="2016-12-31T00:00:00"/>
    <x v="4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Year 1"/>
    <d v="2013-06-30T00:00:00"/>
    <x v="1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Year 2"/>
    <d v="2014-06-30T00:00:00"/>
    <x v="2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Year 3"/>
    <d v="2015-06-30T00:00:00"/>
    <x v="3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Year 4"/>
    <d v="2016-06-30T00:00:00"/>
    <x v="4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Year 1"/>
    <d v="2012-12-31T00:00:00"/>
    <x v="0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Year 2"/>
    <d v="2013-12-29T00:00:00"/>
    <x v="1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Year 3"/>
    <d v="2014-12-28T00:00:00"/>
    <x v="2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Year 4"/>
    <d v="2015-12-27T00:00:00"/>
    <x v="3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Year 1"/>
    <d v="2012-12-31T00:00:00"/>
    <x v="0"/>
    <s v="Financials"/>
    <s v="Banks"/>
    <n v="3036584000"/>
    <n v="162167000"/>
    <n v="1789327000"/>
    <n v="0"/>
    <n v="193937000"/>
    <n v="1983264000"/>
    <n v="2874417000"/>
    <n v="891153000"/>
  </r>
  <r>
    <x v="179"/>
    <s v="Year 2"/>
    <d v="2013-12-31T00:00:00"/>
    <x v="1"/>
    <s v="Financials"/>
    <s v="Banks"/>
    <n v="2872833000"/>
    <n v="116241000"/>
    <n v="1716639000"/>
    <n v="0"/>
    <n v="131409000"/>
    <n v="1848048000"/>
    <n v="2756592000"/>
    <n v="908544000"/>
  </r>
  <r>
    <x v="179"/>
    <s v="Year 3"/>
    <d v="2014-12-31T00:00:00"/>
    <x v="2"/>
    <s v="Financials"/>
    <s v="Banks"/>
    <n v="2955641000"/>
    <n v="86453000"/>
    <n v="1843069000"/>
    <n v="0"/>
    <n v="120266000"/>
    <n v="1963335000"/>
    <n v="2869188000"/>
    <n v="905853000"/>
  </r>
  <r>
    <x v="179"/>
    <s v="Year 4"/>
    <d v="2015-12-31T00:00:00"/>
    <x v="3"/>
    <s v="Financials"/>
    <s v="Banks"/>
    <n v="3153251000"/>
    <n v="82175000"/>
    <n v="1948041000"/>
    <n v="0"/>
    <n v="127821000"/>
    <n v="2075862000"/>
    <n v="3071076000"/>
    <n v="995214000"/>
  </r>
  <r>
    <x v="180"/>
    <s v="Year 1"/>
    <d v="2013-12-28T00:00:00"/>
    <x v="1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s v="Year 2"/>
    <d v="2015-01-03T00:00:00"/>
    <x v="3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s v="Year 3"/>
    <d v="2016-01-02T00:00:00"/>
    <x v="4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Year 4"/>
    <d v="2016-12-31T00:00:00"/>
    <x v="4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Year 1"/>
    <d v="2012-12-31T00:00:00"/>
    <x v="0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Year 2"/>
    <d v="2013-12-31T00:00:00"/>
    <x v="1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Year 3"/>
    <d v="2014-12-31T00:00:00"/>
    <x v="2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Year 4"/>
    <d v="2015-12-31T00:00:00"/>
    <x v="3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Year 1"/>
    <d v="2012-12-31T00:00:00"/>
    <x v="0"/>
    <s v="Real Estate"/>
    <s v="REITs"/>
    <n v="1765979000"/>
    <n v="567989000"/>
    <n v="158950000"/>
    <n v="0"/>
    <n v="506220000"/>
    <n v="665170000"/>
    <n v="1197990000"/>
    <n v="532820000"/>
  </r>
  <r>
    <x v="182"/>
    <s v="Year 2"/>
    <d v="2013-12-31T00:00:00"/>
    <x v="1"/>
    <s v="Real Estate"/>
    <s v="REITs"/>
    <n v="2847945000"/>
    <n v="1206813000"/>
    <n v="241719000"/>
    <n v="0"/>
    <n v="865800000"/>
    <n v="1107519000"/>
    <n v="1641132000"/>
    <n v="533613000"/>
  </r>
  <r>
    <x v="182"/>
    <s v="Year 3"/>
    <d v="2014-12-31T00:00:00"/>
    <x v="2"/>
    <s v="Real Estate"/>
    <s v="REITs"/>
    <n v="3305879000"/>
    <n v="1403358000"/>
    <n v="212481000"/>
    <n v="0"/>
    <n v="844130000"/>
    <n v="1056611000"/>
    <n v="1902521000"/>
    <n v="845910000"/>
  </r>
  <r>
    <x v="182"/>
    <s v="Year 4"/>
    <d v="2015-12-31T00:00:00"/>
    <x v="3"/>
    <s v="Real Estate"/>
    <s v="REITs"/>
    <n v="3775685000"/>
    <n v="1622257000"/>
    <n v="258342000"/>
    <n v="0"/>
    <n v="826240000"/>
    <n v="1084582000"/>
    <n v="2153428000"/>
    <n v="1068846000"/>
  </r>
  <r>
    <x v="183"/>
    <s v="Year 1"/>
    <d v="2013-12-31T00:00:00"/>
    <x v="1"/>
    <s v="Real Estate"/>
    <s v="REITs"/>
    <n v="2013719000"/>
    <n v="0"/>
    <n v="401324000"/>
    <n v="0"/>
    <n v="423312000"/>
    <n v="824636000"/>
    <n v="2013719000"/>
    <n v="1189083000"/>
  </r>
  <r>
    <x v="183"/>
    <s v="Year 2"/>
    <d v="2014-12-31T00:00:00"/>
    <x v="2"/>
    <s v="Real Estate"/>
    <s v="REITs"/>
    <n v="1563210000"/>
    <n v="0"/>
    <n v="463059000"/>
    <n v="0"/>
    <n v="455016000"/>
    <n v="918075000"/>
    <n v="1563210000"/>
    <n v="645135000"/>
  </r>
  <r>
    <x v="183"/>
    <s v="Year 3"/>
    <d v="2015-12-31T00:00:00"/>
    <x v="3"/>
    <s v="Real Estate"/>
    <s v="REITs"/>
    <n v="1828305000"/>
    <n v="0"/>
    <n v="706644000"/>
    <n v="0"/>
    <n v="504905000"/>
    <n v="1211549000"/>
    <n v="1828305000"/>
    <n v="616756000"/>
  </r>
  <r>
    <x v="183"/>
    <s v="Year 4"/>
    <d v="2016-12-31T00:00:00"/>
    <x v="4"/>
    <s v="Real Estate"/>
    <s v="REITs"/>
    <n v="2040486000"/>
    <n v="0"/>
    <n v="842010000"/>
    <n v="0"/>
    <n v="568108000"/>
    <n v="1410118000"/>
    <n v="2040486000"/>
    <n v="630368000"/>
  </r>
  <r>
    <x v="184"/>
    <s v="Year 1"/>
    <d v="2013-02-03T00:00:00"/>
    <x v="1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s v="Year 2"/>
    <d v="2014-02-02T00:00:00"/>
    <x v="2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s v="Year 3"/>
    <d v="2015-02-01T00:00:00"/>
    <x v="3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Year 4"/>
    <d v="2016-01-31T00:00:00"/>
    <x v="4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Year 1"/>
    <d v="2012-12-31T00:00:00"/>
    <x v="0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Year 2"/>
    <d v="2013-12-31T00:00:00"/>
    <x v="1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Year 3"/>
    <d v="2014-12-31T00:00:00"/>
    <x v="2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Year 4"/>
    <d v="2015-12-31T00:00:00"/>
    <x v="3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Year 1"/>
    <d v="2012-12-31T00:00:00"/>
    <x v="0"/>
    <s v="Financials"/>
    <s v="Property &amp; Casualty Insurance"/>
    <n v="22086000000"/>
    <n v="13195000000"/>
    <n v="0"/>
    <n v="0"/>
    <n v="7080000000"/>
    <n v="7080000000"/>
    <n v="8891000000"/>
    <n v="1811000000"/>
  </r>
  <r>
    <x v="186"/>
    <s v="Year 2"/>
    <d v="2013-12-31T00:00:00"/>
    <x v="1"/>
    <s v="Financials"/>
    <s v="Property &amp; Casualty Insurance"/>
    <n v="20673000000"/>
    <n v="11048000000"/>
    <n v="0"/>
    <n v="0"/>
    <n v="5970000000"/>
    <n v="5970000000"/>
    <n v="9625000000"/>
    <n v="3655000000"/>
  </r>
  <r>
    <x v="186"/>
    <s v="Year 3"/>
    <d v="2014-12-31T00:00:00"/>
    <x v="2"/>
    <s v="Financials"/>
    <s v="Property &amp; Casualty Insurance"/>
    <n v="18614000000"/>
    <n v="10805000000"/>
    <n v="0"/>
    <n v="0"/>
    <n v="5757000000"/>
    <n v="5757000000"/>
    <n v="7809000000"/>
    <n v="2052000000"/>
  </r>
  <r>
    <x v="186"/>
    <s v="Year 4"/>
    <d v="2015-12-31T00:00:00"/>
    <x v="3"/>
    <s v="Financials"/>
    <s v="Property &amp; Casualty Insurance"/>
    <n v="18377000000"/>
    <n v="10775000000"/>
    <n v="0"/>
    <n v="0"/>
    <n v="5274000000"/>
    <n v="5274000000"/>
    <n v="7602000000"/>
    <n v="2328000000"/>
  </r>
  <r>
    <x v="187"/>
    <s v="Year 1"/>
    <d v="2012-12-31T00:00:00"/>
    <x v="0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Year 2"/>
    <d v="2013-12-31T00:00:00"/>
    <x v="1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Year 3"/>
    <d v="2014-12-31T00:00:00"/>
    <x v="2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Year 4"/>
    <d v="2015-12-31T00:00:00"/>
    <x v="3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Year 1"/>
    <d v="2013-09-28T00:00:00"/>
    <x v="1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Year 2"/>
    <d v="2014-09-27T00:00:00"/>
    <x v="2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Year 3"/>
    <d v="2015-09-26T00:00:00"/>
    <x v="3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Year 4"/>
    <d v="2016-09-24T00:00:00"/>
    <x v="4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Year 1"/>
    <d v="2013-12-31T00:00:00"/>
    <x v="1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Year 2"/>
    <d v="2014-12-31T00:00:00"/>
    <x v="2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Year 3"/>
    <d v="2015-12-31T00:00:00"/>
    <x v="3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Year 4"/>
    <d v="2016-12-31T00:00:00"/>
    <x v="4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Year 1"/>
    <d v="2013-09-30T00:00:00"/>
    <x v="1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Year 2"/>
    <d v="2014-09-30T00:00:00"/>
    <x v="2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Year 3"/>
    <d v="2015-09-30T00:00:00"/>
    <x v="3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Year 4"/>
    <d v="2016-09-30T00:00:00"/>
    <x v="4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Year 1"/>
    <d v="2014-10-31T00:00:00"/>
    <x v="2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Year 2"/>
    <d v="2015-10-31T00:00:00"/>
    <x v="3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Year 3"/>
    <d v="2016-10-31T00:00:00"/>
    <x v="4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Year 1"/>
    <d v="2013-10-31T00:00:00"/>
    <x v="1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s v="Consumer Finance"/>
    <n v="2807114000"/>
    <n v="1123773000"/>
    <n v="828095000"/>
    <n v="0"/>
    <n v="92407000"/>
    <n v="920502000"/>
    <n v="1683341000"/>
    <n v="762839000"/>
  </r>
  <r>
    <x v="193"/>
    <s v="Year 2"/>
    <d v="2014-04-30T00:00:00"/>
    <x v="2"/>
    <s v="Financials"/>
    <s v="Consumer Finance"/>
    <n v="3024295000"/>
    <n v="1179405000"/>
    <n v="830789000"/>
    <n v="0"/>
    <n v="115604000"/>
    <n v="946393000"/>
    <n v="1844890000"/>
    <n v="898497000"/>
  </r>
  <r>
    <x v="193"/>
    <s v="Year 3"/>
    <d v="2015-04-30T00:00:00"/>
    <x v="3"/>
    <s v="Financials"/>
    <s v="Consumer Finance"/>
    <n v="3078658000"/>
    <n v="1231104000"/>
    <n v="818091000"/>
    <n v="0"/>
    <n v="159804000"/>
    <n v="977895000"/>
    <n v="1847554000"/>
    <n v="869659000"/>
  </r>
  <r>
    <x v="193"/>
    <s v="Year 4"/>
    <d v="2016-04-30T00:00:00"/>
    <x v="4"/>
    <s v="Financials"/>
    <s v="Consumer Finance"/>
    <n v="3038153000"/>
    <n v="1250320000"/>
    <n v="905648000"/>
    <n v="0"/>
    <n v="173598000"/>
    <n v="1079246000"/>
    <n v="1787833000"/>
    <n v="708587000"/>
  </r>
  <r>
    <x v="194"/>
    <s v="Year 1"/>
    <d v="2013-10-27T00:00:00"/>
    <x v="1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Year 2"/>
    <d v="2014-10-26T00:00:00"/>
    <x v="2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Year 3"/>
    <d v="2015-10-31T00:00:00"/>
    <x v="3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Year 4"/>
    <d v="2016-10-30T00:00:00"/>
    <x v="4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Year 1"/>
    <d v="2013-06-28T00:00:00"/>
    <x v="1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Year 2"/>
    <d v="2014-06-27T00:00:00"/>
    <x v="2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s v="Year 3"/>
    <d v="2015-07-03T00:00:00"/>
    <x v="3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s v="Year 4"/>
    <d v="2016-07-01T00:00:00"/>
    <x v="4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Year 1"/>
    <d v="2012-12-29T00:00:00"/>
    <x v="0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Year 2"/>
    <d v="2013-12-28T00:00:00"/>
    <x v="1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Year 3"/>
    <d v="2014-12-27T00:00:00"/>
    <x v="2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Year 4"/>
    <d v="2015-12-26T00:00:00"/>
    <x v="3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Year 1"/>
    <d v="2012-12-31T00:00:00"/>
    <x v="0"/>
    <s v="Real Estate"/>
    <s v="REITs"/>
    <n v="5059000000"/>
    <n v="1885000000"/>
    <n v="2101000000"/>
    <n v="0"/>
    <n v="722000000"/>
    <n v="2823000000"/>
    <n v="3174000000"/>
    <n v="351000000"/>
  </r>
  <r>
    <x v="197"/>
    <s v="Year 2"/>
    <d v="2013-12-31T00:00:00"/>
    <x v="1"/>
    <s v="Real Estate"/>
    <s v="REITs"/>
    <n v="5166000000"/>
    <n v="1989000000"/>
    <n v="1968000000"/>
    <n v="0"/>
    <n v="697000000"/>
    <n v="2665000000"/>
    <n v="3177000000"/>
    <n v="512000000"/>
  </r>
  <r>
    <x v="197"/>
    <s v="Year 3"/>
    <d v="2014-12-31T00:00:00"/>
    <x v="2"/>
    <s v="Real Estate"/>
    <s v="REITs"/>
    <n v="5354000000"/>
    <n v="2033000000"/>
    <n v="1920000000"/>
    <n v="0"/>
    <n v="701000000"/>
    <n v="2621000000"/>
    <n v="3321000000"/>
    <n v="700000000"/>
  </r>
  <r>
    <x v="197"/>
    <s v="Year 4"/>
    <d v="2015-12-31T00:00:00"/>
    <x v="3"/>
    <s v="Real Estate"/>
    <s v="REITs"/>
    <n v="5387000000"/>
    <n v="2012000000"/>
    <n v="2011000000"/>
    <n v="0"/>
    <n v="716000000"/>
    <n v="2727000000"/>
    <n v="3375000000"/>
    <n v="648000000"/>
  </r>
  <r>
    <x v="198"/>
    <s v="Year 1"/>
    <d v="2012-12-31T00:00:00"/>
    <x v="0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Year 2"/>
    <d v="2013-12-31T00:00:00"/>
    <x v="1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Year 3"/>
    <d v="2014-12-31T00:00:00"/>
    <x v="2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Year 4"/>
    <d v="2015-12-31T00:00:00"/>
    <x v="3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Year 1"/>
    <d v="2013-12-31T00:00:00"/>
    <x v="1"/>
    <s v="Health Care"/>
    <s v="Managed Health Care"/>
    <n v="41313000000"/>
    <n v="32564000000"/>
    <n v="0"/>
    <n v="0"/>
    <n v="6688000000"/>
    <n v="6688000000"/>
    <n v="8749000000"/>
    <n v="2061000000"/>
  </r>
  <r>
    <x v="199"/>
    <s v="Year 2"/>
    <d v="2014-12-31T00:00:00"/>
    <x v="2"/>
    <s v="Health Care"/>
    <s v="Managed Health Care"/>
    <n v="48500000000"/>
    <n v="38166000000"/>
    <n v="0"/>
    <n v="0"/>
    <n v="7972000000"/>
    <n v="7972000000"/>
    <n v="10334000000"/>
    <n v="2362000000"/>
  </r>
  <r>
    <x v="199"/>
    <s v="Year 3"/>
    <d v="2015-12-31T00:00:00"/>
    <x v="3"/>
    <s v="Health Care"/>
    <s v="Managed Health Care"/>
    <n v="54289000000"/>
    <n v="44269000000"/>
    <n v="0"/>
    <n v="0"/>
    <n v="7673000000"/>
    <n v="7673000000"/>
    <n v="10020000000"/>
    <n v="2347000000"/>
  </r>
  <r>
    <x v="199"/>
    <s v="Year 4"/>
    <d v="2016-12-31T00:00:00"/>
    <x v="4"/>
    <s v="Health Care"/>
    <s v="Managed Health Care"/>
    <n v="54379000000"/>
    <n v="45007000000"/>
    <n v="0"/>
    <n v="0"/>
    <n v="7631000000"/>
    <n v="7631000000"/>
    <n v="9372000000"/>
    <n v="1741000000"/>
  </r>
  <r>
    <x v="200"/>
    <s v="Year 1"/>
    <d v="2012-12-31T00:00:00"/>
    <x v="0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Year 2"/>
    <d v="2013-12-31T00:00:00"/>
    <x v="1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Year 3"/>
    <d v="2014-12-31T00:00:00"/>
    <x v="2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Year 4"/>
    <d v="2015-12-31T00:00:00"/>
    <x v="3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Year 1"/>
    <d v="2012-12-31T00:00:00"/>
    <x v="0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Year 2"/>
    <d v="2013-12-31T00:00:00"/>
    <x v="1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Year 3"/>
    <d v="2014-12-31T00:00:00"/>
    <x v="2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Year 4"/>
    <d v="2015-12-31T00:00:00"/>
    <x v="3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Year 1"/>
    <d v="2012-12-31T00:00:00"/>
    <x v="0"/>
    <s v="Materials"/>
    <s v="Specialty Chemicals"/>
    <n v="2821446000"/>
    <n v="1645912000"/>
    <n v="453535000"/>
    <n v="233713000"/>
    <n v="0"/>
    <n v="687248000"/>
    <n v="1175534000"/>
    <n v="488286000"/>
  </r>
  <r>
    <x v="202"/>
    <s v="Year 2"/>
    <d v="2013-12-31T00:00:00"/>
    <x v="1"/>
    <s v="Materials"/>
    <s v="Specialty Chemicals"/>
    <n v="2952896000"/>
    <n v="1668691000"/>
    <n v="505877000"/>
    <n v="259838000"/>
    <n v="0"/>
    <n v="765715000"/>
    <n v="1284205000"/>
    <n v="518490000"/>
  </r>
  <r>
    <x v="202"/>
    <s v="Year 3"/>
    <d v="2014-12-31T00:00:00"/>
    <x v="2"/>
    <s v="Materials"/>
    <s v="Specialty Chemicals"/>
    <n v="3088533000"/>
    <n v="1726383000"/>
    <n v="514891000"/>
    <n v="253640000"/>
    <n v="0"/>
    <n v="768531000"/>
    <n v="1362150000"/>
    <n v="593619000"/>
  </r>
  <r>
    <x v="202"/>
    <s v="Year 4"/>
    <d v="2015-12-31T00:00:00"/>
    <x v="3"/>
    <s v="Materials"/>
    <s v="Specialty Chemicals"/>
    <n v="3023189000"/>
    <n v="1671590000"/>
    <n v="509557000"/>
    <n v="246101000"/>
    <n v="0"/>
    <n v="755658000"/>
    <n v="1351599000"/>
    <n v="595941000"/>
  </r>
  <r>
    <x v="203"/>
    <s v="Year 1"/>
    <d v="2013-12-29T00:00:00"/>
    <x v="1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Year 2"/>
    <d v="2014-12-28T00:00:00"/>
    <x v="2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s v="Year 3"/>
    <d v="2016-01-03T00:00:00"/>
    <x v="4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s v="Year 4"/>
    <d v="2017-01-01T00:00:00"/>
    <x v="9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Year 1"/>
    <d v="2013-12-28T00:00:00"/>
    <x v="1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Year 2"/>
    <d v="2014-12-27T00:00:00"/>
    <x v="2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Year 3"/>
    <d v="2015-12-26T00:00:00"/>
    <x v="3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Year 4"/>
    <d v="2016-12-31T00:00:00"/>
    <x v="4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Year 1"/>
    <d v="2013-07-31T00:00:00"/>
    <x v="1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Year 2"/>
    <d v="2014-07-31T00:00:00"/>
    <x v="2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Year 3"/>
    <d v="2015-07-31T00:00:00"/>
    <x v="3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Year 4"/>
    <d v="2016-07-31T00:00:00"/>
    <x v="4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Year 1"/>
    <d v="2012-12-31T00:00:00"/>
    <x v="0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Year 2"/>
    <d v="2013-12-31T00:00:00"/>
    <x v="1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Year 3"/>
    <d v="2014-12-31T00:00:00"/>
    <x v="2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Year 4"/>
    <d v="2015-12-31T00:00:00"/>
    <x v="3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Year 1"/>
    <d v="2012-12-31T00:00:00"/>
    <x v="0"/>
    <s v="Consumer Discretionary"/>
    <s v="Advertising"/>
    <n v="6956200000"/>
    <n v="0"/>
    <n v="6279100000"/>
    <n v="0"/>
    <n v="0"/>
    <n v="6279100000"/>
    <n v="6956200000"/>
    <n v="677100000"/>
  </r>
  <r>
    <x v="207"/>
    <s v="Year 2"/>
    <d v="2013-12-31T00:00:00"/>
    <x v="1"/>
    <s v="Consumer Discretionary"/>
    <s v="Advertising"/>
    <n v="7122300000"/>
    <n v="0"/>
    <n v="6463400000"/>
    <n v="0"/>
    <n v="0"/>
    <n v="6463400000"/>
    <n v="7122300000"/>
    <n v="658900000"/>
  </r>
  <r>
    <x v="207"/>
    <s v="Year 3"/>
    <d v="2014-12-31T00:00:00"/>
    <x v="2"/>
    <s v="Consumer Discretionary"/>
    <s v="Advertising"/>
    <n v="7537100000"/>
    <n v="0"/>
    <n v="6748500000"/>
    <n v="0"/>
    <n v="0"/>
    <n v="6748500000"/>
    <n v="7537100000"/>
    <n v="788600000"/>
  </r>
  <r>
    <x v="207"/>
    <s v="Year 4"/>
    <d v="2015-12-31T00:00:00"/>
    <x v="3"/>
    <s v="Consumer Discretionary"/>
    <s v="Advertising"/>
    <n v="7613800000"/>
    <n v="0"/>
    <n v="6742700000"/>
    <n v="0"/>
    <n v="0"/>
    <n v="6742700000"/>
    <n v="7613800000"/>
    <n v="871100000"/>
  </r>
  <r>
    <x v="208"/>
    <s v="Year 1"/>
    <d v="2012-12-31T00:00:00"/>
    <x v="0"/>
    <s v="Real Estate"/>
    <s v="REITs"/>
    <n v="3003955000"/>
    <n v="1277113000"/>
    <n v="850371000"/>
    <n v="0"/>
    <n v="316344000"/>
    <n v="1166715000"/>
    <n v="1726842000"/>
    <n v="560127000"/>
  </r>
  <r>
    <x v="208"/>
    <s v="Year 2"/>
    <d v="2013-12-31T00:00:00"/>
    <x v="1"/>
    <s v="Real Estate"/>
    <s v="REITs"/>
    <n v="3024623000"/>
    <n v="1288878000"/>
    <n v="924031000"/>
    <n v="0"/>
    <n v="322037000"/>
    <n v="1246068000"/>
    <n v="1735745000"/>
    <n v="489677000"/>
  </r>
  <r>
    <x v="208"/>
    <s v="Year 3"/>
    <d v="2014-12-31T00:00:00"/>
    <x v="2"/>
    <s v="Real Estate"/>
    <s v="REITs"/>
    <n v="3117693000"/>
    <n v="1344636000"/>
    <n v="869572000"/>
    <n v="0"/>
    <n v="353143000"/>
    <n v="1222715000"/>
    <n v="1773057000"/>
    <n v="550342000"/>
  </r>
  <r>
    <x v="208"/>
    <s v="Year 4"/>
    <d v="2015-12-31T00:00:00"/>
    <x v="3"/>
    <s v="Real Estate"/>
    <s v="REITs"/>
    <n v="3007976000"/>
    <n v="1290025000"/>
    <n v="844960000"/>
    <n v="0"/>
    <n v="345464000"/>
    <n v="1190424000"/>
    <n v="1717951000"/>
    <n v="527527000"/>
  </r>
  <r>
    <x v="209"/>
    <s v="Year 1"/>
    <d v="2013-12-31T00:00:00"/>
    <x v="1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Year 2"/>
    <d v="2014-12-31T00:00:00"/>
    <x v="2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Year 3"/>
    <d v="2015-12-31T00:00:00"/>
    <x v="3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Year 4"/>
    <d v="2016-12-31T00:00:00"/>
    <x v="4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Year 1"/>
    <d v="2013-12-31T00:00:00"/>
    <x v="1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Year 2"/>
    <d v="2014-12-31T00:00:00"/>
    <x v="2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Year 3"/>
    <d v="2015-12-31T00:00:00"/>
    <x v="3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Year 4"/>
    <d v="2016-12-31T00:00:00"/>
    <x v="4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Year 1"/>
    <d v="2012-12-31T00:00:00"/>
    <x v="0"/>
    <s v="Financials"/>
    <s v="Asset Management &amp; Custody Banks"/>
    <n v="4050400000"/>
    <n v="0"/>
    <n v="3207800000"/>
    <n v="0"/>
    <n v="0"/>
    <n v="3207800000"/>
    <n v="4050400000"/>
    <n v="842600000"/>
  </r>
  <r>
    <x v="211"/>
    <s v="Year 2"/>
    <d v="2013-12-31T00:00:00"/>
    <x v="1"/>
    <s v="Financials"/>
    <s v="Asset Management &amp; Custody Banks"/>
    <n v="4644600000"/>
    <n v="0"/>
    <n v="3524400000"/>
    <n v="0"/>
    <n v="0"/>
    <n v="3524400000"/>
    <n v="4644600000"/>
    <n v="1120200000"/>
  </r>
  <r>
    <x v="211"/>
    <s v="Year 3"/>
    <d v="2014-12-31T00:00:00"/>
    <x v="2"/>
    <s v="Financials"/>
    <s v="Asset Management &amp; Custody Banks"/>
    <n v="5147100000"/>
    <n v="0"/>
    <n v="3870200000"/>
    <n v="0"/>
    <n v="0"/>
    <n v="3870200000"/>
    <n v="5147100000"/>
    <n v="1276900000"/>
  </r>
  <r>
    <x v="211"/>
    <s v="Year 4"/>
    <d v="2015-12-31T00:00:00"/>
    <x v="3"/>
    <s v="Financials"/>
    <s v="Asset Management &amp; Custody Banks"/>
    <n v="5122900000"/>
    <n v="0"/>
    <n v="3764500000"/>
    <n v="0"/>
    <n v="0"/>
    <n v="3764500000"/>
    <n v="5122900000"/>
    <n v="1358400000"/>
  </r>
  <r>
    <x v="212"/>
    <s v="Year 1"/>
    <d v="2012-12-31T00:00:00"/>
    <x v="0"/>
    <s v="Industrials"/>
    <s v="Trucking"/>
    <n v="5054980000"/>
    <n v="3230857000"/>
    <n v="1064757000"/>
    <n v="0"/>
    <n v="229166000"/>
    <n v="1293923000"/>
    <n v="1824123000"/>
    <n v="530200000"/>
  </r>
  <r>
    <x v="212"/>
    <s v="Year 2"/>
    <d v="2013-12-31T00:00:00"/>
    <x v="1"/>
    <s v="Industrials"/>
    <s v="Trucking"/>
    <n v="5584571000"/>
    <n v="3570801000"/>
    <n v="1183682000"/>
    <n v="0"/>
    <n v="253380000"/>
    <n v="1437062000"/>
    <n v="2013770000"/>
    <n v="576708000"/>
  </r>
  <r>
    <x v="212"/>
    <s v="Year 3"/>
    <d v="2014-12-31T00:00:00"/>
    <x v="2"/>
    <s v="Industrials"/>
    <s v="Trucking"/>
    <n v="6165441000"/>
    <n v="3898403000"/>
    <n v="1341000000"/>
    <n v="0"/>
    <n v="294496000"/>
    <n v="1635496000"/>
    <n v="2267038000"/>
    <n v="631542000"/>
  </r>
  <r>
    <x v="212"/>
    <s v="Year 4"/>
    <d v="2015-12-31T00:00:00"/>
    <x v="3"/>
    <s v="Industrials"/>
    <s v="Trucking"/>
    <n v="6187646000"/>
    <n v="3665578000"/>
    <n v="1466761000"/>
    <n v="0"/>
    <n v="339613000"/>
    <n v="1806374000"/>
    <n v="2522068000"/>
    <n v="715694000"/>
  </r>
  <r>
    <x v="213"/>
    <s v="Year 1"/>
    <d v="2013-09-27T00:00:00"/>
    <x v="1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Year 2"/>
    <d v="2014-09-26T00:00:00"/>
    <x v="2"/>
    <s v="Industrials"/>
    <s v="Industrial Conglomerates"/>
    <n v="12695157000"/>
    <n v="10621373000"/>
    <n v="1545716000"/>
    <n v="0"/>
    <n v="0"/>
    <n v="1545716000"/>
    <n v="2073784000"/>
    <n v="528068000"/>
  </r>
  <r>
    <x v="213"/>
    <s v="Year 3"/>
    <d v="2015-10-02T00:00:00"/>
    <x v="3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Year 4"/>
    <d v="2016-09-30T00:00:00"/>
    <x v="4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Year 1"/>
    <d v="2012-12-31T00:00:00"/>
    <x v="0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Year 2"/>
    <d v="2013-12-31T00:00:00"/>
    <x v="1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Year 3"/>
    <d v="2014-12-31T00:00:00"/>
    <x v="2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Year 4"/>
    <d v="2015-12-31T00:00:00"/>
    <x v="3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Year 1"/>
    <d v="2012-12-31T00:00:00"/>
    <x v="0"/>
    <s v="Financials"/>
    <s v="Banks"/>
    <n v="93646000000"/>
    <n v="0"/>
    <n v="64729000000"/>
    <n v="0"/>
    <n v="3385000000"/>
    <n v="68114000000"/>
    <n v="93646000000"/>
    <n v="25532000000"/>
  </r>
  <r>
    <x v="215"/>
    <s v="Year 2"/>
    <d v="2013-12-31T00:00:00"/>
    <x v="1"/>
    <s v="Financials"/>
    <s v="Banks"/>
    <n v="97142000000"/>
    <n v="0"/>
    <n v="70467000000"/>
    <n v="0"/>
    <n v="225000000"/>
    <n v="70692000000"/>
    <n v="97142000000"/>
    <n v="26450000000"/>
  </r>
  <r>
    <x v="215"/>
    <s v="Year 3"/>
    <d v="2014-12-31T00:00:00"/>
    <x v="2"/>
    <s v="Financials"/>
    <s v="Banks"/>
    <n v="91973000000"/>
    <n v="0"/>
    <n v="61274000000"/>
    <n v="0"/>
    <n v="3139000000"/>
    <n v="64413000000"/>
    <n v="91973000000"/>
    <n v="27560000000"/>
  </r>
  <r>
    <x v="215"/>
    <s v="Year 4"/>
    <d v="2015-12-31T00:00:00"/>
    <x v="3"/>
    <s v="Financials"/>
    <s v="Banks"/>
    <n v="89716000000"/>
    <n v="0"/>
    <n v="59014000000"/>
    <n v="0"/>
    <n v="3827000000"/>
    <n v="62841000000"/>
    <n v="89716000000"/>
    <n v="26875000000"/>
  </r>
  <r>
    <x v="216"/>
    <s v="Year 1"/>
    <d v="2013-02-02T00:00:00"/>
    <x v="1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s v="Year 2"/>
    <d v="2014-02-01T00:00:00"/>
    <x v="2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Year 3"/>
    <d v="2015-01-31T00:00:00"/>
    <x v="3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Year 4"/>
    <d v="2016-01-30T00:00:00"/>
    <x v="4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Year 1"/>
    <d v="2012-12-29T00:00:00"/>
    <x v="0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Year 2"/>
    <d v="2013-12-28T00:00:00"/>
    <x v="1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s v="Year 3"/>
    <d v="2015-01-03T00:00:00"/>
    <x v="3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s v="Year 4"/>
    <d v="2016-01-02T00:00:00"/>
    <x v="4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Year 1"/>
    <d v="2013-09-30T00:00:00"/>
    <x v="1"/>
    <s v="Financials"/>
    <s v="Banks"/>
    <n v="1287577000"/>
    <n v="1073447000"/>
    <n v="174085000"/>
    <n v="0"/>
    <n v="12784000"/>
    <n v="186869000"/>
    <n v="214130000"/>
    <n v="27261000"/>
  </r>
  <r>
    <x v="218"/>
    <s v="Year 2"/>
    <d v="2014-09-30T00:00:00"/>
    <x v="2"/>
    <s v="Financials"/>
    <s v="Banks"/>
    <n v="1463767000"/>
    <n v="1200308000"/>
    <n v="194491000"/>
    <n v="0"/>
    <n v="13279000"/>
    <n v="207770000"/>
    <n v="263459000"/>
    <n v="55689000"/>
  </r>
  <r>
    <x v="218"/>
    <s v="Year 3"/>
    <d v="2015-09-30T00:00:00"/>
    <x v="3"/>
    <s v="Financials"/>
    <s v="Banks"/>
    <n v="1627413000"/>
    <n v="1354969000"/>
    <n v="207519000"/>
    <n v="0"/>
    <n v="13338000"/>
    <n v="220857000"/>
    <n v="272444000"/>
    <n v="51587000"/>
  </r>
  <r>
    <x v="218"/>
    <s v="Year 4"/>
    <d v="2016-09-30T00:00:00"/>
    <x v="4"/>
    <s v="Financials"/>
    <s v="Banks"/>
    <n v="1822114000"/>
    <n v="1524907000"/>
    <n v="224088000"/>
    <n v="0"/>
    <n v="13794000"/>
    <n v="237882000"/>
    <n v="297207000"/>
    <n v="59325000"/>
  </r>
  <r>
    <x v="219"/>
    <s v="Year 1"/>
    <d v="2012-12-31T00:00:00"/>
    <x v="0"/>
    <s v="Real Estate"/>
    <s v="REITs"/>
    <n v="793373000"/>
    <n v="206974000"/>
    <n v="123524000"/>
    <n v="0"/>
    <n v="214827000"/>
    <n v="338351000"/>
    <n v="586399000"/>
    <n v="248048000"/>
  </r>
  <r>
    <x v="219"/>
    <s v="Year 2"/>
    <d v="2013-12-31T00:00:00"/>
    <x v="1"/>
    <s v="Real Estate"/>
    <s v="REITs"/>
    <n v="861527000"/>
    <n v="221498000"/>
    <n v="127470000"/>
    <n v="0"/>
    <n v="224713000"/>
    <n v="352183000"/>
    <n v="640029000"/>
    <n v="287846000"/>
  </r>
  <r>
    <x v="219"/>
    <s v="Year 3"/>
    <d v="2014-12-31T00:00:00"/>
    <x v="2"/>
    <s v="Real Estate"/>
    <s v="REITs"/>
    <n v="993897000"/>
    <n v="258617000"/>
    <n v="122201000"/>
    <n v="0"/>
    <n v="258074000"/>
    <n v="380275000"/>
    <n v="735280000"/>
    <n v="355005000"/>
  </r>
  <r>
    <x v="219"/>
    <s v="Year 4"/>
    <d v="2015-12-31T00:00:00"/>
    <x v="3"/>
    <s v="Real Estate"/>
    <s v="REITs"/>
    <n v="1166769000"/>
    <n v="304477000"/>
    <n v="122735000"/>
    <n v="0"/>
    <n v="344527000"/>
    <n v="467262000"/>
    <n v="862292000"/>
    <n v="395030000"/>
  </r>
  <r>
    <x v="220"/>
    <s v="Year 1"/>
    <d v="2013-06-30T00:00:00"/>
    <x v="1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Year 2"/>
    <d v="2014-06-30T00:00:00"/>
    <x v="2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Year 3"/>
    <d v="2015-06-30T00:00:00"/>
    <x v="3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Year 4"/>
    <d v="2016-06-30T00:00:00"/>
    <x v="4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Year 1"/>
    <d v="2013-12-31T00:00:00"/>
    <x v="1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Year 2"/>
    <d v="2014-12-31T00:00:00"/>
    <x v="2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Year 3"/>
    <d v="2015-12-31T00:00:00"/>
    <x v="3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Year 4"/>
    <d v="2016-12-31T00:00:00"/>
    <x v="4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Year 1"/>
    <d v="2013-12-31T00:00:00"/>
    <x v="1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Year 2"/>
    <d v="2014-12-31T00:00:00"/>
    <x v="2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Year 3"/>
    <d v="2015-12-31T00:00:00"/>
    <x v="3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Year 4"/>
    <d v="2016-12-31T00:00:00"/>
    <x v="4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Year 1"/>
    <d v="2013-02-28T00:00:00"/>
    <x v="1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Year 2"/>
    <d v="2014-02-28T00:00:00"/>
    <x v="2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Year 3"/>
    <d v="2015-02-28T00:00:00"/>
    <x v="3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Year 4"/>
    <d v="2016-02-29T00:00:00"/>
    <x v="4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Year 1"/>
    <d v="2012-12-31T00:00:00"/>
    <x v="0"/>
    <s v="Consumer Staples"/>
    <s v="Soft Drinks"/>
    <n v="48017000000"/>
    <n v="19053000000"/>
    <n v="18185000000"/>
    <n v="0"/>
    <n v="0"/>
    <n v="18185000000"/>
    <n v="28964000000"/>
    <n v="10779000000"/>
  </r>
  <r>
    <x v="224"/>
    <s v="Year 2"/>
    <d v="2013-12-31T00:00:00"/>
    <x v="1"/>
    <s v="Consumer Staples"/>
    <s v="Soft Drinks"/>
    <n v="46854000000"/>
    <n v="18421000000"/>
    <n v="18205000000"/>
    <n v="0"/>
    <n v="0"/>
    <n v="18205000000"/>
    <n v="28433000000"/>
    <n v="10228000000"/>
  </r>
  <r>
    <x v="224"/>
    <s v="Year 3"/>
    <d v="2014-12-31T00:00:00"/>
    <x v="2"/>
    <s v="Consumer Staples"/>
    <s v="Soft Drinks"/>
    <n v="45998000000"/>
    <n v="17889000000"/>
    <n v="18401000000"/>
    <n v="0"/>
    <n v="0"/>
    <n v="18401000000"/>
    <n v="28109000000"/>
    <n v="9708000000"/>
  </r>
  <r>
    <x v="224"/>
    <s v="Year 4"/>
    <d v="2015-12-31T00:00:00"/>
    <x v="3"/>
    <s v="Consumer Staples"/>
    <s v="Soft Drinks"/>
    <n v="44294000000"/>
    <n v="17482000000"/>
    <n v="18084000000"/>
    <n v="0"/>
    <n v="0"/>
    <n v="18084000000"/>
    <n v="26812000000"/>
    <n v="8728000000"/>
  </r>
  <r>
    <x v="225"/>
    <s v="Year 1"/>
    <d v="2013-03-30T00:00:00"/>
    <x v="1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Year 2"/>
    <d v="2014-03-29T00:00:00"/>
    <x v="2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Year 3"/>
    <d v="2015-03-28T00:00:00"/>
    <x v="3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s v="Year 4"/>
    <d v="2016-04-02T00:00:00"/>
    <x v="4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s v="Year 1"/>
    <d v="2013-02-02T00:00:00"/>
    <x v="1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s v="Year 2"/>
    <d v="2014-02-01T00:00:00"/>
    <x v="2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Year 3"/>
    <d v="2015-01-31T00:00:00"/>
    <x v="3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Year 4"/>
    <d v="2016-01-30T00:00:00"/>
    <x v="4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s v="Year 1"/>
    <d v="2013-02-02T00:00:00"/>
    <x v="1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s v="Year 2"/>
    <d v="2014-02-01T00:00:00"/>
    <x v="2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Year 3"/>
    <d v="2015-01-31T00:00:00"/>
    <x v="3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Year 4"/>
    <d v="2016-01-30T00:00:00"/>
    <x v="4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Year 1"/>
    <d v="2013-12-31T00:00:00"/>
    <x v="1"/>
    <s v="Industrials"/>
    <s v="Railroads"/>
    <n v="2369300000"/>
    <n v="805300000"/>
    <n v="602100000"/>
    <n v="0"/>
    <n v="223300000"/>
    <n v="825400000"/>
    <n v="1564000000"/>
    <n v="738600000"/>
  </r>
  <r>
    <x v="228"/>
    <s v="Year 2"/>
    <d v="2014-12-31T00:00:00"/>
    <x v="2"/>
    <s v="Industrials"/>
    <s v="Railroads"/>
    <n v="2577100000"/>
    <n v="877900000"/>
    <n v="632000000"/>
    <n v="0"/>
    <n v="258100000"/>
    <n v="890100000"/>
    <n v="1699200000"/>
    <n v="809100000"/>
  </r>
  <r>
    <x v="228"/>
    <s v="Year 3"/>
    <d v="2015-12-31T00:00:00"/>
    <x v="3"/>
    <s v="Industrials"/>
    <s v="Railroads"/>
    <n v="2418800000"/>
    <n v="759200000"/>
    <n v="571200000"/>
    <n v="0"/>
    <n v="284600000"/>
    <n v="855800000"/>
    <n v="1659600000"/>
    <n v="803800000"/>
  </r>
  <r>
    <x v="228"/>
    <s v="Year 4"/>
    <d v="2016-12-31T00:00:00"/>
    <x v="4"/>
    <s v="Industrials"/>
    <s v="Railroads"/>
    <n v="2334200000"/>
    <n v="691100000"/>
    <n v="519600000"/>
    <n v="0"/>
    <n v="305000000"/>
    <n v="824600000"/>
    <n v="1643100000"/>
    <n v="818500000"/>
  </r>
  <r>
    <x v="229"/>
    <s v="Year 1"/>
    <d v="2013-02-02T00:00:00"/>
    <x v="1"/>
    <s v="Consumer Discretionary"/>
    <s v="Apparel Retail"/>
    <n v="10459000000"/>
    <n v="6073000000"/>
    <n v="2720000000"/>
    <n v="0"/>
    <n v="0"/>
    <n v="2720000000"/>
    <n v="4386000000"/>
    <n v="1666000000"/>
  </r>
  <r>
    <x v="229"/>
    <s v="Year 2"/>
    <d v="2014-02-01T00:00:00"/>
    <x v="2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Year 3"/>
    <d v="2015-01-31T00:00:00"/>
    <x v="3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Year 4"/>
    <d v="2016-01-30T00:00:00"/>
    <x v="4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Year 1"/>
    <d v="2012-12-31T00:00:00"/>
    <x v="0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Year 2"/>
    <d v="2013-12-31T00:00:00"/>
    <x v="1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Year 3"/>
    <d v="2014-12-31T00:00:00"/>
    <x v="2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Year 4"/>
    <d v="2015-12-31T00:00:00"/>
    <x v="3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Year 1"/>
    <d v="2013-11-30T00:00:00"/>
    <x v="1"/>
    <s v="Consumer Discretionary"/>
    <s v="Homebuilding"/>
    <n v="5935095000"/>
    <n v="4920664000"/>
    <n v="328595000"/>
    <n v="0"/>
    <n v="0"/>
    <n v="328595000"/>
    <n v="1014431000"/>
    <n v="685836000"/>
  </r>
  <r>
    <x v="231"/>
    <s v="Year 2"/>
    <d v="2014-11-30T00:00:00"/>
    <x v="2"/>
    <s v="Consumer Discretionary"/>
    <s v="Homebuilding"/>
    <n v="7779812000"/>
    <n v="6336272000"/>
    <n v="521502000"/>
    <n v="0"/>
    <n v="0"/>
    <n v="521502000"/>
    <n v="1443540000"/>
    <n v="922038000"/>
  </r>
  <r>
    <x v="231"/>
    <s v="Year 3"/>
    <d v="2015-11-30T00:00:00"/>
    <x v="3"/>
    <s v="Consumer Discretionary"/>
    <s v="Homebuilding"/>
    <n v="9474008000"/>
    <n v="7757571000"/>
    <n v="630421000"/>
    <n v="0"/>
    <n v="0"/>
    <n v="630421000"/>
    <n v="1716437000"/>
    <n v="1086016000"/>
  </r>
  <r>
    <x v="231"/>
    <s v="Year 4"/>
    <d v="2016-11-30T00:00:00"/>
    <x v="4"/>
    <s v="Consumer Discretionary"/>
    <s v="Homebuilding"/>
    <n v="10949999000"/>
    <n v="8923519000"/>
    <n v="764117000"/>
    <n v="0"/>
    <n v="0"/>
    <n v="764117000"/>
    <n v="2026480000"/>
    <n v="1262363000"/>
  </r>
  <r>
    <x v="232"/>
    <s v="Year 1"/>
    <d v="2012-12-31T00:00:00"/>
    <x v="0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Year 2"/>
    <d v="2013-12-31T00:00:00"/>
    <x v="1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Year 3"/>
    <d v="2014-12-31T00:00:00"/>
    <x v="2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Year 4"/>
    <d v="2015-12-31T00:00:00"/>
    <x v="3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Year 1"/>
    <d v="2012-12-31T00:00:00"/>
    <x v="0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Year 2"/>
    <d v="2013-12-31T00:00:00"/>
    <x v="1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Year 3"/>
    <d v="2014-12-31T00:00:00"/>
    <x v="2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Year 4"/>
    <d v="2015-12-31T00:00:00"/>
    <x v="3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Year 1"/>
    <d v="2012-12-31T00:00:00"/>
    <x v="0"/>
    <s v="Industrials"/>
    <s v="Industrial Conglomerates"/>
    <n v="13107000000"/>
    <n v="11799000000"/>
    <n v="0"/>
    <n v="0"/>
    <n v="0"/>
    <n v="0"/>
    <n v="1308000000"/>
    <n v="1308000000"/>
  </r>
  <r>
    <x v="234"/>
    <s v="Year 2"/>
    <d v="2013-12-31T00:00:00"/>
    <x v="1"/>
    <s v="Industrials"/>
    <s v="Industrial Conglomerates"/>
    <n v="11420000000"/>
    <n v="10303000000"/>
    <n v="0"/>
    <n v="0"/>
    <n v="0"/>
    <n v="0"/>
    <n v="1117000000"/>
    <n v="1117000000"/>
  </r>
  <r>
    <x v="234"/>
    <s v="Year 3"/>
    <d v="2014-12-31T00:00:00"/>
    <x v="2"/>
    <s v="Industrials"/>
    <s v="Industrial Conglomerates"/>
    <n v="10986000000"/>
    <n v="9974000000"/>
    <n v="0"/>
    <n v="0"/>
    <n v="0"/>
    <n v="0"/>
    <n v="1012000000"/>
    <n v="1012000000"/>
  </r>
  <r>
    <x v="234"/>
    <s v="Year 4"/>
    <d v="2015-12-31T00:00:00"/>
    <x v="3"/>
    <s v="Industrials"/>
    <s v="Industrial Conglomerates"/>
    <n v="10466000000"/>
    <n v="9576000000"/>
    <n v="0"/>
    <n v="0"/>
    <n v="0"/>
    <n v="0"/>
    <n v="890000000"/>
    <n v="890000000"/>
  </r>
  <r>
    <x v="235"/>
    <s v="Year 1"/>
    <d v="2013-06-30T00:00:00"/>
    <x v="1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Year 2"/>
    <d v="2014-06-29T00:00:00"/>
    <x v="2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Year 3"/>
    <d v="2015-06-28T00:00:00"/>
    <x v="3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s v="Year 4"/>
    <d v="2016-07-03T00:00:00"/>
    <x v="4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Year 1"/>
    <d v="2012-12-31T00:00:00"/>
    <x v="0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Year 2"/>
    <d v="2013-12-31T00:00:00"/>
    <x v="1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Year 3"/>
    <d v="2014-12-31T00:00:00"/>
    <x v="2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Year 4"/>
    <d v="2015-12-31T00:00:00"/>
    <x v="3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Year 1"/>
    <d v="2013-12-31T00:00:00"/>
    <x v="1"/>
    <s v="Industrials"/>
    <s v="Aerospace &amp; Defense"/>
    <n v="45358000000"/>
    <n v="41171000000"/>
    <n v="-318000000"/>
    <n v="0"/>
    <n v="0"/>
    <n v="-318000000"/>
    <n v="4187000000"/>
    <n v="4505000000"/>
  </r>
  <r>
    <x v="237"/>
    <s v="Year 2"/>
    <d v="2014-12-31T00:00:00"/>
    <x v="2"/>
    <s v="Industrials"/>
    <s v="Aerospace &amp; Defense"/>
    <n v="39946000000"/>
    <n v="35263000000"/>
    <n v="-329000000"/>
    <n v="0"/>
    <n v="0"/>
    <n v="-329000000"/>
    <n v="4683000000"/>
    <n v="5012000000"/>
  </r>
  <r>
    <x v="237"/>
    <s v="Year 3"/>
    <d v="2015-12-31T00:00:00"/>
    <x v="3"/>
    <s v="Industrials"/>
    <s v="Aerospace &amp; Defense"/>
    <n v="40536000000"/>
    <n v="36044000000"/>
    <n v="-220000000"/>
    <n v="0"/>
    <n v="0"/>
    <n v="-220000000"/>
    <n v="4492000000"/>
    <n v="4712000000"/>
  </r>
  <r>
    <x v="237"/>
    <s v="Year 4"/>
    <d v="2016-12-31T00:00:00"/>
    <x v="4"/>
    <s v="Industrials"/>
    <s v="Aerospace &amp; Defense"/>
    <n v="47248000000"/>
    <n v="42186000000"/>
    <n v="-487000000"/>
    <n v="0"/>
    <n v="0"/>
    <n v="-487000000"/>
    <n v="5062000000"/>
    <n v="5549000000"/>
  </r>
  <r>
    <x v="238"/>
    <s v="Year 1"/>
    <d v="2012-12-31T00:00:00"/>
    <x v="0"/>
    <s v="Utilities"/>
    <s v="Electric Utilities"/>
    <n v="3094500000"/>
    <n v="2144200000"/>
    <n v="98200000"/>
    <n v="0"/>
    <n v="332400000"/>
    <n v="430600000"/>
    <n v="950300000"/>
    <n v="519700000"/>
  </r>
  <r>
    <x v="238"/>
    <s v="Year 2"/>
    <d v="2013-12-31T00:00:00"/>
    <x v="1"/>
    <s v="Utilities"/>
    <s v="Electric Utilities"/>
    <n v="3276800000"/>
    <n v="2272400000"/>
    <n v="99600000"/>
    <n v="0"/>
    <n v="370900000"/>
    <n v="470500000"/>
    <n v="1004400000"/>
    <n v="533900000"/>
  </r>
  <r>
    <x v="238"/>
    <s v="Year 3"/>
    <d v="2014-12-31T00:00:00"/>
    <x v="2"/>
    <s v="Utilities"/>
    <s v="Electric Utilities"/>
    <n v="3350300000"/>
    <n v="2317500000"/>
    <n v="101100000"/>
    <n v="0"/>
    <n v="388100000"/>
    <n v="489200000"/>
    <n v="1032800000"/>
    <n v="543600000"/>
  </r>
  <r>
    <x v="238"/>
    <s v="Year 4"/>
    <d v="2015-12-31T00:00:00"/>
    <x v="3"/>
    <s v="Utilities"/>
    <s v="Electric Utilities"/>
    <n v="3253600000"/>
    <n v="2171600000"/>
    <n v="103700000"/>
    <n v="0"/>
    <n v="401300000"/>
    <n v="505000000"/>
    <n v="1082000000"/>
    <n v="577000000"/>
  </r>
  <r>
    <x v="239"/>
    <s v="Year 1"/>
    <d v="2013-02-01T00:00:00"/>
    <x v="1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Year 2"/>
    <d v="2014-01-31T00:00:00"/>
    <x v="2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Year 3"/>
    <d v="2015-01-30T00:00:00"/>
    <x v="3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Year 4"/>
    <d v="2016-01-29T00:00:00"/>
    <x v="4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Year 1"/>
    <d v="2013-06-30T00:00:00"/>
    <x v="1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Year 2"/>
    <d v="2014-06-29T00:00:00"/>
    <x v="2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Year 3"/>
    <d v="2015-06-28T00:00:00"/>
    <x v="3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Year 4"/>
    <d v="2016-06-26T00:00:00"/>
    <x v="4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Year 1"/>
    <d v="2012-12-31T00:00:00"/>
    <x v="0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Year 2"/>
    <d v="2013-12-31T00:00:00"/>
    <x v="1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Year 3"/>
    <d v="2014-12-31T00:00:00"/>
    <x v="2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Year 4"/>
    <d v="2015-12-31T00:00:00"/>
    <x v="3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Year 1"/>
    <d v="2013-12-31T00:00:00"/>
    <x v="1"/>
    <s v="Industrials"/>
    <s v="Airlines"/>
    <n v="17699000000"/>
    <n v="8307000000"/>
    <n v="7161000000"/>
    <n v="0"/>
    <n v="867000000"/>
    <n v="8028000000"/>
    <n v="9392000000"/>
    <n v="1364000000"/>
  </r>
  <r>
    <x v="242"/>
    <s v="Year 2"/>
    <d v="2014-12-31T00:00:00"/>
    <x v="2"/>
    <s v="Industrials"/>
    <s v="Airlines"/>
    <n v="18605000000"/>
    <n v="7677000000"/>
    <n v="7639000000"/>
    <n v="0"/>
    <n v="938000000"/>
    <n v="8577000000"/>
    <n v="10928000000"/>
    <n v="2351000000"/>
  </r>
  <r>
    <x v="242"/>
    <s v="Year 3"/>
    <d v="2015-12-31T00:00:00"/>
    <x v="3"/>
    <s v="Industrials"/>
    <s v="Airlines"/>
    <n v="19820000000"/>
    <n v="6025000000"/>
    <n v="8625000000"/>
    <n v="0"/>
    <n v="1015000000"/>
    <n v="9640000000"/>
    <n v="13795000000"/>
    <n v="4155000000"/>
  </r>
  <r>
    <x v="242"/>
    <s v="Year 4"/>
    <d v="2016-12-31T00:00:00"/>
    <x v="4"/>
    <s v="Industrials"/>
    <s v="Airlines"/>
    <n v="20425000000"/>
    <n v="6132000000"/>
    <n v="9312000000"/>
    <n v="0"/>
    <n v="1221000000"/>
    <n v="10533000000"/>
    <n v="14293000000"/>
    <n v="3760000000"/>
  </r>
  <r>
    <x v="243"/>
    <s v="Year 1"/>
    <d v="2012-12-31T00:00:00"/>
    <x v="0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Year 2"/>
    <d v="2013-12-31T00:00:00"/>
    <x v="1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Year 3"/>
    <d v="2014-12-31T00:00:00"/>
    <x v="2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Year 4"/>
    <d v="2015-12-31T00:00:00"/>
    <x v="3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Year 1"/>
    <d v="2012-12-31T00:00:00"/>
    <x v="0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Year 2"/>
    <d v="2013-12-31T00:00:00"/>
    <x v="1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Year 3"/>
    <d v="2014-12-31T00:00:00"/>
    <x v="2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Year 4"/>
    <d v="2015-12-31T00:00:00"/>
    <x v="3"/>
    <s v="Materials"/>
    <s v="Diversified Chemicals"/>
    <n v="32735000000"/>
    <n v="25683000000"/>
    <n v="828000000"/>
    <n v="102000000"/>
    <n v="0"/>
    <n v="930000000"/>
    <n v="7052000000"/>
    <n v="6122000000"/>
  </r>
  <r>
    <x v="245"/>
    <s v="Year 1"/>
    <d v="2013-02-02T00:00:00"/>
    <x v="1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s v="Year 2"/>
    <d v="2014-02-01T00:00:00"/>
    <x v="2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Year 3"/>
    <d v="2015-01-31T00:00:00"/>
    <x v="3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Year 4"/>
    <d v="2016-01-30T00:00:00"/>
    <x v="4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Year 1"/>
    <d v="2013-12-31T00:00:00"/>
    <x v="1"/>
    <s v="Information Technology"/>
    <s v="Internet Software &amp; Services"/>
    <n v="8312000000"/>
    <n v="0"/>
    <n v="3456000000"/>
    <n v="0"/>
    <n v="258000000"/>
    <n v="3714000000"/>
    <n v="8312000000"/>
    <n v="4598000000"/>
  </r>
  <r>
    <x v="246"/>
    <s v="Year 2"/>
    <d v="2014-12-31T00:00:00"/>
    <x v="2"/>
    <s v="Information Technology"/>
    <s v="Internet Software &amp; Services"/>
    <n v="9441000000"/>
    <n v="0"/>
    <n v="4014000000"/>
    <n v="0"/>
    <n v="321000000"/>
    <n v="4335000000"/>
    <n v="9441000000"/>
    <n v="5106000000"/>
  </r>
  <r>
    <x v="246"/>
    <s v="Year 3"/>
    <d v="2015-12-31T00:00:00"/>
    <x v="3"/>
    <s v="Information Technology"/>
    <s v="Internet Software &amp; Services"/>
    <n v="9667000000"/>
    <n v="0"/>
    <n v="4162000000"/>
    <n v="0"/>
    <n v="366000000"/>
    <n v="4528000000"/>
    <n v="9667000000"/>
    <n v="5139000000"/>
  </r>
  <r>
    <x v="246"/>
    <s v="Year 4"/>
    <d v="2016-12-31T00:00:00"/>
    <x v="4"/>
    <s v="Information Technology"/>
    <s v="Internet Software &amp; Services"/>
    <n v="10776000000"/>
    <n v="0"/>
    <n v="4525000000"/>
    <n v="0"/>
    <n v="373000000"/>
    <n v="4898000000"/>
    <n v="10776000000"/>
    <n v="5878000000"/>
  </r>
  <r>
    <x v="247"/>
    <s v="Year 1"/>
    <d v="2012-12-31T00:00:00"/>
    <x v="0"/>
    <s v="Real Estate"/>
    <s v="Residential REITs"/>
    <n v="475888000"/>
    <n v="117275000"/>
    <n v="47115000"/>
    <n v="0"/>
    <n v="121211000"/>
    <n v="168326000"/>
    <n v="358613000"/>
    <n v="190287000"/>
  </r>
  <r>
    <x v="247"/>
    <s v="Year 2"/>
    <d v="2013-12-31T00:00:00"/>
    <x v="1"/>
    <s v="Real Estate"/>
    <s v="Residential REITs"/>
    <n v="635490000"/>
    <n v="172050000"/>
    <n v="43720000"/>
    <n v="0"/>
    <n v="186979000"/>
    <n v="230699000"/>
    <n v="463440000"/>
    <n v="232741000"/>
  </r>
  <r>
    <x v="247"/>
    <s v="Year 3"/>
    <d v="2014-12-31T00:00:00"/>
    <x v="2"/>
    <s v="Real Estate"/>
    <s v="Residential REITs"/>
    <n v="992332000"/>
    <n v="275379000"/>
    <n v="57664000"/>
    <n v="0"/>
    <n v="301812000"/>
    <n v="359476000"/>
    <n v="716953000"/>
    <n v="357477000"/>
  </r>
  <r>
    <x v="247"/>
    <s v="Year 4"/>
    <d v="2015-12-31T00:00:00"/>
    <x v="3"/>
    <s v="Real Estate"/>
    <s v="Residential REITs"/>
    <n v="1042779000"/>
    <n v="280901000"/>
    <n v="53992000"/>
    <n v="0"/>
    <n v="294520000"/>
    <n v="348512000"/>
    <n v="761878000"/>
    <n v="413366000"/>
  </r>
  <r>
    <x v="248"/>
    <s v="Year 1"/>
    <d v="2012-12-31T00:00:00"/>
    <x v="0"/>
    <s v="Real Estate"/>
    <s v="Retail REITs"/>
    <n v="797517000"/>
    <n v="337533000"/>
    <n v="20412000"/>
    <n v="0"/>
    <n v="277621000"/>
    <n v="298033000"/>
    <n v="459984000"/>
    <n v="161951000"/>
  </r>
  <r>
    <x v="248"/>
    <s v="Year 2"/>
    <d v="2013-12-31T00:00:00"/>
    <x v="1"/>
    <s v="Real Estate"/>
    <s v="Retail REITs"/>
    <n v="1029475000"/>
    <n v="423256000"/>
    <n v="27772000"/>
    <n v="0"/>
    <n v="357165000"/>
    <n v="384937000"/>
    <n v="606219000"/>
    <n v="221282000"/>
  </r>
  <r>
    <x v="248"/>
    <s v="Year 3"/>
    <d v="2014-12-31T00:00:00"/>
    <x v="2"/>
    <s v="Real Estate"/>
    <s v="Retail REITs"/>
    <n v="1105247000"/>
    <n v="441929000"/>
    <n v="29412000"/>
    <n v="0"/>
    <n v="378716000"/>
    <n v="408128000"/>
    <n v="663318000"/>
    <n v="255190000"/>
  </r>
  <r>
    <x v="248"/>
    <s v="Year 4"/>
    <d v="2015-12-31T00:00:00"/>
    <x v="3"/>
    <s v="Real Estate"/>
    <s v="Retail REITs"/>
    <n v="1288149000"/>
    <n v="497359000"/>
    <n v="29870000"/>
    <n v="0"/>
    <n v="464472000"/>
    <n v="494342000"/>
    <n v="790790000"/>
    <n v="296448000"/>
  </r>
  <r>
    <x v="249"/>
    <s v="Year 1"/>
    <d v="2012-12-31T00:00:00"/>
    <x v="0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Year 2"/>
    <d v="2013-12-31T00:00:00"/>
    <x v="1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Year 3"/>
    <d v="2014-12-31T00:00:00"/>
    <x v="2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Year 4"/>
    <d v="2015-12-31T00:00:00"/>
    <x v="3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Year 1"/>
    <d v="2013-12-31T00:00:00"/>
    <x v="1"/>
    <s v="Industrials"/>
    <s v="Building Products"/>
    <n v="6761000000"/>
    <n v="4802000000"/>
    <n v="1347000000"/>
    <n v="0"/>
    <n v="0"/>
    <n v="1347000000"/>
    <n v="1959000000"/>
    <n v="612000000"/>
  </r>
  <r>
    <x v="250"/>
    <s v="Year 2"/>
    <d v="2014-12-31T00:00:00"/>
    <x v="2"/>
    <s v="Industrials"/>
    <s v="Building Products"/>
    <n v="7006000000"/>
    <n v="4946000000"/>
    <n v="1338000000"/>
    <n v="0"/>
    <n v="0"/>
    <n v="1338000000"/>
    <n v="2060000000"/>
    <n v="722000000"/>
  </r>
  <r>
    <x v="250"/>
    <s v="Year 3"/>
    <d v="2015-12-31T00:00:00"/>
    <x v="3"/>
    <s v="Industrials"/>
    <s v="Building Products"/>
    <n v="7142000000"/>
    <n v="4889000000"/>
    <n v="1339000000"/>
    <n v="0"/>
    <n v="0"/>
    <n v="1339000000"/>
    <n v="2253000000"/>
    <n v="914000000"/>
  </r>
  <r>
    <x v="250"/>
    <s v="Year 4"/>
    <d v="2016-12-31T00:00:00"/>
    <x v="4"/>
    <s v="Industrials"/>
    <s v="Building Products"/>
    <n v="7357000000"/>
    <n v="4901000000"/>
    <n v="1403000000"/>
    <n v="0"/>
    <n v="0"/>
    <n v="1403000000"/>
    <n v="2456000000"/>
    <n v="1053000000"/>
  </r>
  <r>
    <x v="251"/>
    <s v="Year 1"/>
    <d v="2012-12-31T00:00:00"/>
    <x v="0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Year 2"/>
    <d v="2013-12-31T00:00:00"/>
    <x v="1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Year 3"/>
    <d v="2014-12-31T00:00:00"/>
    <x v="2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Year 4"/>
    <d v="2015-12-31T00:00:00"/>
    <x v="3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Year 1"/>
    <d v="2012-12-31T00:00:00"/>
    <x v="0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Year 2"/>
    <d v="2013-12-31T00:00:00"/>
    <x v="1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Year 3"/>
    <d v="2014-12-31T00:00:00"/>
    <x v="2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Year 4"/>
    <d v="2015-12-31T00:00:00"/>
    <x v="3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Year 1"/>
    <d v="2013-03-31T00:00:00"/>
    <x v="1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Year 2"/>
    <d v="2014-03-31T00:00:00"/>
    <x v="2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Year 3"/>
    <d v="2015-03-31T00:00:00"/>
    <x v="3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Year 4"/>
    <d v="2016-03-31T00:00:00"/>
    <x v="4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Year 1"/>
    <d v="2013-03-31T00:00:00"/>
    <x v="1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Year 2"/>
    <d v="2014-03-31T00:00:00"/>
    <x v="2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Year 3"/>
    <d v="2015-03-31T00:00:00"/>
    <x v="3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Year 4"/>
    <d v="2016-03-31T00:00:00"/>
    <x v="4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Year 1"/>
    <d v="2012-12-31T00:00:00"/>
    <x v="0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Year 2"/>
    <d v="2013-12-31T00:00:00"/>
    <x v="1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Year 3"/>
    <d v="2014-12-31T00:00:00"/>
    <x v="2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Year 4"/>
    <d v="2015-12-31T00:00:00"/>
    <x v="3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Year 1"/>
    <d v="2012-12-31T00:00:00"/>
    <x v="0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Year 2"/>
    <d v="2013-12-31T00:00:00"/>
    <x v="1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Year 3"/>
    <d v="2014-12-31T00:00:00"/>
    <x v="2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Year 4"/>
    <d v="2015-12-31T00:00:00"/>
    <x v="3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Year 1"/>
    <d v="2012-12-31T00:00:00"/>
    <x v="0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Year 2"/>
    <d v="2013-12-31T00:00:00"/>
    <x v="1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Year 3"/>
    <d v="2014-12-31T00:00:00"/>
    <x v="2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Year 4"/>
    <d v="2015-12-31T00:00:00"/>
    <x v="3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Year 1"/>
    <d v="2012-12-31T00:00:00"/>
    <x v="0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Year 2"/>
    <d v="2013-12-31T00:00:00"/>
    <x v="1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Year 3"/>
    <d v="2014-12-31T00:00:00"/>
    <x v="2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Year 4"/>
    <d v="2015-12-31T00:00:00"/>
    <x v="3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Year 1"/>
    <d v="2012-12-31T00:00:00"/>
    <x v="0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Year 2"/>
    <d v="2013-12-31T00:00:00"/>
    <x v="1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Year 3"/>
    <d v="2014-12-31T00:00:00"/>
    <x v="2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Year 4"/>
    <d v="2015-12-31T00:00:00"/>
    <x v="3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Year 1"/>
    <d v="2013-11-30T00:00:00"/>
    <x v="1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Year 2"/>
    <d v="2014-11-30T00:00:00"/>
    <x v="2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Year 3"/>
    <d v="2015-11-30T00:00:00"/>
    <x v="3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Year 4"/>
    <d v="2016-11-30T00:00:00"/>
    <x v="4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Year 1"/>
    <d v="2012-12-31T00:00:00"/>
    <x v="0"/>
    <s v="Materials"/>
    <s v="Construction Materials"/>
    <n v="2031901000"/>
    <n v="1704767000"/>
    <n v="135824000"/>
    <n v="0"/>
    <n v="0"/>
    <n v="135824000"/>
    <n v="327134000"/>
    <n v="191310000"/>
  </r>
  <r>
    <x v="261"/>
    <s v="Year 2"/>
    <d v="2013-12-31T00:00:00"/>
    <x v="1"/>
    <s v="Materials"/>
    <s v="Construction Materials"/>
    <n v="2155551000"/>
    <n v="1791594000"/>
    <n v="145298000"/>
    <n v="0"/>
    <n v="0"/>
    <n v="145298000"/>
    <n v="363957000"/>
    <n v="218659000"/>
  </r>
  <r>
    <x v="261"/>
    <s v="Year 3"/>
    <d v="2014-12-31T00:00:00"/>
    <x v="2"/>
    <s v="Materials"/>
    <s v="Construction Materials"/>
    <n v="2957951000"/>
    <n v="2435591000"/>
    <n v="164596000"/>
    <n v="0"/>
    <n v="0"/>
    <n v="164596000"/>
    <n v="522360000"/>
    <n v="357764000"/>
  </r>
  <r>
    <x v="261"/>
    <s v="Year 4"/>
    <d v="2015-12-31T00:00:00"/>
    <x v="3"/>
    <s v="Materials"/>
    <s v="Construction Materials"/>
    <n v="3539570000"/>
    <n v="2817803000"/>
    <n v="233887000"/>
    <n v="0"/>
    <n v="0"/>
    <n v="233887000"/>
    <n v="721767000"/>
    <n v="487880000"/>
  </r>
  <r>
    <x v="262"/>
    <s v="Year 1"/>
    <d v="2012-12-31T00:00:00"/>
    <x v="0"/>
    <s v="Financials"/>
    <s v="Insurance Brokers"/>
    <n v="11924000000"/>
    <n v="0"/>
    <n v="7134000000"/>
    <n v="0"/>
    <n v="2961000000"/>
    <n v="10095000000"/>
    <n v="11924000000"/>
    <n v="1829000000"/>
  </r>
  <r>
    <x v="262"/>
    <s v="Year 2"/>
    <d v="2013-12-31T00:00:00"/>
    <x v="1"/>
    <s v="Financials"/>
    <s v="Insurance Brokers"/>
    <n v="12261000000"/>
    <n v="0"/>
    <n v="7226000000"/>
    <n v="0"/>
    <n v="2958000000"/>
    <n v="10184000000"/>
    <n v="12261000000"/>
    <n v="2077000000"/>
  </r>
  <r>
    <x v="262"/>
    <s v="Year 3"/>
    <d v="2014-12-31T00:00:00"/>
    <x v="2"/>
    <s v="Financials"/>
    <s v="Insurance Brokers"/>
    <n v="12951000000"/>
    <n v="0"/>
    <n v="7515000000"/>
    <n v="0"/>
    <n v="3135000000"/>
    <n v="10650000000"/>
    <n v="12951000000"/>
    <n v="2301000000"/>
  </r>
  <r>
    <x v="262"/>
    <s v="Year 4"/>
    <d v="2015-12-31T00:00:00"/>
    <x v="3"/>
    <s v="Financials"/>
    <s v="Insurance Brokers"/>
    <n v="12893000000"/>
    <n v="0"/>
    <n v="7334000000"/>
    <n v="0"/>
    <n v="3140000000"/>
    <n v="10474000000"/>
    <n v="12893000000"/>
    <n v="2419000000"/>
  </r>
  <r>
    <x v="263"/>
    <s v="Year 1"/>
    <d v="2013-12-31T00:00:00"/>
    <x v="1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Year 2"/>
    <d v="2014-12-31T00:00:00"/>
    <x v="2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Year 3"/>
    <d v="2015-12-31T00:00:00"/>
    <x v="3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Year 4"/>
    <d v="2016-12-31T00:00:00"/>
    <x v="4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Year 1"/>
    <d v="2012-12-31T00:00:00"/>
    <x v="0"/>
    <s v="Consumer Staples"/>
    <s v="Soft Drinks"/>
    <n v="2060702000"/>
    <n v="995046000"/>
    <n v="0"/>
    <n v="0"/>
    <n v="0"/>
    <n v="0"/>
    <n v="1065656000"/>
    <n v="1065656000"/>
  </r>
  <r>
    <x v="264"/>
    <s v="Year 2"/>
    <d v="2013-12-31T00:00:00"/>
    <x v="1"/>
    <s v="Consumer Staples"/>
    <s v="Soft Drinks"/>
    <n v="2246428000"/>
    <n v="1073497000"/>
    <n v="0"/>
    <n v="0"/>
    <n v="0"/>
    <n v="0"/>
    <n v="1172931000"/>
    <n v="1172931000"/>
  </r>
  <r>
    <x v="264"/>
    <s v="Year 3"/>
    <d v="2014-12-31T00:00:00"/>
    <x v="2"/>
    <s v="Consumer Staples"/>
    <s v="Soft Drinks"/>
    <n v="2464867000"/>
    <n v="1125057000"/>
    <n v="0"/>
    <n v="0"/>
    <n v="0"/>
    <n v="0"/>
    <n v="1339810000"/>
    <n v="1339810000"/>
  </r>
  <r>
    <x v="264"/>
    <s v="Year 4"/>
    <d v="2015-12-31T00:00:00"/>
    <x v="3"/>
    <s v="Consumer Staples"/>
    <s v="Soft Drinks"/>
    <n v="2722564000"/>
    <n v="1090263000"/>
    <n v="0"/>
    <n v="0"/>
    <n v="0"/>
    <n v="0"/>
    <n v="1632301000"/>
    <n v="1632301000"/>
  </r>
  <r>
    <x v="265"/>
    <s v="Year 1"/>
    <d v="2012-12-31T00:00:00"/>
    <x v="0"/>
    <s v="Consumer Staples"/>
    <s v="Tobacco"/>
    <n v="24618000000"/>
    <n v="15055000000"/>
    <n v="2249000000"/>
    <n v="0"/>
    <n v="0"/>
    <n v="2249000000"/>
    <n v="9563000000"/>
    <n v="7314000000"/>
  </r>
  <r>
    <x v="265"/>
    <s v="Year 2"/>
    <d v="2013-12-31T00:00:00"/>
    <x v="1"/>
    <s v="Consumer Staples"/>
    <s v="Tobacco"/>
    <n v="24466000000"/>
    <n v="14009000000"/>
    <n v="2362000000"/>
    <n v="0"/>
    <n v="0"/>
    <n v="2362000000"/>
    <n v="10457000000"/>
    <n v="8095000000"/>
  </r>
  <r>
    <x v="265"/>
    <s v="Year 3"/>
    <d v="2014-12-31T00:00:00"/>
    <x v="2"/>
    <s v="Consumer Staples"/>
    <s v="Tobacco"/>
    <n v="24522000000"/>
    <n v="14362000000"/>
    <n v="2541000000"/>
    <n v="0"/>
    <n v="0"/>
    <n v="2541000000"/>
    <n v="10160000000"/>
    <n v="7619000000"/>
  </r>
  <r>
    <x v="265"/>
    <s v="Year 4"/>
    <d v="2015-12-31T00:00:00"/>
    <x v="3"/>
    <s v="Consumer Staples"/>
    <s v="Tobacco"/>
    <n v="25434000000"/>
    <n v="14320000000"/>
    <n v="2749000000"/>
    <n v="0"/>
    <n v="0"/>
    <n v="2749000000"/>
    <n v="11114000000"/>
    <n v="8365000000"/>
  </r>
  <r>
    <x v="266"/>
    <s v="Year 1"/>
    <d v="2013-08-31T00:00:00"/>
    <x v="1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Year 2"/>
    <d v="2014-08-31T00:00:00"/>
    <x v="2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Year 3"/>
    <d v="2015-08-31T00:00:00"/>
    <x v="3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Year 4"/>
    <d v="2016-08-31T00:00:00"/>
    <x v="4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Year 1"/>
    <d v="2013-05-31T00:00:00"/>
    <x v="1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Year 2"/>
    <d v="2014-12-31T00:00:00"/>
    <x v="2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Year 3"/>
    <d v="2015-12-31T00:00:00"/>
    <x v="3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Year 4"/>
    <d v="2016-12-31T00:00:00"/>
    <x v="4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Year 1"/>
    <d v="2012-12-31T00:00:00"/>
    <x v="0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Year 2"/>
    <d v="2013-12-31T00:00:00"/>
    <x v="1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Year 3"/>
    <d v="2014-12-31T00:00:00"/>
    <x v="2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Year 4"/>
    <d v="2015-12-31T00:00:00"/>
    <x v="3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Year 1"/>
    <d v="2012-12-31T00:00:00"/>
    <x v="0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Year 2"/>
    <d v="2013-12-31T00:00:00"/>
    <x v="1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Year 3"/>
    <d v="2014-12-31T00:00:00"/>
    <x v="2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Year 4"/>
    <d v="2015-12-31T00:00:00"/>
    <x v="3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Year 1"/>
    <d v="2012-12-31T00:00:00"/>
    <x v="0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Year 2"/>
    <d v="2013-12-31T00:00:00"/>
    <x v="1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Year 3"/>
    <d v="2014-12-31T00:00:00"/>
    <x v="2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Year 4"/>
    <d v="2015-12-31T00:00:00"/>
    <x v="3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Year 1"/>
    <d v="2013-06-30T00:00:00"/>
    <x v="1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Year 2"/>
    <d v="2014-06-30T00:00:00"/>
    <x v="2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Year 3"/>
    <d v="2015-06-30T00:00:00"/>
    <x v="3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Year 4"/>
    <d v="2016-06-30T00:00:00"/>
    <x v="4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Year 1"/>
    <d v="2012-12-31T00:00:00"/>
    <x v="0"/>
    <s v="Financials"/>
    <s v="Banks"/>
    <n v="4608955000"/>
    <n v="116586000"/>
    <n v="2448629000"/>
    <n v="0"/>
    <n v="264631000"/>
    <n v="2713260000"/>
    <n v="4492369000"/>
    <n v="1779109000"/>
  </r>
  <r>
    <x v="272"/>
    <s v="Year 2"/>
    <d v="2013-12-31T00:00:00"/>
    <x v="1"/>
    <s v="Financials"/>
    <s v="Banks"/>
    <n v="4822539000"/>
    <n v="83692000"/>
    <n v="2540954000"/>
    <n v="0"/>
    <n v="231912000"/>
    <n v="2772866000"/>
    <n v="4738847000"/>
    <n v="1965981000"/>
  </r>
  <r>
    <x v="272"/>
    <s v="Year 3"/>
    <d v="2014-12-31T00:00:00"/>
    <x v="2"/>
    <s v="Financials"/>
    <s v="Banks"/>
    <n v="4736150000"/>
    <n v="63083000"/>
    <n v="2655650000"/>
    <n v="0"/>
    <n v="157824000"/>
    <n v="2813474000"/>
    <n v="4673067000"/>
    <n v="1859593000"/>
  </r>
  <r>
    <x v="272"/>
    <s v="Year 4"/>
    <d v="2015-12-31T00:00:00"/>
    <x v="3"/>
    <s v="Financials"/>
    <s v="Banks"/>
    <n v="4995881000"/>
    <n v="73814000"/>
    <n v="2796508000"/>
    <n v="0"/>
    <n v="196424000"/>
    <n v="2992932000"/>
    <n v="4922067000"/>
    <n v="1929135000"/>
  </r>
  <r>
    <x v="273"/>
    <s v="Year 1"/>
    <d v="2013-12-31T00:00:00"/>
    <x v="1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Year 2"/>
    <d v="2014-12-31T00:00:00"/>
    <x v="2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Year 3"/>
    <d v="2015-12-31T00:00:00"/>
    <x v="3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Year 4"/>
    <d v="2016-12-31T00:00:00"/>
    <x v="4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Year 1"/>
    <d v="2013-08-29T00:00:00"/>
    <x v="1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Year 2"/>
    <d v="2014-08-28T00:00:00"/>
    <x v="2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s v="Year 3"/>
    <d v="2015-09-03T00:00:00"/>
    <x v="3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s v="Year 4"/>
    <d v="2016-09-01T00:00:00"/>
    <x v="4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Year 1"/>
    <d v="2012-12-31T00:00:00"/>
    <x v="0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Year 2"/>
    <d v="2013-12-31T00:00:00"/>
    <x v="1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Year 3"/>
    <d v="2014-12-31T00:00:00"/>
    <x v="2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Year 4"/>
    <d v="2015-12-31T00:00:00"/>
    <x v="3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Year 1"/>
    <d v="2014-12-31T00:00:00"/>
    <x v="2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Year 2"/>
    <d v="2015-12-31T00:00:00"/>
    <x v="3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Year 1"/>
    <d v="2013-12-31T00:00:00"/>
    <x v="1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Year 2"/>
    <d v="2014-12-31T00:00:00"/>
    <x v="2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Year 3"/>
    <d v="2015-12-31T00:00:00"/>
    <x v="3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Year 4"/>
    <d v="2016-12-31T00:00:00"/>
    <x v="4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Year 1"/>
    <d v="2012-12-31T00:00:00"/>
    <x v="0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Year 2"/>
    <d v="2013-12-31T00:00:00"/>
    <x v="1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Year 3"/>
    <d v="2014-12-31T00:00:00"/>
    <x v="2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Year 4"/>
    <d v="2015-12-31T00:00:00"/>
    <x v="3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Year 1"/>
    <d v="2012-12-31T00:00:00"/>
    <x v="0"/>
    <s v="Utilities"/>
    <s v="MultiUtilities"/>
    <n v="14256000000"/>
    <n v="8276000000"/>
    <n v="1186000000"/>
    <n v="0"/>
    <n v="1518000000"/>
    <n v="2704000000"/>
    <n v="5980000000"/>
    <n v="3276000000"/>
  </r>
  <r>
    <x v="279"/>
    <s v="Year 2"/>
    <d v="2013-12-31T00:00:00"/>
    <x v="1"/>
    <s v="Utilities"/>
    <s v="MultiUtilities"/>
    <n v="15136000000"/>
    <n v="8152000000"/>
    <n v="1280000000"/>
    <n v="0"/>
    <n v="2163000000"/>
    <n v="3443000000"/>
    <n v="6984000000"/>
    <n v="3541000000"/>
  </r>
  <r>
    <x v="279"/>
    <s v="Year 3"/>
    <d v="2014-12-31T00:00:00"/>
    <x v="2"/>
    <s v="Utilities"/>
    <s v="MultiUtilities"/>
    <n v="17021000000"/>
    <n v="8751000000"/>
    <n v="1324000000"/>
    <n v="0"/>
    <n v="2551000000"/>
    <n v="3875000000"/>
    <n v="8270000000"/>
    <n v="4395000000"/>
  </r>
  <r>
    <x v="279"/>
    <s v="Year 4"/>
    <d v="2015-12-31T00:00:00"/>
    <x v="3"/>
    <s v="Utilities"/>
    <s v="MultiUtilities"/>
    <n v="17486000000"/>
    <n v="8596000000"/>
    <n v="1399000000"/>
    <n v="0"/>
    <n v="2831000000"/>
    <n v="4230000000"/>
    <n v="8890000000"/>
    <n v="4660000000"/>
  </r>
  <r>
    <x v="280"/>
    <s v="Year 1"/>
    <d v="2012-12-31T00:00:00"/>
    <x v="0"/>
    <s v="Materials"/>
    <s v="Gold"/>
    <n v="9964000000"/>
    <n v="4334000000"/>
    <n v="757000000"/>
    <n v="704000000"/>
    <n v="1032000000"/>
    <n v="2493000000"/>
    <n v="5630000000"/>
    <n v="3137000000"/>
  </r>
  <r>
    <x v="280"/>
    <s v="Year 2"/>
    <d v="2013-12-31T00:00:00"/>
    <x v="1"/>
    <s v="Materials"/>
    <s v="Gold"/>
    <n v="8414000000"/>
    <n v="5299000000"/>
    <n v="584000000"/>
    <n v="469000000"/>
    <n v="1362000000"/>
    <n v="2415000000"/>
    <n v="3115000000"/>
    <n v="700000000"/>
  </r>
  <r>
    <x v="280"/>
    <s v="Year 3"/>
    <d v="2014-12-31T00:00:00"/>
    <x v="2"/>
    <s v="Materials"/>
    <s v="Gold"/>
    <n v="7292000000"/>
    <n v="4457000000"/>
    <n v="545000000"/>
    <n v="325000000"/>
    <n v="1229000000"/>
    <n v="2099000000"/>
    <n v="2835000000"/>
    <n v="736000000"/>
  </r>
  <r>
    <x v="280"/>
    <s v="Year 4"/>
    <d v="2015-12-31T00:00:00"/>
    <x v="3"/>
    <s v="Materials"/>
    <s v="Gold"/>
    <n v="7729000000"/>
    <n v="4312000000"/>
    <n v="670000000"/>
    <n v="289000000"/>
    <n v="1239000000"/>
    <n v="2198000000"/>
    <n v="3417000000"/>
    <n v="1219000000"/>
  </r>
  <r>
    <x v="281"/>
    <s v="Year 1"/>
    <d v="2013-12-31T00:00:00"/>
    <x v="1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Year 2"/>
    <d v="2014-12-31T00:00:00"/>
    <x v="2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Year 3"/>
    <d v="2015-12-31T00:00:00"/>
    <x v="3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Year 4"/>
    <d v="2016-12-31T00:00:00"/>
    <x v="4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Year 1"/>
    <d v="2012-12-31T00:00:00"/>
    <x v="0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Year 2"/>
    <d v="2013-12-31T00:00:00"/>
    <x v="1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Year 3"/>
    <d v="2014-12-31T00:00:00"/>
    <x v="2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Year 4"/>
    <d v="2015-12-31T00:00:00"/>
    <x v="3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Year 1"/>
    <d v="2013-05-31T00:00:00"/>
    <x v="1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Year 2"/>
    <d v="2014-05-31T00:00:00"/>
    <x v="2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Year 3"/>
    <d v="2015-05-31T00:00:00"/>
    <x v="3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Year 4"/>
    <d v="2016-05-31T00:00:00"/>
    <x v="4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Year 1"/>
    <d v="2013-12-31T00:00:00"/>
    <x v="1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Year 2"/>
    <d v="2014-12-31T00:00:00"/>
    <x v="2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Year 3"/>
    <d v="2015-12-31T00:00:00"/>
    <x v="3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Year 4"/>
    <d v="2016-12-31T00:00:00"/>
    <x v="4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Year 1"/>
    <d v="2012-12-31T00:00:00"/>
    <x v="0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Year 2"/>
    <d v="2013-12-31T00:00:00"/>
    <x v="1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Year 3"/>
    <d v="2014-12-31T00:00:00"/>
    <x v="2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Year 4"/>
    <d v="2015-12-31T00:00:00"/>
    <x v="3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Year 1"/>
    <d v="2013-12-31T00:00:00"/>
    <x v="1"/>
    <s v="Industrials"/>
    <s v="Railroads"/>
    <n v="11245000000"/>
    <n v="4070000000"/>
    <n v="3002000000"/>
    <n v="0"/>
    <n v="916000000"/>
    <n v="3918000000"/>
    <n v="7175000000"/>
    <n v="3257000000"/>
  </r>
  <r>
    <x v="286"/>
    <s v="Year 2"/>
    <d v="2014-12-31T00:00:00"/>
    <x v="2"/>
    <s v="Industrials"/>
    <s v="Railroads"/>
    <n v="11624000000"/>
    <n v="4201000000"/>
    <n v="2897000000"/>
    <n v="0"/>
    <n v="951000000"/>
    <n v="3848000000"/>
    <n v="7423000000"/>
    <n v="3575000000"/>
  </r>
  <r>
    <x v="286"/>
    <s v="Year 3"/>
    <d v="2015-12-31T00:00:00"/>
    <x v="3"/>
    <s v="Industrials"/>
    <s v="Railroads"/>
    <n v="10511000000"/>
    <n v="3662000000"/>
    <n v="2911000000"/>
    <n v="0"/>
    <n v="1054000000"/>
    <n v="3965000000"/>
    <n v="6849000000"/>
    <n v="2884000000"/>
  </r>
  <r>
    <x v="286"/>
    <s v="Year 4"/>
    <d v="2016-12-31T00:00:00"/>
    <x v="4"/>
    <s v="Industrials"/>
    <s v="Railroads"/>
    <n v="9888000000"/>
    <n v="3045000000"/>
    <n v="2743000000"/>
    <n v="0"/>
    <n v="1026000000"/>
    <n v="3769000000"/>
    <n v="6843000000"/>
    <n v="3074000000"/>
  </r>
  <r>
    <x v="287"/>
    <s v="Year 1"/>
    <d v="2013-04-26T00:00:00"/>
    <x v="1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Year 2"/>
    <d v="2014-04-25T00:00:00"/>
    <x v="2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Year 3"/>
    <d v="2015-04-24T00:00:00"/>
    <x v="3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Year 4"/>
    <d v="2016-04-29T00:00:00"/>
    <x v="4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Year 1"/>
    <d v="2012-12-31T00:00:00"/>
    <x v="0"/>
    <s v="Materials"/>
    <s v="Steel"/>
    <n v="19429273000"/>
    <n v="17915735000"/>
    <n v="454900000"/>
    <n v="0"/>
    <n v="0"/>
    <n v="454900000"/>
    <n v="1513538000"/>
    <n v="1058638000"/>
  </r>
  <r>
    <x v="288"/>
    <s v="Year 2"/>
    <d v="2013-12-31T00:00:00"/>
    <x v="1"/>
    <s v="Materials"/>
    <s v="Steel"/>
    <n v="19052046000"/>
    <n v="17641421000"/>
    <n v="467904000"/>
    <n v="0"/>
    <n v="0"/>
    <n v="467904000"/>
    <n v="1410625000"/>
    <n v="942721000"/>
  </r>
  <r>
    <x v="288"/>
    <s v="Year 3"/>
    <d v="2014-12-31T00:00:00"/>
    <x v="2"/>
    <s v="Materials"/>
    <s v="Steel"/>
    <n v="21105141000"/>
    <n v="19198615000"/>
    <n v="520805000"/>
    <n v="0"/>
    <n v="0"/>
    <n v="520805000"/>
    <n v="1906526000"/>
    <n v="1385721000"/>
  </r>
  <r>
    <x v="288"/>
    <s v="Year 4"/>
    <d v="2015-12-31T00:00:00"/>
    <x v="3"/>
    <s v="Materials"/>
    <s v="Steel"/>
    <n v="16439276000"/>
    <n v="14858014000"/>
    <n v="458989000"/>
    <n v="0"/>
    <n v="0"/>
    <n v="458989000"/>
    <n v="1581262000"/>
    <n v="1122273000"/>
  </r>
  <r>
    <x v="289"/>
    <s v="Year 1"/>
    <d v="2013-01-27T00:00:00"/>
    <x v="1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Year 2"/>
    <d v="2014-01-26T00:00:00"/>
    <x v="2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Year 3"/>
    <d v="2015-01-25T00:00:00"/>
    <x v="3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Year 4"/>
    <d v="2016-01-31T00:00:00"/>
    <x v="4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Year 1"/>
    <d v="2012-12-31T00:00:00"/>
    <x v="0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Year 2"/>
    <d v="2013-12-31T00:00:00"/>
    <x v="1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Year 3"/>
    <d v="2014-12-31T00:00:00"/>
    <x v="2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Year 4"/>
    <d v="2015-12-31T00:00:00"/>
    <x v="3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Year 1"/>
    <d v="2012-12-31T00:00:00"/>
    <x v="0"/>
    <s v="Real Estate"/>
    <s v="Retail REITs"/>
    <n v="484581000"/>
    <n v="21306000"/>
    <n v="38123000"/>
    <n v="0"/>
    <n v="147515000"/>
    <n v="185638000"/>
    <n v="463275000"/>
    <n v="277637000"/>
  </r>
  <r>
    <x v="291"/>
    <s v="Year 2"/>
    <d v="2013-12-31T00:00:00"/>
    <x v="1"/>
    <s v="Real Estate"/>
    <s v="Retail REITs"/>
    <n v="780209000"/>
    <n v="38851000"/>
    <n v="56881000"/>
    <n v="0"/>
    <n v="306769000"/>
    <n v="363650000"/>
    <n v="741358000"/>
    <n v="377708000"/>
  </r>
  <r>
    <x v="291"/>
    <s v="Year 3"/>
    <d v="2014-12-31T00:00:00"/>
    <x v="2"/>
    <s v="Real Estate"/>
    <s v="Retail REITs"/>
    <n v="933505000"/>
    <n v="53871000"/>
    <n v="51085000"/>
    <n v="0"/>
    <n v="374661000"/>
    <n v="425746000"/>
    <n v="879634000"/>
    <n v="453888000"/>
  </r>
  <r>
    <x v="291"/>
    <s v="Year 4"/>
    <d v="2015-12-31T00:00:00"/>
    <x v="3"/>
    <s v="Real Estate"/>
    <s v="Retail REITs"/>
    <n v="1023285000"/>
    <n v="55352000"/>
    <n v="49298000"/>
    <n v="0"/>
    <n v="409215000"/>
    <n v="458513000"/>
    <n v="967933000"/>
    <n v="509420000"/>
  </r>
  <r>
    <x v="292"/>
    <s v="Year 1"/>
    <d v="2012-12-31T00:00:00"/>
    <x v="0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Year 2"/>
    <d v="2013-12-31T00:00:00"/>
    <x v="1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Year 3"/>
    <d v="2014-12-31T00:00:00"/>
    <x v="2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Year 4"/>
    <d v="2015-12-31T00:00:00"/>
    <x v="3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Year 1"/>
    <d v="2014-12-31T00:00:00"/>
    <x v="2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Year 2"/>
    <d v="2015-12-31T00:00:00"/>
    <x v="3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Year 3"/>
    <d v="2016-12-31T00:00:00"/>
    <x v="4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Year 1"/>
    <d v="2012-12-31T00:00:00"/>
    <x v="0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Year 2"/>
    <d v="2013-12-31T00:00:00"/>
    <x v="1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Year 3"/>
    <d v="2014-12-31T00:00:00"/>
    <x v="2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Year 4"/>
    <d v="2015-12-31T00:00:00"/>
    <x v="3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Year 1"/>
    <d v="2012-12-31T00:00:00"/>
    <x v="0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Year 2"/>
    <d v="2013-12-31T00:00:00"/>
    <x v="1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Year 3"/>
    <d v="2014-12-31T00:00:00"/>
    <x v="2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Year 4"/>
    <d v="2015-12-31T00:00:00"/>
    <x v="3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Year 1"/>
    <d v="2012-12-31T00:00:00"/>
    <x v="0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Year 2"/>
    <d v="2013-12-31T00:00:00"/>
    <x v="1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Year 3"/>
    <d v="2014-12-31T00:00:00"/>
    <x v="2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Year 4"/>
    <d v="2015-12-31T00:00:00"/>
    <x v="3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Year 1"/>
    <d v="2012-12-31T00:00:00"/>
    <x v="0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Year 2"/>
    <d v="2013-12-31T00:00:00"/>
    <x v="1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Year 3"/>
    <d v="2014-12-31T00:00:00"/>
    <x v="2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Year 4"/>
    <d v="2015-12-31T00:00:00"/>
    <x v="3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Year 1"/>
    <d v="2012-12-31T00:00:00"/>
    <x v="0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Year 2"/>
    <d v="2013-12-31T00:00:00"/>
    <x v="1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Year 3"/>
    <d v="2014-12-31T00:00:00"/>
    <x v="2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Year 4"/>
    <d v="2015-12-31T00:00:00"/>
    <x v="3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Year 1"/>
    <d v="2013-12-31T00:00:00"/>
    <x v="1"/>
    <s v="Utilities"/>
    <s v="MultiUtilities"/>
    <n v="15598000000"/>
    <n v="11759000000"/>
    <n v="0"/>
    <n v="0"/>
    <n v="2077000000"/>
    <n v="2077000000"/>
    <n v="3839000000"/>
    <n v="1762000000"/>
  </r>
  <r>
    <x v="299"/>
    <s v="Year 2"/>
    <d v="2014-12-31T00:00:00"/>
    <x v="2"/>
    <s v="Utilities"/>
    <s v="MultiUtilities"/>
    <n v="17090000000"/>
    <n v="12207000000"/>
    <n v="0"/>
    <n v="0"/>
    <n v="2433000000"/>
    <n v="2433000000"/>
    <n v="4883000000"/>
    <n v="2450000000"/>
  </r>
  <r>
    <x v="299"/>
    <s v="Year 3"/>
    <d v="2015-12-31T00:00:00"/>
    <x v="3"/>
    <s v="Utilities"/>
    <s v="MultiUtilities"/>
    <n v="16833000000"/>
    <n v="12713000000"/>
    <n v="0"/>
    <n v="0"/>
    <n v="2612000000"/>
    <n v="2612000000"/>
    <n v="4120000000"/>
    <n v="1508000000"/>
  </r>
  <r>
    <x v="299"/>
    <s v="Year 4"/>
    <d v="2016-12-31T00:00:00"/>
    <x v="4"/>
    <s v="Utilities"/>
    <s v="MultiUtilities"/>
    <n v="17666000000"/>
    <n v="12734000000"/>
    <n v="0"/>
    <n v="0"/>
    <n v="2755000000"/>
    <n v="2755000000"/>
    <n v="4932000000"/>
    <n v="2177000000"/>
  </r>
  <r>
    <x v="300"/>
    <s v="Year 1"/>
    <d v="2012-12-31T00:00:00"/>
    <x v="0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Year 2"/>
    <d v="2013-12-31T00:00:00"/>
    <x v="1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Year 3"/>
    <d v="2014-12-31T00:00:00"/>
    <x v="2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Year 4"/>
    <d v="2015-12-31T00:00:00"/>
    <x v="3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Year 1"/>
    <d v="2013-04-27T00:00:00"/>
    <x v="1"/>
    <s v="Health Care"/>
    <s v="Health Care Supplies"/>
    <n v="3637212000"/>
    <n v="2446443000"/>
    <n v="0"/>
    <n v="0"/>
    <n v="0"/>
    <n v="0"/>
    <n v="1190769000"/>
    <n v="1190769000"/>
  </r>
  <r>
    <x v="301"/>
    <s v="Year 2"/>
    <d v="2014-04-26T00:00:00"/>
    <x v="2"/>
    <s v="Health Care"/>
    <s v="Health Care Supplies"/>
    <n v="3585141000"/>
    <n v="2566444000"/>
    <n v="0"/>
    <n v="0"/>
    <n v="0"/>
    <n v="0"/>
    <n v="1018697000"/>
    <n v="1018697000"/>
  </r>
  <r>
    <x v="301"/>
    <s v="Year 3"/>
    <d v="2015-04-25T00:00:00"/>
    <x v="3"/>
    <s v="Health Care"/>
    <s v="Health Care Supplies"/>
    <n v="3910865000"/>
    <n v="2850316000"/>
    <n v="0"/>
    <n v="0"/>
    <n v="0"/>
    <n v="0"/>
    <n v="1060549000"/>
    <n v="1060549000"/>
  </r>
  <r>
    <x v="301"/>
    <s v="Year 4"/>
    <d v="2016-04-30T00:00:00"/>
    <x v="4"/>
    <s v="Health Care"/>
    <s v="Health Care Supplies"/>
    <n v="5386703000"/>
    <n v="4063955000"/>
    <n v="0"/>
    <n v="0"/>
    <n v="0"/>
    <n v="0"/>
    <n v="1322748000"/>
    <n v="1322748000"/>
  </r>
  <r>
    <x v="302"/>
    <s v="Year 1"/>
    <d v="2012-12-31T00:00:00"/>
    <x v="0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Year 2"/>
    <d v="2013-12-31T00:00:00"/>
    <x v="1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Year 3"/>
    <d v="2014-12-31T00:00:00"/>
    <x v="2"/>
    <s v="Utilities"/>
    <s v="Electric Utilities"/>
    <n v="10886000000"/>
    <n v="7036000000"/>
    <n v="0"/>
    <n v="0"/>
    <n v="1227000000"/>
    <n v="1227000000"/>
    <n v="3850000000"/>
    <n v="2623000000"/>
  </r>
  <r>
    <x v="302"/>
    <s v="Year 4"/>
    <d v="2015-12-31T00:00:00"/>
    <x v="3"/>
    <s v="Utilities"/>
    <s v="Electric Utilities"/>
    <n v="10415000000"/>
    <n v="6239000000"/>
    <n v="0"/>
    <n v="0"/>
    <n v="1214000000"/>
    <n v="1214000000"/>
    <n v="4176000000"/>
    <n v="2962000000"/>
  </r>
  <r>
    <x v="303"/>
    <s v="Year 1"/>
    <d v="2013-12-28T00:00:00"/>
    <x v="1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Year 2"/>
    <d v="2014-12-27T00:00:00"/>
    <x v="2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Year 3"/>
    <d v="2015-12-26T00:00:00"/>
    <x v="3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Year 4"/>
    <d v="2016-12-31T00:00:00"/>
    <x v="4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Year 1"/>
    <d v="2012-12-31T00:00:00"/>
    <x v="0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Year 2"/>
    <d v="2013-12-31T00:00:00"/>
    <x v="1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Year 3"/>
    <d v="2014-12-31T00:00:00"/>
    <x v="2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Year 4"/>
    <d v="2015-12-31T00:00:00"/>
    <x v="3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Year 1"/>
    <d v="2013-12-31T00:00:00"/>
    <x v="1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Year 2"/>
    <d v="2014-12-31T00:00:00"/>
    <x v="2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Year 3"/>
    <d v="2015-12-31T00:00:00"/>
    <x v="3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Year 4"/>
    <d v="2016-12-31T00:00:00"/>
    <x v="4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Year 1"/>
    <d v="2013-12-31T00:00:00"/>
    <x v="1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Year 2"/>
    <d v="2014-12-31T00:00:00"/>
    <x v="2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Year 3"/>
    <d v="2015-12-31T00:00:00"/>
    <x v="3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Year 4"/>
    <d v="2016-12-31T00:00:00"/>
    <x v="4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Year 1"/>
    <d v="2012-12-31T00:00:00"/>
    <x v="0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Year 2"/>
    <d v="2013-12-31T00:00:00"/>
    <x v="1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Year 3"/>
    <d v="2014-12-31T00:00:00"/>
    <x v="2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Year 4"/>
    <d v="2015-12-31T00:00:00"/>
    <x v="3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Year 1"/>
    <d v="2013-06-30T00:00:00"/>
    <x v="1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Year 2"/>
    <d v="2014-06-30T00:00:00"/>
    <x v="2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Year 3"/>
    <d v="2015-06-30T00:00:00"/>
    <x v="3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Year 4"/>
    <d v="2016-06-30T00:00:00"/>
    <x v="4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Year 1"/>
    <d v="2013-12-31T00:00:00"/>
    <x v="1"/>
    <s v="Consumer Discretionary"/>
    <s v="Homebuilding"/>
    <n v="5679595000"/>
    <n v="4507196000"/>
    <n v="568500000"/>
    <n v="0"/>
    <n v="0"/>
    <n v="568500000"/>
    <n v="1172399000"/>
    <n v="603899000"/>
  </r>
  <r>
    <x v="309"/>
    <s v="Year 2"/>
    <d v="2014-12-31T00:00:00"/>
    <x v="2"/>
    <s v="Consumer Discretionary"/>
    <s v="Homebuilding"/>
    <n v="5822363000"/>
    <n v="4244479000"/>
    <n v="861390000"/>
    <n v="0"/>
    <n v="0"/>
    <n v="861390000"/>
    <n v="1577884000"/>
    <n v="716494000"/>
  </r>
  <r>
    <x v="309"/>
    <s v="Year 3"/>
    <d v="2015-12-31T00:00:00"/>
    <x v="3"/>
    <s v="Consumer Discretionary"/>
    <s v="Homebuilding"/>
    <n v="5981964000"/>
    <n v="4353850000"/>
    <n v="794728000"/>
    <n v="0"/>
    <n v="0"/>
    <n v="794728000"/>
    <n v="1628114000"/>
    <n v="833386000"/>
  </r>
  <r>
    <x v="309"/>
    <s v="Year 4"/>
    <d v="2016-12-31T00:00:00"/>
    <x v="4"/>
    <s v="Consumer Discretionary"/>
    <s v="Homebuilding"/>
    <n v="7668476000"/>
    <n v="5728662000"/>
    <n v="957150000"/>
    <n v="0"/>
    <n v="0"/>
    <n v="957150000"/>
    <n v="1939814000"/>
    <n v="982664000"/>
  </r>
  <r>
    <x v="310"/>
    <s v="Year 1"/>
    <d v="2012-12-30T00:00:00"/>
    <x v="0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Year 2"/>
    <d v="2013-12-29T00:00:00"/>
    <x v="1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Year 3"/>
    <d v="2014-12-28T00:00:00"/>
    <x v="2"/>
    <s v="Health Care"/>
    <s v="Health Care Equipment"/>
    <n v="2237219000"/>
    <n v="1232611000"/>
    <n v="659335000"/>
    <n v="121141000"/>
    <n v="0"/>
    <n v="780476000"/>
    <n v="1004608000"/>
    <n v="224132000"/>
  </r>
  <r>
    <x v="310"/>
    <s v="Year 4"/>
    <d v="2016-01-03T00:00:00"/>
    <x v="4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Year 1"/>
    <d v="2013-12-31T00:00:00"/>
    <x v="1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Year 2"/>
    <d v="2014-12-31T00:00:00"/>
    <x v="2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Year 3"/>
    <d v="2015-12-31T00:00:00"/>
    <x v="3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Year 4"/>
    <d v="2016-12-31T00:00:00"/>
    <x v="4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Year 1"/>
    <d v="2012-12-31T00:00:00"/>
    <x v="0"/>
    <s v="Financials"/>
    <s v="Banks"/>
    <n v="16606000000"/>
    <n v="386000000"/>
    <n v="10486000000"/>
    <n v="0"/>
    <n v="987000000"/>
    <n v="11473000000"/>
    <n v="16220000000"/>
    <n v="4747000000"/>
  </r>
  <r>
    <x v="312"/>
    <s v="Year 2"/>
    <d v="2013-12-31T00:00:00"/>
    <x v="1"/>
    <s v="Financials"/>
    <s v="Banks"/>
    <n v="16872000000"/>
    <n v="344000000"/>
    <n v="9681000000"/>
    <n v="0"/>
    <n v="643000000"/>
    <n v="10324000000"/>
    <n v="16528000000"/>
    <n v="6204000000"/>
  </r>
  <r>
    <x v="312"/>
    <s v="Year 3"/>
    <d v="2014-12-31T00:00:00"/>
    <x v="2"/>
    <s v="Financials"/>
    <s v="Banks"/>
    <n v="16281000000"/>
    <n v="325000000"/>
    <n v="9488000000"/>
    <n v="0"/>
    <n v="273000000"/>
    <n v="9761000000"/>
    <n v="15956000000"/>
    <n v="6195000000"/>
  </r>
  <r>
    <x v="312"/>
    <s v="Year 4"/>
    <d v="2015-12-31T00:00:00"/>
    <x v="3"/>
    <s v="Financials"/>
    <s v="Banks"/>
    <n v="16270000000"/>
    <n v="403000000"/>
    <n v="9463000000"/>
    <n v="0"/>
    <n v="255000000"/>
    <n v="9718000000"/>
    <n v="15867000000"/>
    <n v="6149000000"/>
  </r>
  <r>
    <x v="313"/>
    <s v="Year 1"/>
    <d v="2012-12-31T00:00:00"/>
    <x v="0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Year 2"/>
    <d v="2013-12-31T00:00:00"/>
    <x v="1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Year 3"/>
    <d v="2014-12-31T00:00:00"/>
    <x v="2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Year 4"/>
    <d v="2015-12-31T00:00:00"/>
    <x v="3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Year 1"/>
    <d v="2012-12-31T00:00:00"/>
    <x v="0"/>
    <s v="Utilities"/>
    <s v="MultiUtilities"/>
    <n v="3301804000"/>
    <n v="1879559000"/>
    <n v="166154000"/>
    <n v="0"/>
    <n v="404336000"/>
    <n v="570490000"/>
    <n v="1422245000"/>
    <n v="851755000"/>
  </r>
  <r>
    <x v="314"/>
    <s v="Year 2"/>
    <d v="2013-12-31T00:00:00"/>
    <x v="1"/>
    <s v="Utilities"/>
    <s v="MultiUtilities"/>
    <n v="3454628000"/>
    <n v="2020436000"/>
    <n v="172161000"/>
    <n v="0"/>
    <n v="415708000"/>
    <n v="587869000"/>
    <n v="1434192000"/>
    <n v="846323000"/>
  </r>
  <r>
    <x v="314"/>
    <s v="Year 3"/>
    <d v="2014-12-31T00:00:00"/>
    <x v="2"/>
    <s v="Utilities"/>
    <s v="MultiUtilities"/>
    <n v="3491632000"/>
    <n v="2087854000"/>
    <n v="175178000"/>
    <n v="0"/>
    <n v="417358000"/>
    <n v="592536000"/>
    <n v="1403778000"/>
    <n v="811242000"/>
  </r>
  <r>
    <x v="314"/>
    <s v="Year 4"/>
    <d v="2015-12-31T00:00:00"/>
    <x v="3"/>
    <s v="Utilities"/>
    <s v="MultiUtilities"/>
    <n v="3495443000"/>
    <n v="1969675000"/>
    <n v="176744000"/>
    <n v="0"/>
    <n v="494422000"/>
    <n v="671166000"/>
    <n v="1525768000"/>
    <n v="854602000"/>
  </r>
  <r>
    <x v="315"/>
    <s v="Year 1"/>
    <d v="2013-12-31T00:00:00"/>
    <x v="1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Year 2"/>
    <d v="2014-12-31T00:00:00"/>
    <x v="2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Year 3"/>
    <d v="2015-12-31T00:00:00"/>
    <x v="3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Year 4"/>
    <d v="2016-12-31T00:00:00"/>
    <x v="4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Year 1"/>
    <d v="2012-12-31T00:00:00"/>
    <x v="0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Year 2"/>
    <d v="2013-12-31T00:00:00"/>
    <x v="1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Year 3"/>
    <d v="2014-12-31T00:00:00"/>
    <x v="2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Year 4"/>
    <d v="2015-12-31T00:00:00"/>
    <x v="3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Year 1"/>
    <d v="2012-12-31T00:00:00"/>
    <x v="0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Year 2"/>
    <d v="2013-12-31T00:00:00"/>
    <x v="1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Year 3"/>
    <d v="2014-12-31T00:00:00"/>
    <x v="2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Year 4"/>
    <d v="2015-12-31T00:00:00"/>
    <x v="3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Year 1"/>
    <d v="2012-12-31T00:00:00"/>
    <x v="0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Year 2"/>
    <d v="2013-12-31T00:00:00"/>
    <x v="1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Year 3"/>
    <d v="2014-12-31T00:00:00"/>
    <x v="2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Year 4"/>
    <d v="2015-12-31T00:00:00"/>
    <x v="3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s v="Year 1"/>
    <d v="2013-02-03T00:00:00"/>
    <x v="1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s v="Year 2"/>
    <d v="2014-02-02T00:00:00"/>
    <x v="2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s v="Year 3"/>
    <d v="2015-02-01T00:00:00"/>
    <x v="3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Year 4"/>
    <d v="2016-01-31T00:00:00"/>
    <x v="4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Year 1"/>
    <d v="2012-12-31T00:00:00"/>
    <x v="0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Year 2"/>
    <d v="2013-12-31T00:00:00"/>
    <x v="1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Year 3"/>
    <d v="2014-12-31T00:00:00"/>
    <x v="2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Year 4"/>
    <d v="2015-12-31T00:00:00"/>
    <x v="3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Year 1"/>
    <d v="2012-12-31T00:00:00"/>
    <x v="0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Year 2"/>
    <d v="2013-12-31T00:00:00"/>
    <x v="1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Year 3"/>
    <d v="2014-12-31T00:00:00"/>
    <x v="2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Year 4"/>
    <d v="2015-12-31T00:00:00"/>
    <x v="3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Year 1"/>
    <d v="2013-09-29T00:00:00"/>
    <x v="1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Year 2"/>
    <d v="2014-09-28T00:00:00"/>
    <x v="2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Year 3"/>
    <d v="2015-09-27T00:00:00"/>
    <x v="3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Year 4"/>
    <d v="2016-09-25T00:00:00"/>
    <x v="4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Year 1"/>
    <d v="2014-03-29T00:00:00"/>
    <x v="2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Year 2"/>
    <d v="2015-03-28T00:00:00"/>
    <x v="3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s v="Year 3"/>
    <d v="2016-04-02T00:00:00"/>
    <x v="4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Year 1"/>
    <d v="2013-12-31T00:00:00"/>
    <x v="1"/>
    <s v="Industrials"/>
    <s v="Industrial Conglomerates"/>
    <n v="6419285000"/>
    <n v="5099484000"/>
    <n v="922340000"/>
    <n v="0"/>
    <n v="0"/>
    <n v="922340000"/>
    <n v="1319801000"/>
    <n v="397461000"/>
  </r>
  <r>
    <x v="324"/>
    <s v="Year 2"/>
    <d v="2014-12-31T00:00:00"/>
    <x v="2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Year 3"/>
    <d v="2015-12-31T00:00:00"/>
    <x v="3"/>
    <s v="Industrials"/>
    <s v="Industrial Conglomerates"/>
    <n v="6571893000"/>
    <n v="5086449000"/>
    <n v="961579000"/>
    <n v="0"/>
    <n v="0"/>
    <n v="961579000"/>
    <n v="1485444000"/>
    <n v="523865000"/>
  </r>
  <r>
    <x v="324"/>
    <s v="Year 4"/>
    <d v="2016-12-31T00:00:00"/>
    <x v="4"/>
    <s v="Industrials"/>
    <s v="Industrial Conglomerates"/>
    <n v="6786984000"/>
    <n v="5285568000"/>
    <n v="956158000"/>
    <n v="0"/>
    <n v="0"/>
    <n v="956158000"/>
    <n v="1501416000"/>
    <n v="545258000"/>
  </r>
  <r>
    <x v="325"/>
    <s v="Year 1"/>
    <d v="2012-12-31T00:00:00"/>
    <x v="0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Year 2"/>
    <d v="2013-12-31T00:00:00"/>
    <x v="1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Year 3"/>
    <d v="2014-12-31T00:00:00"/>
    <x v="2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Year 4"/>
    <d v="2015-12-31T00:00:00"/>
    <x v="3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Year 1"/>
    <d v="2013-12-31T00:00:00"/>
    <x v="1"/>
    <s v="Health Care"/>
    <s v="Biotechnology"/>
    <n v="2104745000"/>
    <n v="155355000"/>
    <n v="346393000"/>
    <n v="859947000"/>
    <n v="0"/>
    <n v="1206340000"/>
    <n v="1949390000"/>
    <n v="743050000"/>
  </r>
  <r>
    <x v="326"/>
    <s v="Year 2"/>
    <d v="2014-12-31T00:00:00"/>
    <x v="2"/>
    <s v="Health Care"/>
    <s v="Biotechnology"/>
    <n v="2819557000"/>
    <n v="205018000"/>
    <n v="519267000"/>
    <n v="1271353000"/>
    <n v="0"/>
    <n v="1790620000"/>
    <n v="2614539000"/>
    <n v="823919000"/>
  </r>
  <r>
    <x v="326"/>
    <s v="Year 3"/>
    <d v="2015-12-31T00:00:00"/>
    <x v="3"/>
    <s v="Health Care"/>
    <s v="Biotechnology"/>
    <n v="4103728000"/>
    <n v="392709000"/>
    <n v="838526000"/>
    <n v="1620577000"/>
    <n v="0"/>
    <n v="2459103000"/>
    <n v="3711019000"/>
    <n v="1251916000"/>
  </r>
  <r>
    <x v="326"/>
    <s v="Year 4"/>
    <d v="2016-12-31T00:00:00"/>
    <x v="4"/>
    <s v="Health Care"/>
    <s v="Biotechnology"/>
    <n v="4860427000"/>
    <n v="299694000"/>
    <n v="1177697000"/>
    <n v="2052295000"/>
    <n v="0"/>
    <n v="3229992000"/>
    <n v="4560733000"/>
    <n v="1330741000"/>
  </r>
  <r>
    <x v="327"/>
    <s v="Year 1"/>
    <d v="2013-12-31T00:00:00"/>
    <x v="1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Year 2"/>
    <d v="2014-12-31T00:00:00"/>
    <x v="2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Year 3"/>
    <d v="2015-12-31T00:00:00"/>
    <x v="3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Year 4"/>
    <d v="2016-12-31T00:00:00"/>
    <x v="4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Year 1"/>
    <d v="2013-02-28T00:00:00"/>
    <x v="1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Year 2"/>
    <d v="2014-02-28T00:00:00"/>
    <x v="2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Year 3"/>
    <d v="2015-02-28T00:00:00"/>
    <x v="3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Year 4"/>
    <d v="2016-02-29T00:00:00"/>
    <x v="4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Year 1"/>
    <d v="2013-03-30T00:00:00"/>
    <x v="1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Year 2"/>
    <d v="2014-03-29T00:00:00"/>
    <x v="2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Year 3"/>
    <d v="2015-03-28T00:00:00"/>
    <x v="3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s v="Year 4"/>
    <d v="2016-04-02T00:00:00"/>
    <x v="4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Year 1"/>
    <d v="2013-09-30T00:00:00"/>
    <x v="1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Year 2"/>
    <d v="2014-09-30T00:00:00"/>
    <x v="2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Year 3"/>
    <d v="2015-09-30T00:00:00"/>
    <x v="3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Year 4"/>
    <d v="2016-09-30T00:00:00"/>
    <x v="4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Year 1"/>
    <d v="2012-12-31T00:00:00"/>
    <x v="0"/>
    <s v="Industrials"/>
    <s v="Industrial Conglomerates"/>
    <n v="2993489000"/>
    <n v="1321772000"/>
    <n v="914130000"/>
    <n v="0"/>
    <n v="0"/>
    <n v="914130000"/>
    <n v="1671717000"/>
    <n v="757587000"/>
  </r>
  <r>
    <x v="331"/>
    <s v="Year 2"/>
    <d v="2013-12-31T00:00:00"/>
    <x v="1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Year 3"/>
    <d v="2014-12-31T00:00:00"/>
    <x v="2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Year 4"/>
    <d v="2015-12-31T00:00:00"/>
    <x v="3"/>
    <s v="Industrials"/>
    <s v="Industrial Conglomerates"/>
    <n v="3582395000"/>
    <n v="1417749000"/>
    <n v="1136728000"/>
    <n v="0"/>
    <n v="0"/>
    <n v="1136728000"/>
    <n v="2164646000"/>
    <n v="1027918000"/>
  </r>
  <r>
    <x v="332"/>
    <s v="Year 1"/>
    <d v="2013-02-02T00:00:00"/>
    <x v="1"/>
    <s v="Consumer Discretionary"/>
    <s v="Apparel Retail"/>
    <n v="9721065000"/>
    <n v="7011428000"/>
    <n v="1437886000"/>
    <n v="0"/>
    <n v="0"/>
    <n v="1437886000"/>
    <n v="2709637000"/>
    <n v="1271751000"/>
  </r>
  <r>
    <x v="332"/>
    <s v="Year 2"/>
    <d v="2014-02-01T00:00:00"/>
    <x v="2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Year 3"/>
    <d v="2015-01-31T00:00:00"/>
    <x v="3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Year 4"/>
    <d v="2016-01-30T00:00:00"/>
    <x v="4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Year 1"/>
    <d v="2012-12-31T00:00:00"/>
    <x v="0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Year 2"/>
    <d v="2013-12-31T00:00:00"/>
    <x v="1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Year 3"/>
    <d v="2014-12-31T00:00:00"/>
    <x v="2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Year 4"/>
    <d v="2015-12-31T00:00:00"/>
    <x v="3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Year 1"/>
    <d v="2013-12-31T00:00:00"/>
    <x v="1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Year 2"/>
    <d v="2014-12-31T00:00:00"/>
    <x v="2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Year 3"/>
    <d v="2015-12-31T00:00:00"/>
    <x v="3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Year 4"/>
    <d v="2016-12-31T00:00:00"/>
    <x v="4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Year 1"/>
    <d v="2013-09-29T00:00:00"/>
    <x v="1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Year 2"/>
    <d v="2014-09-28T00:00:00"/>
    <x v="2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Year 3"/>
    <d v="2015-09-27T00:00:00"/>
    <x v="3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s v="Year 4"/>
    <d v="2016-10-02T00:00:00"/>
    <x v="4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Year 1"/>
    <d v="2012-12-31T00:00:00"/>
    <x v="0"/>
    <s v="Utilities"/>
    <s v="MultiUtilities"/>
    <n v="4176000000"/>
    <n v="2754000000"/>
    <n v="207000000"/>
    <n v="0"/>
    <n v="356000000"/>
    <n v="563000000"/>
    <n v="1422000000"/>
    <n v="859000000"/>
  </r>
  <r>
    <x v="336"/>
    <s v="Year 2"/>
    <d v="2013-12-31T00:00:00"/>
    <x v="1"/>
    <s v="Utilities"/>
    <s v="MultiUtilities"/>
    <n v="4495000000"/>
    <n v="2987000000"/>
    <n v="220000000"/>
    <n v="0"/>
    <n v="378000000"/>
    <n v="598000000"/>
    <n v="1508000000"/>
    <n v="910000000"/>
  </r>
  <r>
    <x v="336"/>
    <s v="Year 3"/>
    <d v="2014-12-31T00:00:00"/>
    <x v="2"/>
    <s v="Utilities"/>
    <s v="MultiUtilities"/>
    <n v="4951000000"/>
    <n v="3331000000"/>
    <n v="229000000"/>
    <n v="0"/>
    <n v="384000000"/>
    <n v="613000000"/>
    <n v="1620000000"/>
    <n v="1007000000"/>
  </r>
  <r>
    <x v="336"/>
    <s v="Year 4"/>
    <d v="2015-12-31T00:00:00"/>
    <x v="3"/>
    <s v="Utilities"/>
    <s v="MultiUtilities"/>
    <n v="4380000000"/>
    <n v="2714000000"/>
    <n v="234000000"/>
    <n v="0"/>
    <n v="358000000"/>
    <n v="592000000"/>
    <n v="1666000000"/>
    <n v="1074000000"/>
  </r>
  <r>
    <x v="337"/>
    <s v="Year 1"/>
    <d v="2012-12-31T00:00:00"/>
    <x v="0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Year 2"/>
    <d v="2013-12-31T00:00:00"/>
    <x v="1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Year 3"/>
    <d v="2014-12-31T00:00:00"/>
    <x v="2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Year 4"/>
    <d v="2015-12-31T00:00:00"/>
    <x v="3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Year 1"/>
    <d v="2013-12-31T00:00:00"/>
    <x v="1"/>
    <s v="Materials"/>
    <s v="Paper Packaging"/>
    <n v="7690800000"/>
    <n v="5100900000"/>
    <n v="1788300000"/>
    <n v="0"/>
    <n v="123200000"/>
    <n v="1911500000"/>
    <n v="2589900000"/>
    <n v="678400000"/>
  </r>
  <r>
    <x v="338"/>
    <s v="Year 2"/>
    <d v="2014-12-31T00:00:00"/>
    <x v="2"/>
    <s v="Materials"/>
    <s v="Paper Packaging"/>
    <n v="7750500000"/>
    <n v="5062900000"/>
    <n v="1849400000"/>
    <n v="0"/>
    <n v="118900000"/>
    <n v="1968300000"/>
    <n v="2687600000"/>
    <n v="719300000"/>
  </r>
  <r>
    <x v="338"/>
    <s v="Year 3"/>
    <d v="2015-12-31T00:00:00"/>
    <x v="3"/>
    <s v="Materials"/>
    <s v="Paper Packaging"/>
    <n v="7031500000"/>
    <n v="4444900000"/>
    <n v="1656200000"/>
    <n v="0"/>
    <n v="88700000"/>
    <n v="1744900000"/>
    <n v="2586600000"/>
    <n v="841700000"/>
  </r>
  <r>
    <x v="338"/>
    <s v="Year 4"/>
    <d v="2016-12-31T00:00:00"/>
    <x v="4"/>
    <s v="Materials"/>
    <s v="Paper Packaging"/>
    <n v="6778300000"/>
    <n v="4246700000"/>
    <n v="1604400000"/>
    <n v="0"/>
    <n v="94900000"/>
    <n v="1699300000"/>
    <n v="2531600000"/>
    <n v="832300000"/>
  </r>
  <r>
    <x v="339"/>
    <s v="Year 1"/>
    <d v="2012-12-31T00:00:00"/>
    <x v="0"/>
    <s v="Materials"/>
    <s v="Specialty Chemicals"/>
    <n v="9534462000"/>
    <n v="5328236000"/>
    <n v="3264896000"/>
    <n v="0"/>
    <n v="0"/>
    <n v="3264896000"/>
    <n v="4206226000"/>
    <n v="941330000"/>
  </r>
  <r>
    <x v="339"/>
    <s v="Year 2"/>
    <d v="2013-12-31T00:00:00"/>
    <x v="1"/>
    <s v="Materials"/>
    <s v="Specialty Chemicals"/>
    <n v="10185532000"/>
    <n v="5568966000"/>
    <n v="3470200000"/>
    <n v="0"/>
    <n v="0"/>
    <n v="3470200000"/>
    <n v="4616566000"/>
    <n v="1146366000"/>
  </r>
  <r>
    <x v="339"/>
    <s v="Year 3"/>
    <d v="2014-12-31T00:00:00"/>
    <x v="2"/>
    <s v="Materials"/>
    <s v="Specialty Chemicals"/>
    <n v="11129533000"/>
    <n v="5965049000"/>
    <n v="3860448000"/>
    <n v="0"/>
    <n v="0"/>
    <n v="3860448000"/>
    <n v="5164484000"/>
    <n v="1304036000"/>
  </r>
  <r>
    <x v="339"/>
    <s v="Year 4"/>
    <d v="2015-12-31T00:00:00"/>
    <x v="3"/>
    <s v="Materials"/>
    <s v="Specialty Chemicals"/>
    <n v="11339304000"/>
    <n v="5780078000"/>
    <n v="3943786000"/>
    <n v="0"/>
    <n v="0"/>
    <n v="3943786000"/>
    <n v="5559226000"/>
    <n v="1615440000"/>
  </r>
  <r>
    <x v="340"/>
    <s v="Year 1"/>
    <d v="2013-02-02T00:00:00"/>
    <x v="1"/>
    <s v="Consumer Discretionary"/>
    <s v="Specialty Stores"/>
    <n v="3983400000"/>
    <n v="2446000000"/>
    <n v="976900000"/>
    <n v="0"/>
    <n v="0"/>
    <n v="976900000"/>
    <n v="1537400000"/>
    <n v="560500000"/>
  </r>
  <r>
    <x v="340"/>
    <s v="Year 2"/>
    <d v="2014-02-01T00:00:00"/>
    <x v="2"/>
    <s v="Consumer Discretionary"/>
    <s v="Specialty Stores"/>
    <n v="4209200000"/>
    <n v="2628700000"/>
    <n v="1010000000"/>
    <n v="0"/>
    <n v="0"/>
    <n v="1010000000"/>
    <n v="1580500000"/>
    <n v="570500000"/>
  </r>
  <r>
    <x v="340"/>
    <s v="Year 3"/>
    <d v="2015-02-02T00:00:00"/>
    <x v="3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Year 4"/>
    <d v="2016-01-30T00:00:00"/>
    <x v="4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Year 1"/>
    <d v="2013-04-30T00:00:00"/>
    <x v="1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Year 2"/>
    <d v="2014-04-30T00:00:00"/>
    <x v="2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Year 3"/>
    <d v="2015-04-30T00:00:00"/>
    <x v="3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Year 4"/>
    <d v="2016-04-30T00:00:00"/>
    <x v="4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Year 1"/>
    <d v="2012-12-31T00:00:00"/>
    <x v="0"/>
    <s v="Real Estate"/>
    <s v="Office REITs"/>
    <n v="1290052000"/>
    <n v="470243000"/>
    <n v="120310000"/>
    <n v="0"/>
    <n v="330418000"/>
    <n v="450728000"/>
    <n v="819809000"/>
    <n v="369081000"/>
  </r>
  <r>
    <x v="342"/>
    <s v="Year 2"/>
    <d v="2013-12-31T00:00:00"/>
    <x v="1"/>
    <s v="Real Estate"/>
    <s v="Office REITs"/>
    <n v="1371065000"/>
    <n v="479665000"/>
    <n v="122128000"/>
    <n v="0"/>
    <n v="340316000"/>
    <n v="462444000"/>
    <n v="891400000"/>
    <n v="428956000"/>
  </r>
  <r>
    <x v="342"/>
    <s v="Year 3"/>
    <d v="2014-12-31T00:00:00"/>
    <x v="2"/>
    <s v="Real Estate"/>
    <s v="Office REITs"/>
    <n v="1519978000"/>
    <n v="500126000"/>
    <n v="133502000"/>
    <n v="0"/>
    <n v="393987000"/>
    <n v="527489000"/>
    <n v="1019852000"/>
    <n v="492363000"/>
  </r>
  <r>
    <x v="342"/>
    <s v="Year 4"/>
    <d v="2015-12-31T00:00:00"/>
    <x v="3"/>
    <s v="Real Estate"/>
    <s v="Office REITs"/>
    <n v="1662829000"/>
    <n v="534326000"/>
    <n v="139137000"/>
    <n v="0"/>
    <n v="588235000"/>
    <n v="727372000"/>
    <n v="1128503000"/>
    <n v="401131000"/>
  </r>
  <r>
    <x v="343"/>
    <s v="Year 1"/>
    <d v="2013-12-31T00:00:00"/>
    <x v="1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s v="Year 2"/>
    <d v="2015-01-03T00:00:00"/>
    <x v="3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s v="Year 3"/>
    <d v="2016-01-02T00:00:00"/>
    <x v="4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Year 4"/>
    <d v="2016-12-31T00:00:00"/>
    <x v="4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Year 1"/>
    <d v="2012-12-31T00:00:00"/>
    <x v="0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Year 2"/>
    <d v="2013-12-31T00:00:00"/>
    <x v="1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Year 3"/>
    <d v="2014-12-31T00:00:00"/>
    <x v="2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Year 4"/>
    <d v="2015-12-31T00:00:00"/>
    <x v="3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Year 1"/>
    <d v="2012-12-31T00:00:00"/>
    <x v="0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Year 2"/>
    <d v="2013-12-31T00:00:00"/>
    <x v="1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Year 3"/>
    <d v="2014-12-31T00:00:00"/>
    <x v="2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Year 4"/>
    <d v="2015-12-31T00:00:00"/>
    <x v="3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Year 1"/>
    <d v="2012-12-31T00:00:00"/>
    <x v="0"/>
    <s v="Real Estate"/>
    <s v="REITs"/>
    <n v="4256157000"/>
    <n v="800380000"/>
    <n v="376687000"/>
    <n v="0"/>
    <n v="1068382000"/>
    <n v="1445069000"/>
    <n v="3455777000"/>
    <n v="2010708000"/>
  </r>
  <r>
    <x v="346"/>
    <s v="Year 2"/>
    <d v="2013-12-31T00:00:00"/>
    <x v="1"/>
    <s v="Real Estate"/>
    <s v="REITs"/>
    <n v="4543849000"/>
    <n v="837946000"/>
    <n v="402369000"/>
    <n v="0"/>
    <n v="1107700000"/>
    <n v="1510069000"/>
    <n v="3705903000"/>
    <n v="2195834000"/>
  </r>
  <r>
    <x v="346"/>
    <s v="Year 3"/>
    <d v="2014-12-31T00:00:00"/>
    <x v="2"/>
    <s v="Real Estate"/>
    <s v="REITs"/>
    <n v="4870818000"/>
    <n v="882803000"/>
    <n v="446845000"/>
    <n v="0"/>
    <n v="1143827000"/>
    <n v="1590672000"/>
    <n v="3988015000"/>
    <n v="2397343000"/>
  </r>
  <r>
    <x v="346"/>
    <s v="Year 4"/>
    <d v="2015-12-31T00:00:00"/>
    <x v="3"/>
    <s v="Real Estate"/>
    <s v="REITs"/>
    <n v="5266103000"/>
    <n v="960192000"/>
    <n v="452835000"/>
    <n v="0"/>
    <n v="1177568000"/>
    <n v="1630403000"/>
    <n v="4305911000"/>
    <n v="2675508000"/>
  </r>
  <r>
    <x v="347"/>
    <s v="Year 1"/>
    <d v="2013-02-02T00:00:00"/>
    <x v="1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s v="Year 2"/>
    <d v="2014-02-01T00:00:00"/>
    <x v="2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Year 3"/>
    <d v="2015-01-31T00:00:00"/>
    <x v="3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Year 4"/>
    <d v="2016-01-30T00:00:00"/>
    <x v="4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Year 1"/>
    <d v="2012-12-31T00:00:00"/>
    <x v="0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Year 2"/>
    <d v="2013-12-31T00:00:00"/>
    <x v="1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Year 3"/>
    <d v="2014-12-31T00:00:00"/>
    <x v="2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Year 4"/>
    <d v="2015-12-31T00:00:00"/>
    <x v="3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Year 1"/>
    <d v="2012-12-31T00:00:00"/>
    <x v="0"/>
    <s v="Utilities"/>
    <s v="MultiUtilities"/>
    <n v="9647000000"/>
    <n v="6646000000"/>
    <n v="359000000"/>
    <n v="0"/>
    <n v="1090000000"/>
    <n v="1449000000"/>
    <n v="3001000000"/>
    <n v="1552000000"/>
  </r>
  <r>
    <x v="349"/>
    <s v="Year 2"/>
    <d v="2013-12-31T00:00:00"/>
    <x v="1"/>
    <s v="Utilities"/>
    <s v="MultiUtilities"/>
    <n v="10557000000"/>
    <n v="7186000000"/>
    <n v="574000000"/>
    <n v="0"/>
    <n v="1113000000"/>
    <n v="1687000000"/>
    <n v="3371000000"/>
    <n v="1684000000"/>
  </r>
  <r>
    <x v="349"/>
    <s v="Year 3"/>
    <d v="2014-12-31T00:00:00"/>
    <x v="2"/>
    <s v="Utilities"/>
    <s v="MultiUtilities"/>
    <n v="11035000000"/>
    <n v="7689000000"/>
    <n v="414000000"/>
    <n v="0"/>
    <n v="1156000000"/>
    <n v="1570000000"/>
    <n v="3346000000"/>
    <n v="1776000000"/>
  </r>
  <r>
    <x v="349"/>
    <s v="Year 4"/>
    <d v="2015-12-31T00:00:00"/>
    <x v="3"/>
    <s v="Utilities"/>
    <s v="MultiUtilities"/>
    <n v="10231000000"/>
    <n v="6648000000"/>
    <n v="397000000"/>
    <n v="0"/>
    <n v="1250000000"/>
    <n v="1647000000"/>
    <n v="3583000000"/>
    <n v="1936000000"/>
  </r>
  <r>
    <x v="350"/>
    <s v="Year 1"/>
    <d v="2012-12-31T00:00:00"/>
    <x v="0"/>
    <s v="Financials"/>
    <s v="Banks"/>
    <n v="11240000000"/>
    <n v="429000000"/>
    <n v="6073000000"/>
    <n v="0"/>
    <n v="1441000000"/>
    <n v="7514000000"/>
    <n v="10811000000"/>
    <n v="3297000000"/>
  </r>
  <r>
    <x v="350"/>
    <s v="Year 2"/>
    <d v="2013-12-31T00:00:00"/>
    <x v="1"/>
    <s v="Financials"/>
    <s v="Banks"/>
    <n v="8602000000"/>
    <n v="291000000"/>
    <n v="5808000000"/>
    <n v="0"/>
    <n v="576000000"/>
    <n v="6384000000"/>
    <n v="8311000000"/>
    <n v="1927000000"/>
  </r>
  <r>
    <x v="350"/>
    <s v="Year 3"/>
    <d v="2014-12-31T00:00:00"/>
    <x v="2"/>
    <s v="Financials"/>
    <s v="Banks"/>
    <n v="8707000000"/>
    <n v="235000000"/>
    <n v="5518000000"/>
    <n v="0"/>
    <n v="367000000"/>
    <n v="5885000000"/>
    <n v="8472000000"/>
    <n v="2587000000"/>
  </r>
  <r>
    <x v="350"/>
    <s v="Year 4"/>
    <d v="2015-12-31T00:00:00"/>
    <x v="3"/>
    <s v="Financials"/>
    <s v="Banks"/>
    <n v="8533000000"/>
    <n v="219000000"/>
    <n v="5120000000"/>
    <n v="0"/>
    <n v="205000000"/>
    <n v="5325000000"/>
    <n v="8314000000"/>
    <n v="2989000000"/>
  </r>
  <r>
    <x v="351"/>
    <s v="Year 1"/>
    <d v="2013-06-28T00:00:00"/>
    <x v="1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Year 2"/>
    <d v="2014-06-27T00:00:00"/>
    <x v="2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s v="Year 3"/>
    <d v="2015-07-03T00:00:00"/>
    <x v="3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s v="Year 4"/>
    <d v="2016-07-01T00:00:00"/>
    <x v="4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Year 1"/>
    <d v="2013-02-28T00:00:00"/>
    <x v="1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Year 2"/>
    <d v="2014-02-28T00:00:00"/>
    <x v="2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Year 3"/>
    <d v="2015-02-28T00:00:00"/>
    <x v="3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Year 4"/>
    <d v="2016-02-29T00:00:00"/>
    <x v="4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Year 1"/>
    <d v="2013-12-28T00:00:00"/>
    <x v="1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s v="Year 2"/>
    <d v="2015-01-03T00:00:00"/>
    <x v="3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s v="Year 3"/>
    <d v="2016-01-02T00:00:00"/>
    <x v="4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Year 4"/>
    <d v="2016-12-31T00:00:00"/>
    <x v="4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Year 1"/>
    <d v="2013-09-27T00:00:00"/>
    <x v="1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s v="Year 2"/>
    <d v="2014-10-03T00:00:00"/>
    <x v="2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s v="Year 3"/>
    <d v="2015-10-02T00:00:00"/>
    <x v="3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Year 4"/>
    <d v="2016-09-30T00:00:00"/>
    <x v="4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Year 1"/>
    <d v="2012-12-31T00:00:00"/>
    <x v="0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Year 2"/>
    <d v="2013-12-31T00:00:00"/>
    <x v="1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Year 3"/>
    <d v="2014-12-31T00:00:00"/>
    <x v="2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Year 4"/>
    <d v="2015-12-31T00:00:00"/>
    <x v="3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Year 1"/>
    <d v="2012-12-31T00:00:00"/>
    <x v="0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Year 2"/>
    <d v="2013-12-31T00:00:00"/>
    <x v="1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Year 3"/>
    <d v="2014-12-31T00:00:00"/>
    <x v="2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Year 4"/>
    <d v="2015-12-31T00:00:00"/>
    <x v="3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Year 1"/>
    <d v="2013-12-31T00:00:00"/>
    <x v="1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Year 2"/>
    <d v="2014-12-31T00:00:00"/>
    <x v="2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Year 3"/>
    <d v="2015-12-31T00:00:00"/>
    <x v="3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Year 4"/>
    <d v="2016-12-31T00:00:00"/>
    <x v="4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Year 1"/>
    <d v="2013-03-29T00:00:00"/>
    <x v="1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Year 2"/>
    <d v="2014-03-28T00:00:00"/>
    <x v="2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s v="Year 3"/>
    <d v="2015-04-03T00:00:00"/>
    <x v="3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s v="Year 4"/>
    <d v="2016-04-01T00:00:00"/>
    <x v="4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Year 1"/>
    <d v="2013-06-29T00:00:00"/>
    <x v="1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Year 2"/>
    <d v="2014-06-28T00:00:00"/>
    <x v="2"/>
    <s v="Consumer Staples"/>
    <s v="Food Distributors"/>
    <n v="46516712000"/>
    <n v="38335677000"/>
    <n v="0"/>
    <n v="0"/>
    <n v="0"/>
    <n v="0"/>
    <n v="8181035000"/>
    <n v="8181035000"/>
  </r>
  <r>
    <x v="359"/>
    <s v="Year 3"/>
    <d v="2015-06-27T00:00:00"/>
    <x v="3"/>
    <s v="Consumer Staples"/>
    <s v="Food Distributors"/>
    <n v="48680752000"/>
    <n v="40129236000"/>
    <n v="0"/>
    <n v="0"/>
    <n v="0"/>
    <n v="0"/>
    <n v="8551516000"/>
    <n v="8551516000"/>
  </r>
  <r>
    <x v="359"/>
    <s v="Year 4"/>
    <d v="2016-07-02T00:00:00"/>
    <x v="4"/>
    <s v="Consumer Staples"/>
    <s v="Food Distributors"/>
    <n v="50366919000"/>
    <n v="41326447000"/>
    <n v="0"/>
    <n v="0"/>
    <n v="0"/>
    <n v="0"/>
    <n v="9040472000"/>
    <n v="9040472000"/>
  </r>
  <r>
    <x v="360"/>
    <s v="Year 1"/>
    <d v="2012-12-31T00:00:00"/>
    <x v="0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Year 2"/>
    <d v="2013-12-31T00:00:00"/>
    <x v="1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Year 3"/>
    <d v="2014-12-31T00:00:00"/>
    <x v="2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Year 4"/>
    <d v="2015-12-31T00:00:00"/>
    <x v="3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Year 1"/>
    <d v="2013-12-31T00:00:00"/>
    <x v="1"/>
    <s v="Consumer Staples"/>
    <s v="Brewers"/>
    <n v="4206100000"/>
    <n v="2545600000"/>
    <n v="1193800000"/>
    <n v="0"/>
    <n v="0"/>
    <n v="1193800000"/>
    <n v="1660500000"/>
    <n v="466700000"/>
  </r>
  <r>
    <x v="361"/>
    <s v="Year 2"/>
    <d v="2014-12-31T00:00:00"/>
    <x v="2"/>
    <s v="Consumer Staples"/>
    <s v="Brewers"/>
    <n v="4146300000"/>
    <n v="2493300000"/>
    <n v="1163900000"/>
    <n v="0"/>
    <n v="0"/>
    <n v="1163900000"/>
    <n v="1653000000"/>
    <n v="489100000"/>
  </r>
  <r>
    <x v="361"/>
    <s v="Year 3"/>
    <d v="2015-12-31T00:00:00"/>
    <x v="3"/>
    <s v="Consumer Staples"/>
    <s v="Brewers"/>
    <n v="3567500000"/>
    <n v="2163500000"/>
    <n v="1051800000"/>
    <n v="0"/>
    <n v="0"/>
    <n v="1051800000"/>
    <n v="1404000000"/>
    <n v="352200000"/>
  </r>
  <r>
    <x v="361"/>
    <s v="Year 4"/>
    <d v="2016-12-31T00:00:00"/>
    <x v="4"/>
    <s v="Consumer Staples"/>
    <s v="Brewers"/>
    <n v="4885000000"/>
    <n v="3003100000"/>
    <n v="1597300000"/>
    <n v="0"/>
    <n v="0"/>
    <n v="1597300000"/>
    <n v="1881900000"/>
    <n v="284600000"/>
  </r>
  <r>
    <x v="362"/>
    <s v="Year 1"/>
    <d v="2012-12-31T00:00:00"/>
    <x v="0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Year 2"/>
    <d v="2013-12-31T00:00:00"/>
    <x v="1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Year 3"/>
    <d v="2014-12-31T00:00:00"/>
    <x v="2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Year 4"/>
    <d v="2015-12-31T00:00:00"/>
    <x v="3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Year 1"/>
    <d v="2013-09-30T00:00:00"/>
    <x v="1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Year 2"/>
    <d v="2014-09-30T00:00:00"/>
    <x v="2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Year 3"/>
    <d v="2015-09-30T00:00:00"/>
    <x v="3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Year 4"/>
    <d v="2016-09-30T00:00:00"/>
    <x v="4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Year 1"/>
    <d v="2013-09-27T00:00:00"/>
    <x v="1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Year 2"/>
    <d v="2014-09-26T00:00:00"/>
    <x v="2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Year 3"/>
    <d v="2015-09-25T00:00:00"/>
    <x v="3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Year 4"/>
    <d v="2016-09-30T00:00:00"/>
    <x v="4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Year 1"/>
    <d v="2012-12-30T00:00:00"/>
    <x v="0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Year 2"/>
    <d v="2013-12-29T00:00:00"/>
    <x v="1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Year 3"/>
    <d v="2014-12-31T00:00:00"/>
    <x v="2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Year 4"/>
    <d v="2015-12-31T00:00:00"/>
    <x v="3"/>
    <s v="Consumer Discretionary"/>
    <s v="Publishing"/>
    <n v="3050945000"/>
    <n v="923336000"/>
    <n v="1068221000"/>
    <n v="0"/>
    <n v="205087000"/>
    <n v="1273308000"/>
    <n v="2127609000"/>
    <n v="854301000"/>
  </r>
  <r>
    <x v="366"/>
    <s v="Year 1"/>
    <d v="2013-02-02T00:00:00"/>
    <x v="1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s v="Year 2"/>
    <d v="2014-02-01T00:00:00"/>
    <x v="2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Year 3"/>
    <d v="2015-01-31T00:00:00"/>
    <x v="3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Year 4"/>
    <d v="2016-01-30T00:00:00"/>
    <x v="4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Year 1"/>
    <d v="2013-01-31T00:00:00"/>
    <x v="1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Year 2"/>
    <d v="2014-01-31T00:00:00"/>
    <x v="2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Year 3"/>
    <d v="2015-01-31T00:00:00"/>
    <x v="3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Year 4"/>
    <d v="2016-01-31T00:00:00"/>
    <x v="4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s v="Year 1"/>
    <d v="2013-02-02T00:00:00"/>
    <x v="1"/>
    <s v="Consumer Discretionary"/>
    <s v="Apparel Retail"/>
    <n v="25878372000"/>
    <n v="18521400000"/>
    <n v="4250446000"/>
    <n v="0"/>
    <n v="0"/>
    <n v="4250446000"/>
    <n v="7356972000"/>
    <n v="3106526000"/>
  </r>
  <r>
    <x v="368"/>
    <s v="Year 2"/>
    <d v="2014-02-01T00:00:00"/>
    <x v="2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Year 3"/>
    <d v="2015-01-31T00:00:00"/>
    <x v="3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Year 4"/>
    <d v="2016-01-30T00:00:00"/>
    <x v="4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Year 1"/>
    <d v="2012-12-31T00:00:00"/>
    <x v="0"/>
    <s v="Financials"/>
    <s v="Life &amp; Health Insurance"/>
    <n v="3589516000"/>
    <n v="1955682000"/>
    <n v="0"/>
    <n v="0"/>
    <n v="787329000"/>
    <n v="787329000"/>
    <n v="1633834000"/>
    <n v="846505000"/>
  </r>
  <r>
    <x v="369"/>
    <s v="Year 2"/>
    <d v="2013-12-31T00:00:00"/>
    <x v="1"/>
    <s v="Financials"/>
    <s v="Life &amp; Health Insurance"/>
    <n v="3494253000"/>
    <n v="1838766000"/>
    <n v="0"/>
    <n v="0"/>
    <n v="819711000"/>
    <n v="819711000"/>
    <n v="1655487000"/>
    <n v="835776000"/>
  </r>
  <r>
    <x v="369"/>
    <s v="Year 3"/>
    <d v="2014-12-31T00:00:00"/>
    <x v="2"/>
    <s v="Financials"/>
    <s v="Life &amp; Health Insurance"/>
    <n v="3620095000"/>
    <n v="1903384000"/>
    <n v="0"/>
    <n v="0"/>
    <n v="855908000"/>
    <n v="855908000"/>
    <n v="1716711000"/>
    <n v="860803000"/>
  </r>
  <r>
    <x v="369"/>
    <s v="Year 4"/>
    <d v="2015-12-31T00:00:00"/>
    <x v="3"/>
    <s v="Financials"/>
    <s v="Life &amp; Health Insurance"/>
    <n v="3766065000"/>
    <n v="2016212000"/>
    <n v="0"/>
    <n v="0"/>
    <n v="907024000"/>
    <n v="907024000"/>
    <n v="1749853000"/>
    <n v="842829000"/>
  </r>
  <r>
    <x v="370"/>
    <s v="Year 1"/>
    <d v="2012-12-31T00:00:00"/>
    <x v="0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Year 2"/>
    <d v="2013-12-31T00:00:00"/>
    <x v="1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Year 3"/>
    <d v="2014-12-31T00:00:00"/>
    <x v="2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Year 4"/>
    <d v="2015-12-31T00:00:00"/>
    <x v="3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Year 1"/>
    <d v="2012-12-31T00:00:00"/>
    <x v="0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Year 2"/>
    <d v="2013-12-31T00:00:00"/>
    <x v="1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Year 3"/>
    <d v="2014-12-31T00:00:00"/>
    <x v="2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Year 4"/>
    <d v="2015-12-31T00:00:00"/>
    <x v="3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Year 1"/>
    <d v="2013-12-31T00:00:00"/>
    <x v="1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Year 2"/>
    <d v="2014-12-31T00:00:00"/>
    <x v="2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Year 3"/>
    <d v="2015-12-31T00:00:00"/>
    <x v="3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Year 4"/>
    <d v="2016-12-31T00:00:00"/>
    <x v="4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Year 1"/>
    <d v="2012-12-29T00:00:00"/>
    <x v="0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Year 2"/>
    <d v="2013-12-28T00:00:00"/>
    <x v="1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Year 3"/>
    <d v="2014-12-27T00:00:00"/>
    <x v="2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Year 4"/>
    <d v="2015-12-26T00:00:00"/>
    <x v="3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s v="Year 1"/>
    <d v="2013-10-03T00:00:00"/>
    <x v="1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s v="Year 2"/>
    <d v="2014-10-03T00:00:00"/>
    <x v="2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s v="Year 3"/>
    <d v="2015-10-03T00:00:00"/>
    <x v="3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s v="Year 4"/>
    <d v="2016-10-01T00:00:00"/>
    <x v="4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Year 1"/>
    <d v="2012-12-31T00:00:00"/>
    <x v="0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Year 2"/>
    <d v="2013-12-31T00:00:00"/>
    <x v="1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Year 3"/>
    <d v="2014-12-31T00:00:00"/>
    <x v="2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Year 4"/>
    <d v="2015-12-31T00:00:00"/>
    <x v="3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Year 1"/>
    <d v="2012-12-31T00:00:00"/>
    <x v="0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Year 2"/>
    <d v="2013-12-31T00:00:00"/>
    <x v="1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Year 3"/>
    <d v="2014-12-31T00:00:00"/>
    <x v="2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Year 4"/>
    <d v="2015-12-31T00:00:00"/>
    <x v="3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Year 1"/>
    <d v="2012-12-31T00:00:00"/>
    <x v="0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Year 2"/>
    <d v="2013-12-31T00:00:00"/>
    <x v="1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Year 3"/>
    <d v="2014-12-31T00:00:00"/>
    <x v="2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Year 4"/>
    <d v="2015-12-31T00:00:00"/>
    <x v="3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Year 1"/>
    <d v="2012-12-29T00:00:00"/>
    <x v="0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Year 2"/>
    <d v="2013-12-28T00:00:00"/>
    <x v="1"/>
    <s v="Industrials"/>
    <s v="Industrial Conglomerates"/>
    <n v="12104000000"/>
    <n v="10131000000"/>
    <n v="1126000000"/>
    <n v="0"/>
    <n v="0"/>
    <n v="1126000000"/>
    <n v="1973000000"/>
    <n v="847000000"/>
  </r>
  <r>
    <x v="378"/>
    <s v="Year 3"/>
    <d v="2015-01-03T00:00:00"/>
    <x v="3"/>
    <s v="Industrials"/>
    <s v="Industrial Conglomerates"/>
    <n v="13878000000"/>
    <n v="11421000000"/>
    <n v="1361000000"/>
    <n v="0"/>
    <n v="0"/>
    <n v="1361000000"/>
    <n v="2457000000"/>
    <n v="1096000000"/>
  </r>
  <r>
    <x v="378"/>
    <s v="Year 4"/>
    <d v="2016-01-02T00:00:00"/>
    <x v="4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Year 1"/>
    <d v="2012-12-31T00:00:00"/>
    <x v="0"/>
    <s v="Industrials"/>
    <s v="Airlines"/>
    <n v="37152000000"/>
    <n v="17820000000"/>
    <n v="16448000000"/>
    <n v="0"/>
    <n v="1522000000"/>
    <n v="17970000000"/>
    <n v="19332000000"/>
    <n v="1362000000"/>
  </r>
  <r>
    <x v="381"/>
    <s v="Year 2"/>
    <d v="2013-12-31T00:00:00"/>
    <x v="1"/>
    <s v="Industrials"/>
    <s v="Airlines"/>
    <n v="38279000000"/>
    <n v="17192000000"/>
    <n v="17629000000"/>
    <n v="0"/>
    <n v="1689000000"/>
    <n v="19318000000"/>
    <n v="21087000000"/>
    <n v="1769000000"/>
  </r>
  <r>
    <x v="381"/>
    <s v="Year 3"/>
    <d v="2014-12-31T00:00:00"/>
    <x v="2"/>
    <s v="Industrials"/>
    <s v="Airlines"/>
    <n v="38901000000"/>
    <n v="16611000000"/>
    <n v="17795000000"/>
    <n v="0"/>
    <n v="1679000000"/>
    <n v="19474000000"/>
    <n v="22290000000"/>
    <n v="2816000000"/>
  </r>
  <r>
    <x v="381"/>
    <s v="Year 4"/>
    <d v="2015-12-31T00:00:00"/>
    <x v="3"/>
    <s v="Industrials"/>
    <s v="Airlines"/>
    <n v="37864000000"/>
    <n v="12130000000"/>
    <n v="18423000000"/>
    <n v="0"/>
    <n v="1819000000"/>
    <n v="20242000000"/>
    <n v="25734000000"/>
    <n v="5492000000"/>
  </r>
  <r>
    <x v="382"/>
    <s v="Year 1"/>
    <d v="2012-12-31T00:00:00"/>
    <x v="0"/>
    <s v="Real Estate"/>
    <s v="Residential REITs"/>
    <n v="716612000"/>
    <n v="245316000"/>
    <n v="58005000"/>
    <n v="0"/>
    <n v="346031000"/>
    <n v="404036000"/>
    <n v="471296000"/>
    <n v="67260000"/>
  </r>
  <r>
    <x v="382"/>
    <s v="Year 2"/>
    <d v="2013-12-31T00:00:00"/>
    <x v="1"/>
    <s v="Real Estate"/>
    <s v="Residential REITs"/>
    <n v="758926000"/>
    <n v="258612000"/>
    <n v="37121000"/>
    <n v="0"/>
    <n v="346273000"/>
    <n v="383394000"/>
    <n v="500314000"/>
    <n v="116920000"/>
  </r>
  <r>
    <x v="382"/>
    <s v="Year 3"/>
    <d v="2014-12-31T00:00:00"/>
    <x v="2"/>
    <s v="Real Estate"/>
    <s v="Residential REITs"/>
    <n v="818046000"/>
    <n v="270741000"/>
    <n v="56612000"/>
    <n v="0"/>
    <n v="363929000"/>
    <n v="420541000"/>
    <n v="547305000"/>
    <n v="126764000"/>
  </r>
  <r>
    <x v="382"/>
    <s v="Year 4"/>
    <d v="2015-12-31T00:00:00"/>
    <x v="3"/>
    <s v="Real Estate"/>
    <s v="Residential REITs"/>
    <n v="894638000"/>
    <n v="282037000"/>
    <n v="71733000"/>
    <n v="0"/>
    <n v="381277000"/>
    <n v="453010000"/>
    <n v="612601000"/>
    <n v="159591000"/>
  </r>
  <r>
    <x v="383"/>
    <s v="Year 1"/>
    <d v="2013-02-02T00:00:00"/>
    <x v="1"/>
    <s v="Consumer Discretionary"/>
    <s v="Specialty Stores"/>
    <n v="2220256000"/>
    <n v="1436582000"/>
    <n v="488880000"/>
    <n v="0"/>
    <n v="0"/>
    <n v="488880000"/>
    <n v="783674000"/>
    <n v="294794000"/>
  </r>
  <r>
    <x v="383"/>
    <s v="Year 2"/>
    <d v="2014-02-02T00:00:00"/>
    <x v="2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Year 3"/>
    <d v="2015-01-31T00:00:00"/>
    <x v="3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Year 4"/>
    <d v="2016-01-31T00:00:00"/>
    <x v="4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Year 1"/>
    <d v="2013-12-31T00:00:00"/>
    <x v="1"/>
    <s v="Health Care"/>
    <s v="Managed Health Care"/>
    <n v="122489000000"/>
    <n v="89659000000"/>
    <n v="0"/>
    <n v="0"/>
    <n v="23207000000"/>
    <n v="23207000000"/>
    <n v="32830000000"/>
    <n v="9623000000"/>
  </r>
  <r>
    <x v="384"/>
    <s v="Year 2"/>
    <d v="2014-12-31T00:00:00"/>
    <x v="2"/>
    <s v="Health Care"/>
    <s v="Managed Health Care"/>
    <n v="130474000000"/>
    <n v="93633000000"/>
    <n v="0"/>
    <n v="0"/>
    <n v="26567000000"/>
    <n v="26567000000"/>
    <n v="36841000000"/>
    <n v="10274000000"/>
  </r>
  <r>
    <x v="384"/>
    <s v="Year 3"/>
    <d v="2015-12-31T00:00:00"/>
    <x v="3"/>
    <s v="Health Care"/>
    <s v="Managed Health Care"/>
    <n v="157107000000"/>
    <n v="103875000000"/>
    <n v="0"/>
    <n v="0"/>
    <n v="42211000000"/>
    <n v="42211000000"/>
    <n v="53232000000"/>
    <n v="11021000000"/>
  </r>
  <r>
    <x v="384"/>
    <s v="Year 4"/>
    <d v="2016-12-31T00:00:00"/>
    <x v="4"/>
    <s v="Health Care"/>
    <s v="Managed Health Care"/>
    <n v="184840000000"/>
    <n v="117038000000"/>
    <n v="0"/>
    <n v="0"/>
    <n v="54872000000"/>
    <n v="54872000000"/>
    <n v="67802000000"/>
    <n v="12930000000"/>
  </r>
  <r>
    <x v="385"/>
    <s v="Year 1"/>
    <d v="2012-12-31T00:00:00"/>
    <x v="0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Year 2"/>
    <d v="2013-12-31T00:00:00"/>
    <x v="1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Year 3"/>
    <d v="2014-12-31T00:00:00"/>
    <x v="2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Year 4"/>
    <d v="2015-12-31T00:00:00"/>
    <x v="3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Year 1"/>
    <d v="2013-12-31T00:00:00"/>
    <x v="1"/>
    <s v="Industrials"/>
    <s v="Railroads"/>
    <n v="21963000000"/>
    <n v="5849000000"/>
    <n v="6891000000"/>
    <n v="0"/>
    <n v="1777000000"/>
    <n v="8668000000"/>
    <n v="16114000000"/>
    <n v="7446000000"/>
  </r>
  <r>
    <x v="386"/>
    <s v="Year 2"/>
    <d v="2014-12-31T00:00:00"/>
    <x v="2"/>
    <s v="Industrials"/>
    <s v="Railroads"/>
    <n v="23988000000"/>
    <n v="6097000000"/>
    <n v="7234000000"/>
    <n v="0"/>
    <n v="1904000000"/>
    <n v="9138000000"/>
    <n v="17891000000"/>
    <n v="8753000000"/>
  </r>
  <r>
    <x v="386"/>
    <s v="Year 3"/>
    <d v="2015-12-31T00:00:00"/>
    <x v="3"/>
    <s v="Industrials"/>
    <s v="Railroads"/>
    <n v="21813000000"/>
    <n v="4434000000"/>
    <n v="7315000000"/>
    <n v="0"/>
    <n v="2012000000"/>
    <n v="9327000000"/>
    <n v="17379000000"/>
    <n v="8052000000"/>
  </r>
  <r>
    <x v="386"/>
    <s v="Year 4"/>
    <d v="2016-12-31T00:00:00"/>
    <x v="4"/>
    <s v="Industrials"/>
    <s v="Railroads"/>
    <n v="19941000000"/>
    <n v="3747000000"/>
    <n v="6884000000"/>
    <n v="0"/>
    <n v="2038000000"/>
    <n v="8922000000"/>
    <n v="16194000000"/>
    <n v="7272000000"/>
  </r>
  <r>
    <x v="387"/>
    <s v="Year 1"/>
    <d v="2012-12-31T00:00:00"/>
    <x v="0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Year 2"/>
    <d v="2013-12-31T00:00:00"/>
    <x v="1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Year 3"/>
    <d v="2014-12-31T00:00:00"/>
    <x v="2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Year 4"/>
    <d v="2015-12-31T00:00:00"/>
    <x v="3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Year 1"/>
    <d v="2013-01-31T00:00:00"/>
    <x v="1"/>
    <s v="Consumer Discretionary"/>
    <s v="Apparel Retail"/>
    <n v="2794925000"/>
    <n v="1763394000"/>
    <n v="657246000"/>
    <n v="0"/>
    <n v="0"/>
    <n v="657246000"/>
    <n v="1031531000"/>
    <n v="374285000"/>
  </r>
  <r>
    <x v="388"/>
    <s v="Year 2"/>
    <d v="2014-01-31T00:00:00"/>
    <x v="2"/>
    <s v="Consumer Discretionary"/>
    <s v="Apparel Retail"/>
    <n v="3086608000"/>
    <n v="1925266000"/>
    <n v="734511000"/>
    <n v="0"/>
    <n v="0"/>
    <n v="734511000"/>
    <n v="1161342000"/>
    <n v="426831000"/>
  </r>
  <r>
    <x v="388"/>
    <s v="Year 3"/>
    <d v="2015-01-31T00:00:00"/>
    <x v="3"/>
    <s v="Consumer Discretionary"/>
    <s v="Apparel Retail"/>
    <n v="3323077000"/>
    <n v="2148147000"/>
    <n v="809545000"/>
    <n v="0"/>
    <n v="0"/>
    <n v="809545000"/>
    <n v="1174930000"/>
    <n v="365385000"/>
  </r>
  <r>
    <x v="388"/>
    <s v="Year 4"/>
    <d v="2016-01-31T00:00:00"/>
    <x v="4"/>
    <s v="Consumer Discretionary"/>
    <s v="Apparel Retail"/>
    <n v="3445134000"/>
    <n v="2243232000"/>
    <n v="848323000"/>
    <n v="0"/>
    <n v="0"/>
    <n v="848323000"/>
    <n v="1201902000"/>
    <n v="353579000"/>
  </r>
  <r>
    <x v="389"/>
    <s v="Year 1"/>
    <d v="2013-07-31T00:00:00"/>
    <x v="1"/>
    <s v="Financials"/>
    <s v="Banks"/>
    <n v="2436948000"/>
    <n v="1589821000"/>
    <n v="441168000"/>
    <n v="62630000"/>
    <n v="0"/>
    <n v="503798000"/>
    <n v="847127000"/>
    <n v="343329000"/>
  </r>
  <r>
    <x v="389"/>
    <s v="Year 2"/>
    <d v="2014-07-31T00:00:00"/>
    <x v="2"/>
    <s v="Financials"/>
    <s v="Banks"/>
    <n v="2473500000"/>
    <n v="1595700000"/>
    <n v="460300000"/>
    <n v="61800000"/>
    <n v="0"/>
    <n v="522100000"/>
    <n v="877800000"/>
    <n v="355700000"/>
  </r>
  <r>
    <x v="389"/>
    <s v="Year 3"/>
    <d v="2015-07-31T00:00:00"/>
    <x v="3"/>
    <s v="Financials"/>
    <s v="Banks"/>
    <n v="2371200000"/>
    <n v="1562600000"/>
    <n v="460100000"/>
    <n v="60200000"/>
    <n v="0"/>
    <n v="520300000"/>
    <n v="808600000"/>
    <n v="288300000"/>
  </r>
  <r>
    <x v="389"/>
    <s v="Year 4"/>
    <d v="2016-07-31T00:00:00"/>
    <x v="4"/>
    <s v="Financials"/>
    <s v="Banks"/>
    <n v="2220300000"/>
    <n v="1465500000"/>
    <n v="425100000"/>
    <n v="55500000"/>
    <n v="0"/>
    <n v="480600000"/>
    <n v="754800000"/>
    <n v="274200000"/>
  </r>
  <r>
    <x v="390"/>
    <s v="Year 1"/>
    <d v="2013-12-31T00:00:00"/>
    <x v="1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Year 2"/>
    <d v="2014-12-31T00:00:00"/>
    <x v="2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Year 3"/>
    <d v="2015-12-31T00:00:00"/>
    <x v="3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Year 4"/>
    <d v="2016-12-31T00:00:00"/>
    <x v="4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Year 1"/>
    <d v="2013-09-30T00:00:00"/>
    <x v="1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Year 2"/>
    <d v="2014-09-30T00:00:00"/>
    <x v="2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Year 3"/>
    <d v="2015-09-30T00:00:00"/>
    <x v="3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Year 4"/>
    <d v="2016-09-30T00:00:00"/>
    <x v="4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Year 1"/>
    <d v="2013-09-27T00:00:00"/>
    <x v="1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Year 2"/>
    <d v="2014-09-26T00:00:00"/>
    <x v="2"/>
    <s v="Health Care"/>
    <s v="Health Care Equipment"/>
    <n v="3049800000"/>
    <n v="1748100000"/>
    <n v="470600000"/>
    <n v="234800000"/>
    <n v="0"/>
    <n v="705400000"/>
    <n v="1301700000"/>
    <n v="596300000"/>
  </r>
  <r>
    <x v="392"/>
    <s v="Year 3"/>
    <d v="2015-10-02T00:00:00"/>
    <x v="3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Year 4"/>
    <d v="2016-09-30T00:00:00"/>
    <x v="4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Year 1"/>
    <d v="2012-12-31T00:00:00"/>
    <x v="0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Year 2"/>
    <d v="2013-12-31T00:00:00"/>
    <x v="1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s v="Year 3"/>
    <d v="2015-01-03T00:00:00"/>
    <x v="3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s v="Year 4"/>
    <d v="2016-01-02T00:00:00"/>
    <x v="4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Year 1"/>
    <d v="2013-09-30T00:00:00"/>
    <x v="1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Year 2"/>
    <d v="2014-09-30T00:00:00"/>
    <x v="2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Year 3"/>
    <d v="2015-09-30T00:00:00"/>
    <x v="3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Year 4"/>
    <d v="2016-09-30T00:00:00"/>
    <x v="4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Year 1"/>
    <d v="2012-12-31T00:00:00"/>
    <x v="0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Year 2"/>
    <d v="2013-12-31T00:00:00"/>
    <x v="1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Year 3"/>
    <d v="2014-12-31T00:00:00"/>
    <x v="2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Year 4"/>
    <d v="2015-12-31T00:00:00"/>
    <x v="3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Year 1"/>
    <d v="2012-12-31T00:00:00"/>
    <x v="0"/>
    <s v="Materials"/>
    <s v="Construction Materials"/>
    <n v="2567310000"/>
    <n v="2233284000"/>
    <n v="308143000"/>
    <n v="0"/>
    <n v="0"/>
    <n v="308143000"/>
    <n v="334026000"/>
    <n v="25883000"/>
  </r>
  <r>
    <x v="396"/>
    <s v="Year 2"/>
    <d v="2013-12-31T00:00:00"/>
    <x v="1"/>
    <s v="Materials"/>
    <s v="Construction Materials"/>
    <n v="2770709000"/>
    <n v="2343829000"/>
    <n v="274217000"/>
    <n v="0"/>
    <n v="0"/>
    <n v="274217000"/>
    <n v="426880000"/>
    <n v="152663000"/>
  </r>
  <r>
    <x v="396"/>
    <s v="Year 3"/>
    <d v="2014-12-31T00:00:00"/>
    <x v="2"/>
    <s v="Materials"/>
    <s v="Construction Materials"/>
    <n v="2994169000"/>
    <n v="2406587000"/>
    <n v="292358000"/>
    <n v="0"/>
    <n v="0"/>
    <n v="292358000"/>
    <n v="587582000"/>
    <n v="295224000"/>
  </r>
  <r>
    <x v="396"/>
    <s v="Year 4"/>
    <d v="2015-12-31T00:00:00"/>
    <x v="3"/>
    <s v="Materials"/>
    <s v="Construction Materials"/>
    <n v="3422181000"/>
    <n v="2564648000"/>
    <n v="312694000"/>
    <n v="0"/>
    <n v="0"/>
    <n v="312694000"/>
    <n v="857533000"/>
    <n v="544839000"/>
  </r>
  <r>
    <x v="397"/>
    <s v="Year 1"/>
    <d v="2013-12-31T00:00:00"/>
    <x v="1"/>
    <s v="Real Estate"/>
    <s v="REITs"/>
    <n v="2299176000"/>
    <n v="928565000"/>
    <n v="177366000"/>
    <n v="32210000"/>
    <n v="461627000"/>
    <n v="671203000"/>
    <n v="1370611000"/>
    <n v="699408000"/>
  </r>
  <r>
    <x v="397"/>
    <s v="Year 2"/>
    <d v="2014-12-31T00:00:00"/>
    <x v="2"/>
    <s v="Real Estate"/>
    <s v="REITs"/>
    <n v="2312512000"/>
    <n v="953611000"/>
    <n v="169270000"/>
    <n v="0"/>
    <n v="481303000"/>
    <n v="650573000"/>
    <n v="1358901000"/>
    <n v="708328000"/>
  </r>
  <r>
    <x v="397"/>
    <s v="Year 3"/>
    <d v="2015-12-31T00:00:00"/>
    <x v="3"/>
    <s v="Real Estate"/>
    <s v="REITs"/>
    <n v="2502267000"/>
    <n v="1011249000"/>
    <n v="175307000"/>
    <n v="0"/>
    <n v="542952000"/>
    <n v="718259000"/>
    <n v="1491018000"/>
    <n v="772759000"/>
  </r>
  <r>
    <x v="397"/>
    <s v="Year 4"/>
    <d v="2016-12-31T00:00:00"/>
    <x v="4"/>
    <s v="Real Estate"/>
    <s v="REITs"/>
    <n v="2506202000"/>
    <n v="1024336000"/>
    <n v="179279000"/>
    <n v="0"/>
    <n v="565059000"/>
    <n v="744338000"/>
    <n v="1481866000"/>
    <n v="737528000"/>
  </r>
  <r>
    <x v="398"/>
    <s v="Year 1"/>
    <d v="2012-12-31T00:00:00"/>
    <x v="0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Year 2"/>
    <d v="2013-12-31T00:00:00"/>
    <x v="1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Year 3"/>
    <d v="2014-12-31T00:00:00"/>
    <x v="2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Year 4"/>
    <d v="2015-12-31T00:00:00"/>
    <x v="3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Year 1"/>
    <d v="2012-12-31T00:00:00"/>
    <x v="0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Year 2"/>
    <d v="2013-12-31T00:00:00"/>
    <x v="1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Year 3"/>
    <d v="2014-12-31T00:00:00"/>
    <x v="2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Year 4"/>
    <d v="2015-12-31T00:00:00"/>
    <x v="3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Year 1"/>
    <d v="2012-12-31T00:00:00"/>
    <x v="0"/>
    <s v="Health Care"/>
    <s v="Biotechnology"/>
    <n v="1527042000"/>
    <n v="279885000"/>
    <n v="432681000"/>
    <n v="765905000"/>
    <n v="0"/>
    <n v="1198586000"/>
    <n v="1247157000"/>
    <n v="48571000"/>
  </r>
  <r>
    <x v="400"/>
    <s v="Year 2"/>
    <d v="2013-12-31T00:00:00"/>
    <x v="1"/>
    <s v="Health Care"/>
    <s v="Biotechnology"/>
    <n v="1211975000"/>
    <n v="130277000"/>
    <n v="356188000"/>
    <n v="882097000"/>
    <n v="0"/>
    <n v="1238285000"/>
    <n v="1081698000"/>
    <n v="-156587000"/>
  </r>
  <r>
    <x v="400"/>
    <s v="Year 3"/>
    <d v="2014-12-31T00:00:00"/>
    <x v="2"/>
    <s v="Health Care"/>
    <s v="Biotechnology"/>
    <n v="580415000"/>
    <n v="60987000"/>
    <n v="305409000"/>
    <n v="855506000"/>
    <n v="0"/>
    <n v="1160915000"/>
    <n v="519428000"/>
    <n v="-641487000"/>
  </r>
  <r>
    <x v="400"/>
    <s v="Year 4"/>
    <d v="2015-12-31T00:00:00"/>
    <x v="3"/>
    <s v="Health Care"/>
    <s v="Biotechnology"/>
    <n v="1032336000"/>
    <n v="124512000"/>
    <n v="376575000"/>
    <n v="995922000"/>
    <n v="0"/>
    <n v="1372497000"/>
    <n v="907824000"/>
    <n v="-464673000"/>
  </r>
  <r>
    <x v="401"/>
    <s v="Year 1"/>
    <d v="2013-12-31T00:00:00"/>
    <x v="1"/>
    <s v="Real Estate"/>
    <s v="REITs"/>
    <n v="2514595000"/>
    <n v="1118240000"/>
    <n v="132447000"/>
    <n v="0"/>
    <n v="629908000"/>
    <n v="762355000"/>
    <n v="1396355000"/>
    <n v="634000000"/>
  </r>
  <r>
    <x v="401"/>
    <s v="Year 2"/>
    <d v="2014-12-31T00:00:00"/>
    <x v="2"/>
    <s v="Real Estate"/>
    <s v="REITs"/>
    <n v="2772550000"/>
    <n v="1212480000"/>
    <n v="147481000"/>
    <n v="0"/>
    <n v="725216000"/>
    <n v="872697000"/>
    <n v="1560070000"/>
    <n v="687373000"/>
  </r>
  <r>
    <x v="401"/>
    <s v="Year 3"/>
    <d v="2015-12-31T00:00:00"/>
    <x v="3"/>
    <s v="Real Estate"/>
    <s v="REITs"/>
    <n v="3285346000"/>
    <n v="1410205000"/>
    <n v="145992000"/>
    <n v="0"/>
    <n v="894057000"/>
    <n v="1040049000"/>
    <n v="1875141000"/>
    <n v="835092000"/>
  </r>
  <r>
    <x v="401"/>
    <s v="Year 4"/>
    <d v="2016-12-31T00:00:00"/>
    <x v="4"/>
    <s v="Real Estate"/>
    <s v="REITs"/>
    <n v="3442646000"/>
    <n v="1442073000"/>
    <n v="136863000"/>
    <n v="0"/>
    <n v="898924000"/>
    <n v="1035787000"/>
    <n v="2000573000"/>
    <n v="964786000"/>
  </r>
  <r>
    <x v="402"/>
    <s v="Year 1"/>
    <d v="2012-12-31T00:00:00"/>
    <x v="0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Year 2"/>
    <d v="2013-12-31T00:00:00"/>
    <x v="1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Year 3"/>
    <d v="2014-12-31T00:00:00"/>
    <x v="2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Year 4"/>
    <d v="2015-12-31T00:00:00"/>
    <x v="3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Year 1"/>
    <d v="2012-12-31T00:00:00"/>
    <x v="0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Year 2"/>
    <d v="2013-12-31T00:00:00"/>
    <x v="1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Year 3"/>
    <d v="2014-12-31T00:00:00"/>
    <x v="2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Year 4"/>
    <d v="2015-12-31T00:00:00"/>
    <x v="3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Year 1"/>
    <d v="2013-06-28T00:00:00"/>
    <x v="1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Year 2"/>
    <d v="2014-06-27T00:00:00"/>
    <x v="2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s v="Year 3"/>
    <d v="2015-07-03T00:00:00"/>
    <x v="3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s v="Year 4"/>
    <d v="2016-07-01T00:00:00"/>
    <x v="4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Year 1"/>
    <d v="2012-12-31T00:00:00"/>
    <x v="0"/>
    <s v="Utilities"/>
    <s v="Electric Utilities"/>
    <n v="4246400000"/>
    <n v="2760500000"/>
    <n v="121400000"/>
    <n v="0"/>
    <n v="364200000"/>
    <n v="485600000"/>
    <n v="1485900000"/>
    <n v="1000300000"/>
  </r>
  <r>
    <x v="405"/>
    <s v="Year 2"/>
    <d v="2013-12-31T00:00:00"/>
    <x v="1"/>
    <s v="Utilities"/>
    <s v="Electric Utilities"/>
    <n v="4519000000"/>
    <n v="2982100000"/>
    <n v="116700000"/>
    <n v="0"/>
    <n v="340100000"/>
    <n v="456800000"/>
    <n v="1536900000"/>
    <n v="1080100000"/>
  </r>
  <r>
    <x v="405"/>
    <s v="Year 3"/>
    <d v="2014-12-31T00:00:00"/>
    <x v="2"/>
    <s v="Utilities"/>
    <s v="Electric Utilities"/>
    <n v="4997100000"/>
    <n v="3371800000"/>
    <n v="121800000"/>
    <n v="0"/>
    <n v="391400000"/>
    <n v="513200000"/>
    <n v="1625300000"/>
    <n v="1112100000"/>
  </r>
  <r>
    <x v="405"/>
    <s v="Year 4"/>
    <d v="2015-12-31T00:00:00"/>
    <x v="3"/>
    <s v="Utilities"/>
    <s v="Electric Utilities"/>
    <n v="5926100000"/>
    <n v="3949400000"/>
    <n v="164400000"/>
    <n v="0"/>
    <n v="561800000"/>
    <n v="726200000"/>
    <n v="1976700000"/>
    <n v="1250500000"/>
  </r>
  <r>
    <x v="406"/>
    <s v="Year 1"/>
    <d v="2012-12-31T00:00:00"/>
    <x v="0"/>
    <s v="Financials"/>
    <s v="Banks"/>
    <n v="91247000000"/>
    <n v="1727000000"/>
    <n v="48724000000"/>
    <n v="0"/>
    <n v="8891000000"/>
    <n v="57615000000"/>
    <n v="89520000000"/>
    <n v="31905000000"/>
  </r>
  <r>
    <x v="406"/>
    <s v="Year 2"/>
    <d v="2013-12-31T00:00:00"/>
    <x v="1"/>
    <s v="Financials"/>
    <s v="Banks"/>
    <n v="88069000000"/>
    <n v="1337000000"/>
    <n v="47338000000"/>
    <n v="0"/>
    <n v="3813000000"/>
    <n v="51151000000"/>
    <n v="86732000000"/>
    <n v="35581000000"/>
  </r>
  <r>
    <x v="406"/>
    <s v="Year 3"/>
    <d v="2014-12-31T00:00:00"/>
    <x v="2"/>
    <s v="Financials"/>
    <s v="Banks"/>
    <n v="88372000000"/>
    <n v="1096000000"/>
    <n v="47667000000"/>
    <n v="0"/>
    <n v="2765000000"/>
    <n v="50432000000"/>
    <n v="87276000000"/>
    <n v="36844000000"/>
  </r>
  <r>
    <x v="406"/>
    <s v="Year 4"/>
    <d v="2015-12-31T00:00:00"/>
    <x v="3"/>
    <s v="Financials"/>
    <s v="Banks"/>
    <n v="90033000000"/>
    <n v="963000000"/>
    <n v="48728000000"/>
    <n v="0"/>
    <n v="3688000000"/>
    <n v="52416000000"/>
    <n v="89070000000"/>
    <n v="36654000000"/>
  </r>
  <r>
    <x v="407"/>
    <s v="Year 1"/>
    <d v="2013-09-29T00:00:00"/>
    <x v="1"/>
    <s v="Consumer Staples"/>
    <s v="Food Retail"/>
    <n v="12917000000"/>
    <n v="8288000000"/>
    <n v="3682000000"/>
    <n v="0"/>
    <n v="0"/>
    <n v="3682000000"/>
    <n v="4629000000"/>
    <n v="947000000"/>
  </r>
  <r>
    <x v="407"/>
    <s v="Year 2"/>
    <d v="2014-09-28T00:00:00"/>
    <x v="2"/>
    <s v="Consumer Staples"/>
    <s v="Food Retail"/>
    <n v="14194000000"/>
    <n v="9150000000"/>
    <n v="4032000000"/>
    <n v="0"/>
    <n v="0"/>
    <n v="4032000000"/>
    <n v="5044000000"/>
    <n v="1012000000"/>
  </r>
  <r>
    <x v="407"/>
    <s v="Year 3"/>
    <d v="2015-09-27T00:00:00"/>
    <x v="3"/>
    <s v="Consumer Staples"/>
    <s v="Food Retail"/>
    <n v="15389000000"/>
    <n v="9973000000"/>
    <n v="4472000000"/>
    <n v="0"/>
    <n v="0"/>
    <n v="4472000000"/>
    <n v="5416000000"/>
    <n v="944000000"/>
  </r>
  <r>
    <x v="407"/>
    <s v="Year 4"/>
    <d v="2016-09-25T00:00:00"/>
    <x v="4"/>
    <s v="Consumer Staples"/>
    <s v="Food Retail"/>
    <n v="15724000000"/>
    <n v="10313000000"/>
    <n v="4477000000"/>
    <n v="0"/>
    <n v="0"/>
    <n v="4477000000"/>
    <n v="5411000000"/>
    <n v="934000000"/>
  </r>
  <r>
    <x v="408"/>
    <s v="Year 1"/>
    <d v="2013-12-31T00:00:00"/>
    <x v="1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Year 2"/>
    <d v="2014-12-31T00:00:00"/>
    <x v="2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Year 3"/>
    <d v="2015-12-31T00:00:00"/>
    <x v="3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Year 4"/>
    <d v="2016-12-31T00:00:00"/>
    <x v="4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Year 1"/>
    <d v="2013-12-31T00:00:00"/>
    <x v="1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Year 2"/>
    <d v="2014-12-31T00:00:00"/>
    <x v="2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Year 3"/>
    <d v="2015-12-31T00:00:00"/>
    <x v="3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Year 4"/>
    <d v="2016-12-31T00:00:00"/>
    <x v="4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Year 1"/>
    <d v="2012-12-31T00:00:00"/>
    <x v="0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Year 2"/>
    <d v="2013-12-31T00:00:00"/>
    <x v="1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Year 3"/>
    <d v="2014-12-31T00:00:00"/>
    <x v="2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Year 4"/>
    <d v="2015-12-31T00:00:00"/>
    <x v="3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Year 1"/>
    <d v="2013-01-31T00:00:00"/>
    <x v="1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Year 2"/>
    <d v="2014-01-31T00:00:00"/>
    <x v="2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Year 3"/>
    <d v="2015-01-31T00:00:00"/>
    <x v="3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Year 4"/>
    <d v="2016-01-31T00:00:00"/>
    <x v="4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Year 1"/>
    <d v="2014-09-30T00:00:00"/>
    <x v="2"/>
    <s v="Materials"/>
    <s v="Paper Packaging"/>
    <n v="9895100000"/>
    <n v="7961500000"/>
    <n v="937600000"/>
    <n v="0"/>
    <n v="86000000"/>
    <n v="1023600000"/>
    <n v="1933600000"/>
    <n v="910000000"/>
  </r>
  <r>
    <x v="412"/>
    <s v="Year 2"/>
    <d v="2015-09-30T00:00:00"/>
    <x v="3"/>
    <s v="Materials"/>
    <s v="Paper Packaging"/>
    <n v="11124800000"/>
    <n v="8986500000"/>
    <n v="1026100000"/>
    <n v="0"/>
    <n v="118900000"/>
    <n v="1145000000"/>
    <n v="2138300000"/>
    <n v="993300000"/>
  </r>
  <r>
    <x v="412"/>
    <s v="Year 3"/>
    <d v="2016-09-30T00:00:00"/>
    <x v="4"/>
    <s v="Materials"/>
    <s v="Paper Packaging"/>
    <n v="14171800000"/>
    <n v="11413200000"/>
    <n v="1750100000"/>
    <n v="0"/>
    <n v="211800000"/>
    <n v="1961900000"/>
    <n v="2758600000"/>
    <n v="796700000"/>
  </r>
  <r>
    <x v="413"/>
    <s v="Year 1"/>
    <d v="2012-12-31T00:00:00"/>
    <x v="0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Year 2"/>
    <d v="2013-12-31T00:00:00"/>
    <x v="1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Year 3"/>
    <d v="2014-12-31T00:00:00"/>
    <x v="2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Year 4"/>
    <d v="2015-12-31T00:00:00"/>
    <x v="3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Year 1"/>
    <d v="2012-12-31T00:00:00"/>
    <x v="0"/>
    <s v="Real Estate"/>
    <s v="REITs"/>
    <n v="5989000000"/>
    <n v="4993000000"/>
    <n v="320000000"/>
    <n v="32000000"/>
    <n v="0"/>
    <n v="352000000"/>
    <n v="996000000"/>
    <n v="644000000"/>
  </r>
  <r>
    <x v="414"/>
    <s v="Year 2"/>
    <d v="2013-12-31T00:00:00"/>
    <x v="1"/>
    <s v="Real Estate"/>
    <s v="REITs"/>
    <n v="7254000000"/>
    <n v="5716000000"/>
    <n v="494000000"/>
    <n v="33000000"/>
    <n v="0"/>
    <n v="527000000"/>
    <n v="1538000000"/>
    <n v="1011000000"/>
  </r>
  <r>
    <x v="414"/>
    <s v="Year 3"/>
    <d v="2014-12-31T00:00:00"/>
    <x v="2"/>
    <s v="Real Estate"/>
    <s v="REITs"/>
    <n v="7403000000"/>
    <n v="5763000000"/>
    <n v="249000000"/>
    <n v="27000000"/>
    <n v="0"/>
    <n v="276000000"/>
    <n v="1640000000"/>
    <n v="1364000000"/>
  </r>
  <r>
    <x v="414"/>
    <s v="Year 4"/>
    <d v="2015-12-31T00:00:00"/>
    <x v="3"/>
    <s v="Real Estate"/>
    <s v="REITs"/>
    <n v="7082000000"/>
    <n v="5694000000"/>
    <n v="420000000"/>
    <n v="24000000"/>
    <n v="0"/>
    <n v="444000000"/>
    <n v="1388000000"/>
    <n v="944000000"/>
  </r>
  <r>
    <x v="415"/>
    <s v="Year 1"/>
    <d v="2012-12-31T00:00:00"/>
    <x v="0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Year 2"/>
    <d v="2013-12-31T00:00:00"/>
    <x v="1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Year 3"/>
    <d v="2014-12-31T00:00:00"/>
    <x v="2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Year 4"/>
    <d v="2015-12-31T00:00:00"/>
    <x v="3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Year 1"/>
    <d v="2012-12-31T00:00:00"/>
    <x v="0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Year 2"/>
    <d v="2013-12-31T00:00:00"/>
    <x v="1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Year 3"/>
    <d v="2014-12-31T00:00:00"/>
    <x v="2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Year 4"/>
    <d v="2015-12-31T00:00:00"/>
    <x v="3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Year 1"/>
    <d v="2012-12-31T00:00:00"/>
    <x v="0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Year 2"/>
    <d v="2013-12-31T00:00:00"/>
    <x v="1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Year 3"/>
    <d v="2014-12-31T00:00:00"/>
    <x v="2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Year 4"/>
    <d v="2015-12-31T00:00:00"/>
    <x v="3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Year 1"/>
    <d v="2012-12-31T00:00:00"/>
    <x v="0"/>
    <s v="Utilities"/>
    <s v="MultiUtilities"/>
    <n v="10128223000"/>
    <n v="6710036000"/>
    <n v="669451000"/>
    <n v="0"/>
    <n v="926053000"/>
    <n v="1595504000"/>
    <n v="3418187000"/>
    <n v="1822683000"/>
  </r>
  <r>
    <x v="418"/>
    <s v="Year 2"/>
    <d v="2013-12-31T00:00:00"/>
    <x v="1"/>
    <s v="Utilities"/>
    <s v="MultiUtilities"/>
    <n v="10914922000"/>
    <n v="7408278000"/>
    <n v="681226000"/>
    <n v="0"/>
    <n v="977863000"/>
    <n v="1659089000"/>
    <n v="3506644000"/>
    <n v="1847555000"/>
  </r>
  <r>
    <x v="418"/>
    <s v="Year 3"/>
    <d v="2014-12-31T00:00:00"/>
    <x v="2"/>
    <s v="Utilities"/>
    <s v="MultiUtilities"/>
    <n v="11686135000"/>
    <n v="7951352000"/>
    <n v="767608000"/>
    <n v="0"/>
    <n v="1019045000"/>
    <n v="1786653000"/>
    <n v="3734783000"/>
    <n v="1948130000"/>
  </r>
  <r>
    <x v="418"/>
    <s v="Year 4"/>
    <d v="2015-12-31T00:00:00"/>
    <x v="3"/>
    <s v="Utilities"/>
    <s v="MultiUtilities"/>
    <n v="11024486000"/>
    <n v="7033633000"/>
    <n v="865817000"/>
    <n v="0"/>
    <n v="1124524000"/>
    <n v="1990341000"/>
    <n v="3990853000"/>
    <n v="2000512000"/>
  </r>
  <r>
    <x v="419"/>
    <s v="Year 1"/>
    <d v="2012-12-31T00:00:00"/>
    <x v="0"/>
    <s v="Financials"/>
    <s v="Property &amp; Casualty Insurance"/>
    <n v="7232397000"/>
    <n v="5165169000"/>
    <n v="0"/>
    <n v="0"/>
    <n v="1173955000"/>
    <n v="1173955000"/>
    <n v="2067228000"/>
    <n v="893273000"/>
  </r>
  <r>
    <x v="419"/>
    <s v="Year 2"/>
    <d v="2013-12-31T00:00:00"/>
    <x v="1"/>
    <s v="Financials"/>
    <s v="Property &amp; Casualty Insurance"/>
    <n v="7541234000"/>
    <n v="5106489000"/>
    <n v="0"/>
    <n v="0"/>
    <n v="1213178000"/>
    <n v="1213178000"/>
    <n v="2434745000"/>
    <n v="1221567000"/>
  </r>
  <r>
    <x v="419"/>
    <s v="Year 3"/>
    <d v="2014-12-31T00:00:00"/>
    <x v="2"/>
    <s v="Financials"/>
    <s v="Property &amp; Casualty Insurance"/>
    <n v="6602267000"/>
    <n v="4239474000"/>
    <n v="0"/>
    <n v="0"/>
    <n v="1341315000"/>
    <n v="1341315000"/>
    <n v="2362793000"/>
    <n v="1021478000"/>
  </r>
  <r>
    <x v="419"/>
    <s v="Year 4"/>
    <d v="2015-12-31T00:00:00"/>
    <x v="3"/>
    <s v="Financials"/>
    <s v="Property &amp; Casualty Insurance"/>
    <n v="9308926000"/>
    <n v="6199645000"/>
    <n v="0"/>
    <n v="0"/>
    <n v="1966939000"/>
    <n v="1966939000"/>
    <n v="3109281000"/>
    <n v="1142342000"/>
  </r>
  <r>
    <x v="420"/>
    <s v="Year 1"/>
    <d v="2013-03-30T00:00:00"/>
    <x v="1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Year 2"/>
    <d v="2014-03-29T00:00:00"/>
    <x v="2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Year 3"/>
    <d v="2015-03-28T00:00:00"/>
    <x v="3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s v="Year 4"/>
    <d v="2016-04-02T00:00:00"/>
    <x v="4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Year 1"/>
    <d v="2012-12-31T00:00:00"/>
    <x v="0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Year 2"/>
    <d v="2013-12-31T00:00:00"/>
    <x v="1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Year 3"/>
    <d v="2014-12-31T00:00:00"/>
    <x v="2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Year 4"/>
    <d v="2015-12-31T00:00:00"/>
    <x v="3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Year 1"/>
    <d v="2012-12-31T00:00:00"/>
    <x v="0"/>
    <s v="Health Care"/>
    <s v="Health Care Supplies"/>
    <n v="2928429000"/>
    <n v="1372042000"/>
    <n v="1148731000"/>
    <n v="0"/>
    <n v="0"/>
    <n v="1148731000"/>
    <n v="1556387000"/>
    <n v="407656000"/>
  </r>
  <r>
    <x v="422"/>
    <s v="Year 2"/>
    <d v="2013-12-31T00:00:00"/>
    <x v="1"/>
    <s v="Health Care"/>
    <s v="Health Care Supplies"/>
    <n v="2950800000"/>
    <n v="1373400000"/>
    <n v="1144800000"/>
    <n v="0"/>
    <n v="0"/>
    <n v="1144800000"/>
    <n v="1577400000"/>
    <n v="432600000"/>
  </r>
  <r>
    <x v="422"/>
    <s v="Year 3"/>
    <d v="2014-12-31T00:00:00"/>
    <x v="2"/>
    <s v="Health Care"/>
    <s v="Health Care Supplies"/>
    <n v="2922600000"/>
    <n v="1322800000"/>
    <n v="1143100000"/>
    <n v="0"/>
    <n v="0"/>
    <n v="1143100000"/>
    <n v="1599800000"/>
    <n v="456700000"/>
  </r>
  <r>
    <x v="422"/>
    <s v="Year 4"/>
    <d v="2015-12-31T00:00:00"/>
    <x v="3"/>
    <s v="Health Care"/>
    <s v="Health Care Supplies"/>
    <n v="2674300000"/>
    <n v="1157100000"/>
    <n v="1077300000"/>
    <n v="0"/>
    <n v="0"/>
    <n v="1077300000"/>
    <n v="1517200000"/>
    <n v="439900000"/>
  </r>
  <r>
    <x v="423"/>
    <s v="Year 1"/>
    <d v="2012-12-31T00:00:00"/>
    <x v="0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Year 2"/>
    <d v="2013-12-31T00:00:00"/>
    <x v="1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Year 3"/>
    <d v="2014-12-31T00:00:00"/>
    <x v="2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Year 4"/>
    <d v="2015-12-31T00:00:00"/>
    <x v="3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Year 1"/>
    <d v="2012-12-31T00:00:00"/>
    <x v="0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Year 2"/>
    <d v="2013-12-31T00:00:00"/>
    <x v="1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Year 3"/>
    <d v="2014-12-31T00:00:00"/>
    <x v="2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Year 4"/>
    <d v="2015-12-31T00:00:00"/>
    <x v="3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Year 1"/>
    <d v="2012-12-31T00:00:00"/>
    <x v="0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Year 2"/>
    <d v="2013-12-31T00:00:00"/>
    <x v="1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Year 3"/>
    <d v="2014-12-31T00:00:00"/>
    <x v="2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Year 4"/>
    <d v="2015-12-31T00:00:00"/>
    <x v="3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Year 1"/>
    <d v="2012-12-29T00:00:00"/>
    <x v="0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Year 2"/>
    <d v="2013-12-28T00:00:00"/>
    <x v="1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Year 3"/>
    <d v="2014-12-27T00:00:00"/>
    <x v="2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Year 4"/>
    <d v="2015-12-26T00:00:00"/>
    <x v="3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Year 1"/>
    <d v="2012-12-31T00:00:00"/>
    <x v="0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Year 2"/>
    <d v="2013-12-31T00:00:00"/>
    <x v="1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Year 3"/>
    <d v="2014-12-31T00:00:00"/>
    <x v="2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Year 4"/>
    <d v="2015-12-31T00:00:00"/>
    <x v="3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Year 1"/>
    <d v="2012-12-31T00:00:00"/>
    <x v="0"/>
    <s v="Financials"/>
    <s v="Regional Banks"/>
    <n v="2458592000"/>
    <n v="80146000"/>
    <n v="1579007000"/>
    <n v="0"/>
    <n v="31237000"/>
    <n v="1610244000"/>
    <n v="2378446000"/>
    <n v="768202000"/>
  </r>
  <r>
    <x v="428"/>
    <s v="Year 2"/>
    <d v="2013-12-31T00:00:00"/>
    <x v="1"/>
    <s v="Financials"/>
    <s v="Regional Banks"/>
    <n v="2278812000"/>
    <n v="58913000"/>
    <n v="1700064000"/>
    <n v="0"/>
    <n v="-72761000"/>
    <n v="1627303000"/>
    <n v="2219899000"/>
    <n v="592596000"/>
  </r>
  <r>
    <x v="428"/>
    <s v="Year 3"/>
    <d v="2014-12-31T00:00:00"/>
    <x v="2"/>
    <s v="Financials"/>
    <s v="Regional Banks"/>
    <n v="2361631000"/>
    <n v="49736000"/>
    <n v="1654369000"/>
    <n v="0"/>
    <n v="-87159000"/>
    <n v="1567210000"/>
    <n v="2311895000"/>
    <n v="744685000"/>
  </r>
  <r>
    <x v="428"/>
    <s v="Year 4"/>
    <d v="2015-12-31T00:00:00"/>
    <x v="3"/>
    <s v="Financials"/>
    <s v="Regional Banks"/>
    <n v="2210591000"/>
    <n v="49344000"/>
    <n v="1591239000"/>
    <n v="0"/>
    <n v="49282000"/>
    <n v="1640521000"/>
    <n v="2161247000"/>
    <n v="520726000"/>
  </r>
  <r>
    <x v="429"/>
    <s v="Year 1"/>
    <d v="2013-12-31T00:00:00"/>
    <x v="1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Year 2"/>
    <d v="2014-12-31T00:00:00"/>
    <x v="2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Year 3"/>
    <d v="2015-12-31T00:00:00"/>
    <x v="3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Year 4"/>
    <d v="2016-12-31T00:00:00"/>
    <x v="4"/>
    <s v="Health Care"/>
    <s v="Pharmaceuticals"/>
    <n v="4888000000"/>
    <n v="1666000000"/>
    <n v="1364000000"/>
    <n v="376000000"/>
    <n v="85000000"/>
    <n v="1825000000"/>
    <n v="3222000000"/>
    <n v="1397000000"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  <r>
    <x v="430"/>
    <m/>
    <m/>
    <x v="10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6D4F3-9897-4E94-9479-69B3742E4C7E}" name="PivotTable2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1:E13" firstHeaderRow="1" firstDataRow="1" firstDataCol="1"/>
  <pivotFields count="14">
    <pivotField showAll="0"/>
    <pivotField showAll="0"/>
    <pivotField showAll="0"/>
    <pivotField axis="axisRow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D078C-A31C-4334-AE7F-B9D990BF5EEB}" name="PivotTable1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433" firstHeaderRow="1" firstDataRow="1" firstDataCol="1"/>
  <pivotFields count="14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92611-3358-4093-B505-C27F2C0CE749}" name="PivotTable3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M434" firstHeaderRow="1" firstDataRow="2" firstDataCol="1"/>
  <pivotFields count="14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axis="axisCol" showAll="0">
      <items count="12">
        <item x="5"/>
        <item x="6"/>
        <item x="7"/>
        <item x="8"/>
        <item x="0"/>
        <item x="1"/>
        <item x="2"/>
        <item x="3"/>
        <item x="4"/>
        <item x="9"/>
        <item x="1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 Total_Revenue " fld="6" baseField="0" baseItem="0" numFmtId="6"/>
  </dataFields>
  <formats count="30">
    <format dxfId="29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0">
      <pivotArea type="all" dataOnly="0" outline="0" fieldPosition="0"/>
    </format>
    <format dxfId="19">
      <pivotArea type="origin" dataOnly="0" labelOnly="1" outline="0" fieldPosition="0"/>
    </format>
    <format dxfId="18">
      <pivotArea field="3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4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3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0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9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  <format dxfId="3">
      <pivotArea dataOnly="0" labelOnly="1" fieldPosition="0">
        <references count="1">
          <reference field="3" count="10">
            <x v="0"/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">
      <pivotArea dataOnly="0" labelOnly="1" fieldPosition="0">
        <references count="1">
          <reference field="3" count="1">
            <x v="10"/>
          </reference>
        </references>
      </pivotArea>
    </format>
    <format dxfId="1">
      <pivotArea outline="0" collapsedLevelsAreSubtotals="1" fieldPosition="0"/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46"/>
  <sheetViews>
    <sheetView topLeftCell="E1" zoomScale="70" zoomScaleNormal="160" workbookViewId="0">
      <selection activeCell="Q14" sqref="Q14"/>
    </sheetView>
  </sheetViews>
  <sheetFormatPr defaultRowHeight="14.4" x14ac:dyDescent="0.3"/>
  <cols>
    <col min="1" max="1" width="17.109375" customWidth="1"/>
    <col min="2" max="2" width="18.21875" customWidth="1"/>
    <col min="3" max="3" width="20" customWidth="1"/>
    <col min="4" max="4" width="20" style="64" customWidth="1"/>
    <col min="5" max="5" width="23.109375" style="64" customWidth="1"/>
    <col min="6" max="6" width="20" style="64" customWidth="1"/>
    <col min="7" max="7" width="22.21875" customWidth="1"/>
    <col min="8" max="8" width="22.5546875" customWidth="1"/>
    <col min="9" max="9" width="24.6640625" customWidth="1"/>
    <col min="10" max="10" width="25.5546875" customWidth="1"/>
    <col min="11" max="11" width="23.33203125" customWidth="1"/>
    <col min="12" max="12" width="23.33203125" style="66" customWidth="1"/>
    <col min="13" max="13" width="24.44140625" customWidth="1"/>
    <col min="14" max="14" width="26.21875" customWidth="1"/>
    <col min="15" max="15" width="20.109375" customWidth="1"/>
    <col min="16" max="16" width="12.6640625" customWidth="1"/>
    <col min="20" max="20" width="16.21875" customWidth="1"/>
    <col min="21" max="21" width="17" customWidth="1"/>
    <col min="22" max="22" width="17.6640625" customWidth="1"/>
    <col min="23" max="23" width="18.33203125" customWidth="1"/>
    <col min="24" max="24" width="17.44140625" customWidth="1"/>
    <col min="25" max="25" width="19.109375" customWidth="1"/>
    <col min="26" max="26" width="17.77734375" customWidth="1"/>
    <col min="27" max="27" width="26.5546875" customWidth="1"/>
    <col min="28" max="28" width="22.21875" customWidth="1"/>
    <col min="29" max="29" width="22.6640625" customWidth="1"/>
    <col min="30" max="30" width="21" customWidth="1"/>
    <col min="31" max="31" width="22.33203125" customWidth="1"/>
    <col min="33" max="33" width="20.77734375" customWidth="1"/>
    <col min="35" max="35" width="24.44140625" customWidth="1"/>
  </cols>
  <sheetData>
    <row r="1" spans="1:35" x14ac:dyDescent="0.3">
      <c r="A1" s="84" t="s">
        <v>595</v>
      </c>
      <c r="B1" s="85" t="s">
        <v>0</v>
      </c>
      <c r="C1" s="85" t="s">
        <v>604</v>
      </c>
      <c r="D1" s="86" t="s">
        <v>0</v>
      </c>
      <c r="E1" s="86" t="s">
        <v>587</v>
      </c>
      <c r="F1" s="86" t="s">
        <v>588</v>
      </c>
      <c r="G1" s="85" t="s">
        <v>603</v>
      </c>
      <c r="H1" s="85" t="s">
        <v>589</v>
      </c>
      <c r="I1" s="85" t="s">
        <v>590</v>
      </c>
      <c r="J1" s="85" t="s">
        <v>615</v>
      </c>
      <c r="K1" s="85" t="s">
        <v>591</v>
      </c>
      <c r="L1" s="85" t="s">
        <v>594</v>
      </c>
      <c r="M1" s="85" t="s">
        <v>592</v>
      </c>
      <c r="N1" s="87" t="s">
        <v>593</v>
      </c>
      <c r="W1" s="2"/>
      <c r="Y1" s="2"/>
      <c r="AA1" s="2"/>
      <c r="AC1" s="2"/>
      <c r="AE1" s="2"/>
      <c r="AG1" s="2"/>
      <c r="AI1" s="2"/>
    </row>
    <row r="2" spans="1:35" x14ac:dyDescent="0.3">
      <c r="A2" t="s">
        <v>1</v>
      </c>
      <c r="B2" t="s">
        <v>2</v>
      </c>
      <c r="C2" s="1">
        <v>41274</v>
      </c>
      <c r="D2" s="65">
        <f>YEAR(C2)</f>
        <v>2012</v>
      </c>
      <c r="E2" s="66" t="s">
        <v>3</v>
      </c>
      <c r="F2" s="66" t="s">
        <v>4</v>
      </c>
      <c r="G2" s="2">
        <v>24855000000</v>
      </c>
      <c r="H2" s="2">
        <v>10499000000</v>
      </c>
      <c r="I2" s="2">
        <v>12977000000</v>
      </c>
      <c r="J2">
        <v>0</v>
      </c>
      <c r="K2" s="2">
        <v>845000000</v>
      </c>
      <c r="L2" s="2">
        <f>I2+J2+K2</f>
        <v>13822000000</v>
      </c>
      <c r="M2" s="2">
        <f>G2-H2</f>
        <v>14356000000</v>
      </c>
      <c r="N2" s="2">
        <f>M2-L2</f>
        <v>534000000</v>
      </c>
      <c r="W2" s="2"/>
      <c r="AA2" s="2"/>
      <c r="AC2" s="2"/>
      <c r="AE2" s="2"/>
      <c r="AG2" s="2"/>
      <c r="AI2" s="2"/>
    </row>
    <row r="3" spans="1:35" x14ac:dyDescent="0.3">
      <c r="A3" t="s">
        <v>1</v>
      </c>
      <c r="B3" t="s">
        <v>5</v>
      </c>
      <c r="C3" s="1">
        <v>41639</v>
      </c>
      <c r="D3" s="65">
        <f t="shared" ref="D3:D66" si="0">YEAR(C3)</f>
        <v>2013</v>
      </c>
      <c r="E3" s="66" t="s">
        <v>3</v>
      </c>
      <c r="F3" s="66" t="s">
        <v>4</v>
      </c>
      <c r="G3" s="2">
        <v>26743000000</v>
      </c>
      <c r="H3" s="2">
        <v>11019000000</v>
      </c>
      <c r="I3" s="2">
        <v>12913000000</v>
      </c>
      <c r="J3">
        <v>0</v>
      </c>
      <c r="K3" s="2">
        <v>853000000</v>
      </c>
      <c r="L3" s="2">
        <f t="shared" ref="L3:L66" si="1">I3+J3+K3</f>
        <v>13766000000</v>
      </c>
      <c r="M3" s="2">
        <f t="shared" ref="M3:M66" si="2">G3-H3</f>
        <v>15724000000</v>
      </c>
      <c r="N3" s="2">
        <f t="shared" ref="N3:N66" si="3">M3-L3</f>
        <v>1958000000</v>
      </c>
      <c r="W3" s="2"/>
      <c r="AA3" s="2"/>
      <c r="AC3" s="2"/>
      <c r="AE3" s="2"/>
      <c r="AG3" s="2"/>
      <c r="AI3" s="2"/>
    </row>
    <row r="4" spans="1:35" x14ac:dyDescent="0.3">
      <c r="A4" t="s">
        <v>1</v>
      </c>
      <c r="B4" t="s">
        <v>6</v>
      </c>
      <c r="C4" s="1">
        <v>42004</v>
      </c>
      <c r="D4" s="65">
        <f t="shared" si="0"/>
        <v>2014</v>
      </c>
      <c r="E4" s="66" t="s">
        <v>3</v>
      </c>
      <c r="F4" s="66" t="s">
        <v>4</v>
      </c>
      <c r="G4" s="2">
        <v>42650000000</v>
      </c>
      <c r="H4" s="2">
        <v>15620000000</v>
      </c>
      <c r="I4" s="2">
        <v>20686000000</v>
      </c>
      <c r="J4">
        <v>0</v>
      </c>
      <c r="K4" s="2">
        <v>1295000000</v>
      </c>
      <c r="L4" s="2">
        <f t="shared" si="1"/>
        <v>21981000000</v>
      </c>
      <c r="M4" s="2">
        <f t="shared" si="2"/>
        <v>27030000000</v>
      </c>
      <c r="N4" s="2">
        <f t="shared" si="3"/>
        <v>5049000000</v>
      </c>
      <c r="P4" t="s">
        <v>613</v>
      </c>
      <c r="W4" s="2"/>
      <c r="AA4" s="2"/>
      <c r="AC4" s="2"/>
      <c r="AE4" s="2"/>
      <c r="AG4" s="2"/>
      <c r="AI4" s="2"/>
    </row>
    <row r="5" spans="1:35" x14ac:dyDescent="0.3">
      <c r="A5" t="s">
        <v>1</v>
      </c>
      <c r="B5" t="s">
        <v>7</v>
      </c>
      <c r="C5" s="1">
        <v>42369</v>
      </c>
      <c r="D5" s="65">
        <f t="shared" si="0"/>
        <v>2015</v>
      </c>
      <c r="E5" s="66" t="s">
        <v>3</v>
      </c>
      <c r="F5" s="66" t="s">
        <v>4</v>
      </c>
      <c r="G5" s="2">
        <v>40990000000</v>
      </c>
      <c r="H5" s="2">
        <v>11096000000</v>
      </c>
      <c r="I5" s="2">
        <v>21275000000</v>
      </c>
      <c r="J5">
        <v>0</v>
      </c>
      <c r="K5" s="2">
        <v>1364000000</v>
      </c>
      <c r="L5" s="2">
        <f t="shared" si="1"/>
        <v>22639000000</v>
      </c>
      <c r="M5" s="2">
        <f t="shared" si="2"/>
        <v>29894000000</v>
      </c>
      <c r="N5" s="2">
        <f t="shared" si="3"/>
        <v>7255000000</v>
      </c>
      <c r="P5" t="s">
        <v>614</v>
      </c>
      <c r="W5" s="2"/>
      <c r="AA5" s="2"/>
      <c r="AC5" s="2"/>
      <c r="AE5" s="2"/>
      <c r="AG5" s="2"/>
      <c r="AI5" s="2"/>
    </row>
    <row r="6" spans="1:35" x14ac:dyDescent="0.3">
      <c r="A6" t="s">
        <v>8</v>
      </c>
      <c r="B6" t="s">
        <v>2</v>
      </c>
      <c r="C6" s="1">
        <v>41272</v>
      </c>
      <c r="D6" s="65">
        <f t="shared" si="0"/>
        <v>2012</v>
      </c>
      <c r="E6" s="66" t="s">
        <v>9</v>
      </c>
      <c r="F6" s="66" t="s">
        <v>10</v>
      </c>
      <c r="G6" s="2">
        <v>6205003000</v>
      </c>
      <c r="H6" s="2">
        <v>3106967000</v>
      </c>
      <c r="I6" s="2">
        <v>2440721000</v>
      </c>
      <c r="J6">
        <v>0</v>
      </c>
      <c r="K6">
        <v>0</v>
      </c>
      <c r="L6" s="2">
        <f t="shared" si="1"/>
        <v>2440721000</v>
      </c>
      <c r="M6" s="2">
        <f t="shared" si="2"/>
        <v>3098036000</v>
      </c>
      <c r="N6" s="2">
        <f t="shared" si="3"/>
        <v>657315000</v>
      </c>
      <c r="P6" t="s">
        <v>591</v>
      </c>
      <c r="Q6" t="s">
        <v>612</v>
      </c>
      <c r="W6" s="2"/>
      <c r="AA6" s="2"/>
      <c r="AC6" s="2"/>
      <c r="AE6" s="2"/>
      <c r="AG6" s="2"/>
      <c r="AI6" s="2"/>
    </row>
    <row r="7" spans="1:35" x14ac:dyDescent="0.3">
      <c r="A7" t="s">
        <v>8</v>
      </c>
      <c r="B7" t="s">
        <v>5</v>
      </c>
      <c r="C7" s="1">
        <v>41636</v>
      </c>
      <c r="D7" s="65">
        <f t="shared" si="0"/>
        <v>2013</v>
      </c>
      <c r="E7" s="66" t="s">
        <v>9</v>
      </c>
      <c r="F7" s="66" t="s">
        <v>10</v>
      </c>
      <c r="G7" s="2">
        <v>6493814000</v>
      </c>
      <c r="H7" s="2">
        <v>3241668000</v>
      </c>
      <c r="I7" s="2">
        <v>2591828000</v>
      </c>
      <c r="J7">
        <v>0</v>
      </c>
      <c r="K7">
        <v>0</v>
      </c>
      <c r="L7" s="2">
        <f t="shared" si="1"/>
        <v>2591828000</v>
      </c>
      <c r="M7" s="2">
        <f t="shared" si="2"/>
        <v>3252146000</v>
      </c>
      <c r="N7" s="2">
        <f t="shared" si="3"/>
        <v>660318000</v>
      </c>
      <c r="P7" t="s">
        <v>615</v>
      </c>
      <c r="W7" s="2"/>
      <c r="AA7" s="2"/>
      <c r="AC7" s="2"/>
      <c r="AE7" s="2"/>
      <c r="AG7" s="2"/>
      <c r="AI7" s="2"/>
    </row>
    <row r="8" spans="1:35" x14ac:dyDescent="0.3">
      <c r="A8" t="s">
        <v>8</v>
      </c>
      <c r="B8" t="s">
        <v>6</v>
      </c>
      <c r="C8" s="1">
        <v>42007</v>
      </c>
      <c r="D8" s="65">
        <f t="shared" si="0"/>
        <v>2015</v>
      </c>
      <c r="E8" s="66" t="s">
        <v>9</v>
      </c>
      <c r="F8" s="66" t="s">
        <v>10</v>
      </c>
      <c r="G8" s="2">
        <v>9843861000</v>
      </c>
      <c r="H8" s="2">
        <v>5390248000</v>
      </c>
      <c r="I8" s="2">
        <v>3601903000</v>
      </c>
      <c r="J8">
        <v>0</v>
      </c>
      <c r="K8">
        <v>0</v>
      </c>
      <c r="L8" s="2">
        <f t="shared" si="1"/>
        <v>3601903000</v>
      </c>
      <c r="M8" s="2">
        <f t="shared" si="2"/>
        <v>4453613000</v>
      </c>
      <c r="N8" s="2">
        <f t="shared" si="3"/>
        <v>851710000</v>
      </c>
      <c r="P8" t="s">
        <v>594</v>
      </c>
      <c r="W8" s="2"/>
      <c r="AA8" s="2"/>
      <c r="AC8" s="2"/>
      <c r="AE8" s="2"/>
      <c r="AG8" s="2"/>
      <c r="AI8" s="2"/>
    </row>
    <row r="9" spans="1:35" x14ac:dyDescent="0.3">
      <c r="A9" t="s">
        <v>8</v>
      </c>
      <c r="B9" t="s">
        <v>7</v>
      </c>
      <c r="C9" s="1">
        <v>42371</v>
      </c>
      <c r="D9" s="65">
        <f t="shared" si="0"/>
        <v>2016</v>
      </c>
      <c r="E9" s="66" t="s">
        <v>9</v>
      </c>
      <c r="F9" s="66" t="s">
        <v>10</v>
      </c>
      <c r="G9" s="2">
        <v>9737018000</v>
      </c>
      <c r="H9" s="2">
        <v>5314246000</v>
      </c>
      <c r="I9" s="2">
        <v>3596992000</v>
      </c>
      <c r="J9">
        <v>0</v>
      </c>
      <c r="K9">
        <v>0</v>
      </c>
      <c r="L9" s="2">
        <f t="shared" si="1"/>
        <v>3596992000</v>
      </c>
      <c r="M9" s="2">
        <f t="shared" si="2"/>
        <v>4422772000</v>
      </c>
      <c r="N9" s="2">
        <f t="shared" si="3"/>
        <v>825780000</v>
      </c>
      <c r="W9" s="2"/>
      <c r="AA9" s="2"/>
      <c r="AC9" s="2"/>
      <c r="AE9" s="2"/>
      <c r="AG9" s="2"/>
      <c r="AI9" s="2"/>
    </row>
    <row r="10" spans="1:35" x14ac:dyDescent="0.3">
      <c r="A10" t="s">
        <v>11</v>
      </c>
      <c r="B10" t="s">
        <v>2</v>
      </c>
      <c r="C10" s="1">
        <v>41545</v>
      </c>
      <c r="D10" s="65">
        <f t="shared" si="0"/>
        <v>2013</v>
      </c>
      <c r="E10" s="66" t="s">
        <v>12</v>
      </c>
      <c r="F10" s="66" t="s">
        <v>13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>
        <v>0</v>
      </c>
      <c r="L10" s="2">
        <f t="shared" si="1"/>
        <v>15305000000</v>
      </c>
      <c r="M10" s="2">
        <f t="shared" si="2"/>
        <v>64304000000</v>
      </c>
      <c r="N10" s="2">
        <f t="shared" si="3"/>
        <v>48999000000</v>
      </c>
      <c r="W10" s="2"/>
      <c r="AA10" s="2"/>
      <c r="AC10" s="2"/>
      <c r="AE10" s="2"/>
      <c r="AG10" s="2"/>
      <c r="AI10" s="2"/>
    </row>
    <row r="11" spans="1:35" x14ac:dyDescent="0.3">
      <c r="A11" t="s">
        <v>11</v>
      </c>
      <c r="B11" t="s">
        <v>5</v>
      </c>
      <c r="C11" s="1">
        <v>41909</v>
      </c>
      <c r="D11" s="65">
        <f t="shared" si="0"/>
        <v>2014</v>
      </c>
      <c r="E11" s="66" t="s">
        <v>12</v>
      </c>
      <c r="F11" s="66" t="s">
        <v>13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>
        <v>0</v>
      </c>
      <c r="L11" s="2">
        <f t="shared" si="1"/>
        <v>18034000000</v>
      </c>
      <c r="M11" s="2">
        <f t="shared" si="2"/>
        <v>70537000000</v>
      </c>
      <c r="N11" s="2">
        <f t="shared" si="3"/>
        <v>52503000000</v>
      </c>
      <c r="W11" s="2"/>
      <c r="AA11" s="2"/>
      <c r="AC11" s="2"/>
      <c r="AE11" s="2"/>
      <c r="AG11" s="2"/>
      <c r="AI11" s="2"/>
    </row>
    <row r="12" spans="1:35" x14ac:dyDescent="0.3">
      <c r="A12" t="s">
        <v>11</v>
      </c>
      <c r="B12" t="s">
        <v>6</v>
      </c>
      <c r="C12" s="1">
        <v>42273</v>
      </c>
      <c r="D12" s="65">
        <f t="shared" si="0"/>
        <v>2015</v>
      </c>
      <c r="E12" s="66" t="s">
        <v>12</v>
      </c>
      <c r="F12" s="66" t="s">
        <v>13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>
        <v>0</v>
      </c>
      <c r="L12" s="2">
        <f t="shared" si="1"/>
        <v>22396000000</v>
      </c>
      <c r="M12" s="2">
        <f t="shared" si="2"/>
        <v>93626000000</v>
      </c>
      <c r="N12" s="2">
        <f t="shared" si="3"/>
        <v>71230000000</v>
      </c>
      <c r="W12" s="2"/>
      <c r="AA12" s="2"/>
      <c r="AC12" s="2"/>
      <c r="AE12" s="2"/>
      <c r="AG12" s="2"/>
      <c r="AI12" s="2"/>
    </row>
    <row r="13" spans="1:35" x14ac:dyDescent="0.3">
      <c r="A13" t="s">
        <v>11</v>
      </c>
      <c r="B13" t="s">
        <v>7</v>
      </c>
      <c r="C13" s="1">
        <v>42637</v>
      </c>
      <c r="D13" s="65">
        <f t="shared" si="0"/>
        <v>2016</v>
      </c>
      <c r="E13" s="66" t="s">
        <v>12</v>
      </c>
      <c r="F13" s="66" t="s">
        <v>13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>
        <v>0</v>
      </c>
      <c r="L13" s="2">
        <f t="shared" si="1"/>
        <v>24239000000</v>
      </c>
      <c r="M13" s="2">
        <f t="shared" si="2"/>
        <v>84263000000</v>
      </c>
      <c r="N13" s="2">
        <f t="shared" si="3"/>
        <v>60024000000</v>
      </c>
      <c r="W13" s="2"/>
      <c r="AA13" s="2"/>
      <c r="AC13" s="2"/>
      <c r="AE13" s="2"/>
      <c r="AG13" s="2"/>
      <c r="AI13" s="2"/>
    </row>
    <row r="14" spans="1:35" x14ac:dyDescent="0.3">
      <c r="A14" t="s">
        <v>14</v>
      </c>
      <c r="B14" t="s">
        <v>2</v>
      </c>
      <c r="C14" s="1">
        <v>41274</v>
      </c>
      <c r="D14" s="65">
        <f t="shared" si="0"/>
        <v>2012</v>
      </c>
      <c r="E14" s="66" t="s">
        <v>15</v>
      </c>
      <c r="F14" s="66" t="s">
        <v>16</v>
      </c>
      <c r="G14" s="2">
        <v>18380000000</v>
      </c>
      <c r="H14" s="2">
        <v>4508000000</v>
      </c>
      <c r="I14" s="2">
        <v>4989000000</v>
      </c>
      <c r="J14" s="2">
        <v>2778000000</v>
      </c>
      <c r="K14">
        <v>0</v>
      </c>
      <c r="L14" s="2">
        <f t="shared" si="1"/>
        <v>7767000000</v>
      </c>
      <c r="M14" s="2">
        <f t="shared" si="2"/>
        <v>13872000000</v>
      </c>
      <c r="N14" s="2">
        <f t="shared" si="3"/>
        <v>6105000000</v>
      </c>
      <c r="W14" s="2"/>
      <c r="AA14" s="2"/>
      <c r="AC14" s="2"/>
      <c r="AE14" s="2"/>
      <c r="AG14" s="2"/>
      <c r="AI14" s="2"/>
    </row>
    <row r="15" spans="1:35" x14ac:dyDescent="0.3">
      <c r="A15" t="s">
        <v>14</v>
      </c>
      <c r="B15" t="s">
        <v>5</v>
      </c>
      <c r="C15" s="1">
        <v>41639</v>
      </c>
      <c r="D15" s="65">
        <f t="shared" si="0"/>
        <v>2013</v>
      </c>
      <c r="E15" s="66" t="s">
        <v>15</v>
      </c>
      <c r="F15" s="66" t="s">
        <v>16</v>
      </c>
      <c r="G15" s="2">
        <v>18790000000</v>
      </c>
      <c r="H15" s="2">
        <v>4581000000</v>
      </c>
      <c r="I15" s="2">
        <v>5352000000</v>
      </c>
      <c r="J15" s="2">
        <v>2855000000</v>
      </c>
      <c r="K15">
        <v>0</v>
      </c>
      <c r="L15" s="2">
        <f t="shared" si="1"/>
        <v>8207000000</v>
      </c>
      <c r="M15" s="2">
        <f t="shared" si="2"/>
        <v>14209000000</v>
      </c>
      <c r="N15" s="2">
        <f t="shared" si="3"/>
        <v>6002000000</v>
      </c>
      <c r="W15" s="2"/>
      <c r="AA15" s="2"/>
      <c r="AC15" s="2"/>
      <c r="AE15" s="2"/>
      <c r="AG15" s="2"/>
      <c r="AI15" s="2"/>
    </row>
    <row r="16" spans="1:35" x14ac:dyDescent="0.3">
      <c r="A16" t="s">
        <v>14</v>
      </c>
      <c r="B16" t="s">
        <v>6</v>
      </c>
      <c r="C16" s="1">
        <v>42004</v>
      </c>
      <c r="D16" s="65">
        <f t="shared" si="0"/>
        <v>2014</v>
      </c>
      <c r="E16" s="66" t="s">
        <v>15</v>
      </c>
      <c r="F16" s="66" t="s">
        <v>16</v>
      </c>
      <c r="G16" s="2">
        <v>19960000000</v>
      </c>
      <c r="H16" s="2">
        <v>4426000000</v>
      </c>
      <c r="I16" s="2">
        <v>8474000000</v>
      </c>
      <c r="J16" s="2">
        <v>3297000000</v>
      </c>
      <c r="K16">
        <v>0</v>
      </c>
      <c r="L16" s="2">
        <f t="shared" si="1"/>
        <v>11771000000</v>
      </c>
      <c r="M16" s="2">
        <f t="shared" si="2"/>
        <v>15534000000</v>
      </c>
      <c r="N16" s="2">
        <f t="shared" si="3"/>
        <v>3763000000</v>
      </c>
      <c r="W16" s="2"/>
      <c r="AA16" s="2"/>
      <c r="AC16" s="2"/>
      <c r="AE16" s="2"/>
      <c r="AG16" s="2"/>
      <c r="AI16" s="2"/>
    </row>
    <row r="17" spans="1:35" x14ac:dyDescent="0.3">
      <c r="A17" t="s">
        <v>14</v>
      </c>
      <c r="B17" t="s">
        <v>7</v>
      </c>
      <c r="C17" s="1">
        <v>42369</v>
      </c>
      <c r="D17" s="65">
        <f t="shared" si="0"/>
        <v>2015</v>
      </c>
      <c r="E17" s="66" t="s">
        <v>15</v>
      </c>
      <c r="F17" s="66" t="s">
        <v>16</v>
      </c>
      <c r="G17" s="2">
        <v>22859000000</v>
      </c>
      <c r="H17" s="2">
        <v>4500000000</v>
      </c>
      <c r="I17" s="2">
        <v>6387000000</v>
      </c>
      <c r="J17" s="2">
        <v>4285000000</v>
      </c>
      <c r="K17">
        <v>0</v>
      </c>
      <c r="L17" s="2">
        <f t="shared" si="1"/>
        <v>10672000000</v>
      </c>
      <c r="M17" s="2">
        <f t="shared" si="2"/>
        <v>18359000000</v>
      </c>
      <c r="N17" s="2">
        <f t="shared" si="3"/>
        <v>7687000000</v>
      </c>
      <c r="W17" s="2"/>
      <c r="AA17" s="2"/>
      <c r="AC17" s="2"/>
      <c r="AE17" s="2"/>
      <c r="AG17" s="2"/>
      <c r="AI17" s="2"/>
    </row>
    <row r="18" spans="1:35" x14ac:dyDescent="0.3">
      <c r="A18" t="s">
        <v>17</v>
      </c>
      <c r="B18" t="s">
        <v>2</v>
      </c>
      <c r="C18" s="1">
        <v>41547</v>
      </c>
      <c r="D18" s="65">
        <f t="shared" si="0"/>
        <v>2013</v>
      </c>
      <c r="E18" s="66" t="s">
        <v>15</v>
      </c>
      <c r="F18" s="66" t="s">
        <v>18</v>
      </c>
      <c r="G18" s="2">
        <v>87959167000</v>
      </c>
      <c r="H18" s="2">
        <v>85451348000</v>
      </c>
      <c r="I18" s="2">
        <v>1447234000</v>
      </c>
      <c r="J18">
        <v>0</v>
      </c>
      <c r="K18" s="2">
        <v>162186000</v>
      </c>
      <c r="L18" s="2">
        <f t="shared" si="1"/>
        <v>1609420000</v>
      </c>
      <c r="M18" s="2">
        <f t="shared" si="2"/>
        <v>2507819000</v>
      </c>
      <c r="N18" s="2">
        <f t="shared" si="3"/>
        <v>898399000</v>
      </c>
      <c r="W18" s="2"/>
      <c r="AA18" s="2"/>
      <c r="AC18" s="2"/>
      <c r="AE18" s="2"/>
      <c r="AG18" s="2"/>
      <c r="AI18" s="2"/>
    </row>
    <row r="19" spans="1:35" x14ac:dyDescent="0.3">
      <c r="A19" t="s">
        <v>17</v>
      </c>
      <c r="B19" t="s">
        <v>5</v>
      </c>
      <c r="C19" s="1">
        <v>41912</v>
      </c>
      <c r="D19" s="65">
        <f t="shared" si="0"/>
        <v>2014</v>
      </c>
      <c r="E19" s="66" t="s">
        <v>15</v>
      </c>
      <c r="F19" s="66" t="s">
        <v>18</v>
      </c>
      <c r="G19" s="2">
        <v>119569127000</v>
      </c>
      <c r="H19" s="2">
        <v>116586761000</v>
      </c>
      <c r="I19" s="2">
        <v>2011595000</v>
      </c>
      <c r="J19">
        <v>0</v>
      </c>
      <c r="K19" s="2">
        <v>188680000</v>
      </c>
      <c r="L19" s="2">
        <f t="shared" si="1"/>
        <v>2200275000</v>
      </c>
      <c r="M19" s="2">
        <f t="shared" si="2"/>
        <v>2982366000</v>
      </c>
      <c r="N19" s="2">
        <f t="shared" si="3"/>
        <v>782091000</v>
      </c>
      <c r="W19" s="2"/>
      <c r="AA19" s="2"/>
      <c r="AC19" s="2"/>
      <c r="AE19" s="2"/>
      <c r="AG19" s="2"/>
      <c r="AI19" s="2"/>
    </row>
    <row r="20" spans="1:35" x14ac:dyDescent="0.3">
      <c r="A20" t="s">
        <v>17</v>
      </c>
      <c r="B20" t="s">
        <v>6</v>
      </c>
      <c r="C20" s="1">
        <v>42277</v>
      </c>
      <c r="D20" s="65">
        <f t="shared" si="0"/>
        <v>2015</v>
      </c>
      <c r="E20" s="66" t="s">
        <v>15</v>
      </c>
      <c r="F20" s="66" t="s">
        <v>18</v>
      </c>
      <c r="G20" s="2">
        <v>135961803000</v>
      </c>
      <c r="H20" s="2">
        <v>132432490000</v>
      </c>
      <c r="I20" s="2">
        <v>2858458000</v>
      </c>
      <c r="J20">
        <v>0</v>
      </c>
      <c r="K20" s="2">
        <v>248635000</v>
      </c>
      <c r="L20" s="2">
        <f t="shared" si="1"/>
        <v>3107093000</v>
      </c>
      <c r="M20" s="2">
        <f t="shared" si="2"/>
        <v>3529313000</v>
      </c>
      <c r="N20" s="2">
        <f t="shared" si="3"/>
        <v>422220000</v>
      </c>
      <c r="W20" s="2"/>
      <c r="AA20" s="2"/>
      <c r="AC20" s="2"/>
      <c r="AE20" s="2"/>
      <c r="AG20" s="2"/>
      <c r="AI20" s="2"/>
    </row>
    <row r="21" spans="1:35" x14ac:dyDescent="0.3">
      <c r="A21" t="s">
        <v>17</v>
      </c>
      <c r="B21" t="s">
        <v>7</v>
      </c>
      <c r="C21" s="1">
        <v>42643</v>
      </c>
      <c r="D21" s="65">
        <f t="shared" si="0"/>
        <v>2016</v>
      </c>
      <c r="E21" s="66" t="s">
        <v>15</v>
      </c>
      <c r="F21" s="66" t="s">
        <v>18</v>
      </c>
      <c r="G21" s="2">
        <v>146849686000</v>
      </c>
      <c r="H21" s="2">
        <v>142577080000</v>
      </c>
      <c r="I21" s="2">
        <v>2382097000</v>
      </c>
      <c r="J21">
        <v>0</v>
      </c>
      <c r="K21" s="2">
        <v>364735000</v>
      </c>
      <c r="L21" s="2">
        <f t="shared" si="1"/>
        <v>2746832000</v>
      </c>
      <c r="M21" s="2">
        <f t="shared" si="2"/>
        <v>4272606000</v>
      </c>
      <c r="N21" s="2">
        <f t="shared" si="3"/>
        <v>1525774000</v>
      </c>
      <c r="W21" s="2"/>
      <c r="AA21" s="2"/>
      <c r="AC21" s="2"/>
      <c r="AE21" s="2"/>
      <c r="AG21" s="2"/>
      <c r="AI21" s="2"/>
    </row>
    <row r="22" spans="1:35" x14ac:dyDescent="0.3">
      <c r="A22" t="s">
        <v>19</v>
      </c>
      <c r="B22" t="s">
        <v>2</v>
      </c>
      <c r="C22" s="1">
        <v>41274</v>
      </c>
      <c r="D22" s="65">
        <f t="shared" si="0"/>
        <v>2012</v>
      </c>
      <c r="E22" s="66" t="s">
        <v>15</v>
      </c>
      <c r="F22" s="66" t="s">
        <v>20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2">
        <f t="shared" si="1"/>
        <v>8791000000</v>
      </c>
      <c r="M22" s="2">
        <f t="shared" si="2"/>
        <v>10151000000</v>
      </c>
      <c r="N22" s="2">
        <f t="shared" si="3"/>
        <v>1360000000</v>
      </c>
      <c r="W22" s="2"/>
      <c r="AA22" s="2"/>
      <c r="AC22" s="2"/>
      <c r="AE22" s="2"/>
      <c r="AG22" s="2"/>
      <c r="AI22" s="2"/>
    </row>
    <row r="23" spans="1:35" x14ac:dyDescent="0.3">
      <c r="A23" t="s">
        <v>19</v>
      </c>
      <c r="B23" t="s">
        <v>5</v>
      </c>
      <c r="C23" s="1">
        <v>41639</v>
      </c>
      <c r="D23" s="65">
        <f t="shared" si="0"/>
        <v>2013</v>
      </c>
      <c r="E23" s="66" t="s">
        <v>15</v>
      </c>
      <c r="F23" s="66" t="s">
        <v>20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2">
        <f t="shared" si="1"/>
        <v>8331000000</v>
      </c>
      <c r="M23" s="2">
        <f t="shared" si="2"/>
        <v>10464000000</v>
      </c>
      <c r="N23" s="2">
        <f t="shared" si="3"/>
        <v>2133000000</v>
      </c>
      <c r="W23" s="2"/>
      <c r="AA23" s="2"/>
      <c r="AC23" s="2"/>
      <c r="AE23" s="2"/>
      <c r="AG23" s="2"/>
      <c r="AI23" s="2"/>
    </row>
    <row r="24" spans="1:35" x14ac:dyDescent="0.3">
      <c r="A24" t="s">
        <v>19</v>
      </c>
      <c r="B24" t="s">
        <v>6</v>
      </c>
      <c r="C24" s="1">
        <v>42004</v>
      </c>
      <c r="D24" s="65">
        <f t="shared" si="0"/>
        <v>2014</v>
      </c>
      <c r="E24" s="66" t="s">
        <v>15</v>
      </c>
      <c r="F24" s="66" t="s">
        <v>20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2">
        <f t="shared" si="1"/>
        <v>8430000000</v>
      </c>
      <c r="M24" s="2">
        <f t="shared" si="2"/>
        <v>11029000000</v>
      </c>
      <c r="N24" s="2">
        <f t="shared" si="3"/>
        <v>2599000000</v>
      </c>
      <c r="W24" s="2"/>
      <c r="AA24" s="2"/>
      <c r="AC24" s="2"/>
      <c r="AE24" s="2"/>
      <c r="AG24" s="2"/>
      <c r="AI24" s="2"/>
    </row>
    <row r="25" spans="1:35" x14ac:dyDescent="0.3">
      <c r="A25" t="s">
        <v>19</v>
      </c>
      <c r="B25" t="s">
        <v>7</v>
      </c>
      <c r="C25" s="1">
        <v>42369</v>
      </c>
      <c r="D25" s="65">
        <f t="shared" si="0"/>
        <v>2015</v>
      </c>
      <c r="E25" s="66" t="s">
        <v>15</v>
      </c>
      <c r="F25" s="66" t="s">
        <v>20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2">
        <f t="shared" si="1"/>
        <v>8791000000</v>
      </c>
      <c r="M25" s="2">
        <f t="shared" si="2"/>
        <v>11658000000</v>
      </c>
      <c r="N25" s="2">
        <f t="shared" si="3"/>
        <v>2867000000</v>
      </c>
      <c r="W25" s="2"/>
      <c r="AA25" s="2"/>
      <c r="AC25" s="2"/>
      <c r="AE25" s="2"/>
      <c r="AG25" s="2"/>
      <c r="AI25" s="2"/>
    </row>
    <row r="26" spans="1:35" x14ac:dyDescent="0.3">
      <c r="A26" t="s">
        <v>21</v>
      </c>
      <c r="B26" t="s">
        <v>2</v>
      </c>
      <c r="C26" s="1">
        <v>41607</v>
      </c>
      <c r="D26" s="65">
        <f t="shared" si="0"/>
        <v>2013</v>
      </c>
      <c r="E26" s="66" t="s">
        <v>12</v>
      </c>
      <c r="F26" s="66" t="s">
        <v>22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2">
        <f t="shared" si="1"/>
        <v>3019463000</v>
      </c>
      <c r="M26" s="2">
        <f t="shared" si="2"/>
        <v>3468683000</v>
      </c>
      <c r="N26" s="2">
        <f t="shared" si="3"/>
        <v>449220000</v>
      </c>
      <c r="W26" s="2"/>
      <c r="AA26" s="2"/>
      <c r="AC26" s="2"/>
      <c r="AE26" s="2"/>
      <c r="AG26" s="2"/>
      <c r="AI26" s="2"/>
    </row>
    <row r="27" spans="1:35" x14ac:dyDescent="0.3">
      <c r="A27" t="s">
        <v>21</v>
      </c>
      <c r="B27" t="s">
        <v>5</v>
      </c>
      <c r="C27" s="1">
        <v>41971</v>
      </c>
      <c r="D27" s="65">
        <f t="shared" si="0"/>
        <v>2014</v>
      </c>
      <c r="E27" s="66" t="s">
        <v>12</v>
      </c>
      <c r="F27" s="66" t="s">
        <v>22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2">
        <f t="shared" si="1"/>
        <v>3092417000</v>
      </c>
      <c r="M27" s="2">
        <f t="shared" si="2"/>
        <v>3524985000</v>
      </c>
      <c r="N27" s="2">
        <f t="shared" si="3"/>
        <v>432568000</v>
      </c>
      <c r="W27" s="2"/>
      <c r="AA27" s="2"/>
      <c r="AC27" s="2"/>
      <c r="AE27" s="2"/>
      <c r="AG27" s="2"/>
      <c r="AI27" s="2"/>
    </row>
    <row r="28" spans="1:35" x14ac:dyDescent="0.3">
      <c r="A28" t="s">
        <v>21</v>
      </c>
      <c r="B28" t="s">
        <v>6</v>
      </c>
      <c r="C28" s="1">
        <v>42335</v>
      </c>
      <c r="D28" s="65">
        <f t="shared" si="0"/>
        <v>2015</v>
      </c>
      <c r="E28" s="66" t="s">
        <v>12</v>
      </c>
      <c r="F28" s="66" t="s">
        <v>22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2">
        <f t="shared" si="1"/>
        <v>3146540000</v>
      </c>
      <c r="M28" s="2">
        <f t="shared" si="2"/>
        <v>4051194000</v>
      </c>
      <c r="N28" s="2">
        <f t="shared" si="3"/>
        <v>904654000</v>
      </c>
      <c r="W28" s="2"/>
      <c r="AA28" s="2"/>
      <c r="AC28" s="2"/>
      <c r="AE28" s="2"/>
      <c r="AG28" s="2"/>
      <c r="AI28" s="2"/>
    </row>
    <row r="29" spans="1:35" x14ac:dyDescent="0.3">
      <c r="A29" t="s">
        <v>21</v>
      </c>
      <c r="B29" t="s">
        <v>7</v>
      </c>
      <c r="C29" s="1">
        <v>42706</v>
      </c>
      <c r="D29" s="65">
        <f t="shared" si="0"/>
        <v>2016</v>
      </c>
      <c r="E29" s="66" t="s">
        <v>12</v>
      </c>
      <c r="F29" s="66" t="s">
        <v>22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2">
        <f t="shared" si="1"/>
        <v>3542428000</v>
      </c>
      <c r="M29" s="2">
        <f t="shared" si="2"/>
        <v>5034522000</v>
      </c>
      <c r="N29" s="2">
        <f t="shared" si="3"/>
        <v>1492094000</v>
      </c>
      <c r="W29" s="2"/>
      <c r="AA29" s="2"/>
      <c r="AC29" s="2"/>
      <c r="AE29" s="2"/>
      <c r="AG29" s="2"/>
      <c r="AI29" s="2"/>
    </row>
    <row r="30" spans="1:35" x14ac:dyDescent="0.3">
      <c r="A30" t="s">
        <v>23</v>
      </c>
      <c r="B30" t="s">
        <v>2</v>
      </c>
      <c r="C30" s="1">
        <v>41580</v>
      </c>
      <c r="D30" s="65">
        <f t="shared" si="0"/>
        <v>2013</v>
      </c>
      <c r="E30" s="66" t="s">
        <v>12</v>
      </c>
      <c r="F30" s="66" t="s">
        <v>24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2">
        <f t="shared" si="1"/>
        <v>909488000</v>
      </c>
      <c r="M30" s="2">
        <f t="shared" si="2"/>
        <v>1692411000</v>
      </c>
      <c r="N30" s="2">
        <f t="shared" si="3"/>
        <v>782923000</v>
      </c>
      <c r="W30" s="2"/>
      <c r="AA30" s="2"/>
      <c r="AC30" s="2"/>
      <c r="AE30" s="2"/>
      <c r="AG30" s="2"/>
      <c r="AI30" s="2"/>
    </row>
    <row r="31" spans="1:35" x14ac:dyDescent="0.3">
      <c r="A31" t="s">
        <v>23</v>
      </c>
      <c r="B31" t="s">
        <v>5</v>
      </c>
      <c r="C31" s="1">
        <v>41944</v>
      </c>
      <c r="D31" s="65">
        <f t="shared" si="0"/>
        <v>2014</v>
      </c>
      <c r="E31" s="66" t="s">
        <v>12</v>
      </c>
      <c r="F31" s="66" t="s">
        <v>24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2">
        <f t="shared" si="1"/>
        <v>1040382000</v>
      </c>
      <c r="M31" s="2">
        <f t="shared" si="2"/>
        <v>1830188000</v>
      </c>
      <c r="N31" s="2">
        <f t="shared" si="3"/>
        <v>789806000</v>
      </c>
      <c r="W31" s="2"/>
      <c r="AA31" s="2"/>
      <c r="AC31" s="2"/>
      <c r="AE31" s="2"/>
      <c r="AG31" s="2"/>
      <c r="AI31" s="2"/>
    </row>
    <row r="32" spans="1:35" x14ac:dyDescent="0.3">
      <c r="A32" t="s">
        <v>23</v>
      </c>
      <c r="B32" t="s">
        <v>6</v>
      </c>
      <c r="C32" s="1">
        <v>42308</v>
      </c>
      <c r="D32" s="65">
        <f t="shared" si="0"/>
        <v>2015</v>
      </c>
      <c r="E32" s="66" t="s">
        <v>12</v>
      </c>
      <c r="F32" s="66" t="s">
        <v>24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2">
        <f t="shared" si="1"/>
        <v>1428421000</v>
      </c>
      <c r="M32" s="2">
        <f t="shared" si="2"/>
        <v>2259262000</v>
      </c>
      <c r="N32" s="2">
        <f t="shared" si="3"/>
        <v>830841000</v>
      </c>
      <c r="W32" s="2"/>
      <c r="AA32" s="2"/>
      <c r="AC32" s="2"/>
      <c r="AE32" s="2"/>
      <c r="AG32" s="2"/>
      <c r="AI32" s="2"/>
    </row>
    <row r="33" spans="1:35" x14ac:dyDescent="0.3">
      <c r="A33" t="s">
        <v>23</v>
      </c>
      <c r="B33" t="s">
        <v>7</v>
      </c>
      <c r="C33" s="1">
        <v>42672</v>
      </c>
      <c r="D33" s="65">
        <f t="shared" si="0"/>
        <v>2016</v>
      </c>
      <c r="E33" s="66" t="s">
        <v>12</v>
      </c>
      <c r="F33" s="66" t="s">
        <v>24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2">
        <f t="shared" si="1"/>
        <v>1185377000</v>
      </c>
      <c r="M33" s="2">
        <f t="shared" si="2"/>
        <v>2227173000</v>
      </c>
      <c r="N33" s="2">
        <f t="shared" si="3"/>
        <v>1041796000</v>
      </c>
      <c r="W33" s="2"/>
      <c r="AA33" s="2"/>
      <c r="AC33" s="2"/>
      <c r="AE33" s="2"/>
      <c r="AG33" s="2"/>
      <c r="AI33" s="2"/>
    </row>
    <row r="34" spans="1:35" x14ac:dyDescent="0.3">
      <c r="A34" t="s">
        <v>25</v>
      </c>
      <c r="B34" t="s">
        <v>2</v>
      </c>
      <c r="C34" s="1">
        <v>41274</v>
      </c>
      <c r="D34" s="65">
        <f t="shared" si="0"/>
        <v>2012</v>
      </c>
      <c r="E34" s="66" t="s">
        <v>26</v>
      </c>
      <c r="F34" s="66" t="s">
        <v>27</v>
      </c>
      <c r="G34" s="2">
        <v>90559000000</v>
      </c>
      <c r="H34" s="2">
        <v>86936000000</v>
      </c>
      <c r="I34" s="2">
        <v>1665000000</v>
      </c>
      <c r="J34">
        <v>0</v>
      </c>
      <c r="K34">
        <v>0</v>
      </c>
      <c r="L34" s="2">
        <f t="shared" si="1"/>
        <v>1665000000</v>
      </c>
      <c r="M34" s="2">
        <f t="shared" si="2"/>
        <v>3623000000</v>
      </c>
      <c r="N34" s="2">
        <f t="shared" si="3"/>
        <v>1958000000</v>
      </c>
      <c r="W34" s="2"/>
      <c r="AA34" s="2"/>
      <c r="AC34" s="2"/>
      <c r="AE34" s="2"/>
      <c r="AG34" s="2"/>
      <c r="AI34" s="2"/>
    </row>
    <row r="35" spans="1:35" x14ac:dyDescent="0.3">
      <c r="A35" t="s">
        <v>25</v>
      </c>
      <c r="B35" t="s">
        <v>5</v>
      </c>
      <c r="C35" s="1">
        <v>41639</v>
      </c>
      <c r="D35" s="65">
        <f t="shared" si="0"/>
        <v>2013</v>
      </c>
      <c r="E35" s="66" t="s">
        <v>26</v>
      </c>
      <c r="F35" s="66" t="s">
        <v>27</v>
      </c>
      <c r="G35" s="2">
        <v>89804000000</v>
      </c>
      <c r="H35" s="2">
        <v>85915000000</v>
      </c>
      <c r="I35" s="2">
        <v>1759000000</v>
      </c>
      <c r="J35">
        <v>0</v>
      </c>
      <c r="K35">
        <v>0</v>
      </c>
      <c r="L35" s="2">
        <f t="shared" si="1"/>
        <v>1759000000</v>
      </c>
      <c r="M35" s="2">
        <f t="shared" si="2"/>
        <v>3889000000</v>
      </c>
      <c r="N35" s="2">
        <f t="shared" si="3"/>
        <v>2130000000</v>
      </c>
      <c r="W35" s="2"/>
      <c r="AA35" s="2"/>
      <c r="AC35" s="2"/>
      <c r="AE35" s="2"/>
      <c r="AG35" s="2"/>
      <c r="AI35" s="2"/>
    </row>
    <row r="36" spans="1:35" x14ac:dyDescent="0.3">
      <c r="A36" t="s">
        <v>25</v>
      </c>
      <c r="B36" t="s">
        <v>6</v>
      </c>
      <c r="C36" s="1">
        <v>42004</v>
      </c>
      <c r="D36" s="65">
        <f t="shared" si="0"/>
        <v>2014</v>
      </c>
      <c r="E36" s="66" t="s">
        <v>26</v>
      </c>
      <c r="F36" s="66" t="s">
        <v>27</v>
      </c>
      <c r="G36" s="2">
        <v>81201000000</v>
      </c>
      <c r="H36" s="2">
        <v>76433000000</v>
      </c>
      <c r="I36" s="2">
        <v>1907000000</v>
      </c>
      <c r="J36">
        <v>0</v>
      </c>
      <c r="K36">
        <v>0</v>
      </c>
      <c r="L36" s="2">
        <f t="shared" si="1"/>
        <v>1907000000</v>
      </c>
      <c r="M36" s="2">
        <f t="shared" si="2"/>
        <v>4768000000</v>
      </c>
      <c r="N36" s="2">
        <f t="shared" si="3"/>
        <v>2861000000</v>
      </c>
      <c r="W36" s="2"/>
      <c r="AA36" s="2"/>
      <c r="AC36" s="2"/>
      <c r="AE36" s="2"/>
      <c r="AG36" s="2"/>
      <c r="AI36" s="2"/>
    </row>
    <row r="37" spans="1:35" x14ac:dyDescent="0.3">
      <c r="A37" t="s">
        <v>25</v>
      </c>
      <c r="B37" t="s">
        <v>7</v>
      </c>
      <c r="C37" s="1">
        <v>42369</v>
      </c>
      <c r="D37" s="65">
        <f t="shared" si="0"/>
        <v>2015</v>
      </c>
      <c r="E37" s="66" t="s">
        <v>26</v>
      </c>
      <c r="F37" s="66" t="s">
        <v>27</v>
      </c>
      <c r="G37" s="2">
        <v>67702000000</v>
      </c>
      <c r="H37" s="2">
        <v>63682000000</v>
      </c>
      <c r="I37" s="2">
        <v>2010000000</v>
      </c>
      <c r="J37">
        <v>0</v>
      </c>
      <c r="K37">
        <v>0</v>
      </c>
      <c r="L37" s="2">
        <f t="shared" si="1"/>
        <v>2010000000</v>
      </c>
      <c r="M37" s="2">
        <f t="shared" si="2"/>
        <v>4020000000</v>
      </c>
      <c r="N37" s="2">
        <f t="shared" si="3"/>
        <v>2010000000</v>
      </c>
      <c r="W37" s="2"/>
      <c r="AA37" s="2"/>
      <c r="AC37" s="2"/>
      <c r="AE37" s="2"/>
      <c r="AG37" s="2"/>
      <c r="AI37" s="2"/>
    </row>
    <row r="38" spans="1:35" x14ac:dyDescent="0.3">
      <c r="A38" t="s">
        <v>28</v>
      </c>
      <c r="B38" t="s">
        <v>2</v>
      </c>
      <c r="C38" s="1">
        <v>41274</v>
      </c>
      <c r="D38" s="65">
        <f t="shared" si="0"/>
        <v>2012</v>
      </c>
      <c r="E38" s="66" t="s">
        <v>12</v>
      </c>
      <c r="F38" s="66" t="s">
        <v>29</v>
      </c>
      <c r="G38" s="2">
        <v>3641390000</v>
      </c>
      <c r="H38" s="2">
        <v>2392091000</v>
      </c>
      <c r="I38" s="2">
        <v>108059000</v>
      </c>
      <c r="J38">
        <v>0</v>
      </c>
      <c r="K38" s="2">
        <v>166876000</v>
      </c>
      <c r="L38" s="2">
        <f t="shared" si="1"/>
        <v>274935000</v>
      </c>
      <c r="M38" s="2">
        <f t="shared" si="2"/>
        <v>1249299000</v>
      </c>
      <c r="N38" s="2">
        <f t="shared" si="3"/>
        <v>974364000</v>
      </c>
      <c r="W38" s="2"/>
      <c r="AA38" s="2"/>
      <c r="AC38" s="2"/>
      <c r="AE38" s="2"/>
      <c r="AG38" s="2"/>
      <c r="AI38" s="2"/>
    </row>
    <row r="39" spans="1:35" x14ac:dyDescent="0.3">
      <c r="A39" t="s">
        <v>28</v>
      </c>
      <c r="B39" t="s">
        <v>5</v>
      </c>
      <c r="C39" s="1">
        <v>41639</v>
      </c>
      <c r="D39" s="65">
        <f t="shared" si="0"/>
        <v>2013</v>
      </c>
      <c r="E39" s="66" t="s">
        <v>12</v>
      </c>
      <c r="F39" s="66" t="s">
        <v>29</v>
      </c>
      <c r="G39" s="2">
        <v>4319063000</v>
      </c>
      <c r="H39" s="2">
        <v>2894917000</v>
      </c>
      <c r="I39" s="2">
        <v>109115000</v>
      </c>
      <c r="J39">
        <v>0</v>
      </c>
      <c r="K39" s="2">
        <v>216119000</v>
      </c>
      <c r="L39" s="2">
        <f t="shared" si="1"/>
        <v>325234000</v>
      </c>
      <c r="M39" s="2">
        <f t="shared" si="2"/>
        <v>1424146000</v>
      </c>
      <c r="N39" s="2">
        <f t="shared" si="3"/>
        <v>1098912000</v>
      </c>
      <c r="W39" s="2"/>
      <c r="AA39" s="2"/>
      <c r="AC39" s="2"/>
      <c r="AE39" s="2"/>
      <c r="AG39" s="2"/>
      <c r="AI39" s="2"/>
    </row>
    <row r="40" spans="1:35" x14ac:dyDescent="0.3">
      <c r="A40" t="s">
        <v>28</v>
      </c>
      <c r="B40" t="s">
        <v>6</v>
      </c>
      <c r="C40" s="1">
        <v>42004</v>
      </c>
      <c r="D40" s="65">
        <f t="shared" si="0"/>
        <v>2014</v>
      </c>
      <c r="E40" s="66" t="s">
        <v>12</v>
      </c>
      <c r="F40" s="66" t="s">
        <v>29</v>
      </c>
      <c r="G40" s="2">
        <v>5302940000</v>
      </c>
      <c r="H40" s="2">
        <v>3643979000</v>
      </c>
      <c r="I40" s="2">
        <v>247412000</v>
      </c>
      <c r="J40">
        <v>0</v>
      </c>
      <c r="K40" s="2">
        <v>313082000</v>
      </c>
      <c r="L40" s="2">
        <f t="shared" si="1"/>
        <v>560494000</v>
      </c>
      <c r="M40" s="2">
        <f t="shared" si="2"/>
        <v>1658961000</v>
      </c>
      <c r="N40" s="2">
        <f t="shared" si="3"/>
        <v>1098467000</v>
      </c>
      <c r="W40" s="2"/>
      <c r="AA40" s="2"/>
      <c r="AC40" s="2"/>
      <c r="AE40" s="2"/>
      <c r="AG40" s="2"/>
      <c r="AI40" s="2"/>
    </row>
    <row r="41" spans="1:35" x14ac:dyDescent="0.3">
      <c r="A41" t="s">
        <v>28</v>
      </c>
      <c r="B41" t="s">
        <v>7</v>
      </c>
      <c r="C41" s="1">
        <v>42369</v>
      </c>
      <c r="D41" s="65">
        <f t="shared" si="0"/>
        <v>2015</v>
      </c>
      <c r="E41" s="66" t="s">
        <v>12</v>
      </c>
      <c r="F41" s="66" t="s">
        <v>29</v>
      </c>
      <c r="G41" s="2">
        <v>6439746000</v>
      </c>
      <c r="H41" s="2">
        <v>4482700000</v>
      </c>
      <c r="I41" s="2">
        <v>203046000</v>
      </c>
      <c r="J41">
        <v>0</v>
      </c>
      <c r="K41" s="2">
        <v>492140000</v>
      </c>
      <c r="L41" s="2">
        <f t="shared" si="1"/>
        <v>695186000</v>
      </c>
      <c r="M41" s="2">
        <f t="shared" si="2"/>
        <v>1957046000</v>
      </c>
      <c r="N41" s="2">
        <f t="shared" si="3"/>
        <v>1261860000</v>
      </c>
      <c r="W41" s="2"/>
      <c r="AA41" s="2"/>
      <c r="AC41" s="2"/>
      <c r="AE41" s="2"/>
      <c r="AG41" s="2"/>
      <c r="AI41" s="2"/>
    </row>
    <row r="42" spans="1:35" x14ac:dyDescent="0.3">
      <c r="A42" t="s">
        <v>30</v>
      </c>
      <c r="B42" t="s">
        <v>2</v>
      </c>
      <c r="C42" s="1">
        <v>41305</v>
      </c>
      <c r="D42" s="65">
        <f t="shared" si="0"/>
        <v>2013</v>
      </c>
      <c r="E42" s="66" t="s">
        <v>12</v>
      </c>
      <c r="F42" s="66" t="s">
        <v>22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2">
        <f t="shared" si="1"/>
        <v>1723900000</v>
      </c>
      <c r="M42" s="2">
        <f t="shared" si="2"/>
        <v>2073700000</v>
      </c>
      <c r="N42" s="2">
        <f t="shared" si="3"/>
        <v>349800000</v>
      </c>
      <c r="W42" s="2"/>
      <c r="AA42" s="2"/>
      <c r="AC42" s="2"/>
      <c r="AE42" s="2"/>
      <c r="AG42" s="2"/>
      <c r="AI42" s="2"/>
    </row>
    <row r="43" spans="1:35" x14ac:dyDescent="0.3">
      <c r="A43" t="s">
        <v>30</v>
      </c>
      <c r="B43" t="s">
        <v>5</v>
      </c>
      <c r="C43" s="1">
        <v>41670</v>
      </c>
      <c r="D43" s="65">
        <f t="shared" si="0"/>
        <v>2014</v>
      </c>
      <c r="E43" s="66" t="s">
        <v>12</v>
      </c>
      <c r="F43" s="66" t="s">
        <v>22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2">
        <f t="shared" si="1"/>
        <v>1702000000</v>
      </c>
      <c r="M43" s="2">
        <f t="shared" si="2"/>
        <v>1999600000</v>
      </c>
      <c r="N43" s="2">
        <f t="shared" si="3"/>
        <v>297600000</v>
      </c>
      <c r="W43" s="2"/>
      <c r="AA43" s="2"/>
      <c r="AC43" s="2"/>
      <c r="AE43" s="2"/>
      <c r="AG43" s="2"/>
      <c r="AI43" s="2"/>
    </row>
    <row r="44" spans="1:35" x14ac:dyDescent="0.3">
      <c r="A44" t="s">
        <v>30</v>
      </c>
      <c r="B44" t="s">
        <v>6</v>
      </c>
      <c r="C44" s="1">
        <v>42035</v>
      </c>
      <c r="D44" s="65">
        <f t="shared" si="0"/>
        <v>2015</v>
      </c>
      <c r="E44" s="66" t="s">
        <v>12</v>
      </c>
      <c r="F44" s="66" t="s">
        <v>22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2">
        <f t="shared" si="1"/>
        <v>2046300000</v>
      </c>
      <c r="M44" s="2">
        <f t="shared" si="2"/>
        <v>2170100000</v>
      </c>
      <c r="N44" s="2">
        <f t="shared" si="3"/>
        <v>123800000</v>
      </c>
      <c r="W44" s="2"/>
      <c r="AA44" s="2"/>
      <c r="AC44" s="2"/>
      <c r="AE44" s="2"/>
      <c r="AG44" s="2"/>
      <c r="AI44" s="2"/>
    </row>
    <row r="45" spans="1:35" x14ac:dyDescent="0.3">
      <c r="A45" t="s">
        <v>30</v>
      </c>
      <c r="B45" t="s">
        <v>7</v>
      </c>
      <c r="C45" s="1">
        <v>42400</v>
      </c>
      <c r="D45" s="65">
        <f t="shared" si="0"/>
        <v>2016</v>
      </c>
      <c r="E45" s="66" t="s">
        <v>12</v>
      </c>
      <c r="F45" s="66" t="s">
        <v>22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2">
        <f t="shared" si="1"/>
        <v>2132100000</v>
      </c>
      <c r="M45" s="2">
        <f t="shared" si="2"/>
        <v>2133400000</v>
      </c>
      <c r="N45" s="2">
        <f t="shared" si="3"/>
        <v>1300000</v>
      </c>
      <c r="W45" s="2"/>
      <c r="AA45" s="2"/>
      <c r="AC45" s="2"/>
      <c r="AE45" s="2"/>
      <c r="AG45" s="2"/>
      <c r="AI45" s="2"/>
    </row>
    <row r="46" spans="1:35" x14ac:dyDescent="0.3">
      <c r="A46" t="s">
        <v>31</v>
      </c>
      <c r="B46" t="s">
        <v>2</v>
      </c>
      <c r="C46" s="1">
        <v>41274</v>
      </c>
      <c r="D46" s="65">
        <f t="shared" si="0"/>
        <v>2012</v>
      </c>
      <c r="E46" s="66" t="s">
        <v>32</v>
      </c>
      <c r="F46" s="66" t="s">
        <v>33</v>
      </c>
      <c r="G46" s="2">
        <v>5781000000</v>
      </c>
      <c r="H46" s="2">
        <v>3477000000</v>
      </c>
      <c r="I46" s="2">
        <v>443000000</v>
      </c>
      <c r="J46">
        <v>0</v>
      </c>
      <c r="K46" s="2">
        <v>673000000</v>
      </c>
      <c r="L46" s="2">
        <f t="shared" si="1"/>
        <v>1116000000</v>
      </c>
      <c r="M46" s="2">
        <f t="shared" si="2"/>
        <v>2304000000</v>
      </c>
      <c r="N46" s="2">
        <f t="shared" si="3"/>
        <v>1188000000</v>
      </c>
      <c r="W46" s="2"/>
      <c r="AA46" s="2"/>
      <c r="AC46" s="2"/>
      <c r="AE46" s="2"/>
      <c r="AG46" s="2"/>
      <c r="AI46" s="2"/>
    </row>
    <row r="47" spans="1:35" x14ac:dyDescent="0.3">
      <c r="A47" t="s">
        <v>31</v>
      </c>
      <c r="B47" t="s">
        <v>5</v>
      </c>
      <c r="C47" s="1">
        <v>41639</v>
      </c>
      <c r="D47" s="65">
        <f t="shared" si="0"/>
        <v>2013</v>
      </c>
      <c r="E47" s="66" t="s">
        <v>32</v>
      </c>
      <c r="F47" s="66" t="s">
        <v>33</v>
      </c>
      <c r="G47" s="2">
        <v>5838000000</v>
      </c>
      <c r="H47" s="2">
        <v>3490000000</v>
      </c>
      <c r="I47" s="2">
        <v>458000000</v>
      </c>
      <c r="J47">
        <v>0</v>
      </c>
      <c r="K47" s="2">
        <v>706000000</v>
      </c>
      <c r="L47" s="2">
        <f t="shared" si="1"/>
        <v>1164000000</v>
      </c>
      <c r="M47" s="2">
        <f t="shared" si="2"/>
        <v>2348000000</v>
      </c>
      <c r="N47" s="2">
        <f t="shared" si="3"/>
        <v>1184000000</v>
      </c>
      <c r="W47" s="2"/>
      <c r="AA47" s="2"/>
      <c r="AC47" s="2"/>
      <c r="AE47" s="2"/>
      <c r="AG47" s="2"/>
      <c r="AI47" s="2"/>
    </row>
    <row r="48" spans="1:35" x14ac:dyDescent="0.3">
      <c r="A48" t="s">
        <v>31</v>
      </c>
      <c r="B48" t="s">
        <v>6</v>
      </c>
      <c r="C48" s="1">
        <v>42004</v>
      </c>
      <c r="D48" s="65">
        <f t="shared" si="0"/>
        <v>2014</v>
      </c>
      <c r="E48" s="66" t="s">
        <v>32</v>
      </c>
      <c r="F48" s="66" t="s">
        <v>33</v>
      </c>
      <c r="G48" s="2">
        <v>6053000000</v>
      </c>
      <c r="H48" s="2">
        <v>3586000000</v>
      </c>
      <c r="I48" s="2">
        <v>468000000</v>
      </c>
      <c r="J48">
        <v>0</v>
      </c>
      <c r="K48" s="2">
        <v>745000000</v>
      </c>
      <c r="L48" s="2">
        <f t="shared" si="1"/>
        <v>1213000000</v>
      </c>
      <c r="M48" s="2">
        <f t="shared" si="2"/>
        <v>2467000000</v>
      </c>
      <c r="N48" s="2">
        <f t="shared" si="3"/>
        <v>1254000000</v>
      </c>
      <c r="W48" s="2"/>
      <c r="AA48" s="2"/>
      <c r="AC48" s="2"/>
      <c r="AE48" s="2"/>
      <c r="AG48" s="2"/>
      <c r="AI48" s="2"/>
    </row>
    <row r="49" spans="1:35" x14ac:dyDescent="0.3">
      <c r="A49" t="s">
        <v>31</v>
      </c>
      <c r="B49" t="s">
        <v>7</v>
      </c>
      <c r="C49" s="1">
        <v>42369</v>
      </c>
      <c r="D49" s="65">
        <f t="shared" si="0"/>
        <v>2015</v>
      </c>
      <c r="E49" s="66" t="s">
        <v>32</v>
      </c>
      <c r="F49" s="66" t="s">
        <v>33</v>
      </c>
      <c r="G49" s="2">
        <v>6098000000</v>
      </c>
      <c r="H49" s="2">
        <v>3501000000</v>
      </c>
      <c r="I49" s="2">
        <v>542000000</v>
      </c>
      <c r="J49">
        <v>0</v>
      </c>
      <c r="K49" s="2">
        <v>796000000</v>
      </c>
      <c r="L49" s="2">
        <f t="shared" si="1"/>
        <v>1338000000</v>
      </c>
      <c r="M49" s="2">
        <f t="shared" si="2"/>
        <v>2597000000</v>
      </c>
      <c r="N49" s="2">
        <f t="shared" si="3"/>
        <v>1259000000</v>
      </c>
      <c r="W49" s="2"/>
      <c r="AA49" s="2"/>
      <c r="AC49" s="2"/>
      <c r="AE49" s="2"/>
      <c r="AG49" s="2"/>
      <c r="AI49" s="2"/>
    </row>
    <row r="50" spans="1:35" x14ac:dyDescent="0.3">
      <c r="A50" t="s">
        <v>34</v>
      </c>
      <c r="B50" t="s">
        <v>2</v>
      </c>
      <c r="C50" s="1">
        <v>41274</v>
      </c>
      <c r="D50" s="65">
        <f t="shared" si="0"/>
        <v>2012</v>
      </c>
      <c r="E50" s="66" t="s">
        <v>32</v>
      </c>
      <c r="F50" s="66" t="s">
        <v>35</v>
      </c>
      <c r="G50" s="2">
        <v>14945000000</v>
      </c>
      <c r="H50" s="2">
        <v>6395000000</v>
      </c>
      <c r="I50" s="2">
        <v>3812000000</v>
      </c>
      <c r="J50">
        <v>0</v>
      </c>
      <c r="K50" s="2">
        <v>1782000000</v>
      </c>
      <c r="L50" s="2">
        <f t="shared" si="1"/>
        <v>5594000000</v>
      </c>
      <c r="M50" s="2">
        <f t="shared" si="2"/>
        <v>8550000000</v>
      </c>
      <c r="N50" s="2">
        <f t="shared" si="3"/>
        <v>2956000000</v>
      </c>
      <c r="W50" s="2"/>
      <c r="AA50" s="2"/>
      <c r="AC50" s="2"/>
      <c r="AE50" s="2"/>
      <c r="AG50" s="2"/>
      <c r="AI50" s="2"/>
    </row>
    <row r="51" spans="1:35" x14ac:dyDescent="0.3">
      <c r="A51" t="s">
        <v>34</v>
      </c>
      <c r="B51" t="s">
        <v>5</v>
      </c>
      <c r="C51" s="1">
        <v>41639</v>
      </c>
      <c r="D51" s="65">
        <f t="shared" si="0"/>
        <v>2013</v>
      </c>
      <c r="E51" s="66" t="s">
        <v>32</v>
      </c>
      <c r="F51" s="66" t="s">
        <v>35</v>
      </c>
      <c r="G51" s="2">
        <v>14813500000</v>
      </c>
      <c r="H51" s="2">
        <v>6722300000</v>
      </c>
      <c r="I51" s="2">
        <v>3329800000</v>
      </c>
      <c r="J51">
        <v>0</v>
      </c>
      <c r="K51" s="2">
        <v>1712500000</v>
      </c>
      <c r="L51" s="2">
        <f t="shared" si="1"/>
        <v>5042300000</v>
      </c>
      <c r="M51" s="2">
        <f t="shared" si="2"/>
        <v>8091200000</v>
      </c>
      <c r="N51" s="2">
        <f t="shared" si="3"/>
        <v>3048900000</v>
      </c>
      <c r="W51" s="2"/>
      <c r="AA51" s="2"/>
      <c r="AC51" s="2"/>
      <c r="AE51" s="2"/>
      <c r="AG51" s="2"/>
      <c r="AI51" s="2"/>
    </row>
    <row r="52" spans="1:35" x14ac:dyDescent="0.3">
      <c r="A52" t="s">
        <v>34</v>
      </c>
      <c r="B52" t="s">
        <v>6</v>
      </c>
      <c r="C52" s="1">
        <v>42004</v>
      </c>
      <c r="D52" s="65">
        <f t="shared" si="0"/>
        <v>2014</v>
      </c>
      <c r="E52" s="66" t="s">
        <v>32</v>
      </c>
      <c r="F52" s="66" t="s">
        <v>35</v>
      </c>
      <c r="G52" s="2">
        <v>16378600000</v>
      </c>
      <c r="H52" s="2">
        <v>7685700000</v>
      </c>
      <c r="I52" s="2">
        <v>3667900000</v>
      </c>
      <c r="J52">
        <v>0</v>
      </c>
      <c r="K52" s="2">
        <v>1897600000</v>
      </c>
      <c r="L52" s="2">
        <f t="shared" si="1"/>
        <v>5565500000</v>
      </c>
      <c r="M52" s="2">
        <f t="shared" si="2"/>
        <v>8692900000</v>
      </c>
      <c r="N52" s="2">
        <f t="shared" si="3"/>
        <v>3127400000</v>
      </c>
      <c r="W52" s="2"/>
      <c r="AA52" s="2"/>
      <c r="AC52" s="2"/>
      <c r="AE52" s="2"/>
      <c r="AG52" s="2"/>
      <c r="AI52" s="2"/>
    </row>
    <row r="53" spans="1:35" x14ac:dyDescent="0.3">
      <c r="A53" t="s">
        <v>34</v>
      </c>
      <c r="B53" t="s">
        <v>7</v>
      </c>
      <c r="C53" s="1">
        <v>42369</v>
      </c>
      <c r="D53" s="65">
        <f t="shared" si="0"/>
        <v>2015</v>
      </c>
      <c r="E53" s="66" t="s">
        <v>32</v>
      </c>
      <c r="F53" s="66" t="s">
        <v>35</v>
      </c>
      <c r="G53" s="2">
        <v>16453200000</v>
      </c>
      <c r="H53" s="2">
        <v>7433500000</v>
      </c>
      <c r="I53" s="2">
        <v>3676500000</v>
      </c>
      <c r="J53">
        <v>0</v>
      </c>
      <c r="K53" s="2">
        <v>2009700000</v>
      </c>
      <c r="L53" s="2">
        <f t="shared" si="1"/>
        <v>5686200000</v>
      </c>
      <c r="M53" s="2">
        <f t="shared" si="2"/>
        <v>9019700000</v>
      </c>
      <c r="N53" s="2">
        <f t="shared" si="3"/>
        <v>3333500000</v>
      </c>
      <c r="W53" s="2"/>
      <c r="AA53" s="2"/>
      <c r="AC53" s="2"/>
      <c r="AE53" s="2"/>
      <c r="AG53" s="2"/>
      <c r="AI53" s="2"/>
    </row>
    <row r="54" spans="1:35" x14ac:dyDescent="0.3">
      <c r="A54" t="s">
        <v>36</v>
      </c>
      <c r="B54" t="s">
        <v>2</v>
      </c>
      <c r="C54" s="1">
        <v>41274</v>
      </c>
      <c r="D54" s="65">
        <f t="shared" si="0"/>
        <v>2012</v>
      </c>
      <c r="E54" s="66" t="s">
        <v>37</v>
      </c>
      <c r="F54" s="66" t="s">
        <v>38</v>
      </c>
      <c r="G54" s="2">
        <v>25364000000</v>
      </c>
      <c r="H54" s="2">
        <v>17074000000</v>
      </c>
      <c r="I54">
        <v>0</v>
      </c>
      <c r="J54">
        <v>0</v>
      </c>
      <c r="K54" s="2">
        <v>3727000000</v>
      </c>
      <c r="L54" s="2">
        <f t="shared" si="1"/>
        <v>3727000000</v>
      </c>
      <c r="M54" s="2">
        <f t="shared" si="2"/>
        <v>8290000000</v>
      </c>
      <c r="N54" s="2">
        <f t="shared" si="3"/>
        <v>4563000000</v>
      </c>
      <c r="W54" s="2"/>
      <c r="AA54" s="2"/>
      <c r="AC54" s="2"/>
      <c r="AE54" s="2"/>
      <c r="AG54" s="2"/>
      <c r="AI54" s="2"/>
    </row>
    <row r="55" spans="1:35" x14ac:dyDescent="0.3">
      <c r="A55" t="s">
        <v>36</v>
      </c>
      <c r="B55" t="s">
        <v>5</v>
      </c>
      <c r="C55" s="1">
        <v>41639</v>
      </c>
      <c r="D55" s="65">
        <f t="shared" si="0"/>
        <v>2013</v>
      </c>
      <c r="E55" s="66" t="s">
        <v>37</v>
      </c>
      <c r="F55" s="66" t="s">
        <v>38</v>
      </c>
      <c r="G55" s="2">
        <v>23939000000</v>
      </c>
      <c r="H55" s="2">
        <v>15341000000</v>
      </c>
      <c r="I55">
        <v>0</v>
      </c>
      <c r="J55">
        <v>0</v>
      </c>
      <c r="K55" s="2">
        <v>3489000000</v>
      </c>
      <c r="L55" s="2">
        <f t="shared" si="1"/>
        <v>3489000000</v>
      </c>
      <c r="M55" s="2">
        <f t="shared" si="2"/>
        <v>8598000000</v>
      </c>
      <c r="N55" s="2">
        <f t="shared" si="3"/>
        <v>5109000000</v>
      </c>
      <c r="W55" s="2"/>
      <c r="AA55" s="2"/>
      <c r="AC55" s="2"/>
      <c r="AE55" s="2"/>
      <c r="AG55" s="2"/>
      <c r="AI55" s="2"/>
    </row>
    <row r="56" spans="1:35" x14ac:dyDescent="0.3">
      <c r="A56" t="s">
        <v>36</v>
      </c>
      <c r="B56" t="s">
        <v>6</v>
      </c>
      <c r="C56" s="1">
        <v>42004</v>
      </c>
      <c r="D56" s="65">
        <f t="shared" si="0"/>
        <v>2014</v>
      </c>
      <c r="E56" s="66" t="s">
        <v>37</v>
      </c>
      <c r="F56" s="66" t="s">
        <v>38</v>
      </c>
      <c r="G56" s="2">
        <v>22728000000</v>
      </c>
      <c r="H56" s="2">
        <v>14373000000</v>
      </c>
      <c r="I56">
        <v>0</v>
      </c>
      <c r="J56">
        <v>0</v>
      </c>
      <c r="K56" s="2">
        <v>3547000000</v>
      </c>
      <c r="L56" s="2">
        <f t="shared" si="1"/>
        <v>3547000000</v>
      </c>
      <c r="M56" s="2">
        <f t="shared" si="2"/>
        <v>8355000000</v>
      </c>
      <c r="N56" s="2">
        <f t="shared" si="3"/>
        <v>4808000000</v>
      </c>
      <c r="W56" s="2"/>
      <c r="AA56" s="2"/>
      <c r="AC56" s="2"/>
      <c r="AE56" s="2"/>
      <c r="AG56" s="2"/>
      <c r="AI56" s="2"/>
    </row>
    <row r="57" spans="1:35" x14ac:dyDescent="0.3">
      <c r="A57" t="s">
        <v>36</v>
      </c>
      <c r="B57" t="s">
        <v>7</v>
      </c>
      <c r="C57" s="1">
        <v>42369</v>
      </c>
      <c r="D57" s="65">
        <f t="shared" si="0"/>
        <v>2015</v>
      </c>
      <c r="E57" s="66" t="s">
        <v>37</v>
      </c>
      <c r="F57" s="66" t="s">
        <v>38</v>
      </c>
      <c r="G57" s="2">
        <v>20872000000</v>
      </c>
      <c r="H57" s="2">
        <v>13049000000</v>
      </c>
      <c r="I57">
        <v>0</v>
      </c>
      <c r="J57">
        <v>0</v>
      </c>
      <c r="K57" s="2">
        <v>3672000000</v>
      </c>
      <c r="L57" s="2">
        <f t="shared" si="1"/>
        <v>3672000000</v>
      </c>
      <c r="M57" s="2">
        <f t="shared" si="2"/>
        <v>7823000000</v>
      </c>
      <c r="N57" s="2">
        <f t="shared" si="3"/>
        <v>4151000000</v>
      </c>
      <c r="W57" s="2"/>
      <c r="AA57" s="2"/>
      <c r="AC57" s="2"/>
      <c r="AE57" s="2"/>
      <c r="AG57" s="2"/>
      <c r="AI57" s="2"/>
    </row>
    <row r="58" spans="1:35" x14ac:dyDescent="0.3">
      <c r="A58" t="s">
        <v>39</v>
      </c>
      <c r="B58" t="s">
        <v>2</v>
      </c>
      <c r="C58" s="1">
        <v>41274</v>
      </c>
      <c r="D58" s="65">
        <f t="shared" si="0"/>
        <v>2012</v>
      </c>
      <c r="E58" s="66" t="s">
        <v>37</v>
      </c>
      <c r="F58" s="66" t="s">
        <v>40</v>
      </c>
      <c r="G58" s="2">
        <v>71214000000</v>
      </c>
      <c r="H58" s="2">
        <v>37745000000</v>
      </c>
      <c r="I58" s="2">
        <v>21491000000</v>
      </c>
      <c r="J58">
        <v>0</v>
      </c>
      <c r="K58">
        <v>0</v>
      </c>
      <c r="L58" s="2">
        <f t="shared" si="1"/>
        <v>21491000000</v>
      </c>
      <c r="M58" s="2">
        <f t="shared" si="2"/>
        <v>33469000000</v>
      </c>
      <c r="N58" s="2">
        <f t="shared" si="3"/>
        <v>11978000000</v>
      </c>
      <c r="W58" s="2"/>
      <c r="AA58" s="2"/>
      <c r="AC58" s="2"/>
      <c r="AE58" s="2"/>
      <c r="AG58" s="2"/>
      <c r="AI58" s="2"/>
    </row>
    <row r="59" spans="1:35" x14ac:dyDescent="0.3">
      <c r="A59" t="s">
        <v>39</v>
      </c>
      <c r="B59" t="s">
        <v>5</v>
      </c>
      <c r="C59" s="1">
        <v>41639</v>
      </c>
      <c r="D59" s="65">
        <f t="shared" si="0"/>
        <v>2013</v>
      </c>
      <c r="E59" s="66" t="s">
        <v>37</v>
      </c>
      <c r="F59" s="66" t="s">
        <v>40</v>
      </c>
      <c r="G59" s="2">
        <v>68874000000</v>
      </c>
      <c r="H59" s="2">
        <v>34660000000</v>
      </c>
      <c r="I59" s="2">
        <v>22005000000</v>
      </c>
      <c r="J59">
        <v>0</v>
      </c>
      <c r="K59">
        <v>0</v>
      </c>
      <c r="L59" s="2">
        <f t="shared" si="1"/>
        <v>22005000000</v>
      </c>
      <c r="M59" s="2">
        <f t="shared" si="2"/>
        <v>34214000000</v>
      </c>
      <c r="N59" s="2">
        <f t="shared" si="3"/>
        <v>12209000000</v>
      </c>
      <c r="W59" s="2"/>
      <c r="AA59" s="2"/>
      <c r="AC59" s="2"/>
      <c r="AE59" s="2"/>
      <c r="AG59" s="2"/>
      <c r="AI59" s="2"/>
    </row>
    <row r="60" spans="1:35" x14ac:dyDescent="0.3">
      <c r="A60" t="s">
        <v>39</v>
      </c>
      <c r="B60" t="s">
        <v>6</v>
      </c>
      <c r="C60" s="1">
        <v>42004</v>
      </c>
      <c r="D60" s="65">
        <f t="shared" si="0"/>
        <v>2014</v>
      </c>
      <c r="E60" s="66" t="s">
        <v>37</v>
      </c>
      <c r="F60" s="66" t="s">
        <v>40</v>
      </c>
      <c r="G60" s="2">
        <v>64406000000</v>
      </c>
      <c r="H60" s="2">
        <v>33611000000</v>
      </c>
      <c r="I60" s="2">
        <v>18491000000</v>
      </c>
      <c r="J60">
        <v>0</v>
      </c>
      <c r="K60">
        <v>0</v>
      </c>
      <c r="L60" s="2">
        <f t="shared" si="1"/>
        <v>18491000000</v>
      </c>
      <c r="M60" s="2">
        <f t="shared" si="2"/>
        <v>30795000000</v>
      </c>
      <c r="N60" s="2">
        <f t="shared" si="3"/>
        <v>12304000000</v>
      </c>
      <c r="W60" s="2"/>
      <c r="AA60" s="2"/>
      <c r="AC60" s="2"/>
      <c r="AE60" s="2"/>
      <c r="AG60" s="2"/>
      <c r="AI60" s="2"/>
    </row>
    <row r="61" spans="1:35" x14ac:dyDescent="0.3">
      <c r="A61" t="s">
        <v>39</v>
      </c>
      <c r="B61" t="s">
        <v>7</v>
      </c>
      <c r="C61" s="1">
        <v>42369</v>
      </c>
      <c r="D61" s="65">
        <f t="shared" si="0"/>
        <v>2015</v>
      </c>
      <c r="E61" s="66" t="s">
        <v>37</v>
      </c>
      <c r="F61" s="66" t="s">
        <v>40</v>
      </c>
      <c r="G61" s="2">
        <v>58327000000</v>
      </c>
      <c r="H61" s="2">
        <v>36581000000</v>
      </c>
      <c r="I61" s="2">
        <v>16417000000</v>
      </c>
      <c r="J61">
        <v>0</v>
      </c>
      <c r="K61">
        <v>0</v>
      </c>
      <c r="L61" s="2">
        <f t="shared" si="1"/>
        <v>16417000000</v>
      </c>
      <c r="M61" s="2">
        <f t="shared" si="2"/>
        <v>21746000000</v>
      </c>
      <c r="N61" s="2">
        <f t="shared" si="3"/>
        <v>5329000000</v>
      </c>
      <c r="W61" s="2"/>
      <c r="AA61" s="2"/>
      <c r="AC61" s="2"/>
      <c r="AE61" s="2"/>
      <c r="AG61" s="2"/>
      <c r="AI61" s="2"/>
    </row>
    <row r="62" spans="1:35" x14ac:dyDescent="0.3">
      <c r="A62" t="s">
        <v>41</v>
      </c>
      <c r="B62" t="s">
        <v>2</v>
      </c>
      <c r="C62" s="1">
        <v>41274</v>
      </c>
      <c r="D62" s="65">
        <f t="shared" si="0"/>
        <v>2012</v>
      </c>
      <c r="E62" s="66" t="s">
        <v>42</v>
      </c>
      <c r="F62" s="66" t="s">
        <v>43</v>
      </c>
      <c r="G62" s="2">
        <v>958511000</v>
      </c>
      <c r="H62" s="2">
        <v>386355000</v>
      </c>
      <c r="I62" s="2">
        <v>61732000</v>
      </c>
      <c r="J62">
        <v>0</v>
      </c>
      <c r="K62" s="2">
        <v>325173000</v>
      </c>
      <c r="L62" s="2">
        <f t="shared" si="1"/>
        <v>386905000</v>
      </c>
      <c r="M62" s="2">
        <f t="shared" si="2"/>
        <v>572156000</v>
      </c>
      <c r="N62" s="2">
        <f t="shared" si="3"/>
        <v>185251000</v>
      </c>
      <c r="W62" s="2"/>
      <c r="AA62" s="2"/>
      <c r="AC62" s="2"/>
      <c r="AE62" s="2"/>
      <c r="AG62" s="2"/>
      <c r="AI62" s="2"/>
    </row>
    <row r="63" spans="1:35" x14ac:dyDescent="0.3">
      <c r="A63" t="s">
        <v>41</v>
      </c>
      <c r="B63" t="s">
        <v>5</v>
      </c>
      <c r="C63" s="1">
        <v>41639</v>
      </c>
      <c r="D63" s="65">
        <f t="shared" si="0"/>
        <v>2013</v>
      </c>
      <c r="E63" s="66" t="s">
        <v>42</v>
      </c>
      <c r="F63" s="66" t="s">
        <v>43</v>
      </c>
      <c r="G63" s="2">
        <v>974053000</v>
      </c>
      <c r="H63" s="2">
        <v>380051000</v>
      </c>
      <c r="I63" s="2">
        <v>53073000</v>
      </c>
      <c r="J63">
        <v>0</v>
      </c>
      <c r="K63" s="2">
        <v>291910000</v>
      </c>
      <c r="L63" s="2">
        <f t="shared" si="1"/>
        <v>344983000</v>
      </c>
      <c r="M63" s="2">
        <f t="shared" si="2"/>
        <v>594002000</v>
      </c>
      <c r="N63" s="2">
        <f t="shared" si="3"/>
        <v>249019000</v>
      </c>
      <c r="W63" s="2"/>
      <c r="AA63" s="2"/>
      <c r="AC63" s="2"/>
      <c r="AE63" s="2"/>
      <c r="AG63" s="2"/>
      <c r="AI63" s="2"/>
    </row>
    <row r="64" spans="1:35" x14ac:dyDescent="0.3">
      <c r="A64" t="s">
        <v>41</v>
      </c>
      <c r="B64" t="s">
        <v>6</v>
      </c>
      <c r="C64" s="1">
        <v>42004</v>
      </c>
      <c r="D64" s="65">
        <f t="shared" si="0"/>
        <v>2014</v>
      </c>
      <c r="E64" s="66" t="s">
        <v>42</v>
      </c>
      <c r="F64" s="66" t="s">
        <v>43</v>
      </c>
      <c r="G64" s="2">
        <v>984363000</v>
      </c>
      <c r="H64" s="2">
        <v>380964000</v>
      </c>
      <c r="I64" s="2">
        <v>56621000</v>
      </c>
      <c r="J64">
        <v>0</v>
      </c>
      <c r="K64" s="2">
        <v>282608000</v>
      </c>
      <c r="L64" s="2">
        <f t="shared" si="1"/>
        <v>339229000</v>
      </c>
      <c r="M64" s="2">
        <f t="shared" si="2"/>
        <v>603399000</v>
      </c>
      <c r="N64" s="2">
        <f t="shared" si="3"/>
        <v>264170000</v>
      </c>
      <c r="W64" s="2"/>
      <c r="AA64" s="2"/>
      <c r="AC64" s="2"/>
      <c r="AE64" s="2"/>
      <c r="AG64" s="2"/>
      <c r="AI64" s="2"/>
    </row>
    <row r="65" spans="1:35" x14ac:dyDescent="0.3">
      <c r="A65" t="s">
        <v>41</v>
      </c>
      <c r="B65" t="s">
        <v>7</v>
      </c>
      <c r="C65" s="1">
        <v>42369</v>
      </c>
      <c r="D65" s="65">
        <f t="shared" si="0"/>
        <v>2015</v>
      </c>
      <c r="E65" s="66" t="s">
        <v>42</v>
      </c>
      <c r="F65" s="66" t="s">
        <v>43</v>
      </c>
      <c r="G65" s="2">
        <v>981310000</v>
      </c>
      <c r="H65" s="2">
        <v>365248000</v>
      </c>
      <c r="I65" s="2">
        <v>53546000</v>
      </c>
      <c r="J65">
        <v>0</v>
      </c>
      <c r="K65" s="2">
        <v>306301000</v>
      </c>
      <c r="L65" s="2">
        <f t="shared" si="1"/>
        <v>359847000</v>
      </c>
      <c r="M65" s="2">
        <f t="shared" si="2"/>
        <v>616062000</v>
      </c>
      <c r="N65" s="2">
        <f t="shared" si="3"/>
        <v>256215000</v>
      </c>
      <c r="W65" s="2"/>
      <c r="AA65" s="2"/>
      <c r="AC65" s="2"/>
      <c r="AE65" s="2"/>
      <c r="AG65" s="2"/>
      <c r="AI65" s="2"/>
    </row>
    <row r="66" spans="1:35" x14ac:dyDescent="0.3">
      <c r="A66" t="s">
        <v>44</v>
      </c>
      <c r="B66" t="s">
        <v>2</v>
      </c>
      <c r="C66" s="1">
        <v>41639</v>
      </c>
      <c r="D66" s="65">
        <f t="shared" si="0"/>
        <v>2013</v>
      </c>
      <c r="E66" s="66" t="s">
        <v>37</v>
      </c>
      <c r="F66" s="66" t="s">
        <v>45</v>
      </c>
      <c r="G66" s="2">
        <v>9047657000</v>
      </c>
      <c r="H66" s="2">
        <v>6709936000</v>
      </c>
      <c r="I66">
        <v>0</v>
      </c>
      <c r="J66">
        <v>0</v>
      </c>
      <c r="K66" s="2">
        <v>1470287000</v>
      </c>
      <c r="L66" s="2">
        <f t="shared" si="1"/>
        <v>1470287000</v>
      </c>
      <c r="M66" s="2">
        <f t="shared" si="2"/>
        <v>2337721000</v>
      </c>
      <c r="N66" s="2">
        <f t="shared" si="3"/>
        <v>867434000</v>
      </c>
      <c r="W66" s="2"/>
      <c r="AA66" s="2"/>
      <c r="AC66" s="2"/>
      <c r="AE66" s="2"/>
      <c r="AG66" s="2"/>
      <c r="AI66" s="2"/>
    </row>
    <row r="67" spans="1:35" x14ac:dyDescent="0.3">
      <c r="A67" t="s">
        <v>44</v>
      </c>
      <c r="B67" t="s">
        <v>5</v>
      </c>
      <c r="C67" s="1">
        <v>42004</v>
      </c>
      <c r="D67" s="65">
        <f t="shared" ref="D67:D130" si="4">YEAR(C67)</f>
        <v>2014</v>
      </c>
      <c r="E67" s="66" t="s">
        <v>37</v>
      </c>
      <c r="F67" s="66" t="s">
        <v>45</v>
      </c>
      <c r="G67" s="2">
        <v>10381653000</v>
      </c>
      <c r="H67" s="2">
        <v>8093563000</v>
      </c>
      <c r="I67">
        <v>0</v>
      </c>
      <c r="J67">
        <v>0</v>
      </c>
      <c r="K67" s="2">
        <v>1485558000</v>
      </c>
      <c r="L67" s="2">
        <f t="shared" ref="L67:L130" si="5">I67+J67+K67</f>
        <v>1485558000</v>
      </c>
      <c r="M67" s="2">
        <f t="shared" ref="M67:M130" si="6">G67-H67</f>
        <v>2288090000</v>
      </c>
      <c r="N67" s="2">
        <f t="shared" ref="N67:N130" si="7">M67-L67</f>
        <v>802532000</v>
      </c>
      <c r="W67" s="2"/>
      <c r="AA67" s="2"/>
      <c r="AC67" s="2"/>
      <c r="AE67" s="2"/>
      <c r="AG67" s="2"/>
      <c r="AI67" s="2"/>
    </row>
    <row r="68" spans="1:35" x14ac:dyDescent="0.3">
      <c r="A68" t="s">
        <v>44</v>
      </c>
      <c r="B68" t="s">
        <v>6</v>
      </c>
      <c r="C68" s="1">
        <v>42369</v>
      </c>
      <c r="D68" s="65">
        <f t="shared" si="4"/>
        <v>2015</v>
      </c>
      <c r="E68" s="66" t="s">
        <v>37</v>
      </c>
      <c r="F68" s="66" t="s">
        <v>45</v>
      </c>
      <c r="G68" s="2">
        <v>10325494000</v>
      </c>
      <c r="H68" s="2">
        <v>8666624000</v>
      </c>
      <c r="I68">
        <v>0</v>
      </c>
      <c r="J68">
        <v>0</v>
      </c>
      <c r="K68" s="2">
        <v>1402573000</v>
      </c>
      <c r="L68" s="2">
        <f t="shared" si="5"/>
        <v>1402573000</v>
      </c>
      <c r="M68" s="2">
        <f t="shared" si="6"/>
        <v>1658870000</v>
      </c>
      <c r="N68" s="2">
        <f t="shared" si="7"/>
        <v>256297000</v>
      </c>
      <c r="W68" s="2"/>
      <c r="AA68" s="2"/>
      <c r="AC68" s="2"/>
      <c r="AE68" s="2"/>
      <c r="AG68" s="2"/>
      <c r="AI68" s="2"/>
    </row>
    <row r="69" spans="1:35" x14ac:dyDescent="0.3">
      <c r="A69" t="s">
        <v>44</v>
      </c>
      <c r="B69" t="s">
        <v>7</v>
      </c>
      <c r="C69" s="1">
        <v>42735</v>
      </c>
      <c r="D69" s="65">
        <f t="shared" si="4"/>
        <v>2016</v>
      </c>
      <c r="E69" s="66" t="s">
        <v>37</v>
      </c>
      <c r="F69" s="66" t="s">
        <v>45</v>
      </c>
      <c r="G69" s="2">
        <v>7531780000</v>
      </c>
      <c r="H69" s="2">
        <v>5251228000</v>
      </c>
      <c r="I69">
        <v>0</v>
      </c>
      <c r="J69">
        <v>0</v>
      </c>
      <c r="K69" s="2">
        <v>1351314000</v>
      </c>
      <c r="L69" s="2">
        <f t="shared" si="5"/>
        <v>1351314000</v>
      </c>
      <c r="M69" s="2">
        <f t="shared" si="6"/>
        <v>2280552000</v>
      </c>
      <c r="N69" s="2">
        <f t="shared" si="7"/>
        <v>929238000</v>
      </c>
      <c r="W69" s="2"/>
      <c r="AA69" s="2"/>
      <c r="AC69" s="2"/>
      <c r="AE69" s="2"/>
      <c r="AG69" s="2"/>
      <c r="AI69" s="2"/>
    </row>
    <row r="70" spans="1:35" x14ac:dyDescent="0.3">
      <c r="A70" t="s">
        <v>46</v>
      </c>
      <c r="B70" t="s">
        <v>2</v>
      </c>
      <c r="C70" s="1">
        <v>41274</v>
      </c>
      <c r="D70" s="65">
        <f t="shared" si="4"/>
        <v>2012</v>
      </c>
      <c r="E70" s="66" t="s">
        <v>12</v>
      </c>
      <c r="F70" s="66" t="s">
        <v>47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2">
        <f t="shared" si="5"/>
        <v>529154000</v>
      </c>
      <c r="M70" s="2">
        <f t="shared" si="6"/>
        <v>844047000</v>
      </c>
      <c r="N70" s="2">
        <f t="shared" si="7"/>
        <v>314893000</v>
      </c>
      <c r="W70" s="2"/>
      <c r="AA70" s="2"/>
      <c r="AC70" s="2"/>
      <c r="AE70" s="2"/>
      <c r="AG70" s="2"/>
      <c r="AI70" s="2"/>
    </row>
    <row r="71" spans="1:35" x14ac:dyDescent="0.3">
      <c r="A71" t="s">
        <v>46</v>
      </c>
      <c r="B71" t="s">
        <v>5</v>
      </c>
      <c r="C71" s="1">
        <v>41639</v>
      </c>
      <c r="D71" s="65">
        <f t="shared" si="4"/>
        <v>2013</v>
      </c>
      <c r="E71" s="66" t="s">
        <v>12</v>
      </c>
      <c r="F71" s="66" t="s">
        <v>47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2">
        <f t="shared" si="5"/>
        <v>651024000</v>
      </c>
      <c r="M71" s="2">
        <f t="shared" si="6"/>
        <v>1066835000</v>
      </c>
      <c r="N71" s="2">
        <f t="shared" si="7"/>
        <v>415811000</v>
      </c>
      <c r="W71" s="2"/>
      <c r="AA71" s="2"/>
      <c r="AC71" s="2"/>
      <c r="AE71" s="2"/>
      <c r="AG71" s="2"/>
      <c r="AI71" s="2"/>
    </row>
    <row r="72" spans="1:35" x14ac:dyDescent="0.3">
      <c r="A72" t="s">
        <v>46</v>
      </c>
      <c r="B72" t="s">
        <v>6</v>
      </c>
      <c r="C72" s="1">
        <v>42004</v>
      </c>
      <c r="D72" s="65">
        <f t="shared" si="4"/>
        <v>2014</v>
      </c>
      <c r="E72" s="66" t="s">
        <v>12</v>
      </c>
      <c r="F72" s="66" t="s">
        <v>47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2">
        <f t="shared" si="5"/>
        <v>862223000</v>
      </c>
      <c r="M72" s="2">
        <f t="shared" si="6"/>
        <v>1352931000</v>
      </c>
      <c r="N72" s="2">
        <f t="shared" si="7"/>
        <v>490708000</v>
      </c>
      <c r="W72" s="2"/>
      <c r="AA72" s="2"/>
      <c r="AC72" s="2"/>
      <c r="AE72" s="2"/>
      <c r="AG72" s="2"/>
      <c r="AI72" s="2"/>
    </row>
    <row r="73" spans="1:35" x14ac:dyDescent="0.3">
      <c r="A73" t="s">
        <v>46</v>
      </c>
      <c r="B73" t="s">
        <v>7</v>
      </c>
      <c r="C73" s="1">
        <v>42369</v>
      </c>
      <c r="D73" s="65">
        <f t="shared" si="4"/>
        <v>2015</v>
      </c>
      <c r="E73" s="66" t="s">
        <v>12</v>
      </c>
      <c r="F73" s="66" t="s">
        <v>47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2">
        <f t="shared" si="5"/>
        <v>1004911000</v>
      </c>
      <c r="M73" s="2">
        <f t="shared" si="6"/>
        <v>1471828000</v>
      </c>
      <c r="N73" s="2">
        <f t="shared" si="7"/>
        <v>466917000</v>
      </c>
      <c r="W73" s="2"/>
      <c r="AA73" s="2"/>
      <c r="AC73" s="2"/>
      <c r="AE73" s="2"/>
      <c r="AG73" s="2"/>
      <c r="AI73" s="2"/>
    </row>
    <row r="74" spans="1:35" x14ac:dyDescent="0.3">
      <c r="A74" t="s">
        <v>48</v>
      </c>
      <c r="B74" t="s">
        <v>2</v>
      </c>
      <c r="C74" s="1">
        <v>41274</v>
      </c>
      <c r="D74" s="65">
        <f t="shared" si="4"/>
        <v>2012</v>
      </c>
      <c r="E74" s="66" t="s">
        <v>49</v>
      </c>
      <c r="F74" s="66" t="s">
        <v>50</v>
      </c>
      <c r="G74" s="2">
        <v>2519154000</v>
      </c>
      <c r="H74" s="2">
        <v>1620311000</v>
      </c>
      <c r="I74" s="2">
        <v>308456000</v>
      </c>
      <c r="J74" s="2">
        <v>78919000</v>
      </c>
      <c r="K74">
        <v>0</v>
      </c>
      <c r="L74" s="2">
        <f t="shared" si="5"/>
        <v>387375000</v>
      </c>
      <c r="M74" s="2">
        <f t="shared" si="6"/>
        <v>898843000</v>
      </c>
      <c r="N74" s="2">
        <f t="shared" si="7"/>
        <v>511468000</v>
      </c>
      <c r="W74" s="2"/>
      <c r="AA74" s="2"/>
      <c r="AC74" s="2"/>
      <c r="AE74" s="2"/>
      <c r="AG74" s="2"/>
      <c r="AI74" s="2"/>
    </row>
    <row r="75" spans="1:35" x14ac:dyDescent="0.3">
      <c r="A75" t="s">
        <v>48</v>
      </c>
      <c r="B75" t="s">
        <v>5</v>
      </c>
      <c r="C75" s="1">
        <v>41639</v>
      </c>
      <c r="D75" s="65">
        <f t="shared" si="4"/>
        <v>2013</v>
      </c>
      <c r="E75" s="66" t="s">
        <v>49</v>
      </c>
      <c r="F75" s="66" t="s">
        <v>50</v>
      </c>
      <c r="G75" s="2">
        <v>2394270000</v>
      </c>
      <c r="H75" s="2">
        <v>1543799000</v>
      </c>
      <c r="I75" s="2">
        <v>158189000</v>
      </c>
      <c r="J75" s="2">
        <v>82246000</v>
      </c>
      <c r="K75">
        <v>0</v>
      </c>
      <c r="L75" s="2">
        <f t="shared" si="5"/>
        <v>240435000</v>
      </c>
      <c r="M75" s="2">
        <f t="shared" si="6"/>
        <v>850471000</v>
      </c>
      <c r="N75" s="2">
        <f t="shared" si="7"/>
        <v>610036000</v>
      </c>
      <c r="W75" s="2"/>
      <c r="AA75" s="2"/>
      <c r="AC75" s="2"/>
      <c r="AE75" s="2"/>
      <c r="AG75" s="2"/>
      <c r="AI75" s="2"/>
    </row>
    <row r="76" spans="1:35" x14ac:dyDescent="0.3">
      <c r="A76" t="s">
        <v>48</v>
      </c>
      <c r="B76" t="s">
        <v>6</v>
      </c>
      <c r="C76" s="1">
        <v>42004</v>
      </c>
      <c r="D76" s="65">
        <f t="shared" si="4"/>
        <v>2014</v>
      </c>
      <c r="E76" s="66" t="s">
        <v>49</v>
      </c>
      <c r="F76" s="66" t="s">
        <v>50</v>
      </c>
      <c r="G76" s="2">
        <v>2445548000</v>
      </c>
      <c r="H76" s="2">
        <v>1674700000</v>
      </c>
      <c r="I76" s="2">
        <v>355135000</v>
      </c>
      <c r="J76" s="2">
        <v>88310000</v>
      </c>
      <c r="K76">
        <v>0</v>
      </c>
      <c r="L76" s="2">
        <f t="shared" si="5"/>
        <v>443445000</v>
      </c>
      <c r="M76" s="2">
        <f t="shared" si="6"/>
        <v>770848000</v>
      </c>
      <c r="N76" s="2">
        <f t="shared" si="7"/>
        <v>327403000</v>
      </c>
      <c r="W76" s="2"/>
      <c r="AA76" s="2"/>
      <c r="AC76" s="2"/>
      <c r="AE76" s="2"/>
      <c r="AG76" s="2"/>
      <c r="AI76" s="2"/>
    </row>
    <row r="77" spans="1:35" x14ac:dyDescent="0.3">
      <c r="A77" t="s">
        <v>48</v>
      </c>
      <c r="B77" t="s">
        <v>7</v>
      </c>
      <c r="C77" s="1">
        <v>42369</v>
      </c>
      <c r="D77" s="65">
        <f t="shared" si="4"/>
        <v>2015</v>
      </c>
      <c r="E77" s="66" t="s">
        <v>49</v>
      </c>
      <c r="F77" s="66" t="s">
        <v>50</v>
      </c>
      <c r="G77" s="2">
        <v>3651335000</v>
      </c>
      <c r="H77" s="2">
        <v>2454463000</v>
      </c>
      <c r="I77" s="2">
        <v>512274000</v>
      </c>
      <c r="J77" s="2">
        <v>102871000</v>
      </c>
      <c r="K77">
        <v>0</v>
      </c>
      <c r="L77" s="2">
        <f t="shared" si="5"/>
        <v>615145000</v>
      </c>
      <c r="M77" s="2">
        <f t="shared" si="6"/>
        <v>1196872000</v>
      </c>
      <c r="N77" s="2">
        <f t="shared" si="7"/>
        <v>581727000</v>
      </c>
      <c r="W77" s="2"/>
      <c r="AA77" s="2"/>
      <c r="AC77" s="2"/>
      <c r="AE77" s="2"/>
      <c r="AG77" s="2"/>
      <c r="AI77" s="2"/>
    </row>
    <row r="78" spans="1:35" x14ac:dyDescent="0.3">
      <c r="A78" t="s">
        <v>51</v>
      </c>
      <c r="B78" t="s">
        <v>2</v>
      </c>
      <c r="C78" s="1">
        <v>41274</v>
      </c>
      <c r="D78" s="65">
        <f t="shared" si="4"/>
        <v>2012</v>
      </c>
      <c r="E78" s="66" t="s">
        <v>3</v>
      </c>
      <c r="F78" s="66" t="s">
        <v>4</v>
      </c>
      <c r="G78" s="2">
        <v>4657000000</v>
      </c>
      <c r="H78" s="2">
        <v>2319000000</v>
      </c>
      <c r="I78" s="2">
        <v>1542000000</v>
      </c>
      <c r="J78">
        <v>0</v>
      </c>
      <c r="K78" s="2">
        <v>264000000</v>
      </c>
      <c r="L78" s="2">
        <f t="shared" si="5"/>
        <v>1806000000</v>
      </c>
      <c r="M78" s="2">
        <f t="shared" si="6"/>
        <v>2338000000</v>
      </c>
      <c r="N78" s="2">
        <f t="shared" si="7"/>
        <v>532000000</v>
      </c>
      <c r="W78" s="2"/>
      <c r="AA78" s="2"/>
      <c r="AC78" s="2"/>
      <c r="AE78" s="2"/>
      <c r="AG78" s="2"/>
      <c r="AI78" s="2"/>
    </row>
    <row r="79" spans="1:35" x14ac:dyDescent="0.3">
      <c r="A79" t="s">
        <v>51</v>
      </c>
      <c r="B79" t="s">
        <v>5</v>
      </c>
      <c r="C79" s="1">
        <v>41639</v>
      </c>
      <c r="D79" s="65">
        <f t="shared" si="4"/>
        <v>2013</v>
      </c>
      <c r="E79" s="66" t="s">
        <v>3</v>
      </c>
      <c r="F79" s="66" t="s">
        <v>4</v>
      </c>
      <c r="G79" s="2">
        <v>5156000000</v>
      </c>
      <c r="H79" s="2">
        <v>2355000000</v>
      </c>
      <c r="I79" s="2">
        <v>1693000000</v>
      </c>
      <c r="J79">
        <v>0</v>
      </c>
      <c r="K79" s="2">
        <v>270000000</v>
      </c>
      <c r="L79" s="2">
        <f t="shared" si="5"/>
        <v>1963000000</v>
      </c>
      <c r="M79" s="2">
        <f t="shared" si="6"/>
        <v>2801000000</v>
      </c>
      <c r="N79" s="2">
        <f t="shared" si="7"/>
        <v>838000000</v>
      </c>
      <c r="W79" s="2"/>
      <c r="AA79" s="2"/>
      <c r="AC79" s="2"/>
      <c r="AE79" s="2"/>
      <c r="AG79" s="2"/>
      <c r="AI79" s="2"/>
    </row>
    <row r="80" spans="1:35" x14ac:dyDescent="0.3">
      <c r="A80" t="s">
        <v>51</v>
      </c>
      <c r="B80" t="s">
        <v>6</v>
      </c>
      <c r="C80" s="1">
        <v>42004</v>
      </c>
      <c r="D80" s="65">
        <f t="shared" si="4"/>
        <v>2014</v>
      </c>
      <c r="E80" s="66" t="s">
        <v>3</v>
      </c>
      <c r="F80" s="66" t="s">
        <v>4</v>
      </c>
      <c r="G80" s="2">
        <v>5368000000</v>
      </c>
      <c r="H80" s="2">
        <v>2325000000</v>
      </c>
      <c r="I80" s="2">
        <v>1817000000</v>
      </c>
      <c r="J80">
        <v>0</v>
      </c>
      <c r="K80" s="2">
        <v>294000000</v>
      </c>
      <c r="L80" s="2">
        <f t="shared" si="5"/>
        <v>2111000000</v>
      </c>
      <c r="M80" s="2">
        <f t="shared" si="6"/>
        <v>3043000000</v>
      </c>
      <c r="N80" s="2">
        <f t="shared" si="7"/>
        <v>932000000</v>
      </c>
      <c r="W80" s="2"/>
      <c r="AA80" s="2"/>
      <c r="AC80" s="2"/>
      <c r="AE80" s="2"/>
      <c r="AG80" s="2"/>
      <c r="AI80" s="2"/>
    </row>
    <row r="81" spans="1:35" x14ac:dyDescent="0.3">
      <c r="A81" t="s">
        <v>51</v>
      </c>
      <c r="B81" t="s">
        <v>7</v>
      </c>
      <c r="C81" s="1">
        <v>42369</v>
      </c>
      <c r="D81" s="65">
        <f t="shared" si="4"/>
        <v>2015</v>
      </c>
      <c r="E81" s="66" t="s">
        <v>3</v>
      </c>
      <c r="F81" s="66" t="s">
        <v>4</v>
      </c>
      <c r="G81" s="2">
        <v>5598000000</v>
      </c>
      <c r="H81" s="2">
        <v>1935000000</v>
      </c>
      <c r="I81" s="2">
        <v>2013000000</v>
      </c>
      <c r="J81">
        <v>0</v>
      </c>
      <c r="K81" s="2">
        <v>320000000</v>
      </c>
      <c r="L81" s="2">
        <f t="shared" si="5"/>
        <v>2333000000</v>
      </c>
      <c r="M81" s="2">
        <f t="shared" si="6"/>
        <v>3663000000</v>
      </c>
      <c r="N81" s="2">
        <f t="shared" si="7"/>
        <v>1330000000</v>
      </c>
      <c r="W81" s="2"/>
      <c r="AA81" s="2"/>
      <c r="AC81" s="2"/>
      <c r="AE81" s="2"/>
      <c r="AG81" s="2"/>
      <c r="AI81" s="2"/>
    </row>
    <row r="82" spans="1:35" x14ac:dyDescent="0.3">
      <c r="A82" t="s">
        <v>52</v>
      </c>
      <c r="B82" t="s">
        <v>2</v>
      </c>
      <c r="C82" s="1">
        <v>41274</v>
      </c>
      <c r="D82" s="65">
        <f t="shared" si="4"/>
        <v>2012</v>
      </c>
      <c r="E82" s="66" t="s">
        <v>37</v>
      </c>
      <c r="F82" s="66" t="s">
        <v>40</v>
      </c>
      <c r="G82" s="2">
        <v>33315000000</v>
      </c>
      <c r="H82" s="2">
        <v>21618000000</v>
      </c>
      <c r="I82">
        <v>0</v>
      </c>
      <c r="J82">
        <v>0</v>
      </c>
      <c r="K82" s="2">
        <v>8002000000</v>
      </c>
      <c r="L82" s="2">
        <f t="shared" si="5"/>
        <v>8002000000</v>
      </c>
      <c r="M82" s="2">
        <f t="shared" si="6"/>
        <v>11697000000</v>
      </c>
      <c r="N82" s="2">
        <f t="shared" si="7"/>
        <v>3695000000</v>
      </c>
      <c r="W82" s="2"/>
      <c r="AA82" s="2"/>
      <c r="AC82" s="2"/>
      <c r="AE82" s="2"/>
      <c r="AG82" s="2"/>
      <c r="AI82" s="2"/>
    </row>
    <row r="83" spans="1:35" x14ac:dyDescent="0.3">
      <c r="A83" t="s">
        <v>52</v>
      </c>
      <c r="B83" t="s">
        <v>5</v>
      </c>
      <c r="C83" s="1">
        <v>41639</v>
      </c>
      <c r="D83" s="65">
        <f t="shared" si="4"/>
        <v>2013</v>
      </c>
      <c r="E83" s="66" t="s">
        <v>37</v>
      </c>
      <c r="F83" s="66" t="s">
        <v>40</v>
      </c>
      <c r="G83" s="2">
        <v>34507000000</v>
      </c>
      <c r="H83" s="2">
        <v>19828000000</v>
      </c>
      <c r="I83" s="2">
        <v>1278000000</v>
      </c>
      <c r="J83">
        <v>0</v>
      </c>
      <c r="K83" s="2">
        <v>8389000000</v>
      </c>
      <c r="L83" s="2">
        <f t="shared" si="5"/>
        <v>9667000000</v>
      </c>
      <c r="M83" s="2">
        <f t="shared" si="6"/>
        <v>14679000000</v>
      </c>
      <c r="N83" s="2">
        <f t="shared" si="7"/>
        <v>5012000000</v>
      </c>
      <c r="W83" s="2"/>
      <c r="AA83" s="2"/>
      <c r="AC83" s="2"/>
      <c r="AE83" s="2"/>
      <c r="AG83" s="2"/>
      <c r="AI83" s="2"/>
    </row>
    <row r="84" spans="1:35" x14ac:dyDescent="0.3">
      <c r="A84" t="s">
        <v>52</v>
      </c>
      <c r="B84" t="s">
        <v>6</v>
      </c>
      <c r="C84" s="1">
        <v>42004</v>
      </c>
      <c r="D84" s="65">
        <f t="shared" si="4"/>
        <v>2014</v>
      </c>
      <c r="E84" s="66" t="s">
        <v>37</v>
      </c>
      <c r="F84" s="66" t="s">
        <v>40</v>
      </c>
      <c r="G84" s="2">
        <v>35239000000</v>
      </c>
      <c r="H84" s="2">
        <v>21193000000</v>
      </c>
      <c r="I84" s="2">
        <v>919000000</v>
      </c>
      <c r="J84">
        <v>0</v>
      </c>
      <c r="K84" s="2">
        <v>8476000000</v>
      </c>
      <c r="L84" s="2">
        <f t="shared" si="5"/>
        <v>9395000000</v>
      </c>
      <c r="M84" s="2">
        <f t="shared" si="6"/>
        <v>14046000000</v>
      </c>
      <c r="N84" s="2">
        <f t="shared" si="7"/>
        <v>4651000000</v>
      </c>
      <c r="W84" s="2"/>
      <c r="AA84" s="2"/>
      <c r="AC84" s="2"/>
      <c r="AE84" s="2"/>
      <c r="AG84" s="2"/>
      <c r="AI84" s="2"/>
    </row>
    <row r="85" spans="1:35" x14ac:dyDescent="0.3">
      <c r="A85" t="s">
        <v>52</v>
      </c>
      <c r="B85" t="s">
        <v>7</v>
      </c>
      <c r="C85" s="1">
        <v>42369</v>
      </c>
      <c r="D85" s="65">
        <f t="shared" si="4"/>
        <v>2015</v>
      </c>
      <c r="E85" s="66" t="s">
        <v>37</v>
      </c>
      <c r="F85" s="66" t="s">
        <v>40</v>
      </c>
      <c r="G85" s="2">
        <v>35653000000</v>
      </c>
      <c r="H85" s="2">
        <v>22837000000</v>
      </c>
      <c r="I85" s="2">
        <v>761000000</v>
      </c>
      <c r="J85">
        <v>0</v>
      </c>
      <c r="K85" s="2">
        <v>8445000000</v>
      </c>
      <c r="L85" s="2">
        <f t="shared" si="5"/>
        <v>9206000000</v>
      </c>
      <c r="M85" s="2">
        <f t="shared" si="6"/>
        <v>12816000000</v>
      </c>
      <c r="N85" s="2">
        <f t="shared" si="7"/>
        <v>3610000000</v>
      </c>
      <c r="W85" s="2"/>
      <c r="AA85" s="2"/>
      <c r="AC85" s="2"/>
      <c r="AE85" s="2"/>
      <c r="AG85" s="2"/>
      <c r="AI85" s="2"/>
    </row>
    <row r="86" spans="1:35" x14ac:dyDescent="0.3">
      <c r="A86" t="s">
        <v>53</v>
      </c>
      <c r="B86" t="s">
        <v>2</v>
      </c>
      <c r="C86" s="1">
        <v>41639</v>
      </c>
      <c r="D86" s="65">
        <f t="shared" si="4"/>
        <v>2013</v>
      </c>
      <c r="E86" s="66" t="s">
        <v>3</v>
      </c>
      <c r="F86" s="66" t="s">
        <v>54</v>
      </c>
      <c r="G86" s="2">
        <v>2069600000</v>
      </c>
      <c r="H86" s="2">
        <v>1208100000</v>
      </c>
      <c r="I86" s="2">
        <v>483100000</v>
      </c>
      <c r="J86">
        <v>0</v>
      </c>
      <c r="K86">
        <v>0</v>
      </c>
      <c r="L86" s="2">
        <f t="shared" si="5"/>
        <v>483100000</v>
      </c>
      <c r="M86" s="2">
        <f t="shared" si="6"/>
        <v>861500000</v>
      </c>
      <c r="N86" s="2">
        <f t="shared" si="7"/>
        <v>378400000</v>
      </c>
      <c r="W86" s="2"/>
      <c r="AA86" s="2"/>
      <c r="AC86" s="2"/>
      <c r="AE86" s="2"/>
      <c r="AG86" s="2"/>
      <c r="AI86" s="2"/>
    </row>
    <row r="87" spans="1:35" x14ac:dyDescent="0.3">
      <c r="A87" t="s">
        <v>53</v>
      </c>
      <c r="B87" t="s">
        <v>5</v>
      </c>
      <c r="C87" s="1">
        <v>42004</v>
      </c>
      <c r="D87" s="65">
        <f t="shared" si="4"/>
        <v>2014</v>
      </c>
      <c r="E87" s="66" t="s">
        <v>3</v>
      </c>
      <c r="F87" s="66" t="s">
        <v>54</v>
      </c>
      <c r="G87" s="2">
        <v>2118300000</v>
      </c>
      <c r="H87" s="2">
        <v>1264600000</v>
      </c>
      <c r="I87" s="2">
        <v>527400000</v>
      </c>
      <c r="J87">
        <v>0</v>
      </c>
      <c r="K87">
        <v>0</v>
      </c>
      <c r="L87" s="2">
        <f t="shared" si="5"/>
        <v>527400000</v>
      </c>
      <c r="M87" s="2">
        <f t="shared" si="6"/>
        <v>853700000</v>
      </c>
      <c r="N87" s="2">
        <f t="shared" si="7"/>
        <v>326300000</v>
      </c>
      <c r="W87" s="2"/>
      <c r="AA87" s="2"/>
      <c r="AC87" s="2"/>
      <c r="AE87" s="2"/>
      <c r="AG87" s="2"/>
      <c r="AI87" s="2"/>
    </row>
    <row r="88" spans="1:35" x14ac:dyDescent="0.3">
      <c r="A88" t="s">
        <v>53</v>
      </c>
      <c r="B88" t="s">
        <v>6</v>
      </c>
      <c r="C88" s="1">
        <v>42369</v>
      </c>
      <c r="D88" s="65">
        <f t="shared" si="4"/>
        <v>2015</v>
      </c>
      <c r="E88" s="66" t="s">
        <v>3</v>
      </c>
      <c r="F88" s="66" t="s">
        <v>54</v>
      </c>
      <c r="G88" s="2">
        <v>2068100000</v>
      </c>
      <c r="H88" s="2">
        <v>1199000000</v>
      </c>
      <c r="I88" s="2">
        <v>510500000</v>
      </c>
      <c r="J88">
        <v>0</v>
      </c>
      <c r="K88">
        <v>0</v>
      </c>
      <c r="L88" s="2">
        <f t="shared" si="5"/>
        <v>510500000</v>
      </c>
      <c r="M88" s="2">
        <f t="shared" si="6"/>
        <v>869100000</v>
      </c>
      <c r="N88" s="2">
        <f t="shared" si="7"/>
        <v>358600000</v>
      </c>
      <c r="W88" s="2"/>
      <c r="AA88" s="2"/>
      <c r="AC88" s="2"/>
      <c r="AE88" s="2"/>
      <c r="AG88" s="2"/>
      <c r="AI88" s="2"/>
    </row>
    <row r="89" spans="1:35" x14ac:dyDescent="0.3">
      <c r="A89" t="s">
        <v>53</v>
      </c>
      <c r="B89" t="s">
        <v>7</v>
      </c>
      <c r="C89" s="1">
        <v>42735</v>
      </c>
      <c r="D89" s="65">
        <f t="shared" si="4"/>
        <v>2016</v>
      </c>
      <c r="E89" s="66" t="s">
        <v>3</v>
      </c>
      <c r="F89" s="66" t="s">
        <v>54</v>
      </c>
      <c r="G89" s="2">
        <v>2238000000</v>
      </c>
      <c r="H89" s="2">
        <v>1252700000</v>
      </c>
      <c r="I89" s="2">
        <v>559800000</v>
      </c>
      <c r="J89">
        <v>0</v>
      </c>
      <c r="K89">
        <v>0</v>
      </c>
      <c r="L89" s="2">
        <f t="shared" si="5"/>
        <v>559800000</v>
      </c>
      <c r="M89" s="2">
        <f t="shared" si="6"/>
        <v>985300000</v>
      </c>
      <c r="N89" s="2">
        <f t="shared" si="7"/>
        <v>425500000</v>
      </c>
      <c r="W89" s="2"/>
      <c r="AA89" s="2"/>
      <c r="AC89" s="2"/>
      <c r="AE89" s="2"/>
      <c r="AG89" s="2"/>
      <c r="AI89" s="2"/>
    </row>
    <row r="90" spans="1:35" x14ac:dyDescent="0.3">
      <c r="A90" t="s">
        <v>55</v>
      </c>
      <c r="B90" t="s">
        <v>2</v>
      </c>
      <c r="C90" s="1">
        <v>41639</v>
      </c>
      <c r="D90" s="65">
        <f t="shared" si="4"/>
        <v>2013</v>
      </c>
      <c r="E90" s="66" t="s">
        <v>15</v>
      </c>
      <c r="F90" s="66" t="s">
        <v>56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2">
        <f t="shared" si="5"/>
        <v>811236000</v>
      </c>
      <c r="M90" s="2">
        <f t="shared" si="6"/>
        <v>1373790000</v>
      </c>
      <c r="N90" s="2">
        <f t="shared" si="7"/>
        <v>562554000</v>
      </c>
      <c r="W90" s="2"/>
      <c r="AA90" s="2"/>
      <c r="AC90" s="2"/>
      <c r="AE90" s="2"/>
      <c r="AG90" s="2"/>
      <c r="AI90" s="2"/>
    </row>
    <row r="91" spans="1:35" x14ac:dyDescent="0.3">
      <c r="A91" t="s">
        <v>55</v>
      </c>
      <c r="B91" t="s">
        <v>5</v>
      </c>
      <c r="C91" s="1">
        <v>42004</v>
      </c>
      <c r="D91" s="65">
        <f t="shared" si="4"/>
        <v>2014</v>
      </c>
      <c r="E91" s="66" t="s">
        <v>15</v>
      </c>
      <c r="F91" s="66" t="s">
        <v>56</v>
      </c>
      <c r="G91" s="2">
        <v>2234000000</v>
      </c>
      <c r="H91" s="2">
        <v>174000000</v>
      </c>
      <c r="I91" s="2">
        <v>650000000</v>
      </c>
      <c r="J91" s="2">
        <v>514000000</v>
      </c>
      <c r="K91">
        <v>0</v>
      </c>
      <c r="L91" s="2">
        <f t="shared" si="5"/>
        <v>1164000000</v>
      </c>
      <c r="M91" s="2">
        <f t="shared" si="6"/>
        <v>2060000000</v>
      </c>
      <c r="N91" s="2">
        <f t="shared" si="7"/>
        <v>896000000</v>
      </c>
      <c r="W91" s="2"/>
      <c r="AA91" s="2"/>
      <c r="AC91" s="2"/>
      <c r="AE91" s="2"/>
      <c r="AG91" s="2"/>
      <c r="AI91" s="2"/>
    </row>
    <row r="92" spans="1:35" x14ac:dyDescent="0.3">
      <c r="A92" t="s">
        <v>55</v>
      </c>
      <c r="B92" t="s">
        <v>6</v>
      </c>
      <c r="C92" s="1">
        <v>42369</v>
      </c>
      <c r="D92" s="65">
        <f t="shared" si="4"/>
        <v>2015</v>
      </c>
      <c r="E92" s="66" t="s">
        <v>15</v>
      </c>
      <c r="F92" s="66" t="s">
        <v>56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2">
        <f t="shared" si="5"/>
        <v>1753000000</v>
      </c>
      <c r="M92" s="2">
        <f t="shared" si="6"/>
        <v>2371000000</v>
      </c>
      <c r="N92" s="2">
        <f t="shared" si="7"/>
        <v>618000000</v>
      </c>
      <c r="W92" s="2"/>
      <c r="AA92" s="2"/>
      <c r="AC92" s="2"/>
      <c r="AE92" s="2"/>
      <c r="AG92" s="2"/>
      <c r="AI92" s="2"/>
    </row>
    <row r="93" spans="1:35" x14ac:dyDescent="0.3">
      <c r="A93" t="s">
        <v>55</v>
      </c>
      <c r="B93" t="s">
        <v>7</v>
      </c>
      <c r="C93" s="1">
        <v>42735</v>
      </c>
      <c r="D93" s="65">
        <f t="shared" si="4"/>
        <v>2016</v>
      </c>
      <c r="E93" s="66" t="s">
        <v>15</v>
      </c>
      <c r="F93" s="66" t="s">
        <v>56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2">
        <f t="shared" si="5"/>
        <v>2069000000</v>
      </c>
      <c r="M93" s="2">
        <f t="shared" si="6"/>
        <v>2826000000</v>
      </c>
      <c r="N93" s="2">
        <f t="shared" si="7"/>
        <v>757000000</v>
      </c>
      <c r="W93" s="2"/>
      <c r="AA93" s="2"/>
      <c r="AC93" s="2"/>
      <c r="AE93" s="2"/>
      <c r="AG93" s="2"/>
      <c r="AI93" s="2"/>
    </row>
    <row r="94" spans="1:35" x14ac:dyDescent="0.3">
      <c r="A94" t="s">
        <v>57</v>
      </c>
      <c r="B94" t="s">
        <v>2</v>
      </c>
      <c r="C94" s="1">
        <v>41574</v>
      </c>
      <c r="D94" s="65">
        <f t="shared" si="4"/>
        <v>2013</v>
      </c>
      <c r="E94" s="66" t="s">
        <v>12</v>
      </c>
      <c r="F94" s="66" t="s">
        <v>58</v>
      </c>
      <c r="G94" s="2">
        <v>7509000000</v>
      </c>
      <c r="H94" s="2">
        <v>4518000000</v>
      </c>
      <c r="I94" s="2">
        <v>898000000</v>
      </c>
      <c r="J94" s="2">
        <v>1320000000</v>
      </c>
      <c r="K94">
        <v>0</v>
      </c>
      <c r="L94" s="2">
        <f t="shared" si="5"/>
        <v>2218000000</v>
      </c>
      <c r="M94" s="2">
        <f t="shared" si="6"/>
        <v>2991000000</v>
      </c>
      <c r="N94" s="2">
        <f t="shared" si="7"/>
        <v>773000000</v>
      </c>
      <c r="W94" s="2"/>
      <c r="AA94" s="2"/>
      <c r="AC94" s="2"/>
      <c r="AE94" s="2"/>
      <c r="AG94" s="2"/>
      <c r="AI94" s="2"/>
    </row>
    <row r="95" spans="1:35" x14ac:dyDescent="0.3">
      <c r="A95" t="s">
        <v>57</v>
      </c>
      <c r="B95" t="s">
        <v>5</v>
      </c>
      <c r="C95" s="1">
        <v>41938</v>
      </c>
      <c r="D95" s="65">
        <f t="shared" si="4"/>
        <v>2014</v>
      </c>
      <c r="E95" s="66" t="s">
        <v>12</v>
      </c>
      <c r="F95" s="66" t="s">
        <v>58</v>
      </c>
      <c r="G95" s="2">
        <v>9072000000</v>
      </c>
      <c r="H95" s="2">
        <v>5229000000</v>
      </c>
      <c r="I95" s="2">
        <v>895000000</v>
      </c>
      <c r="J95" s="2">
        <v>1428000000</v>
      </c>
      <c r="K95">
        <v>0</v>
      </c>
      <c r="L95" s="2">
        <f t="shared" si="5"/>
        <v>2323000000</v>
      </c>
      <c r="M95" s="2">
        <f t="shared" si="6"/>
        <v>3843000000</v>
      </c>
      <c r="N95" s="2">
        <f t="shared" si="7"/>
        <v>1520000000</v>
      </c>
      <c r="W95" s="2"/>
      <c r="AA95" s="2"/>
      <c r="AC95" s="2"/>
      <c r="AE95" s="2"/>
      <c r="AG95" s="2"/>
      <c r="AI95" s="2"/>
    </row>
    <row r="96" spans="1:35" x14ac:dyDescent="0.3">
      <c r="A96" t="s">
        <v>57</v>
      </c>
      <c r="B96" t="s">
        <v>6</v>
      </c>
      <c r="C96" s="1">
        <v>42302</v>
      </c>
      <c r="D96" s="65">
        <f t="shared" si="4"/>
        <v>2015</v>
      </c>
      <c r="E96" s="66" t="s">
        <v>12</v>
      </c>
      <c r="F96" s="66" t="s">
        <v>58</v>
      </c>
      <c r="G96" s="2">
        <v>9659000000</v>
      </c>
      <c r="H96" s="2">
        <v>5707000000</v>
      </c>
      <c r="I96" s="2">
        <v>808000000</v>
      </c>
      <c r="J96" s="2">
        <v>1451000000</v>
      </c>
      <c r="K96">
        <v>0</v>
      </c>
      <c r="L96" s="2">
        <f t="shared" si="5"/>
        <v>2259000000</v>
      </c>
      <c r="M96" s="2">
        <f t="shared" si="6"/>
        <v>3952000000</v>
      </c>
      <c r="N96" s="2">
        <f t="shared" si="7"/>
        <v>1693000000</v>
      </c>
      <c r="W96" s="2"/>
      <c r="AA96" s="2"/>
      <c r="AC96" s="2"/>
      <c r="AE96" s="2"/>
      <c r="AG96" s="2"/>
      <c r="AI96" s="2"/>
    </row>
    <row r="97" spans="1:35" x14ac:dyDescent="0.3">
      <c r="A97" t="s">
        <v>57</v>
      </c>
      <c r="B97" t="s">
        <v>7</v>
      </c>
      <c r="C97" s="1">
        <v>42673</v>
      </c>
      <c r="D97" s="65">
        <f t="shared" si="4"/>
        <v>2016</v>
      </c>
      <c r="E97" s="66" t="s">
        <v>12</v>
      </c>
      <c r="F97" s="66" t="s">
        <v>58</v>
      </c>
      <c r="G97" s="2">
        <v>10825000000</v>
      </c>
      <c r="H97" s="2">
        <v>6314000000</v>
      </c>
      <c r="I97" s="2">
        <v>819000000</v>
      </c>
      <c r="J97" s="2">
        <v>1540000000</v>
      </c>
      <c r="K97">
        <v>0</v>
      </c>
      <c r="L97" s="2">
        <f t="shared" si="5"/>
        <v>2359000000</v>
      </c>
      <c r="M97" s="2">
        <f t="shared" si="6"/>
        <v>4511000000</v>
      </c>
      <c r="N97" s="2">
        <f t="shared" si="7"/>
        <v>2152000000</v>
      </c>
      <c r="W97" s="2"/>
      <c r="AA97" s="2"/>
      <c r="AC97" s="2"/>
      <c r="AE97" s="2"/>
      <c r="AG97" s="2"/>
      <c r="AI97" s="2"/>
    </row>
    <row r="98" spans="1:35" x14ac:dyDescent="0.3">
      <c r="A98" t="s">
        <v>59</v>
      </c>
      <c r="B98" t="s">
        <v>2</v>
      </c>
      <c r="C98" s="1">
        <v>41274</v>
      </c>
      <c r="D98" s="65">
        <f t="shared" si="4"/>
        <v>2012</v>
      </c>
      <c r="E98" s="66" t="s">
        <v>3</v>
      </c>
      <c r="F98" s="66" t="s">
        <v>60</v>
      </c>
      <c r="G98" s="2">
        <v>3334213000</v>
      </c>
      <c r="H98" s="2">
        <v>2154132000</v>
      </c>
      <c r="I98" s="2">
        <v>380532000</v>
      </c>
      <c r="J98">
        <v>0</v>
      </c>
      <c r="K98" s="2">
        <v>53677000</v>
      </c>
      <c r="L98" s="2">
        <f t="shared" si="5"/>
        <v>434209000</v>
      </c>
      <c r="M98" s="2">
        <f t="shared" si="6"/>
        <v>1180081000</v>
      </c>
      <c r="N98" s="2">
        <f t="shared" si="7"/>
        <v>745872000</v>
      </c>
      <c r="W98" s="2"/>
      <c r="AA98" s="2"/>
      <c r="AC98" s="2"/>
      <c r="AE98" s="2"/>
      <c r="AG98" s="2"/>
      <c r="AI98" s="2"/>
    </row>
    <row r="99" spans="1:35" x14ac:dyDescent="0.3">
      <c r="A99" t="s">
        <v>59</v>
      </c>
      <c r="B99" t="s">
        <v>5</v>
      </c>
      <c r="C99" s="1">
        <v>41639</v>
      </c>
      <c r="D99" s="65">
        <f t="shared" si="4"/>
        <v>2013</v>
      </c>
      <c r="E99" s="66" t="s">
        <v>3</v>
      </c>
      <c r="F99" s="66" t="s">
        <v>60</v>
      </c>
      <c r="G99" s="2">
        <v>3594136000</v>
      </c>
      <c r="H99" s="2">
        <v>2323642000</v>
      </c>
      <c r="I99" s="2">
        <v>398177000</v>
      </c>
      <c r="J99">
        <v>0</v>
      </c>
      <c r="K99" s="2">
        <v>57238000</v>
      </c>
      <c r="L99" s="2">
        <f t="shared" si="5"/>
        <v>455415000</v>
      </c>
      <c r="M99" s="2">
        <f t="shared" si="6"/>
        <v>1270494000</v>
      </c>
      <c r="N99" s="2">
        <f t="shared" si="7"/>
        <v>815079000</v>
      </c>
      <c r="W99" s="2"/>
      <c r="AA99" s="2"/>
      <c r="AC99" s="2"/>
      <c r="AE99" s="2"/>
      <c r="AG99" s="2"/>
      <c r="AI99" s="2"/>
    </row>
    <row r="100" spans="1:35" x14ac:dyDescent="0.3">
      <c r="A100" t="s">
        <v>59</v>
      </c>
      <c r="B100" t="s">
        <v>6</v>
      </c>
      <c r="C100" s="1">
        <v>42004</v>
      </c>
      <c r="D100" s="65">
        <f t="shared" si="4"/>
        <v>2014</v>
      </c>
      <c r="E100" s="66" t="s">
        <v>3</v>
      </c>
      <c r="F100" s="66" t="s">
        <v>60</v>
      </c>
      <c r="G100" s="2">
        <v>4021964000</v>
      </c>
      <c r="H100" s="2">
        <v>2597017000</v>
      </c>
      <c r="I100" s="2">
        <v>462637000</v>
      </c>
      <c r="J100">
        <v>0</v>
      </c>
      <c r="K100" s="2">
        <v>63724000</v>
      </c>
      <c r="L100" s="2">
        <f t="shared" si="5"/>
        <v>526361000</v>
      </c>
      <c r="M100" s="2">
        <f t="shared" si="6"/>
        <v>1424947000</v>
      </c>
      <c r="N100" s="2">
        <f t="shared" si="7"/>
        <v>898586000</v>
      </c>
      <c r="W100" s="2"/>
      <c r="AA100" s="2"/>
      <c r="AC100" s="2"/>
      <c r="AE100" s="2"/>
      <c r="AG100" s="2"/>
      <c r="AI100" s="2"/>
    </row>
    <row r="101" spans="1:35" x14ac:dyDescent="0.3">
      <c r="A101" t="s">
        <v>59</v>
      </c>
      <c r="B101" t="s">
        <v>7</v>
      </c>
      <c r="C101" s="1">
        <v>42369</v>
      </c>
      <c r="D101" s="65">
        <f t="shared" si="4"/>
        <v>2015</v>
      </c>
      <c r="E101" s="66" t="s">
        <v>3</v>
      </c>
      <c r="F101" s="66" t="s">
        <v>60</v>
      </c>
      <c r="G101" s="2">
        <v>3974295000</v>
      </c>
      <c r="H101" s="2">
        <v>2549280000</v>
      </c>
      <c r="I101" s="2">
        <v>448592000</v>
      </c>
      <c r="J101">
        <v>0</v>
      </c>
      <c r="K101" s="2">
        <v>68707000</v>
      </c>
      <c r="L101" s="2">
        <f t="shared" si="5"/>
        <v>517299000</v>
      </c>
      <c r="M101" s="2">
        <f t="shared" si="6"/>
        <v>1425015000</v>
      </c>
      <c r="N101" s="2">
        <f t="shared" si="7"/>
        <v>907716000</v>
      </c>
      <c r="W101" s="2"/>
      <c r="AA101" s="2"/>
      <c r="AC101" s="2"/>
      <c r="AE101" s="2"/>
      <c r="AG101" s="2"/>
      <c r="AI101" s="2"/>
    </row>
    <row r="102" spans="1:35" x14ac:dyDescent="0.3">
      <c r="A102" t="s">
        <v>61</v>
      </c>
      <c r="B102" t="s">
        <v>2</v>
      </c>
      <c r="C102" s="1">
        <v>41639</v>
      </c>
      <c r="D102" s="65">
        <f t="shared" si="4"/>
        <v>2013</v>
      </c>
      <c r="E102" s="66" t="s">
        <v>15</v>
      </c>
      <c r="F102" s="66" t="s">
        <v>56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>
        <v>0</v>
      </c>
      <c r="L102" s="2">
        <f t="shared" si="5"/>
        <v>9463000000</v>
      </c>
      <c r="M102" s="2">
        <f t="shared" si="6"/>
        <v>15330000000</v>
      </c>
      <c r="N102" s="2">
        <f t="shared" si="7"/>
        <v>5867000000</v>
      </c>
      <c r="W102" s="2"/>
      <c r="AA102" s="2"/>
      <c r="AC102" s="2"/>
      <c r="AE102" s="2"/>
      <c r="AG102" s="2"/>
      <c r="AI102" s="2"/>
    </row>
    <row r="103" spans="1:35" x14ac:dyDescent="0.3">
      <c r="A103" t="s">
        <v>61</v>
      </c>
      <c r="B103" t="s">
        <v>5</v>
      </c>
      <c r="C103" s="1">
        <v>42004</v>
      </c>
      <c r="D103" s="65">
        <f t="shared" si="4"/>
        <v>2014</v>
      </c>
      <c r="E103" s="66" t="s">
        <v>15</v>
      </c>
      <c r="F103" s="66" t="s">
        <v>56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>
        <v>0</v>
      </c>
      <c r="L103" s="2">
        <f t="shared" si="5"/>
        <v>9450000000</v>
      </c>
      <c r="M103" s="2">
        <f t="shared" si="6"/>
        <v>15641000000</v>
      </c>
      <c r="N103" s="2">
        <f t="shared" si="7"/>
        <v>6191000000</v>
      </c>
      <c r="W103" s="2"/>
      <c r="AA103" s="2"/>
      <c r="AC103" s="2"/>
      <c r="AE103" s="2"/>
      <c r="AG103" s="2"/>
      <c r="AI103" s="2"/>
    </row>
    <row r="104" spans="1:35" x14ac:dyDescent="0.3">
      <c r="A104" t="s">
        <v>61</v>
      </c>
      <c r="B104" t="s">
        <v>6</v>
      </c>
      <c r="C104" s="1">
        <v>42369</v>
      </c>
      <c r="D104" s="65">
        <f t="shared" si="4"/>
        <v>2015</v>
      </c>
      <c r="E104" s="66" t="s">
        <v>15</v>
      </c>
      <c r="F104" s="66" t="s">
        <v>56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>
        <v>0</v>
      </c>
      <c r="L104" s="2">
        <f t="shared" si="5"/>
        <v>8965000000</v>
      </c>
      <c r="M104" s="2">
        <f t="shared" si="6"/>
        <v>17435000000</v>
      </c>
      <c r="N104" s="2">
        <f t="shared" si="7"/>
        <v>8470000000</v>
      </c>
      <c r="W104" s="2"/>
      <c r="AA104" s="2"/>
      <c r="AC104" s="2"/>
      <c r="AE104" s="2"/>
      <c r="AG104" s="2"/>
      <c r="AI104" s="2"/>
    </row>
    <row r="105" spans="1:35" x14ac:dyDescent="0.3">
      <c r="A105" t="s">
        <v>61</v>
      </c>
      <c r="B105" t="s">
        <v>7</v>
      </c>
      <c r="C105" s="1">
        <v>42735</v>
      </c>
      <c r="D105" s="65">
        <f t="shared" si="4"/>
        <v>2016</v>
      </c>
      <c r="E105" s="66" t="s">
        <v>15</v>
      </c>
      <c r="F105" s="66" t="s">
        <v>56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>
        <v>0</v>
      </c>
      <c r="L105" s="2">
        <f t="shared" si="5"/>
        <v>9035000000</v>
      </c>
      <c r="M105" s="2">
        <f t="shared" si="6"/>
        <v>18829000000</v>
      </c>
      <c r="N105" s="2">
        <f t="shared" si="7"/>
        <v>9794000000</v>
      </c>
      <c r="W105" s="2"/>
      <c r="AA105" s="2"/>
      <c r="AC105" s="2"/>
      <c r="AE105" s="2"/>
      <c r="AG105" s="2"/>
      <c r="AI105" s="2"/>
    </row>
    <row r="106" spans="1:35" x14ac:dyDescent="0.3">
      <c r="A106" t="s">
        <v>62</v>
      </c>
      <c r="B106" t="s">
        <v>2</v>
      </c>
      <c r="C106" s="1">
        <v>41274</v>
      </c>
      <c r="D106" s="65">
        <f t="shared" si="4"/>
        <v>2012</v>
      </c>
      <c r="E106" s="66" t="s">
        <v>37</v>
      </c>
      <c r="F106" s="66" t="s">
        <v>63</v>
      </c>
      <c r="G106" s="2">
        <v>10259000000</v>
      </c>
      <c r="H106" s="2">
        <v>1899000000</v>
      </c>
      <c r="I106" s="2">
        <v>3927000000</v>
      </c>
      <c r="J106">
        <v>0</v>
      </c>
      <c r="K106" s="2">
        <v>2877000000</v>
      </c>
      <c r="L106" s="2">
        <f t="shared" si="5"/>
        <v>6804000000</v>
      </c>
      <c r="M106" s="2">
        <f t="shared" si="6"/>
        <v>8360000000</v>
      </c>
      <c r="N106" s="2">
        <f t="shared" si="7"/>
        <v>1556000000</v>
      </c>
      <c r="W106" s="2"/>
      <c r="AA106" s="2"/>
      <c r="AC106" s="2"/>
      <c r="AE106" s="2"/>
      <c r="AG106" s="2"/>
      <c r="AI106" s="2"/>
    </row>
    <row r="107" spans="1:35" x14ac:dyDescent="0.3">
      <c r="A107" t="s">
        <v>62</v>
      </c>
      <c r="B107" t="s">
        <v>5</v>
      </c>
      <c r="C107" s="1">
        <v>41639</v>
      </c>
      <c r="D107" s="65">
        <f t="shared" si="4"/>
        <v>2013</v>
      </c>
      <c r="E107" s="66" t="s">
        <v>37</v>
      </c>
      <c r="F107" s="66" t="s">
        <v>63</v>
      </c>
      <c r="G107" s="2">
        <v>11230000000</v>
      </c>
      <c r="H107" s="2">
        <v>1954000000</v>
      </c>
      <c r="I107" s="2">
        <v>3862000000</v>
      </c>
      <c r="J107">
        <v>0</v>
      </c>
      <c r="K107" s="2">
        <v>3132000000</v>
      </c>
      <c r="L107" s="2">
        <f t="shared" si="5"/>
        <v>6994000000</v>
      </c>
      <c r="M107" s="2">
        <f t="shared" si="6"/>
        <v>9276000000</v>
      </c>
      <c r="N107" s="2">
        <f t="shared" si="7"/>
        <v>2282000000</v>
      </c>
      <c r="W107" s="2"/>
      <c r="AA107" s="2"/>
      <c r="AC107" s="2"/>
      <c r="AE107" s="2"/>
      <c r="AG107" s="2"/>
      <c r="AI107" s="2"/>
    </row>
    <row r="108" spans="1:35" x14ac:dyDescent="0.3">
      <c r="A108" t="s">
        <v>62</v>
      </c>
      <c r="B108" t="s">
        <v>6</v>
      </c>
      <c r="C108" s="1">
        <v>42004</v>
      </c>
      <c r="D108" s="65">
        <f t="shared" si="4"/>
        <v>2014</v>
      </c>
      <c r="E108" s="66" t="s">
        <v>37</v>
      </c>
      <c r="F108" s="66" t="s">
        <v>63</v>
      </c>
      <c r="G108" s="2">
        <v>12296000000</v>
      </c>
      <c r="H108" s="2">
        <v>1982000000</v>
      </c>
      <c r="I108" s="2">
        <v>3808000000</v>
      </c>
      <c r="J108">
        <v>0</v>
      </c>
      <c r="K108" s="2">
        <v>3603000000</v>
      </c>
      <c r="L108" s="2">
        <f t="shared" si="5"/>
        <v>7411000000</v>
      </c>
      <c r="M108" s="2">
        <f t="shared" si="6"/>
        <v>10314000000</v>
      </c>
      <c r="N108" s="2">
        <f t="shared" si="7"/>
        <v>2903000000</v>
      </c>
      <c r="W108" s="2"/>
      <c r="AA108" s="2"/>
      <c r="AC108" s="2"/>
      <c r="AE108" s="2"/>
      <c r="AG108" s="2"/>
      <c r="AI108" s="2"/>
    </row>
    <row r="109" spans="1:35" x14ac:dyDescent="0.3">
      <c r="A109" t="s">
        <v>62</v>
      </c>
      <c r="B109" t="s">
        <v>7</v>
      </c>
      <c r="C109" s="1">
        <v>42369</v>
      </c>
      <c r="D109" s="65">
        <f t="shared" si="4"/>
        <v>2015</v>
      </c>
      <c r="E109" s="66" t="s">
        <v>37</v>
      </c>
      <c r="F109" s="66" t="s">
        <v>63</v>
      </c>
      <c r="G109" s="2">
        <v>12200000000</v>
      </c>
      <c r="H109" s="2">
        <v>2261000000</v>
      </c>
      <c r="I109" s="2">
        <v>3750000000</v>
      </c>
      <c r="J109">
        <v>0</v>
      </c>
      <c r="K109" s="2">
        <v>3630000000</v>
      </c>
      <c r="L109" s="2">
        <f t="shared" si="5"/>
        <v>7380000000</v>
      </c>
      <c r="M109" s="2">
        <f t="shared" si="6"/>
        <v>9939000000</v>
      </c>
      <c r="N109" s="2">
        <f t="shared" si="7"/>
        <v>2559000000</v>
      </c>
      <c r="W109" s="2"/>
      <c r="AA109" s="2"/>
      <c r="AC109" s="2"/>
      <c r="AE109" s="2"/>
      <c r="AG109" s="2"/>
      <c r="AI109" s="2"/>
    </row>
    <row r="110" spans="1:35" x14ac:dyDescent="0.3">
      <c r="A110" t="s">
        <v>64</v>
      </c>
      <c r="B110" t="s">
        <v>2</v>
      </c>
      <c r="C110" s="1">
        <v>41274</v>
      </c>
      <c r="D110" s="65">
        <f t="shared" si="4"/>
        <v>2012</v>
      </c>
      <c r="E110" s="66" t="s">
        <v>42</v>
      </c>
      <c r="F110" s="66" t="s">
        <v>65</v>
      </c>
      <c r="G110" s="2">
        <v>2875960000</v>
      </c>
      <c r="H110" s="2">
        <v>722479000</v>
      </c>
      <c r="I110" s="2">
        <v>389486000</v>
      </c>
      <c r="J110">
        <v>0</v>
      </c>
      <c r="K110" s="2">
        <v>644276000</v>
      </c>
      <c r="L110" s="2">
        <f t="shared" si="5"/>
        <v>1033762000</v>
      </c>
      <c r="M110" s="2">
        <f t="shared" si="6"/>
        <v>2153481000</v>
      </c>
      <c r="N110" s="2">
        <f t="shared" si="7"/>
        <v>1119719000</v>
      </c>
      <c r="W110" s="2"/>
      <c r="AA110" s="2"/>
      <c r="AC110" s="2"/>
      <c r="AE110" s="2"/>
      <c r="AG110" s="2"/>
      <c r="AI110" s="2"/>
    </row>
    <row r="111" spans="1:35" x14ac:dyDescent="0.3">
      <c r="A111" t="s">
        <v>64</v>
      </c>
      <c r="B111" t="s">
        <v>5</v>
      </c>
      <c r="C111" s="1">
        <v>41639</v>
      </c>
      <c r="D111" s="65">
        <f t="shared" si="4"/>
        <v>2013</v>
      </c>
      <c r="E111" s="66" t="s">
        <v>42</v>
      </c>
      <c r="F111" s="66" t="s">
        <v>65</v>
      </c>
      <c r="G111" s="2">
        <v>3361407000</v>
      </c>
      <c r="H111" s="2">
        <v>859873000</v>
      </c>
      <c r="I111" s="2">
        <v>487084000</v>
      </c>
      <c r="J111">
        <v>0</v>
      </c>
      <c r="K111" s="2">
        <v>800145000</v>
      </c>
      <c r="L111" s="2">
        <f t="shared" si="5"/>
        <v>1287229000</v>
      </c>
      <c r="M111" s="2">
        <f t="shared" si="6"/>
        <v>2501534000</v>
      </c>
      <c r="N111" s="2">
        <f t="shared" si="7"/>
        <v>1214305000</v>
      </c>
      <c r="W111" s="2"/>
      <c r="AA111" s="2"/>
      <c r="AC111" s="2"/>
      <c r="AE111" s="2"/>
      <c r="AG111" s="2"/>
      <c r="AI111" s="2"/>
    </row>
    <row r="112" spans="1:35" x14ac:dyDescent="0.3">
      <c r="A112" t="s">
        <v>64</v>
      </c>
      <c r="B112" t="s">
        <v>6</v>
      </c>
      <c r="C112" s="1">
        <v>42004</v>
      </c>
      <c r="D112" s="65">
        <f t="shared" si="4"/>
        <v>2014</v>
      </c>
      <c r="E112" s="66" t="s">
        <v>42</v>
      </c>
      <c r="F112" s="66" t="s">
        <v>65</v>
      </c>
      <c r="G112" s="2">
        <v>4100048000</v>
      </c>
      <c r="H112" s="2">
        <v>1094265000</v>
      </c>
      <c r="I112" s="2">
        <v>515059000</v>
      </c>
      <c r="J112">
        <v>0</v>
      </c>
      <c r="K112" s="2">
        <v>1003802000</v>
      </c>
      <c r="L112" s="2">
        <f t="shared" si="5"/>
        <v>1518861000</v>
      </c>
      <c r="M112" s="2">
        <f t="shared" si="6"/>
        <v>3005783000</v>
      </c>
      <c r="N112" s="2">
        <f t="shared" si="7"/>
        <v>1486922000</v>
      </c>
      <c r="W112" s="2"/>
      <c r="AA112" s="2"/>
      <c r="AC112" s="2"/>
      <c r="AE112" s="2"/>
      <c r="AG112" s="2"/>
      <c r="AI112" s="2"/>
    </row>
    <row r="113" spans="1:35" x14ac:dyDescent="0.3">
      <c r="A113" t="s">
        <v>64</v>
      </c>
      <c r="B113" t="s">
        <v>7</v>
      </c>
      <c r="C113" s="1">
        <v>42369</v>
      </c>
      <c r="D113" s="65">
        <f t="shared" si="4"/>
        <v>2015</v>
      </c>
      <c r="E113" s="66" t="s">
        <v>42</v>
      </c>
      <c r="F113" s="66" t="s">
        <v>65</v>
      </c>
      <c r="G113" s="2">
        <v>4771516000</v>
      </c>
      <c r="H113" s="2">
        <v>1308868000</v>
      </c>
      <c r="I113" s="2">
        <v>564531000</v>
      </c>
      <c r="J113">
        <v>0</v>
      </c>
      <c r="K113" s="2">
        <v>1285328000</v>
      </c>
      <c r="L113" s="2">
        <f t="shared" si="5"/>
        <v>1849859000</v>
      </c>
      <c r="M113" s="2">
        <f t="shared" si="6"/>
        <v>3462648000</v>
      </c>
      <c r="N113" s="2">
        <f t="shared" si="7"/>
        <v>1612789000</v>
      </c>
      <c r="W113" s="2"/>
      <c r="AA113" s="2"/>
      <c r="AC113" s="2"/>
      <c r="AE113" s="2"/>
      <c r="AG113" s="2"/>
      <c r="AI113" s="2"/>
    </row>
    <row r="114" spans="1:35" x14ac:dyDescent="0.3">
      <c r="A114" t="s">
        <v>66</v>
      </c>
      <c r="B114" t="s">
        <v>2</v>
      </c>
      <c r="C114" s="1">
        <v>41639</v>
      </c>
      <c r="D114" s="65">
        <f t="shared" si="4"/>
        <v>2013</v>
      </c>
      <c r="E114" s="66" t="s">
        <v>9</v>
      </c>
      <c r="F114" s="66" t="s">
        <v>67</v>
      </c>
      <c r="G114" s="2">
        <v>74452000000</v>
      </c>
      <c r="H114" s="2">
        <v>54181000000</v>
      </c>
      <c r="I114" s="2">
        <v>19526000000</v>
      </c>
      <c r="J114">
        <v>0</v>
      </c>
      <c r="K114">
        <v>0</v>
      </c>
      <c r="L114" s="2">
        <f t="shared" si="5"/>
        <v>19526000000</v>
      </c>
      <c r="M114" s="2">
        <f t="shared" si="6"/>
        <v>20271000000</v>
      </c>
      <c r="N114" s="2">
        <f t="shared" si="7"/>
        <v>745000000</v>
      </c>
      <c r="W114" s="2"/>
      <c r="AA114" s="2"/>
      <c r="AC114" s="2"/>
      <c r="AE114" s="2"/>
      <c r="AG114" s="2"/>
      <c r="AI114" s="2"/>
    </row>
    <row r="115" spans="1:35" x14ac:dyDescent="0.3">
      <c r="A115" t="s">
        <v>66</v>
      </c>
      <c r="B115" t="s">
        <v>5</v>
      </c>
      <c r="C115" s="1">
        <v>42004</v>
      </c>
      <c r="D115" s="65">
        <f t="shared" si="4"/>
        <v>2014</v>
      </c>
      <c r="E115" s="66" t="s">
        <v>9</v>
      </c>
      <c r="F115" s="66" t="s">
        <v>67</v>
      </c>
      <c r="G115" s="2">
        <v>88988000000</v>
      </c>
      <c r="H115" s="2">
        <v>62752000000</v>
      </c>
      <c r="I115" s="2">
        <v>26058000000</v>
      </c>
      <c r="J115">
        <v>0</v>
      </c>
      <c r="K115">
        <v>0</v>
      </c>
      <c r="L115" s="2">
        <f t="shared" si="5"/>
        <v>26058000000</v>
      </c>
      <c r="M115" s="2">
        <f t="shared" si="6"/>
        <v>26236000000</v>
      </c>
      <c r="N115" s="2">
        <f t="shared" si="7"/>
        <v>178000000</v>
      </c>
      <c r="W115" s="2"/>
      <c r="AA115" s="2"/>
      <c r="AC115" s="2"/>
      <c r="AE115" s="2"/>
      <c r="AG115" s="2"/>
      <c r="AI115" s="2"/>
    </row>
    <row r="116" spans="1:35" x14ac:dyDescent="0.3">
      <c r="A116" t="s">
        <v>66</v>
      </c>
      <c r="B116" t="s">
        <v>6</v>
      </c>
      <c r="C116" s="1">
        <v>42369</v>
      </c>
      <c r="D116" s="65">
        <f t="shared" si="4"/>
        <v>2015</v>
      </c>
      <c r="E116" s="66" t="s">
        <v>9</v>
      </c>
      <c r="F116" s="66" t="s">
        <v>67</v>
      </c>
      <c r="G116" s="2">
        <v>107006000000</v>
      </c>
      <c r="H116" s="2">
        <v>71651000000</v>
      </c>
      <c r="I116" s="2">
        <v>33122000000</v>
      </c>
      <c r="J116">
        <v>0</v>
      </c>
      <c r="K116">
        <v>0</v>
      </c>
      <c r="L116" s="2">
        <f t="shared" si="5"/>
        <v>33122000000</v>
      </c>
      <c r="M116" s="2">
        <f t="shared" si="6"/>
        <v>35355000000</v>
      </c>
      <c r="N116" s="2">
        <f t="shared" si="7"/>
        <v>2233000000</v>
      </c>
      <c r="W116" s="2"/>
      <c r="AA116" s="2"/>
      <c r="AC116" s="2"/>
      <c r="AE116" s="2"/>
      <c r="AG116" s="2"/>
      <c r="AI116" s="2"/>
    </row>
    <row r="117" spans="1:35" x14ac:dyDescent="0.3">
      <c r="A117" t="s">
        <v>66</v>
      </c>
      <c r="B117" t="s">
        <v>7</v>
      </c>
      <c r="C117" s="1">
        <v>42735</v>
      </c>
      <c r="D117" s="65">
        <f t="shared" si="4"/>
        <v>2016</v>
      </c>
      <c r="E117" s="66" t="s">
        <v>9</v>
      </c>
      <c r="F117" s="66" t="s">
        <v>67</v>
      </c>
      <c r="G117" s="2">
        <v>135987000000</v>
      </c>
      <c r="H117" s="2">
        <v>88265000000</v>
      </c>
      <c r="I117" s="2">
        <v>43536000000</v>
      </c>
      <c r="J117">
        <v>0</v>
      </c>
      <c r="K117">
        <v>0</v>
      </c>
      <c r="L117" s="2">
        <f t="shared" si="5"/>
        <v>43536000000</v>
      </c>
      <c r="M117" s="2">
        <f t="shared" si="6"/>
        <v>47722000000</v>
      </c>
      <c r="N117" s="2">
        <f t="shared" si="7"/>
        <v>4186000000</v>
      </c>
      <c r="W117" s="2"/>
      <c r="AA117" s="2"/>
      <c r="AC117" s="2"/>
      <c r="AE117" s="2"/>
      <c r="AG117" s="2"/>
      <c r="AI117" s="2"/>
    </row>
    <row r="118" spans="1:35" x14ac:dyDescent="0.3">
      <c r="A118" t="s">
        <v>68</v>
      </c>
      <c r="B118" t="s">
        <v>2</v>
      </c>
      <c r="C118" s="1">
        <v>41639</v>
      </c>
      <c r="D118" s="65">
        <f t="shared" si="4"/>
        <v>2013</v>
      </c>
      <c r="E118" s="66" t="s">
        <v>9</v>
      </c>
      <c r="F118" s="66" t="s">
        <v>69</v>
      </c>
      <c r="G118" s="2">
        <v>17517600000</v>
      </c>
      <c r="H118" s="2">
        <v>14757700000</v>
      </c>
      <c r="I118" s="2">
        <v>1924300000</v>
      </c>
      <c r="J118">
        <v>0</v>
      </c>
      <c r="K118" s="2">
        <v>95300000</v>
      </c>
      <c r="L118" s="2">
        <f t="shared" si="5"/>
        <v>2019600000</v>
      </c>
      <c r="M118" s="2">
        <f t="shared" si="6"/>
        <v>2759900000</v>
      </c>
      <c r="N118" s="2">
        <f t="shared" si="7"/>
        <v>740300000</v>
      </c>
      <c r="W118" s="2"/>
      <c r="AA118" s="2"/>
      <c r="AC118" s="2"/>
      <c r="AE118" s="2"/>
      <c r="AG118" s="2"/>
      <c r="AI118" s="2"/>
    </row>
    <row r="119" spans="1:35" x14ac:dyDescent="0.3">
      <c r="A119" t="s">
        <v>68</v>
      </c>
      <c r="B119" t="s">
        <v>5</v>
      </c>
      <c r="C119" s="1">
        <v>42004</v>
      </c>
      <c r="D119" s="65">
        <f t="shared" si="4"/>
        <v>2014</v>
      </c>
      <c r="E119" s="66" t="s">
        <v>9</v>
      </c>
      <c r="F119" s="66" t="s">
        <v>69</v>
      </c>
      <c r="G119" s="2">
        <v>19108800000</v>
      </c>
      <c r="H119" s="2">
        <v>16120100000</v>
      </c>
      <c r="I119" s="2">
        <v>2061000000</v>
      </c>
      <c r="J119">
        <v>0</v>
      </c>
      <c r="K119" s="2">
        <v>106900000</v>
      </c>
      <c r="L119" s="2">
        <f t="shared" si="5"/>
        <v>2167900000</v>
      </c>
      <c r="M119" s="2">
        <f t="shared" si="6"/>
        <v>2988700000</v>
      </c>
      <c r="N119" s="2">
        <f t="shared" si="7"/>
        <v>820800000</v>
      </c>
      <c r="W119" s="2"/>
      <c r="AA119" s="2"/>
      <c r="AC119" s="2"/>
      <c r="AE119" s="2"/>
      <c r="AG119" s="2"/>
      <c r="AI119" s="2"/>
    </row>
    <row r="120" spans="1:35" x14ac:dyDescent="0.3">
      <c r="A120" t="s">
        <v>68</v>
      </c>
      <c r="B120" t="s">
        <v>6</v>
      </c>
      <c r="C120" s="1">
        <v>42369</v>
      </c>
      <c r="D120" s="65">
        <f t="shared" si="4"/>
        <v>2015</v>
      </c>
      <c r="E120" s="66" t="s">
        <v>9</v>
      </c>
      <c r="F120" s="66" t="s">
        <v>69</v>
      </c>
      <c r="G120" s="2">
        <v>20862000000</v>
      </c>
      <c r="H120" s="2">
        <v>17600500000</v>
      </c>
      <c r="I120" s="2">
        <v>2245600000</v>
      </c>
      <c r="J120">
        <v>0</v>
      </c>
      <c r="K120" s="2">
        <v>127400000</v>
      </c>
      <c r="L120" s="2">
        <f t="shared" si="5"/>
        <v>2373000000</v>
      </c>
      <c r="M120" s="2">
        <f t="shared" si="6"/>
        <v>3261500000</v>
      </c>
      <c r="N120" s="2">
        <f t="shared" si="7"/>
        <v>888500000</v>
      </c>
      <c r="W120" s="2"/>
      <c r="AA120" s="2"/>
      <c r="AC120" s="2"/>
      <c r="AE120" s="2"/>
      <c r="AG120" s="2"/>
      <c r="AI120" s="2"/>
    </row>
    <row r="121" spans="1:35" x14ac:dyDescent="0.3">
      <c r="A121" t="s">
        <v>68</v>
      </c>
      <c r="B121" t="s">
        <v>7</v>
      </c>
      <c r="C121" s="1">
        <v>42735</v>
      </c>
      <c r="D121" s="65">
        <f t="shared" si="4"/>
        <v>2016</v>
      </c>
      <c r="E121" s="66" t="s">
        <v>9</v>
      </c>
      <c r="F121" s="66" t="s">
        <v>69</v>
      </c>
      <c r="G121" s="2">
        <v>21609000000</v>
      </c>
      <c r="H121" s="2">
        <v>18295800000</v>
      </c>
      <c r="I121" s="2">
        <v>2280300000</v>
      </c>
      <c r="J121">
        <v>0</v>
      </c>
      <c r="K121" s="2">
        <v>143400000</v>
      </c>
      <c r="L121" s="2">
        <f t="shared" si="5"/>
        <v>2423700000</v>
      </c>
      <c r="M121" s="2">
        <f t="shared" si="6"/>
        <v>3313200000</v>
      </c>
      <c r="N121" s="2">
        <f t="shared" si="7"/>
        <v>889500000</v>
      </c>
      <c r="W121" s="2"/>
      <c r="AA121" s="2"/>
      <c r="AC121" s="2"/>
      <c r="AE121" s="2"/>
      <c r="AG121" s="2"/>
      <c r="AI121" s="2"/>
    </row>
    <row r="122" spans="1:35" x14ac:dyDescent="0.3">
      <c r="A122" t="s">
        <v>70</v>
      </c>
      <c r="B122" t="s">
        <v>2</v>
      </c>
      <c r="C122" s="1">
        <v>41274</v>
      </c>
      <c r="D122" s="65">
        <f t="shared" si="4"/>
        <v>2012</v>
      </c>
      <c r="E122" s="66" t="s">
        <v>15</v>
      </c>
      <c r="F122" s="66" t="s">
        <v>71</v>
      </c>
      <c r="G122" s="2">
        <v>61497200000</v>
      </c>
      <c r="H122" s="2">
        <v>48213600000</v>
      </c>
      <c r="I122" s="2">
        <v>8680500000</v>
      </c>
      <c r="J122">
        <v>0</v>
      </c>
      <c r="K122" s="2">
        <v>233000000</v>
      </c>
      <c r="L122" s="2">
        <f t="shared" si="5"/>
        <v>8913500000</v>
      </c>
      <c r="M122" s="2">
        <f t="shared" si="6"/>
        <v>13283600000</v>
      </c>
      <c r="N122" s="2">
        <f t="shared" si="7"/>
        <v>4370100000</v>
      </c>
      <c r="W122" s="2"/>
      <c r="AA122" s="2"/>
      <c r="AC122" s="2"/>
      <c r="AE122" s="2"/>
      <c r="AG122" s="2"/>
      <c r="AI122" s="2"/>
    </row>
    <row r="123" spans="1:35" x14ac:dyDescent="0.3">
      <c r="A123" t="s">
        <v>70</v>
      </c>
      <c r="B123" t="s">
        <v>5</v>
      </c>
      <c r="C123" s="1">
        <v>41639</v>
      </c>
      <c r="D123" s="65">
        <f t="shared" si="4"/>
        <v>2013</v>
      </c>
      <c r="E123" s="66" t="s">
        <v>15</v>
      </c>
      <c r="F123" s="66" t="s">
        <v>71</v>
      </c>
      <c r="G123" s="2">
        <v>71023500000</v>
      </c>
      <c r="H123" s="2">
        <v>56237100000</v>
      </c>
      <c r="I123" s="2">
        <v>9952900000</v>
      </c>
      <c r="J123">
        <v>0</v>
      </c>
      <c r="K123" s="2">
        <v>245300000</v>
      </c>
      <c r="L123" s="2">
        <f t="shared" si="5"/>
        <v>10198200000</v>
      </c>
      <c r="M123" s="2">
        <f t="shared" si="6"/>
        <v>14786400000</v>
      </c>
      <c r="N123" s="2">
        <f t="shared" si="7"/>
        <v>4588200000</v>
      </c>
      <c r="W123" s="2"/>
      <c r="AA123" s="2"/>
      <c r="AC123" s="2"/>
      <c r="AE123" s="2"/>
      <c r="AG123" s="2"/>
      <c r="AI123" s="2"/>
    </row>
    <row r="124" spans="1:35" x14ac:dyDescent="0.3">
      <c r="A124" t="s">
        <v>70</v>
      </c>
      <c r="B124" t="s">
        <v>6</v>
      </c>
      <c r="C124" s="1">
        <v>42004</v>
      </c>
      <c r="D124" s="65">
        <f t="shared" si="4"/>
        <v>2014</v>
      </c>
      <c r="E124" s="66" t="s">
        <v>15</v>
      </c>
      <c r="F124" s="66" t="s">
        <v>71</v>
      </c>
      <c r="G124" s="2">
        <v>73874100000</v>
      </c>
      <c r="H124" s="2">
        <v>56854900000</v>
      </c>
      <c r="I124" s="2">
        <v>11748400000</v>
      </c>
      <c r="J124">
        <v>0</v>
      </c>
      <c r="K124" s="2">
        <v>220900000</v>
      </c>
      <c r="L124" s="2">
        <f t="shared" si="5"/>
        <v>11969300000</v>
      </c>
      <c r="M124" s="2">
        <f t="shared" si="6"/>
        <v>17019200000</v>
      </c>
      <c r="N124" s="2">
        <f t="shared" si="7"/>
        <v>5049900000</v>
      </c>
      <c r="W124" s="2"/>
      <c r="AA124" s="2"/>
      <c r="AC124" s="2"/>
      <c r="AE124" s="2"/>
      <c r="AG124" s="2"/>
      <c r="AI124" s="2"/>
    </row>
    <row r="125" spans="1:35" x14ac:dyDescent="0.3">
      <c r="A125" t="s">
        <v>70</v>
      </c>
      <c r="B125" t="s">
        <v>7</v>
      </c>
      <c r="C125" s="1">
        <v>42369</v>
      </c>
      <c r="D125" s="65">
        <f t="shared" si="4"/>
        <v>2015</v>
      </c>
      <c r="E125" s="66" t="s">
        <v>15</v>
      </c>
      <c r="F125" s="66" t="s">
        <v>71</v>
      </c>
      <c r="G125" s="2">
        <v>79156500000</v>
      </c>
      <c r="H125" s="2">
        <v>61116900000</v>
      </c>
      <c r="I125" s="2">
        <v>12534800000</v>
      </c>
      <c r="J125">
        <v>0</v>
      </c>
      <c r="K125" s="2">
        <v>230100000</v>
      </c>
      <c r="L125" s="2">
        <f t="shared" si="5"/>
        <v>12764900000</v>
      </c>
      <c r="M125" s="2">
        <f t="shared" si="6"/>
        <v>18039600000</v>
      </c>
      <c r="N125" s="2">
        <f t="shared" si="7"/>
        <v>5274700000</v>
      </c>
      <c r="W125" s="2"/>
      <c r="AA125" s="2"/>
      <c r="AC125" s="2"/>
      <c r="AE125" s="2"/>
      <c r="AG125" s="2"/>
      <c r="AI125" s="2"/>
    </row>
    <row r="126" spans="1:35" x14ac:dyDescent="0.3">
      <c r="A126" t="s">
        <v>72</v>
      </c>
      <c r="B126" t="s">
        <v>2</v>
      </c>
      <c r="C126" s="1">
        <v>41274</v>
      </c>
      <c r="D126" s="65">
        <f t="shared" si="4"/>
        <v>2012</v>
      </c>
      <c r="E126" s="66" t="s">
        <v>73</v>
      </c>
      <c r="F126" s="66" t="s">
        <v>74</v>
      </c>
      <c r="G126" s="2">
        <v>16428000000</v>
      </c>
      <c r="H126" s="2">
        <v>3079000000</v>
      </c>
      <c r="I126" s="2">
        <v>1333000000</v>
      </c>
      <c r="J126">
        <v>0</v>
      </c>
      <c r="K126" s="2">
        <v>6881000000</v>
      </c>
      <c r="L126" s="2">
        <f t="shared" si="5"/>
        <v>8214000000</v>
      </c>
      <c r="M126" s="2">
        <f t="shared" si="6"/>
        <v>13349000000</v>
      </c>
      <c r="N126" s="2">
        <f t="shared" si="7"/>
        <v>5135000000</v>
      </c>
      <c r="W126" s="2"/>
      <c r="AA126" s="2"/>
      <c r="AC126" s="2"/>
      <c r="AE126" s="2"/>
      <c r="AG126" s="2"/>
      <c r="AI126" s="2"/>
    </row>
    <row r="127" spans="1:35" x14ac:dyDescent="0.3">
      <c r="A127" t="s">
        <v>72</v>
      </c>
      <c r="B127" t="s">
        <v>5</v>
      </c>
      <c r="C127" s="1">
        <v>41639</v>
      </c>
      <c r="D127" s="65">
        <f t="shared" si="4"/>
        <v>2013</v>
      </c>
      <c r="E127" s="66" t="s">
        <v>73</v>
      </c>
      <c r="F127" s="66" t="s">
        <v>74</v>
      </c>
      <c r="G127" s="2">
        <v>14771000000</v>
      </c>
      <c r="H127" s="2">
        <v>2938000000</v>
      </c>
      <c r="I127" s="2">
        <v>1286000000</v>
      </c>
      <c r="J127">
        <v>0</v>
      </c>
      <c r="K127" s="2">
        <v>5866000000</v>
      </c>
      <c r="L127" s="2">
        <f t="shared" si="5"/>
        <v>7152000000</v>
      </c>
      <c r="M127" s="2">
        <f t="shared" si="6"/>
        <v>11833000000</v>
      </c>
      <c r="N127" s="2">
        <f t="shared" si="7"/>
        <v>4681000000</v>
      </c>
      <c r="W127" s="2"/>
      <c r="AA127" s="2"/>
      <c r="AC127" s="2"/>
      <c r="AE127" s="2"/>
      <c r="AG127" s="2"/>
      <c r="AI127" s="2"/>
    </row>
    <row r="128" spans="1:35" x14ac:dyDescent="0.3">
      <c r="A128" t="s">
        <v>72</v>
      </c>
      <c r="B128" t="s">
        <v>6</v>
      </c>
      <c r="C128" s="1">
        <v>42004</v>
      </c>
      <c r="D128" s="65">
        <f t="shared" si="4"/>
        <v>2014</v>
      </c>
      <c r="E128" s="66" t="s">
        <v>73</v>
      </c>
      <c r="F128" s="66" t="s">
        <v>74</v>
      </c>
      <c r="G128" s="2">
        <v>12691000000</v>
      </c>
      <c r="H128" s="2">
        <v>2511000000</v>
      </c>
      <c r="I128" s="2">
        <v>1095000000</v>
      </c>
      <c r="J128">
        <v>0</v>
      </c>
      <c r="K128" s="2">
        <v>9720000000</v>
      </c>
      <c r="L128" s="2">
        <f t="shared" si="5"/>
        <v>10815000000</v>
      </c>
      <c r="M128" s="2">
        <f t="shared" si="6"/>
        <v>10180000000</v>
      </c>
      <c r="N128" s="2">
        <f t="shared" si="7"/>
        <v>-635000000</v>
      </c>
      <c r="W128" s="2"/>
      <c r="AA128" s="2"/>
      <c r="AC128" s="2"/>
      <c r="AE128" s="2"/>
      <c r="AG128" s="2"/>
      <c r="AI128" s="2"/>
    </row>
    <row r="129" spans="1:35" x14ac:dyDescent="0.3">
      <c r="A129" t="s">
        <v>72</v>
      </c>
      <c r="B129" t="s">
        <v>7</v>
      </c>
      <c r="C129" s="1">
        <v>42369</v>
      </c>
      <c r="D129" s="65">
        <f t="shared" si="4"/>
        <v>2015</v>
      </c>
      <c r="E129" s="66" t="s">
        <v>73</v>
      </c>
      <c r="F129" s="66" t="s">
        <v>74</v>
      </c>
      <c r="G129" s="2">
        <v>6383000000</v>
      </c>
      <c r="H129" s="2">
        <v>2065000000</v>
      </c>
      <c r="I129" s="2">
        <v>791000000</v>
      </c>
      <c r="J129">
        <v>0</v>
      </c>
      <c r="K129" s="2">
        <v>29372000000</v>
      </c>
      <c r="L129" s="2">
        <f t="shared" si="5"/>
        <v>30163000000</v>
      </c>
      <c r="M129" s="2">
        <f t="shared" si="6"/>
        <v>4318000000</v>
      </c>
      <c r="N129" s="2">
        <f t="shared" si="7"/>
        <v>-25845000000</v>
      </c>
      <c r="W129" s="2"/>
      <c r="AA129" s="2"/>
      <c r="AC129" s="2"/>
      <c r="AE129" s="2"/>
      <c r="AG129" s="2"/>
      <c r="AI129" s="2"/>
    </row>
    <row r="130" spans="1:35" x14ac:dyDescent="0.3">
      <c r="A130" t="s">
        <v>75</v>
      </c>
      <c r="B130" t="s">
        <v>2</v>
      </c>
      <c r="C130" s="1">
        <v>41639</v>
      </c>
      <c r="D130" s="65">
        <f t="shared" si="4"/>
        <v>2013</v>
      </c>
      <c r="E130" s="66" t="s">
        <v>73</v>
      </c>
      <c r="F130" s="66" t="s">
        <v>74</v>
      </c>
      <c r="G130" s="2">
        <v>14581000000</v>
      </c>
      <c r="H130" s="2">
        <v>2942000000</v>
      </c>
      <c r="I130" s="2">
        <v>2256000000</v>
      </c>
      <c r="J130">
        <v>0</v>
      </c>
      <c r="K130" s="2">
        <v>3927000000</v>
      </c>
      <c r="L130" s="2">
        <f t="shared" si="5"/>
        <v>6183000000</v>
      </c>
      <c r="M130" s="2">
        <f t="shared" si="6"/>
        <v>11639000000</v>
      </c>
      <c r="N130" s="2">
        <f t="shared" si="7"/>
        <v>5456000000</v>
      </c>
      <c r="W130" s="2"/>
      <c r="AA130" s="2"/>
      <c r="AC130" s="2"/>
      <c r="AE130" s="2"/>
      <c r="AG130" s="2"/>
      <c r="AI130" s="2"/>
    </row>
    <row r="131" spans="1:35" x14ac:dyDescent="0.3">
      <c r="A131" t="s">
        <v>75</v>
      </c>
      <c r="B131" t="s">
        <v>5</v>
      </c>
      <c r="C131" s="1">
        <v>42004</v>
      </c>
      <c r="D131" s="65">
        <f t="shared" ref="D131:D194" si="8">YEAR(C131)</f>
        <v>2014</v>
      </c>
      <c r="E131" s="66" t="s">
        <v>73</v>
      </c>
      <c r="F131" s="66" t="s">
        <v>74</v>
      </c>
      <c r="G131" s="2">
        <v>18470000000</v>
      </c>
      <c r="H131" s="2">
        <v>3317000000</v>
      </c>
      <c r="I131" s="2">
        <v>2725000000</v>
      </c>
      <c r="J131">
        <v>0</v>
      </c>
      <c r="K131" s="2">
        <v>4550000000</v>
      </c>
      <c r="L131" s="2">
        <f t="shared" ref="L131:L194" si="9">I131+J131+K131</f>
        <v>7275000000</v>
      </c>
      <c r="M131" s="2">
        <f t="shared" ref="M131:M194" si="10">G131-H131</f>
        <v>15153000000</v>
      </c>
      <c r="N131" s="2">
        <f t="shared" ref="N131:N194" si="11">M131-L131</f>
        <v>7878000000</v>
      </c>
      <c r="W131" s="2"/>
      <c r="AA131" s="2"/>
      <c r="AC131" s="2"/>
      <c r="AE131" s="2"/>
      <c r="AG131" s="2"/>
      <c r="AI131" s="2"/>
    </row>
    <row r="132" spans="1:35" x14ac:dyDescent="0.3">
      <c r="A132" t="s">
        <v>75</v>
      </c>
      <c r="B132" t="s">
        <v>6</v>
      </c>
      <c r="C132" s="1">
        <v>42369</v>
      </c>
      <c r="D132" s="65">
        <f t="shared" si="8"/>
        <v>2015</v>
      </c>
      <c r="E132" s="66" t="s">
        <v>73</v>
      </c>
      <c r="F132" s="66" t="s">
        <v>74</v>
      </c>
      <c r="G132" s="2">
        <v>8698000000</v>
      </c>
      <c r="H132" s="2">
        <v>3185000000</v>
      </c>
      <c r="I132" s="2">
        <v>2000000000</v>
      </c>
      <c r="J132">
        <v>0</v>
      </c>
      <c r="K132" s="2">
        <v>4603000000</v>
      </c>
      <c r="L132" s="2">
        <f t="shared" si="9"/>
        <v>6603000000</v>
      </c>
      <c r="M132" s="2">
        <f t="shared" si="10"/>
        <v>5513000000</v>
      </c>
      <c r="N132" s="2">
        <f t="shared" si="11"/>
        <v>-1090000000</v>
      </c>
      <c r="W132" s="2"/>
      <c r="AA132" s="2"/>
      <c r="AC132" s="2"/>
      <c r="AE132" s="2"/>
      <c r="AG132" s="2"/>
      <c r="AI132" s="2"/>
    </row>
    <row r="133" spans="1:35" x14ac:dyDescent="0.3">
      <c r="A133" t="s">
        <v>75</v>
      </c>
      <c r="B133" t="s">
        <v>7</v>
      </c>
      <c r="C133" s="1">
        <v>42735</v>
      </c>
      <c r="D133" s="65">
        <f t="shared" si="8"/>
        <v>2016</v>
      </c>
      <c r="E133" s="66" t="s">
        <v>73</v>
      </c>
      <c r="F133" s="66" t="s">
        <v>74</v>
      </c>
      <c r="G133" s="2">
        <v>7869000000</v>
      </c>
      <c r="H133" s="2">
        <v>2900000000</v>
      </c>
      <c r="I133" s="2">
        <v>2094000000</v>
      </c>
      <c r="J133">
        <v>0</v>
      </c>
      <c r="K133" s="2">
        <v>4301000000</v>
      </c>
      <c r="L133" s="2">
        <f t="shared" si="9"/>
        <v>6395000000</v>
      </c>
      <c r="M133" s="2">
        <f t="shared" si="10"/>
        <v>4969000000</v>
      </c>
      <c r="N133" s="2">
        <f t="shared" si="11"/>
        <v>-1426000000</v>
      </c>
      <c r="W133" s="2"/>
      <c r="AA133" s="2"/>
      <c r="AC133" s="2"/>
      <c r="AE133" s="2"/>
      <c r="AG133" s="2"/>
      <c r="AI133" s="2"/>
    </row>
    <row r="134" spans="1:35" x14ac:dyDescent="0.3">
      <c r="A134" t="s">
        <v>76</v>
      </c>
      <c r="B134" t="s">
        <v>2</v>
      </c>
      <c r="C134" s="1">
        <v>41547</v>
      </c>
      <c r="D134" s="65">
        <f t="shared" si="8"/>
        <v>2013</v>
      </c>
      <c r="E134" s="66" t="s">
        <v>49</v>
      </c>
      <c r="F134" s="66" t="s">
        <v>77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>
        <v>0</v>
      </c>
      <c r="L134" s="2">
        <f t="shared" si="9"/>
        <v>1152300000</v>
      </c>
      <c r="M134" s="2">
        <f t="shared" si="10"/>
        <v>2708300000</v>
      </c>
      <c r="N134" s="2">
        <f t="shared" si="11"/>
        <v>1556000000</v>
      </c>
      <c r="W134" s="2"/>
      <c r="AA134" s="2"/>
      <c r="AC134" s="2"/>
      <c r="AE134" s="2"/>
      <c r="AG134" s="2"/>
      <c r="AI134" s="2"/>
    </row>
    <row r="135" spans="1:35" x14ac:dyDescent="0.3">
      <c r="A135" t="s">
        <v>76</v>
      </c>
      <c r="B135" t="s">
        <v>5</v>
      </c>
      <c r="C135" s="1">
        <v>41912</v>
      </c>
      <c r="D135" s="65">
        <f t="shared" si="8"/>
        <v>2014</v>
      </c>
      <c r="E135" s="66" t="s">
        <v>49</v>
      </c>
      <c r="F135" s="66" t="s">
        <v>77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>
        <v>0</v>
      </c>
      <c r="L135" s="2">
        <f t="shared" si="9"/>
        <v>1147200000</v>
      </c>
      <c r="M135" s="2">
        <f t="shared" si="10"/>
        <v>2809100000</v>
      </c>
      <c r="N135" s="2">
        <f t="shared" si="11"/>
        <v>1661900000</v>
      </c>
      <c r="W135" s="2"/>
      <c r="AA135" s="2"/>
      <c r="AC135" s="2"/>
      <c r="AE135" s="2"/>
      <c r="AG135" s="2"/>
      <c r="AI135" s="2"/>
    </row>
    <row r="136" spans="1:35" x14ac:dyDescent="0.3">
      <c r="A136" t="s">
        <v>76</v>
      </c>
      <c r="B136" t="s">
        <v>6</v>
      </c>
      <c r="C136" s="1">
        <v>42277</v>
      </c>
      <c r="D136" s="65">
        <f t="shared" si="8"/>
        <v>2015</v>
      </c>
      <c r="E136" s="66" t="s">
        <v>49</v>
      </c>
      <c r="F136" s="66" t="s">
        <v>77</v>
      </c>
      <c r="G136" s="2">
        <v>9894900000</v>
      </c>
      <c r="H136" s="2">
        <v>6939000000</v>
      </c>
      <c r="I136" s="2">
        <v>895300000</v>
      </c>
      <c r="J136" s="2">
        <v>137100000</v>
      </c>
      <c r="K136">
        <v>0</v>
      </c>
      <c r="L136" s="2">
        <f t="shared" si="9"/>
        <v>1032400000</v>
      </c>
      <c r="M136" s="2">
        <f t="shared" si="10"/>
        <v>2955900000</v>
      </c>
      <c r="N136" s="2">
        <f t="shared" si="11"/>
        <v>1923500000</v>
      </c>
      <c r="W136" s="2"/>
      <c r="AA136" s="2"/>
      <c r="AC136" s="2"/>
      <c r="AE136" s="2"/>
      <c r="AG136" s="2"/>
      <c r="AI136" s="2"/>
    </row>
    <row r="137" spans="1:35" x14ac:dyDescent="0.3">
      <c r="A137" t="s">
        <v>76</v>
      </c>
      <c r="B137" t="s">
        <v>7</v>
      </c>
      <c r="C137" s="1">
        <v>42643</v>
      </c>
      <c r="D137" s="65">
        <f t="shared" si="8"/>
        <v>2016</v>
      </c>
      <c r="E137" s="66" t="s">
        <v>49</v>
      </c>
      <c r="F137" s="66" t="s">
        <v>77</v>
      </c>
      <c r="G137" s="2">
        <v>9524400000</v>
      </c>
      <c r="H137" s="2">
        <v>6402700000</v>
      </c>
      <c r="I137" s="2">
        <v>797600000</v>
      </c>
      <c r="J137" s="2">
        <v>132000000</v>
      </c>
      <c r="K137">
        <v>0</v>
      </c>
      <c r="L137" s="2">
        <f t="shared" si="9"/>
        <v>929600000</v>
      </c>
      <c r="M137" s="2">
        <f t="shared" si="10"/>
        <v>3121700000</v>
      </c>
      <c r="N137" s="2">
        <f t="shared" si="11"/>
        <v>2192100000</v>
      </c>
      <c r="W137" s="2"/>
      <c r="AA137" s="2"/>
      <c r="AC137" s="2"/>
      <c r="AE137" s="2"/>
      <c r="AG137" s="2"/>
      <c r="AI137" s="2"/>
    </row>
    <row r="138" spans="1:35" x14ac:dyDescent="0.3">
      <c r="A138" t="s">
        <v>78</v>
      </c>
      <c r="B138" t="s">
        <v>2</v>
      </c>
      <c r="C138" s="1">
        <v>41274</v>
      </c>
      <c r="D138" s="65">
        <f t="shared" si="8"/>
        <v>2012</v>
      </c>
      <c r="E138" s="66" t="s">
        <v>12</v>
      </c>
      <c r="F138" s="66" t="s">
        <v>79</v>
      </c>
      <c r="G138" s="2">
        <v>4292100000</v>
      </c>
      <c r="H138" s="2">
        <v>2948900000</v>
      </c>
      <c r="I138" s="2">
        <v>512900000</v>
      </c>
      <c r="J138">
        <v>0</v>
      </c>
      <c r="K138">
        <v>0</v>
      </c>
      <c r="L138" s="2">
        <f t="shared" si="9"/>
        <v>512900000</v>
      </c>
      <c r="M138" s="2">
        <f t="shared" si="10"/>
        <v>1343200000</v>
      </c>
      <c r="N138" s="2">
        <f t="shared" si="11"/>
        <v>830300000</v>
      </c>
      <c r="W138" s="2"/>
      <c r="AA138" s="2"/>
      <c r="AC138" s="2"/>
      <c r="AE138" s="2"/>
      <c r="AG138" s="2"/>
      <c r="AI138" s="2"/>
    </row>
    <row r="139" spans="1:35" x14ac:dyDescent="0.3">
      <c r="A139" t="s">
        <v>78</v>
      </c>
      <c r="B139" t="s">
        <v>5</v>
      </c>
      <c r="C139" s="1">
        <v>41639</v>
      </c>
      <c r="D139" s="65">
        <f t="shared" si="8"/>
        <v>2013</v>
      </c>
      <c r="E139" s="66" t="s">
        <v>12</v>
      </c>
      <c r="F139" s="66" t="s">
        <v>79</v>
      </c>
      <c r="G139" s="2">
        <v>4614700000</v>
      </c>
      <c r="H139" s="2">
        <v>3163900000</v>
      </c>
      <c r="I139" s="2">
        <v>548000000</v>
      </c>
      <c r="J139">
        <v>0</v>
      </c>
      <c r="K139">
        <v>0</v>
      </c>
      <c r="L139" s="2">
        <f t="shared" si="9"/>
        <v>548000000</v>
      </c>
      <c r="M139" s="2">
        <f t="shared" si="10"/>
        <v>1450800000</v>
      </c>
      <c r="N139" s="2">
        <f t="shared" si="11"/>
        <v>902800000</v>
      </c>
      <c r="W139" s="2"/>
      <c r="AA139" s="2"/>
      <c r="AC139" s="2"/>
      <c r="AE139" s="2"/>
      <c r="AG139" s="2"/>
      <c r="AI139" s="2"/>
    </row>
    <row r="140" spans="1:35" x14ac:dyDescent="0.3">
      <c r="A140" t="s">
        <v>78</v>
      </c>
      <c r="B140" t="s">
        <v>6</v>
      </c>
      <c r="C140" s="1">
        <v>42004</v>
      </c>
      <c r="D140" s="65">
        <f t="shared" si="8"/>
        <v>2014</v>
      </c>
      <c r="E140" s="66" t="s">
        <v>12</v>
      </c>
      <c r="F140" s="66" t="s">
        <v>79</v>
      </c>
      <c r="G140" s="2">
        <v>5345500000</v>
      </c>
      <c r="H140" s="2">
        <v>3651700000</v>
      </c>
      <c r="I140" s="2">
        <v>645100000</v>
      </c>
      <c r="J140">
        <v>0</v>
      </c>
      <c r="K140">
        <v>0</v>
      </c>
      <c r="L140" s="2">
        <f t="shared" si="9"/>
        <v>645100000</v>
      </c>
      <c r="M140" s="2">
        <f t="shared" si="10"/>
        <v>1693800000</v>
      </c>
      <c r="N140" s="2">
        <f t="shared" si="11"/>
        <v>1048700000</v>
      </c>
      <c r="W140" s="2"/>
      <c r="AA140" s="2"/>
      <c r="AC140" s="2"/>
      <c r="AE140" s="2"/>
      <c r="AG140" s="2"/>
      <c r="AI140" s="2"/>
    </row>
    <row r="141" spans="1:35" x14ac:dyDescent="0.3">
      <c r="A141" t="s">
        <v>78</v>
      </c>
      <c r="B141" t="s">
        <v>7</v>
      </c>
      <c r="C141" s="1">
        <v>42369</v>
      </c>
      <c r="D141" s="65">
        <f t="shared" si="8"/>
        <v>2015</v>
      </c>
      <c r="E141" s="66" t="s">
        <v>12</v>
      </c>
      <c r="F141" s="66" t="s">
        <v>79</v>
      </c>
      <c r="G141" s="2">
        <v>5568700000</v>
      </c>
      <c r="H141" s="2">
        <v>3789200000</v>
      </c>
      <c r="I141" s="2">
        <v>669100000</v>
      </c>
      <c r="J141">
        <v>0</v>
      </c>
      <c r="K141">
        <v>0</v>
      </c>
      <c r="L141" s="2">
        <f t="shared" si="9"/>
        <v>669100000</v>
      </c>
      <c r="M141" s="2">
        <f t="shared" si="10"/>
        <v>1779500000</v>
      </c>
      <c r="N141" s="2">
        <f t="shared" si="11"/>
        <v>1110400000</v>
      </c>
      <c r="W141" s="2"/>
      <c r="AA141" s="2"/>
      <c r="AC141" s="2"/>
      <c r="AE141" s="2"/>
      <c r="AG141" s="2"/>
      <c r="AI141" s="2"/>
    </row>
    <row r="142" spans="1:35" x14ac:dyDescent="0.3">
      <c r="A142" t="s">
        <v>80</v>
      </c>
      <c r="B142" t="s">
        <v>2</v>
      </c>
      <c r="C142" s="1">
        <v>41274</v>
      </c>
      <c r="D142" s="65">
        <f t="shared" si="8"/>
        <v>2012</v>
      </c>
      <c r="E142" s="66" t="s">
        <v>3</v>
      </c>
      <c r="F142" s="66" t="s">
        <v>81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2">
        <f t="shared" si="9"/>
        <v>2654000000</v>
      </c>
      <c r="M142" s="2">
        <f t="shared" si="10"/>
        <v>3299000000</v>
      </c>
      <c r="N142" s="2">
        <f t="shared" si="11"/>
        <v>645000000</v>
      </c>
      <c r="W142" s="2"/>
      <c r="AA142" s="2"/>
      <c r="AC142" s="2"/>
      <c r="AE142" s="2"/>
      <c r="AG142" s="2"/>
      <c r="AI142" s="2"/>
    </row>
    <row r="143" spans="1:35" x14ac:dyDescent="0.3">
      <c r="A143" t="s">
        <v>80</v>
      </c>
      <c r="B143" t="s">
        <v>5</v>
      </c>
      <c r="C143" s="1">
        <v>41639</v>
      </c>
      <c r="D143" s="65">
        <f t="shared" si="8"/>
        <v>2013</v>
      </c>
      <c r="E143" s="66" t="s">
        <v>3</v>
      </c>
      <c r="F143" s="66" t="s">
        <v>81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2">
        <f t="shared" si="9"/>
        <v>2621000000</v>
      </c>
      <c r="M143" s="2">
        <f t="shared" si="10"/>
        <v>3746000000</v>
      </c>
      <c r="N143" s="2">
        <f t="shared" si="11"/>
        <v>1125000000</v>
      </c>
      <c r="W143" s="2"/>
      <c r="AA143" s="2"/>
      <c r="AC143" s="2"/>
      <c r="AE143" s="2"/>
      <c r="AG143" s="2"/>
      <c r="AI143" s="2"/>
    </row>
    <row r="144" spans="1:35" x14ac:dyDescent="0.3">
      <c r="A144" t="s">
        <v>80</v>
      </c>
      <c r="B144" t="s">
        <v>6</v>
      </c>
      <c r="C144" s="1">
        <v>42004</v>
      </c>
      <c r="D144" s="65">
        <f t="shared" si="8"/>
        <v>2014</v>
      </c>
      <c r="E144" s="66" t="s">
        <v>3</v>
      </c>
      <c r="F144" s="66" t="s">
        <v>81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2">
        <f t="shared" si="9"/>
        <v>2584000000</v>
      </c>
      <c r="M144" s="2">
        <f t="shared" si="10"/>
        <v>4769000000</v>
      </c>
      <c r="N144" s="2">
        <f t="shared" si="11"/>
        <v>2185000000</v>
      </c>
      <c r="W144" s="2"/>
      <c r="AA144" s="2"/>
      <c r="AC144" s="2"/>
      <c r="AE144" s="2"/>
      <c r="AG144" s="2"/>
      <c r="AI144" s="2"/>
    </row>
    <row r="145" spans="1:35" x14ac:dyDescent="0.3">
      <c r="A145" t="s">
        <v>80</v>
      </c>
      <c r="B145" t="s">
        <v>7</v>
      </c>
      <c r="C145" s="1">
        <v>42369</v>
      </c>
      <c r="D145" s="65">
        <f t="shared" si="8"/>
        <v>2015</v>
      </c>
      <c r="E145" s="66" t="s">
        <v>3</v>
      </c>
      <c r="F145" s="66" t="s">
        <v>81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2">
        <f t="shared" si="9"/>
        <v>2497000000</v>
      </c>
      <c r="M145" s="2">
        <f t="shared" si="10"/>
        <v>4465000000</v>
      </c>
      <c r="N145" s="2">
        <f t="shared" si="11"/>
        <v>1968000000</v>
      </c>
      <c r="W145" s="2"/>
      <c r="AA145" s="2"/>
      <c r="AC145" s="2"/>
      <c r="AE145" s="2"/>
      <c r="AG145" s="2"/>
      <c r="AI145" s="2"/>
    </row>
    <row r="146" spans="1:35" x14ac:dyDescent="0.3">
      <c r="A146" t="s">
        <v>82</v>
      </c>
      <c r="B146" t="s">
        <v>2</v>
      </c>
      <c r="C146" s="1">
        <v>41274</v>
      </c>
      <c r="D146" s="65">
        <f t="shared" si="8"/>
        <v>2012</v>
      </c>
      <c r="E146" s="66" t="s">
        <v>12</v>
      </c>
      <c r="F146" s="66" t="s">
        <v>83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>
        <v>0</v>
      </c>
      <c r="L146" s="2">
        <f t="shared" si="9"/>
        <v>1743000000</v>
      </c>
      <c r="M146" s="2">
        <f t="shared" si="10"/>
        <v>3194000000</v>
      </c>
      <c r="N146" s="2">
        <f t="shared" si="11"/>
        <v>1451000000</v>
      </c>
      <c r="W146" s="2"/>
      <c r="AA146" s="2"/>
      <c r="AC146" s="2"/>
      <c r="AE146" s="2"/>
      <c r="AG146" s="2"/>
      <c r="AI146" s="2"/>
    </row>
    <row r="147" spans="1:35" x14ac:dyDescent="0.3">
      <c r="A147" t="s">
        <v>82</v>
      </c>
      <c r="B147" t="s">
        <v>5</v>
      </c>
      <c r="C147" s="1">
        <v>41639</v>
      </c>
      <c r="D147" s="65">
        <f t="shared" si="8"/>
        <v>2013</v>
      </c>
      <c r="E147" s="66" t="s">
        <v>12</v>
      </c>
      <c r="F147" s="66" t="s">
        <v>83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>
        <v>0</v>
      </c>
      <c r="L147" s="2">
        <f t="shared" si="9"/>
        <v>1680000000</v>
      </c>
      <c r="M147" s="2">
        <f t="shared" si="10"/>
        <v>3052000000</v>
      </c>
      <c r="N147" s="2">
        <f t="shared" si="11"/>
        <v>1372000000</v>
      </c>
      <c r="W147" s="2"/>
      <c r="AA147" s="2"/>
      <c r="AC147" s="2"/>
      <c r="AE147" s="2"/>
      <c r="AG147" s="2"/>
      <c r="AI147" s="2"/>
    </row>
    <row r="148" spans="1:35" x14ac:dyDescent="0.3">
      <c r="A148" t="s">
        <v>82</v>
      </c>
      <c r="B148" t="s">
        <v>6</v>
      </c>
      <c r="C148" s="1">
        <v>42004</v>
      </c>
      <c r="D148" s="65">
        <f t="shared" si="8"/>
        <v>2014</v>
      </c>
      <c r="E148" s="66" t="s">
        <v>12</v>
      </c>
      <c r="F148" s="66" t="s">
        <v>83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>
        <v>0</v>
      </c>
      <c r="L148" s="2">
        <f t="shared" si="9"/>
        <v>1700000000</v>
      </c>
      <c r="M148" s="2">
        <f t="shared" si="10"/>
        <v>2883000000</v>
      </c>
      <c r="N148" s="2">
        <f t="shared" si="11"/>
        <v>1183000000</v>
      </c>
      <c r="W148" s="2"/>
      <c r="AA148" s="2"/>
      <c r="AC148" s="2"/>
      <c r="AE148" s="2"/>
      <c r="AG148" s="2"/>
      <c r="AI148" s="2"/>
    </row>
    <row r="149" spans="1:35" x14ac:dyDescent="0.3">
      <c r="A149" t="s">
        <v>82</v>
      </c>
      <c r="B149" t="s">
        <v>7</v>
      </c>
      <c r="C149" s="1">
        <v>42369</v>
      </c>
      <c r="D149" s="65">
        <f t="shared" si="8"/>
        <v>2015</v>
      </c>
      <c r="E149" s="66" t="s">
        <v>12</v>
      </c>
      <c r="F149" s="66" t="s">
        <v>83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>
        <v>0</v>
      </c>
      <c r="L149" s="2">
        <f t="shared" si="9"/>
        <v>1760000000</v>
      </c>
      <c r="M149" s="2">
        <f t="shared" si="10"/>
        <v>3079000000</v>
      </c>
      <c r="N149" s="2">
        <f t="shared" si="11"/>
        <v>1319000000</v>
      </c>
      <c r="W149" s="2"/>
      <c r="AA149" s="2"/>
      <c r="AC149" s="2"/>
      <c r="AE149" s="2"/>
      <c r="AG149" s="2"/>
      <c r="AI149" s="2"/>
    </row>
    <row r="150" spans="1:35" x14ac:dyDescent="0.3">
      <c r="A150" t="s">
        <v>84</v>
      </c>
      <c r="B150" t="s">
        <v>2</v>
      </c>
      <c r="C150" s="1">
        <v>42309</v>
      </c>
      <c r="D150" s="65">
        <f t="shared" si="8"/>
        <v>2015</v>
      </c>
      <c r="E150" s="66" t="s">
        <v>12</v>
      </c>
      <c r="F150" s="66" t="s">
        <v>24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2">
        <f t="shared" si="9"/>
        <v>1784000000</v>
      </c>
      <c r="M150" s="2">
        <f t="shared" si="10"/>
        <v>3553000000</v>
      </c>
      <c r="N150" s="2">
        <f t="shared" si="11"/>
        <v>1769000000</v>
      </c>
      <c r="W150" s="2"/>
      <c r="AA150" s="2"/>
      <c r="AC150" s="2"/>
      <c r="AE150" s="2"/>
      <c r="AG150" s="2"/>
      <c r="AI150" s="2"/>
    </row>
    <row r="151" spans="1:35" x14ac:dyDescent="0.3">
      <c r="A151" t="s">
        <v>84</v>
      </c>
      <c r="B151" t="s">
        <v>5</v>
      </c>
      <c r="C151" s="1">
        <v>42673</v>
      </c>
      <c r="D151" s="65">
        <f t="shared" si="8"/>
        <v>2016</v>
      </c>
      <c r="E151" s="66" t="s">
        <v>12</v>
      </c>
      <c r="F151" s="66" t="s">
        <v>24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2">
        <f t="shared" si="9"/>
        <v>5353000000</v>
      </c>
      <c r="M151" s="2">
        <f t="shared" si="10"/>
        <v>5940000000</v>
      </c>
      <c r="N151" s="2">
        <f t="shared" si="11"/>
        <v>587000000</v>
      </c>
      <c r="W151" s="2"/>
      <c r="AA151" s="2"/>
      <c r="AC151" s="2"/>
      <c r="AE151" s="2"/>
      <c r="AG151" s="2"/>
      <c r="AI151" s="2"/>
    </row>
    <row r="152" spans="1:35" x14ac:dyDescent="0.3">
      <c r="A152" t="s">
        <v>85</v>
      </c>
      <c r="B152" t="s">
        <v>2</v>
      </c>
      <c r="C152" s="1">
        <v>41274</v>
      </c>
      <c r="D152" s="65">
        <f t="shared" si="8"/>
        <v>2012</v>
      </c>
      <c r="E152" s="66" t="s">
        <v>49</v>
      </c>
      <c r="F152" s="66" t="s">
        <v>86</v>
      </c>
      <c r="G152" s="2">
        <v>5863500000</v>
      </c>
      <c r="H152" s="2">
        <v>4335300000</v>
      </c>
      <c r="I152" s="2">
        <v>1148900000</v>
      </c>
      <c r="J152">
        <v>0</v>
      </c>
      <c r="K152">
        <v>0</v>
      </c>
      <c r="L152" s="2">
        <f t="shared" si="9"/>
        <v>1148900000</v>
      </c>
      <c r="M152" s="2">
        <f t="shared" si="10"/>
        <v>1528200000</v>
      </c>
      <c r="N152" s="2">
        <f t="shared" si="11"/>
        <v>379300000</v>
      </c>
      <c r="W152" s="2"/>
      <c r="AA152" s="2"/>
      <c r="AC152" s="2"/>
      <c r="AE152" s="2"/>
      <c r="AG152" s="2"/>
      <c r="AI152" s="2"/>
    </row>
    <row r="153" spans="1:35" x14ac:dyDescent="0.3">
      <c r="A153" t="s">
        <v>85</v>
      </c>
      <c r="B153" t="s">
        <v>5</v>
      </c>
      <c r="C153" s="1">
        <v>41636</v>
      </c>
      <c r="D153" s="65">
        <f t="shared" si="8"/>
        <v>2013</v>
      </c>
      <c r="E153" s="66" t="s">
        <v>49</v>
      </c>
      <c r="F153" s="66" t="s">
        <v>86</v>
      </c>
      <c r="G153" s="2">
        <v>6140000000</v>
      </c>
      <c r="H153" s="2">
        <v>4502300000</v>
      </c>
      <c r="I153" s="2">
        <v>1174200000</v>
      </c>
      <c r="J153">
        <v>0</v>
      </c>
      <c r="K153">
        <v>0</v>
      </c>
      <c r="L153" s="2">
        <f t="shared" si="9"/>
        <v>1174200000</v>
      </c>
      <c r="M153" s="2">
        <f t="shared" si="10"/>
        <v>1637700000</v>
      </c>
      <c r="N153" s="2">
        <f t="shared" si="11"/>
        <v>463500000</v>
      </c>
      <c r="W153" s="2"/>
      <c r="AA153" s="2"/>
      <c r="AC153" s="2"/>
      <c r="AE153" s="2"/>
      <c r="AG153" s="2"/>
      <c r="AI153" s="2"/>
    </row>
    <row r="154" spans="1:35" x14ac:dyDescent="0.3">
      <c r="A154" t="s">
        <v>85</v>
      </c>
      <c r="B154" t="s">
        <v>6</v>
      </c>
      <c r="C154" s="1">
        <v>42007</v>
      </c>
      <c r="D154" s="65">
        <f t="shared" si="8"/>
        <v>2015</v>
      </c>
      <c r="E154" s="66" t="s">
        <v>49</v>
      </c>
      <c r="F154" s="66" t="s">
        <v>86</v>
      </c>
      <c r="G154" s="2">
        <v>6330300000</v>
      </c>
      <c r="H154" s="2">
        <v>4679100000</v>
      </c>
      <c r="I154" s="2">
        <v>1158900000</v>
      </c>
      <c r="J154">
        <v>0</v>
      </c>
      <c r="K154">
        <v>0</v>
      </c>
      <c r="L154" s="2">
        <f t="shared" si="9"/>
        <v>1158900000</v>
      </c>
      <c r="M154" s="2">
        <f t="shared" si="10"/>
        <v>1651200000</v>
      </c>
      <c r="N154" s="2">
        <f t="shared" si="11"/>
        <v>492300000</v>
      </c>
      <c r="W154" s="2"/>
      <c r="AA154" s="2"/>
      <c r="AC154" s="2"/>
      <c r="AE154" s="2"/>
      <c r="AG154" s="2"/>
      <c r="AI154" s="2"/>
    </row>
    <row r="155" spans="1:35" x14ac:dyDescent="0.3">
      <c r="A155" t="s">
        <v>85</v>
      </c>
      <c r="B155" t="s">
        <v>7</v>
      </c>
      <c r="C155" s="1">
        <v>42371</v>
      </c>
      <c r="D155" s="65">
        <f t="shared" si="8"/>
        <v>2016</v>
      </c>
      <c r="E155" s="66" t="s">
        <v>49</v>
      </c>
      <c r="F155" s="66" t="s">
        <v>86</v>
      </c>
      <c r="G155" s="2">
        <v>5966900000</v>
      </c>
      <c r="H155" s="2">
        <v>4321100000</v>
      </c>
      <c r="I155" s="2">
        <v>1108100000</v>
      </c>
      <c r="J155">
        <v>0</v>
      </c>
      <c r="K155">
        <v>0</v>
      </c>
      <c r="L155" s="2">
        <f t="shared" si="9"/>
        <v>1108100000</v>
      </c>
      <c r="M155" s="2">
        <f t="shared" si="10"/>
        <v>1645800000</v>
      </c>
      <c r="N155" s="2">
        <f t="shared" si="11"/>
        <v>537700000</v>
      </c>
      <c r="W155" s="2"/>
      <c r="AA155" s="2"/>
      <c r="AC155" s="2"/>
      <c r="AE155" s="2"/>
      <c r="AG155" s="2"/>
      <c r="AI155" s="2"/>
    </row>
    <row r="156" spans="1:35" x14ac:dyDescent="0.3">
      <c r="A156" t="s">
        <v>87</v>
      </c>
      <c r="B156" t="s">
        <v>2</v>
      </c>
      <c r="C156" s="1">
        <v>41274</v>
      </c>
      <c r="D156" s="65">
        <f t="shared" si="8"/>
        <v>2012</v>
      </c>
      <c r="E156" s="66" t="s">
        <v>32</v>
      </c>
      <c r="F156" s="66" t="s">
        <v>88</v>
      </c>
      <c r="G156" s="2">
        <v>2853926000</v>
      </c>
      <c r="H156" s="2">
        <v>1329500000</v>
      </c>
      <c r="I156" s="2">
        <v>220758000</v>
      </c>
      <c r="J156">
        <v>0</v>
      </c>
      <c r="K156" s="2">
        <v>380402000</v>
      </c>
      <c r="L156" s="2">
        <f t="shared" si="9"/>
        <v>601160000</v>
      </c>
      <c r="M156" s="2">
        <f t="shared" si="10"/>
        <v>1524426000</v>
      </c>
      <c r="N156" s="2">
        <f t="shared" si="11"/>
        <v>923266000</v>
      </c>
      <c r="W156" s="2"/>
      <c r="AA156" s="2"/>
      <c r="AC156" s="2"/>
      <c r="AE156" s="2"/>
      <c r="AG156" s="2"/>
      <c r="AI156" s="2"/>
    </row>
    <row r="157" spans="1:35" x14ac:dyDescent="0.3">
      <c r="A157" t="s">
        <v>87</v>
      </c>
      <c r="B157" t="s">
        <v>5</v>
      </c>
      <c r="C157" s="1">
        <v>41639</v>
      </c>
      <c r="D157" s="65">
        <f t="shared" si="8"/>
        <v>2013</v>
      </c>
      <c r="E157" s="66" t="s">
        <v>32</v>
      </c>
      <c r="F157" s="66" t="s">
        <v>88</v>
      </c>
      <c r="G157" s="2">
        <v>2879000000</v>
      </c>
      <c r="H157" s="2">
        <v>1289000000</v>
      </c>
      <c r="I157" s="2">
        <v>234000000</v>
      </c>
      <c r="J157">
        <v>0</v>
      </c>
      <c r="K157" s="2">
        <v>407000000</v>
      </c>
      <c r="L157" s="2">
        <f t="shared" si="9"/>
        <v>641000000</v>
      </c>
      <c r="M157" s="2">
        <f t="shared" si="10"/>
        <v>1590000000</v>
      </c>
      <c r="N157" s="2">
        <f t="shared" si="11"/>
        <v>949000000</v>
      </c>
      <c r="W157" s="2"/>
      <c r="AA157" s="2"/>
      <c r="AC157" s="2"/>
      <c r="AE157" s="2"/>
      <c r="AG157" s="2"/>
      <c r="AI157" s="2"/>
    </row>
    <row r="158" spans="1:35" x14ac:dyDescent="0.3">
      <c r="A158" t="s">
        <v>87</v>
      </c>
      <c r="B158" t="s">
        <v>6</v>
      </c>
      <c r="C158" s="1">
        <v>42004</v>
      </c>
      <c r="D158" s="65">
        <f t="shared" si="8"/>
        <v>2014</v>
      </c>
      <c r="E158" s="66" t="s">
        <v>32</v>
      </c>
      <c r="F158" s="66" t="s">
        <v>88</v>
      </c>
      <c r="G158" s="2">
        <v>3011000000</v>
      </c>
      <c r="H158" s="2">
        <v>1350000000</v>
      </c>
      <c r="I158" s="2">
        <v>236000000</v>
      </c>
      <c r="J158">
        <v>0</v>
      </c>
      <c r="K158" s="2">
        <v>424000000</v>
      </c>
      <c r="L158" s="2">
        <f t="shared" si="9"/>
        <v>660000000</v>
      </c>
      <c r="M158" s="2">
        <f t="shared" si="10"/>
        <v>1661000000</v>
      </c>
      <c r="N158" s="2">
        <f t="shared" si="11"/>
        <v>1001000000</v>
      </c>
      <c r="W158" s="2"/>
      <c r="AA158" s="2"/>
      <c r="AC158" s="2"/>
      <c r="AE158" s="2"/>
      <c r="AG158" s="2"/>
      <c r="AI158" s="2"/>
    </row>
    <row r="159" spans="1:35" x14ac:dyDescent="0.3">
      <c r="A159" t="s">
        <v>87</v>
      </c>
      <c r="B159" t="s">
        <v>7</v>
      </c>
      <c r="C159" s="1">
        <v>42369</v>
      </c>
      <c r="D159" s="65">
        <f t="shared" si="8"/>
        <v>2015</v>
      </c>
      <c r="E159" s="66" t="s">
        <v>32</v>
      </c>
      <c r="F159" s="66" t="s">
        <v>88</v>
      </c>
      <c r="G159" s="2">
        <v>3159000000</v>
      </c>
      <c r="H159" s="2">
        <v>1404000000</v>
      </c>
      <c r="I159" s="2">
        <v>243000000</v>
      </c>
      <c r="J159">
        <v>0</v>
      </c>
      <c r="K159" s="2">
        <v>440000000</v>
      </c>
      <c r="L159" s="2">
        <f t="shared" si="9"/>
        <v>683000000</v>
      </c>
      <c r="M159" s="2">
        <f t="shared" si="10"/>
        <v>1755000000</v>
      </c>
      <c r="N159" s="2">
        <f t="shared" si="11"/>
        <v>1072000000</v>
      </c>
      <c r="W159" s="2"/>
      <c r="AA159" s="2"/>
      <c r="AC159" s="2"/>
      <c r="AE159" s="2"/>
      <c r="AG159" s="2"/>
      <c r="AI159" s="2"/>
    </row>
    <row r="160" spans="1:35" x14ac:dyDescent="0.3">
      <c r="A160" t="s">
        <v>89</v>
      </c>
      <c r="B160" t="s">
        <v>2</v>
      </c>
      <c r="C160" s="1">
        <v>41274</v>
      </c>
      <c r="D160" s="65">
        <f t="shared" si="8"/>
        <v>2012</v>
      </c>
      <c r="E160" s="66" t="s">
        <v>37</v>
      </c>
      <c r="F160" s="66" t="s">
        <v>90</v>
      </c>
      <c r="G160" s="2">
        <v>33781000000</v>
      </c>
      <c r="H160" s="2">
        <v>480000000</v>
      </c>
      <c r="I160" s="2">
        <v>23392000000</v>
      </c>
      <c r="J160">
        <v>0</v>
      </c>
      <c r="K160" s="2">
        <v>1712000000</v>
      </c>
      <c r="L160" s="2">
        <f t="shared" si="9"/>
        <v>25104000000</v>
      </c>
      <c r="M160" s="2">
        <f t="shared" si="10"/>
        <v>33301000000</v>
      </c>
      <c r="N160" s="2">
        <f t="shared" si="11"/>
        <v>8197000000</v>
      </c>
      <c r="W160" s="2"/>
      <c r="AA160" s="2"/>
      <c r="AC160" s="2"/>
      <c r="AE160" s="2"/>
      <c r="AG160" s="2"/>
      <c r="AI160" s="2"/>
    </row>
    <row r="161" spans="1:35" x14ac:dyDescent="0.3">
      <c r="A161" t="s">
        <v>89</v>
      </c>
      <c r="B161" t="s">
        <v>5</v>
      </c>
      <c r="C161" s="1">
        <v>41639</v>
      </c>
      <c r="D161" s="65">
        <f t="shared" si="8"/>
        <v>2013</v>
      </c>
      <c r="E161" s="66" t="s">
        <v>37</v>
      </c>
      <c r="F161" s="66" t="s">
        <v>90</v>
      </c>
      <c r="G161" s="2">
        <v>34828000000</v>
      </c>
      <c r="H161" s="2">
        <v>442000000</v>
      </c>
      <c r="I161" s="2">
        <v>23150000000</v>
      </c>
      <c r="J161">
        <v>0</v>
      </c>
      <c r="K161" s="2">
        <v>1832000000</v>
      </c>
      <c r="L161" s="2">
        <f t="shared" si="9"/>
        <v>24982000000</v>
      </c>
      <c r="M161" s="2">
        <f t="shared" si="10"/>
        <v>34386000000</v>
      </c>
      <c r="N161" s="2">
        <f t="shared" si="11"/>
        <v>9404000000</v>
      </c>
      <c r="W161" s="2"/>
      <c r="AA161" s="2"/>
      <c r="AC161" s="2"/>
      <c r="AE161" s="2"/>
      <c r="AG161" s="2"/>
      <c r="AI161" s="2"/>
    </row>
    <row r="162" spans="1:35" x14ac:dyDescent="0.3">
      <c r="A162" t="s">
        <v>89</v>
      </c>
      <c r="B162" t="s">
        <v>6</v>
      </c>
      <c r="C162" s="1">
        <v>42004</v>
      </c>
      <c r="D162" s="65">
        <f t="shared" si="8"/>
        <v>2014</v>
      </c>
      <c r="E162" s="66" t="s">
        <v>37</v>
      </c>
      <c r="F162" s="66" t="s">
        <v>90</v>
      </c>
      <c r="G162" s="2">
        <v>35895000000</v>
      </c>
      <c r="H162" s="2">
        <v>373000000</v>
      </c>
      <c r="I162" s="2">
        <v>23153000000</v>
      </c>
      <c r="J162">
        <v>0</v>
      </c>
      <c r="K162" s="2">
        <v>2044000000</v>
      </c>
      <c r="L162" s="2">
        <f t="shared" si="9"/>
        <v>25197000000</v>
      </c>
      <c r="M162" s="2">
        <f t="shared" si="10"/>
        <v>35522000000</v>
      </c>
      <c r="N162" s="2">
        <f t="shared" si="11"/>
        <v>10325000000</v>
      </c>
      <c r="W162" s="2"/>
      <c r="AA162" s="2"/>
      <c r="AC162" s="2"/>
      <c r="AE162" s="2"/>
      <c r="AG162" s="2"/>
      <c r="AI162" s="2"/>
    </row>
    <row r="163" spans="1:35" x14ac:dyDescent="0.3">
      <c r="A163" t="s">
        <v>89</v>
      </c>
      <c r="B163" t="s">
        <v>7</v>
      </c>
      <c r="C163" s="1">
        <v>42369</v>
      </c>
      <c r="D163" s="65">
        <f t="shared" si="8"/>
        <v>2015</v>
      </c>
      <c r="E163" s="66" t="s">
        <v>37</v>
      </c>
      <c r="F163" s="66" t="s">
        <v>90</v>
      </c>
      <c r="G163" s="2">
        <v>34441000000</v>
      </c>
      <c r="H163" s="2">
        <v>475000000</v>
      </c>
      <c r="I163" s="2">
        <v>22892000000</v>
      </c>
      <c r="J163">
        <v>0</v>
      </c>
      <c r="K163" s="2">
        <v>1988000000</v>
      </c>
      <c r="L163" s="2">
        <f t="shared" si="9"/>
        <v>24880000000</v>
      </c>
      <c r="M163" s="2">
        <f t="shared" si="10"/>
        <v>33966000000</v>
      </c>
      <c r="N163" s="2">
        <f t="shared" si="11"/>
        <v>9086000000</v>
      </c>
      <c r="W163" s="2"/>
      <c r="AA163" s="2"/>
      <c r="AC163" s="2"/>
      <c r="AE163" s="2"/>
      <c r="AG163" s="2"/>
      <c r="AI163" s="2"/>
    </row>
    <row r="164" spans="1:35" x14ac:dyDescent="0.3">
      <c r="A164" t="s">
        <v>91</v>
      </c>
      <c r="B164" t="s">
        <v>2</v>
      </c>
      <c r="C164" s="1">
        <v>41517</v>
      </c>
      <c r="D164" s="65">
        <f t="shared" si="8"/>
        <v>2013</v>
      </c>
      <c r="E164" s="66" t="s">
        <v>3</v>
      </c>
      <c r="F164" s="66" t="s">
        <v>60</v>
      </c>
      <c r="G164" s="2">
        <v>2089100000</v>
      </c>
      <c r="H164" s="2">
        <v>1251500000</v>
      </c>
      <c r="I164" s="2">
        <v>607600000</v>
      </c>
      <c r="J164">
        <v>0</v>
      </c>
      <c r="K164">
        <v>0</v>
      </c>
      <c r="L164" s="2">
        <f t="shared" si="9"/>
        <v>607600000</v>
      </c>
      <c r="M164" s="2">
        <f t="shared" si="10"/>
        <v>837600000</v>
      </c>
      <c r="N164" s="2">
        <f t="shared" si="11"/>
        <v>230000000</v>
      </c>
      <c r="W164" s="2"/>
      <c r="AA164" s="2"/>
      <c r="AC164" s="2"/>
      <c r="AE164" s="2"/>
      <c r="AG164" s="2"/>
      <c r="AI164" s="2"/>
    </row>
    <row r="165" spans="1:35" x14ac:dyDescent="0.3">
      <c r="A165" t="s">
        <v>91</v>
      </c>
      <c r="B165" t="s">
        <v>5</v>
      </c>
      <c r="C165" s="1">
        <v>41882</v>
      </c>
      <c r="D165" s="65">
        <f t="shared" si="8"/>
        <v>2014</v>
      </c>
      <c r="E165" s="66" t="s">
        <v>3</v>
      </c>
      <c r="F165" s="66" t="s">
        <v>60</v>
      </c>
      <c r="G165" s="2">
        <v>2393500000</v>
      </c>
      <c r="H165" s="2">
        <v>1414300000</v>
      </c>
      <c r="I165" s="2">
        <v>680300000</v>
      </c>
      <c r="J165">
        <v>0</v>
      </c>
      <c r="K165">
        <v>0</v>
      </c>
      <c r="L165" s="2">
        <f t="shared" si="9"/>
        <v>680300000</v>
      </c>
      <c r="M165" s="2">
        <f t="shared" si="10"/>
        <v>979200000</v>
      </c>
      <c r="N165" s="2">
        <f t="shared" si="11"/>
        <v>298900000</v>
      </c>
      <c r="W165" s="2"/>
      <c r="AA165" s="2"/>
      <c r="AC165" s="2"/>
      <c r="AE165" s="2"/>
      <c r="AG165" s="2"/>
      <c r="AI165" s="2"/>
    </row>
    <row r="166" spans="1:35" x14ac:dyDescent="0.3">
      <c r="A166" t="s">
        <v>91</v>
      </c>
      <c r="B166" t="s">
        <v>6</v>
      </c>
      <c r="C166" s="1">
        <v>42247</v>
      </c>
      <c r="D166" s="65">
        <f t="shared" si="8"/>
        <v>2015</v>
      </c>
      <c r="E166" s="66" t="s">
        <v>3</v>
      </c>
      <c r="F166" s="66" t="s">
        <v>60</v>
      </c>
      <c r="G166" s="2">
        <v>2706700000</v>
      </c>
      <c r="H166" s="2">
        <v>1561100000</v>
      </c>
      <c r="I166" s="2">
        <v>756900000</v>
      </c>
      <c r="J166">
        <v>0</v>
      </c>
      <c r="K166">
        <v>0</v>
      </c>
      <c r="L166" s="2">
        <f t="shared" si="9"/>
        <v>756900000</v>
      </c>
      <c r="M166" s="2">
        <f t="shared" si="10"/>
        <v>1145600000</v>
      </c>
      <c r="N166" s="2">
        <f t="shared" si="11"/>
        <v>388700000</v>
      </c>
      <c r="W166" s="2"/>
      <c r="AA166" s="2"/>
      <c r="AC166" s="2"/>
      <c r="AE166" s="2"/>
      <c r="AG166" s="2"/>
      <c r="AI166" s="2"/>
    </row>
    <row r="167" spans="1:35" x14ac:dyDescent="0.3">
      <c r="A167" t="s">
        <v>91</v>
      </c>
      <c r="B167" t="s">
        <v>7</v>
      </c>
      <c r="C167" s="1">
        <v>42613</v>
      </c>
      <c r="D167" s="65">
        <f t="shared" si="8"/>
        <v>2016</v>
      </c>
      <c r="E167" s="66" t="s">
        <v>3</v>
      </c>
      <c r="F167" s="66" t="s">
        <v>60</v>
      </c>
      <c r="G167" s="2">
        <v>3291300000</v>
      </c>
      <c r="H167" s="2">
        <v>1855100000</v>
      </c>
      <c r="I167" s="2">
        <v>946000000</v>
      </c>
      <c r="J167">
        <v>0</v>
      </c>
      <c r="K167">
        <v>0</v>
      </c>
      <c r="L167" s="2">
        <f t="shared" si="9"/>
        <v>946000000</v>
      </c>
      <c r="M167" s="2">
        <f t="shared" si="10"/>
        <v>1436200000</v>
      </c>
      <c r="N167" s="2">
        <f t="shared" si="11"/>
        <v>490200000</v>
      </c>
      <c r="W167" s="2"/>
      <c r="AA167" s="2"/>
      <c r="AC167" s="2"/>
      <c r="AE167" s="2"/>
      <c r="AG167" s="2"/>
      <c r="AI167" s="2"/>
    </row>
    <row r="168" spans="1:35" x14ac:dyDescent="0.3">
      <c r="A168" t="s">
        <v>92</v>
      </c>
      <c r="B168" t="s">
        <v>2</v>
      </c>
      <c r="C168" s="1">
        <v>41517</v>
      </c>
      <c r="D168" s="65">
        <f t="shared" si="8"/>
        <v>2013</v>
      </c>
      <c r="E168" s="66" t="s">
        <v>9</v>
      </c>
      <c r="F168" s="66" t="s">
        <v>69</v>
      </c>
      <c r="G168" s="2">
        <v>9147530000</v>
      </c>
      <c r="H168" s="2">
        <v>4406595000</v>
      </c>
      <c r="I168" s="2">
        <v>2967837000</v>
      </c>
      <c r="J168">
        <v>0</v>
      </c>
      <c r="K168">
        <v>0</v>
      </c>
      <c r="L168" s="2">
        <f t="shared" si="9"/>
        <v>2967837000</v>
      </c>
      <c r="M168" s="2">
        <f t="shared" si="10"/>
        <v>4740935000</v>
      </c>
      <c r="N168" s="2">
        <f t="shared" si="11"/>
        <v>1773098000</v>
      </c>
      <c r="W168" s="2"/>
      <c r="AA168" s="2"/>
      <c r="AC168" s="2"/>
      <c r="AE168" s="2"/>
      <c r="AG168" s="2"/>
      <c r="AI168" s="2"/>
    </row>
    <row r="169" spans="1:35" x14ac:dyDescent="0.3">
      <c r="A169" t="s">
        <v>92</v>
      </c>
      <c r="B169" t="s">
        <v>5</v>
      </c>
      <c r="C169" s="1">
        <v>41881</v>
      </c>
      <c r="D169" s="65">
        <f t="shared" si="8"/>
        <v>2014</v>
      </c>
      <c r="E169" s="66" t="s">
        <v>9</v>
      </c>
      <c r="F169" s="66" t="s">
        <v>69</v>
      </c>
      <c r="G169" s="2">
        <v>9475313000</v>
      </c>
      <c r="H169" s="2">
        <v>4540406000</v>
      </c>
      <c r="I169" s="2">
        <v>3104684000</v>
      </c>
      <c r="J169">
        <v>0</v>
      </c>
      <c r="K169">
        <v>0</v>
      </c>
      <c r="L169" s="2">
        <f t="shared" si="9"/>
        <v>3104684000</v>
      </c>
      <c r="M169" s="2">
        <f t="shared" si="10"/>
        <v>4934907000</v>
      </c>
      <c r="N169" s="2">
        <f t="shared" si="11"/>
        <v>1830223000</v>
      </c>
      <c r="W169" s="2"/>
      <c r="AA169" s="2"/>
      <c r="AC169" s="2"/>
      <c r="AE169" s="2"/>
      <c r="AG169" s="2"/>
      <c r="AI169" s="2"/>
    </row>
    <row r="170" spans="1:35" x14ac:dyDescent="0.3">
      <c r="A170" t="s">
        <v>92</v>
      </c>
      <c r="B170" t="s">
        <v>6</v>
      </c>
      <c r="C170" s="1">
        <v>42245</v>
      </c>
      <c r="D170" s="65">
        <f t="shared" si="8"/>
        <v>2015</v>
      </c>
      <c r="E170" s="66" t="s">
        <v>9</v>
      </c>
      <c r="F170" s="66" t="s">
        <v>69</v>
      </c>
      <c r="G170" s="2">
        <v>10187340000</v>
      </c>
      <c r="H170" s="2">
        <v>4860309000</v>
      </c>
      <c r="I170" s="2">
        <v>3373980000</v>
      </c>
      <c r="J170">
        <v>0</v>
      </c>
      <c r="K170">
        <v>0</v>
      </c>
      <c r="L170" s="2">
        <f t="shared" si="9"/>
        <v>3373980000</v>
      </c>
      <c r="M170" s="2">
        <f t="shared" si="10"/>
        <v>5327031000</v>
      </c>
      <c r="N170" s="2">
        <f t="shared" si="11"/>
        <v>1953051000</v>
      </c>
      <c r="W170" s="2"/>
      <c r="AA170" s="2"/>
      <c r="AC170" s="2"/>
      <c r="AE170" s="2"/>
      <c r="AG170" s="2"/>
      <c r="AI170" s="2"/>
    </row>
    <row r="171" spans="1:35" x14ac:dyDescent="0.3">
      <c r="A171" t="s">
        <v>92</v>
      </c>
      <c r="B171" t="s">
        <v>7</v>
      </c>
      <c r="C171" s="1">
        <v>42609</v>
      </c>
      <c r="D171" s="65">
        <f t="shared" si="8"/>
        <v>2016</v>
      </c>
      <c r="E171" s="66" t="s">
        <v>9</v>
      </c>
      <c r="F171" s="66" t="s">
        <v>69</v>
      </c>
      <c r="G171" s="2">
        <v>10635676000</v>
      </c>
      <c r="H171" s="2">
        <v>5026940000</v>
      </c>
      <c r="I171" s="2">
        <v>3548341000</v>
      </c>
      <c r="J171">
        <v>0</v>
      </c>
      <c r="K171">
        <v>0</v>
      </c>
      <c r="L171" s="2">
        <f t="shared" si="9"/>
        <v>3548341000</v>
      </c>
      <c r="M171" s="2">
        <f t="shared" si="10"/>
        <v>5608736000</v>
      </c>
      <c r="N171" s="2">
        <f t="shared" si="11"/>
        <v>2060395000</v>
      </c>
      <c r="W171" s="2"/>
      <c r="AA171" s="2"/>
      <c r="AC171" s="2"/>
      <c r="AE171" s="2"/>
      <c r="AG171" s="2"/>
      <c r="AI171" s="2"/>
    </row>
    <row r="172" spans="1:35" x14ac:dyDescent="0.3">
      <c r="A172" t="s">
        <v>93</v>
      </c>
      <c r="B172" t="s">
        <v>2</v>
      </c>
      <c r="C172" s="1">
        <v>41639</v>
      </c>
      <c r="D172" s="65">
        <f t="shared" si="8"/>
        <v>2013</v>
      </c>
      <c r="E172" s="66" t="s">
        <v>3</v>
      </c>
      <c r="F172" s="66" t="s">
        <v>81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>
        <v>0</v>
      </c>
      <c r="L172" s="2">
        <f t="shared" si="9"/>
        <v>6813000000</v>
      </c>
      <c r="M172" s="2">
        <f t="shared" si="10"/>
        <v>13355000000</v>
      </c>
      <c r="N172" s="2">
        <f t="shared" si="11"/>
        <v>6542000000</v>
      </c>
      <c r="W172" s="2"/>
      <c r="AA172" s="2"/>
      <c r="AC172" s="2"/>
      <c r="AE172" s="2"/>
      <c r="AG172" s="2"/>
      <c r="AI172" s="2"/>
    </row>
    <row r="173" spans="1:35" x14ac:dyDescent="0.3">
      <c r="A173" t="s">
        <v>93</v>
      </c>
      <c r="B173" t="s">
        <v>5</v>
      </c>
      <c r="C173" s="1">
        <v>42004</v>
      </c>
      <c r="D173" s="65">
        <f t="shared" si="8"/>
        <v>2014</v>
      </c>
      <c r="E173" s="66" t="s">
        <v>3</v>
      </c>
      <c r="F173" s="66" t="s">
        <v>81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>
        <v>0</v>
      </c>
      <c r="L173" s="2">
        <f t="shared" si="9"/>
        <v>6527000000</v>
      </c>
      <c r="M173" s="2">
        <f t="shared" si="10"/>
        <v>14010000000</v>
      </c>
      <c r="N173" s="2">
        <f t="shared" si="11"/>
        <v>7483000000</v>
      </c>
      <c r="W173" s="2"/>
      <c r="AA173" s="2"/>
      <c r="AC173" s="2"/>
      <c r="AE173" s="2"/>
      <c r="AG173" s="2"/>
      <c r="AI173" s="2"/>
    </row>
    <row r="174" spans="1:35" x14ac:dyDescent="0.3">
      <c r="A174" t="s">
        <v>93</v>
      </c>
      <c r="B174" t="s">
        <v>6</v>
      </c>
      <c r="C174" s="1">
        <v>42369</v>
      </c>
      <c r="D174" s="65">
        <f t="shared" si="8"/>
        <v>2015</v>
      </c>
      <c r="E174" s="66" t="s">
        <v>3</v>
      </c>
      <c r="F174" s="66" t="s">
        <v>81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>
        <v>0</v>
      </c>
      <c r="L174" s="2">
        <f t="shared" si="9"/>
        <v>6582000000</v>
      </c>
      <c r="M174" s="2">
        <f t="shared" si="10"/>
        <v>14026000000</v>
      </c>
      <c r="N174" s="2">
        <f t="shared" si="11"/>
        <v>7444000000</v>
      </c>
      <c r="W174" s="2"/>
      <c r="AA174" s="2"/>
      <c r="AC174" s="2"/>
      <c r="AE174" s="2"/>
      <c r="AG174" s="2"/>
      <c r="AI174" s="2"/>
    </row>
    <row r="175" spans="1:35" x14ac:dyDescent="0.3">
      <c r="A175" t="s">
        <v>93</v>
      </c>
      <c r="B175" t="s">
        <v>7</v>
      </c>
      <c r="C175" s="1">
        <v>42735</v>
      </c>
      <c r="D175" s="65">
        <f t="shared" si="8"/>
        <v>2016</v>
      </c>
      <c r="E175" s="66" t="s">
        <v>3</v>
      </c>
      <c r="F175" s="66" t="s">
        <v>81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>
        <v>0</v>
      </c>
      <c r="L175" s="2">
        <f t="shared" si="9"/>
        <v>7940000000</v>
      </c>
      <c r="M175" s="2">
        <f t="shared" si="10"/>
        <v>13781000000</v>
      </c>
      <c r="N175" s="2">
        <f t="shared" si="11"/>
        <v>5841000000</v>
      </c>
      <c r="W175" s="2"/>
      <c r="AA175" s="2"/>
      <c r="AC175" s="2"/>
      <c r="AE175" s="2"/>
      <c r="AG175" s="2"/>
      <c r="AI175" s="2"/>
    </row>
    <row r="176" spans="1:35" x14ac:dyDescent="0.3">
      <c r="A176" t="s">
        <v>94</v>
      </c>
      <c r="B176" t="s">
        <v>2</v>
      </c>
      <c r="C176" s="1">
        <v>41274</v>
      </c>
      <c r="D176" s="65">
        <f t="shared" si="8"/>
        <v>2012</v>
      </c>
      <c r="E176" s="66" t="s">
        <v>37</v>
      </c>
      <c r="F176" s="66" t="s">
        <v>95</v>
      </c>
      <c r="G176" s="2">
        <v>100078000000</v>
      </c>
      <c r="H176" s="2">
        <v>3753000000</v>
      </c>
      <c r="I176" s="2">
        <v>70829000000</v>
      </c>
      <c r="J176">
        <v>0</v>
      </c>
      <c r="K176" s="2">
        <v>9433000000</v>
      </c>
      <c r="L176" s="2">
        <f t="shared" si="9"/>
        <v>80262000000</v>
      </c>
      <c r="M176" s="2">
        <f t="shared" si="10"/>
        <v>96325000000</v>
      </c>
      <c r="N176" s="2">
        <f t="shared" si="11"/>
        <v>16063000000</v>
      </c>
      <c r="W176" s="2"/>
      <c r="AA176" s="2"/>
      <c r="AC176" s="2"/>
      <c r="AE176" s="2"/>
      <c r="AG176" s="2"/>
      <c r="AI176" s="2"/>
    </row>
    <row r="177" spans="1:35" x14ac:dyDescent="0.3">
      <c r="A177" t="s">
        <v>94</v>
      </c>
      <c r="B177" t="s">
        <v>5</v>
      </c>
      <c r="C177" s="1">
        <v>41639</v>
      </c>
      <c r="D177" s="65">
        <f t="shared" si="8"/>
        <v>2013</v>
      </c>
      <c r="E177" s="66" t="s">
        <v>37</v>
      </c>
      <c r="F177" s="66" t="s">
        <v>95</v>
      </c>
      <c r="G177" s="2">
        <v>101697000000</v>
      </c>
      <c r="H177" s="2">
        <v>3034000000</v>
      </c>
      <c r="I177" s="2">
        <v>68128000000</v>
      </c>
      <c r="J177">
        <v>0</v>
      </c>
      <c r="K177" s="2">
        <v>4642000000</v>
      </c>
      <c r="L177" s="2">
        <f t="shared" si="9"/>
        <v>72770000000</v>
      </c>
      <c r="M177" s="2">
        <f t="shared" si="10"/>
        <v>98663000000</v>
      </c>
      <c r="N177" s="2">
        <f t="shared" si="11"/>
        <v>25893000000</v>
      </c>
      <c r="W177" s="2"/>
      <c r="AA177" s="2"/>
      <c r="AC177" s="2"/>
      <c r="AE177" s="2"/>
      <c r="AG177" s="2"/>
      <c r="AI177" s="2"/>
    </row>
    <row r="178" spans="1:35" x14ac:dyDescent="0.3">
      <c r="A178" t="s">
        <v>94</v>
      </c>
      <c r="B178" t="s">
        <v>6</v>
      </c>
      <c r="C178" s="1">
        <v>42004</v>
      </c>
      <c r="D178" s="65">
        <f t="shared" si="8"/>
        <v>2014</v>
      </c>
      <c r="E178" s="66" t="s">
        <v>37</v>
      </c>
      <c r="F178" s="66" t="s">
        <v>95</v>
      </c>
      <c r="G178" s="2">
        <v>95181000000</v>
      </c>
      <c r="H178" s="2">
        <v>2656000000</v>
      </c>
      <c r="I178" s="2">
        <v>74181000000</v>
      </c>
      <c r="J178">
        <v>0</v>
      </c>
      <c r="K178" s="2">
        <v>3211000000</v>
      </c>
      <c r="L178" s="2">
        <f t="shared" si="9"/>
        <v>77392000000</v>
      </c>
      <c r="M178" s="2">
        <f t="shared" si="10"/>
        <v>92525000000</v>
      </c>
      <c r="N178" s="2">
        <f t="shared" si="11"/>
        <v>15133000000</v>
      </c>
      <c r="W178" s="2"/>
      <c r="AA178" s="2"/>
      <c r="AC178" s="2"/>
      <c r="AE178" s="2"/>
      <c r="AG178" s="2"/>
      <c r="AI178" s="2"/>
    </row>
    <row r="179" spans="1:35" x14ac:dyDescent="0.3">
      <c r="A179" t="s">
        <v>94</v>
      </c>
      <c r="B179" t="s">
        <v>7</v>
      </c>
      <c r="C179" s="1">
        <v>42369</v>
      </c>
      <c r="D179" s="65">
        <f t="shared" si="8"/>
        <v>2015</v>
      </c>
      <c r="E179" s="66" t="s">
        <v>37</v>
      </c>
      <c r="F179" s="66" t="s">
        <v>95</v>
      </c>
      <c r="G179" s="2">
        <v>93056000000</v>
      </c>
      <c r="H179" s="2">
        <v>2204000000</v>
      </c>
      <c r="I179" s="2">
        <v>56358000000</v>
      </c>
      <c r="J179">
        <v>0</v>
      </c>
      <c r="K179" s="2">
        <v>3995000000</v>
      </c>
      <c r="L179" s="2">
        <f t="shared" si="9"/>
        <v>60353000000</v>
      </c>
      <c r="M179" s="2">
        <f t="shared" si="10"/>
        <v>90852000000</v>
      </c>
      <c r="N179" s="2">
        <f t="shared" si="11"/>
        <v>30499000000</v>
      </c>
      <c r="W179" s="2"/>
      <c r="AA179" s="2"/>
      <c r="AC179" s="2"/>
      <c r="AE179" s="2"/>
      <c r="AG179" s="2"/>
      <c r="AI179" s="2"/>
    </row>
    <row r="180" spans="1:35" x14ac:dyDescent="0.3">
      <c r="A180" t="s">
        <v>96</v>
      </c>
      <c r="B180" t="s">
        <v>2</v>
      </c>
      <c r="C180" s="1">
        <v>41274</v>
      </c>
      <c r="D180" s="65">
        <f t="shared" si="8"/>
        <v>2012</v>
      </c>
      <c r="E180" s="66" t="s">
        <v>15</v>
      </c>
      <c r="F180" s="66" t="s">
        <v>20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>
        <v>0</v>
      </c>
      <c r="L180" s="2">
        <f t="shared" si="9"/>
        <v>4364000000</v>
      </c>
      <c r="M180" s="2">
        <f t="shared" si="10"/>
        <v>7134000000</v>
      </c>
      <c r="N180" s="2">
        <f t="shared" si="11"/>
        <v>2770000000</v>
      </c>
      <c r="W180" s="2"/>
      <c r="AA180" s="2"/>
      <c r="AC180" s="2"/>
      <c r="AE180" s="2"/>
      <c r="AG180" s="2"/>
      <c r="AI180" s="2"/>
    </row>
    <row r="181" spans="1:35" x14ac:dyDescent="0.3">
      <c r="A181" t="s">
        <v>96</v>
      </c>
      <c r="B181" t="s">
        <v>5</v>
      </c>
      <c r="C181" s="1">
        <v>41639</v>
      </c>
      <c r="D181" s="65">
        <f t="shared" si="8"/>
        <v>2013</v>
      </c>
      <c r="E181" s="66" t="s">
        <v>15</v>
      </c>
      <c r="F181" s="66" t="s">
        <v>20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>
        <v>0</v>
      </c>
      <c r="L181" s="2">
        <f t="shared" si="9"/>
        <v>3666000000</v>
      </c>
      <c r="M181" s="2">
        <f t="shared" si="10"/>
        <v>4162000000</v>
      </c>
      <c r="N181" s="2">
        <f t="shared" si="11"/>
        <v>496000000</v>
      </c>
      <c r="W181" s="2"/>
      <c r="AA181" s="2"/>
      <c r="AC181" s="2"/>
      <c r="AE181" s="2"/>
      <c r="AG181" s="2"/>
      <c r="AI181" s="2"/>
    </row>
    <row r="182" spans="1:35" x14ac:dyDescent="0.3">
      <c r="A182" t="s">
        <v>96</v>
      </c>
      <c r="B182" t="s">
        <v>6</v>
      </c>
      <c r="C182" s="1">
        <v>42004</v>
      </c>
      <c r="D182" s="65">
        <f t="shared" si="8"/>
        <v>2014</v>
      </c>
      <c r="E182" s="66" t="s">
        <v>15</v>
      </c>
      <c r="F182" s="66" t="s">
        <v>20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>
        <v>0</v>
      </c>
      <c r="L182" s="2">
        <f t="shared" si="9"/>
        <v>3925000000</v>
      </c>
      <c r="M182" s="2">
        <f t="shared" si="10"/>
        <v>4581000000</v>
      </c>
      <c r="N182" s="2">
        <f t="shared" si="11"/>
        <v>656000000</v>
      </c>
      <c r="W182" s="2"/>
      <c r="AA182" s="2"/>
      <c r="AC182" s="2"/>
      <c r="AE182" s="2"/>
      <c r="AG182" s="2"/>
      <c r="AI182" s="2"/>
    </row>
    <row r="183" spans="1:35" x14ac:dyDescent="0.3">
      <c r="A183" t="s">
        <v>96</v>
      </c>
      <c r="B183" t="s">
        <v>7</v>
      </c>
      <c r="C183" s="1">
        <v>42369</v>
      </c>
      <c r="D183" s="65">
        <f t="shared" si="8"/>
        <v>2015</v>
      </c>
      <c r="E183" s="66" t="s">
        <v>15</v>
      </c>
      <c r="F183" s="66" t="s">
        <v>20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>
        <v>0</v>
      </c>
      <c r="L183" s="2">
        <f t="shared" si="9"/>
        <v>3697000000</v>
      </c>
      <c r="M183" s="2">
        <f t="shared" si="10"/>
        <v>4146000000</v>
      </c>
      <c r="N183" s="2">
        <f t="shared" si="11"/>
        <v>449000000</v>
      </c>
      <c r="W183" s="2"/>
      <c r="AA183" s="2"/>
      <c r="AC183" s="2"/>
      <c r="AE183" s="2"/>
      <c r="AG183" s="2"/>
      <c r="AI183" s="2"/>
    </row>
    <row r="184" spans="1:35" x14ac:dyDescent="0.3">
      <c r="A184" t="s">
        <v>97</v>
      </c>
      <c r="B184" t="s">
        <v>2</v>
      </c>
      <c r="C184" s="1">
        <v>41335</v>
      </c>
      <c r="D184" s="65">
        <f t="shared" si="8"/>
        <v>2013</v>
      </c>
      <c r="E184" s="66" t="s">
        <v>9</v>
      </c>
      <c r="F184" s="66" t="s">
        <v>69</v>
      </c>
      <c r="G184" s="2">
        <v>10914585000</v>
      </c>
      <c r="H184" s="2">
        <v>6525830000</v>
      </c>
      <c r="I184" s="2">
        <v>2750537000</v>
      </c>
      <c r="J184">
        <v>0</v>
      </c>
      <c r="K184">
        <v>0</v>
      </c>
      <c r="L184" s="2">
        <f t="shared" si="9"/>
        <v>2750537000</v>
      </c>
      <c r="M184" s="2">
        <f t="shared" si="10"/>
        <v>4388755000</v>
      </c>
      <c r="N184" s="2">
        <f t="shared" si="11"/>
        <v>1638218000</v>
      </c>
      <c r="W184" s="2"/>
      <c r="AA184" s="2"/>
      <c r="AC184" s="2"/>
      <c r="AE184" s="2"/>
      <c r="AG184" s="2"/>
      <c r="AI184" s="2"/>
    </row>
    <row r="185" spans="1:35" x14ac:dyDescent="0.3">
      <c r="A185" t="s">
        <v>97</v>
      </c>
      <c r="B185" t="s">
        <v>5</v>
      </c>
      <c r="C185" s="1">
        <v>41699</v>
      </c>
      <c r="D185" s="65">
        <f t="shared" si="8"/>
        <v>2014</v>
      </c>
      <c r="E185" s="66" t="s">
        <v>9</v>
      </c>
      <c r="F185" s="66" t="s">
        <v>69</v>
      </c>
      <c r="G185" s="2">
        <v>11503963000</v>
      </c>
      <c r="H185" s="2">
        <v>6938381000</v>
      </c>
      <c r="I185" s="2">
        <v>2950995000</v>
      </c>
      <c r="J185">
        <v>0</v>
      </c>
      <c r="K185">
        <v>0</v>
      </c>
      <c r="L185" s="2">
        <f t="shared" si="9"/>
        <v>2950995000</v>
      </c>
      <c r="M185" s="2">
        <f t="shared" si="10"/>
        <v>4565582000</v>
      </c>
      <c r="N185" s="2">
        <f t="shared" si="11"/>
        <v>1614587000</v>
      </c>
      <c r="W185" s="2"/>
      <c r="AA185" s="2"/>
      <c r="AC185" s="2"/>
      <c r="AE185" s="2"/>
      <c r="AG185" s="2"/>
      <c r="AI185" s="2"/>
    </row>
    <row r="186" spans="1:35" x14ac:dyDescent="0.3">
      <c r="A186" t="s">
        <v>97</v>
      </c>
      <c r="B186" t="s">
        <v>6</v>
      </c>
      <c r="C186" s="1">
        <v>42063</v>
      </c>
      <c r="D186" s="65">
        <f t="shared" si="8"/>
        <v>2015</v>
      </c>
      <c r="E186" s="66" t="s">
        <v>9</v>
      </c>
      <c r="F186" s="66" t="s">
        <v>69</v>
      </c>
      <c r="G186" s="2">
        <v>11881176000</v>
      </c>
      <c r="H186" s="2">
        <v>7261397000</v>
      </c>
      <c r="I186" s="2">
        <v>3065486000</v>
      </c>
      <c r="J186">
        <v>0</v>
      </c>
      <c r="K186">
        <v>0</v>
      </c>
      <c r="L186" s="2">
        <f t="shared" si="9"/>
        <v>3065486000</v>
      </c>
      <c r="M186" s="2">
        <f t="shared" si="10"/>
        <v>4619779000</v>
      </c>
      <c r="N186" s="2">
        <f t="shared" si="11"/>
        <v>1554293000</v>
      </c>
      <c r="W186" s="2"/>
      <c r="AA186" s="2"/>
      <c r="AC186" s="2"/>
      <c r="AE186" s="2"/>
      <c r="AG186" s="2"/>
      <c r="AI186" s="2"/>
    </row>
    <row r="187" spans="1:35" x14ac:dyDescent="0.3">
      <c r="A187" t="s">
        <v>97</v>
      </c>
      <c r="B187" t="s">
        <v>7</v>
      </c>
      <c r="C187" s="1">
        <v>42427</v>
      </c>
      <c r="D187" s="65">
        <f t="shared" si="8"/>
        <v>2016</v>
      </c>
      <c r="E187" s="66" t="s">
        <v>9</v>
      </c>
      <c r="F187" s="66" t="s">
        <v>69</v>
      </c>
      <c r="G187" s="2">
        <v>12103887000</v>
      </c>
      <c r="H187" s="2">
        <v>7483577000</v>
      </c>
      <c r="I187" s="2">
        <v>3205407000</v>
      </c>
      <c r="J187">
        <v>0</v>
      </c>
      <c r="K187">
        <v>0</v>
      </c>
      <c r="L187" s="2">
        <f t="shared" si="9"/>
        <v>3205407000</v>
      </c>
      <c r="M187" s="2">
        <f t="shared" si="10"/>
        <v>4620310000</v>
      </c>
      <c r="N187" s="2">
        <f t="shared" si="11"/>
        <v>1414903000</v>
      </c>
      <c r="W187" s="2"/>
      <c r="AA187" s="2"/>
      <c r="AC187" s="2"/>
      <c r="AE187" s="2"/>
      <c r="AG187" s="2"/>
      <c r="AI187" s="2"/>
    </row>
    <row r="188" spans="1:35" x14ac:dyDescent="0.3">
      <c r="A188" t="s">
        <v>98</v>
      </c>
      <c r="B188" t="s">
        <v>2</v>
      </c>
      <c r="C188" s="1">
        <v>41274</v>
      </c>
      <c r="D188" s="65">
        <f t="shared" si="8"/>
        <v>2012</v>
      </c>
      <c r="E188" s="66" t="s">
        <v>37</v>
      </c>
      <c r="F188" s="66" t="s">
        <v>95</v>
      </c>
      <c r="G188" s="2">
        <v>10737000000</v>
      </c>
      <c r="H188" s="2">
        <v>429000000</v>
      </c>
      <c r="I188" s="2">
        <v>5650000000</v>
      </c>
      <c r="J188">
        <v>0</v>
      </c>
      <c r="K188" s="2">
        <v>1167000000</v>
      </c>
      <c r="L188" s="2">
        <f t="shared" si="9"/>
        <v>6817000000</v>
      </c>
      <c r="M188" s="2">
        <f t="shared" si="10"/>
        <v>10308000000</v>
      </c>
      <c r="N188" s="2">
        <f t="shared" si="11"/>
        <v>3491000000</v>
      </c>
      <c r="W188" s="2"/>
      <c r="AA188" s="2"/>
      <c r="AC188" s="2"/>
      <c r="AE188" s="2"/>
      <c r="AG188" s="2"/>
      <c r="AI188" s="2"/>
    </row>
    <row r="189" spans="1:35" x14ac:dyDescent="0.3">
      <c r="A189" t="s">
        <v>98</v>
      </c>
      <c r="B189" t="s">
        <v>5</v>
      </c>
      <c r="C189" s="1">
        <v>41639</v>
      </c>
      <c r="D189" s="65">
        <f t="shared" si="8"/>
        <v>2013</v>
      </c>
      <c r="E189" s="66" t="s">
        <v>37</v>
      </c>
      <c r="F189" s="66" t="s">
        <v>95</v>
      </c>
      <c r="G189" s="2">
        <v>10543000000</v>
      </c>
      <c r="H189" s="2">
        <v>301000000</v>
      </c>
      <c r="I189" s="2">
        <v>5625000000</v>
      </c>
      <c r="J189">
        <v>0</v>
      </c>
      <c r="K189" s="2">
        <v>698000000</v>
      </c>
      <c r="L189" s="2">
        <f t="shared" si="9"/>
        <v>6323000000</v>
      </c>
      <c r="M189" s="2">
        <f t="shared" si="10"/>
        <v>10242000000</v>
      </c>
      <c r="N189" s="2">
        <f t="shared" si="11"/>
        <v>3919000000</v>
      </c>
      <c r="W189" s="2"/>
      <c r="AA189" s="2"/>
      <c r="AC189" s="2"/>
      <c r="AE189" s="2"/>
      <c r="AG189" s="2"/>
      <c r="AI189" s="2"/>
    </row>
    <row r="190" spans="1:35" x14ac:dyDescent="0.3">
      <c r="A190" t="s">
        <v>98</v>
      </c>
      <c r="B190" t="s">
        <v>6</v>
      </c>
      <c r="C190" s="1">
        <v>42004</v>
      </c>
      <c r="D190" s="65">
        <f t="shared" si="8"/>
        <v>2014</v>
      </c>
      <c r="E190" s="66" t="s">
        <v>37</v>
      </c>
      <c r="F190" s="66" t="s">
        <v>95</v>
      </c>
      <c r="G190" s="2">
        <v>9998000000</v>
      </c>
      <c r="H190" s="2">
        <v>239000000</v>
      </c>
      <c r="I190" s="2">
        <v>5715000000</v>
      </c>
      <c r="J190">
        <v>0</v>
      </c>
      <c r="K190" s="2">
        <v>342000000</v>
      </c>
      <c r="L190" s="2">
        <f t="shared" si="9"/>
        <v>6057000000</v>
      </c>
      <c r="M190" s="2">
        <f t="shared" si="10"/>
        <v>9759000000</v>
      </c>
      <c r="N190" s="2">
        <f t="shared" si="11"/>
        <v>3702000000</v>
      </c>
      <c r="W190" s="2"/>
      <c r="AA190" s="2"/>
      <c r="AC190" s="2"/>
      <c r="AE190" s="2"/>
      <c r="AG190" s="2"/>
      <c r="AI190" s="2"/>
    </row>
    <row r="191" spans="1:35" x14ac:dyDescent="0.3">
      <c r="A191" t="s">
        <v>98</v>
      </c>
      <c r="B191" t="s">
        <v>7</v>
      </c>
      <c r="C191" s="1">
        <v>42369</v>
      </c>
      <c r="D191" s="65">
        <f t="shared" si="8"/>
        <v>2015</v>
      </c>
      <c r="E191" s="66" t="s">
        <v>37</v>
      </c>
      <c r="F191" s="66" t="s">
        <v>95</v>
      </c>
      <c r="G191" s="2">
        <v>10346000000</v>
      </c>
      <c r="H191" s="2">
        <v>233000000</v>
      </c>
      <c r="I191" s="2">
        <v>5996000000</v>
      </c>
      <c r="J191">
        <v>0</v>
      </c>
      <c r="K191" s="2">
        <v>533000000</v>
      </c>
      <c r="L191" s="2">
        <f t="shared" si="9"/>
        <v>6529000000</v>
      </c>
      <c r="M191" s="2">
        <f t="shared" si="10"/>
        <v>10113000000</v>
      </c>
      <c r="N191" s="2">
        <f t="shared" si="11"/>
        <v>3584000000</v>
      </c>
      <c r="W191" s="2"/>
      <c r="AA191" s="2"/>
      <c r="AC191" s="2"/>
      <c r="AE191" s="2"/>
      <c r="AG191" s="2"/>
      <c r="AI191" s="2"/>
    </row>
    <row r="192" spans="1:35" x14ac:dyDescent="0.3">
      <c r="A192" t="s">
        <v>99</v>
      </c>
      <c r="B192" t="s">
        <v>2</v>
      </c>
      <c r="C192" s="1">
        <v>40971</v>
      </c>
      <c r="D192" s="65">
        <f t="shared" si="8"/>
        <v>2012</v>
      </c>
      <c r="E192" s="66" t="s">
        <v>9</v>
      </c>
      <c r="F192" s="66" t="s">
        <v>100</v>
      </c>
      <c r="G192" s="2">
        <v>45457000000</v>
      </c>
      <c r="H192" s="2">
        <v>34473000000</v>
      </c>
      <c r="I192" s="2">
        <v>8755000000</v>
      </c>
      <c r="J192">
        <v>0</v>
      </c>
      <c r="K192">
        <v>0</v>
      </c>
      <c r="L192" s="2">
        <f t="shared" si="9"/>
        <v>8755000000</v>
      </c>
      <c r="M192" s="2">
        <f t="shared" si="10"/>
        <v>10984000000</v>
      </c>
      <c r="N192" s="2">
        <f t="shared" si="11"/>
        <v>2229000000</v>
      </c>
      <c r="W192" s="2"/>
      <c r="AA192" s="2"/>
      <c r="AC192" s="2"/>
      <c r="AE192" s="2"/>
      <c r="AG192" s="2"/>
      <c r="AI192" s="2"/>
    </row>
    <row r="193" spans="1:35" x14ac:dyDescent="0.3">
      <c r="A193" t="s">
        <v>99</v>
      </c>
      <c r="B193" t="s">
        <v>5</v>
      </c>
      <c r="C193" s="1">
        <v>41671</v>
      </c>
      <c r="D193" s="65">
        <f t="shared" si="8"/>
        <v>2014</v>
      </c>
      <c r="E193" s="66" t="s">
        <v>9</v>
      </c>
      <c r="F193" s="66" t="s">
        <v>100</v>
      </c>
      <c r="G193" s="2">
        <v>40611000000</v>
      </c>
      <c r="H193" s="2">
        <v>31212000000</v>
      </c>
      <c r="I193" s="2">
        <v>8106000000</v>
      </c>
      <c r="J193">
        <v>0</v>
      </c>
      <c r="K193">
        <v>0</v>
      </c>
      <c r="L193" s="2">
        <f t="shared" si="9"/>
        <v>8106000000</v>
      </c>
      <c r="M193" s="2">
        <f t="shared" si="10"/>
        <v>9399000000</v>
      </c>
      <c r="N193" s="2">
        <f t="shared" si="11"/>
        <v>1293000000</v>
      </c>
      <c r="W193" s="2"/>
      <c r="AA193" s="2"/>
      <c r="AC193" s="2"/>
      <c r="AE193" s="2"/>
      <c r="AG193" s="2"/>
      <c r="AI193" s="2"/>
    </row>
    <row r="194" spans="1:35" x14ac:dyDescent="0.3">
      <c r="A194" t="s">
        <v>99</v>
      </c>
      <c r="B194" t="s">
        <v>6</v>
      </c>
      <c r="C194" s="1">
        <v>42035</v>
      </c>
      <c r="D194" s="65">
        <f t="shared" si="8"/>
        <v>2015</v>
      </c>
      <c r="E194" s="66" t="s">
        <v>9</v>
      </c>
      <c r="F194" s="66" t="s">
        <v>100</v>
      </c>
      <c r="G194" s="2">
        <v>40339000000</v>
      </c>
      <c r="H194" s="2">
        <v>31292000000</v>
      </c>
      <c r="I194" s="2">
        <v>7592000000</v>
      </c>
      <c r="J194">
        <v>0</v>
      </c>
      <c r="K194">
        <v>0</v>
      </c>
      <c r="L194" s="2">
        <f t="shared" si="9"/>
        <v>7592000000</v>
      </c>
      <c r="M194" s="2">
        <f t="shared" si="10"/>
        <v>9047000000</v>
      </c>
      <c r="N194" s="2">
        <f t="shared" si="11"/>
        <v>1455000000</v>
      </c>
      <c r="W194" s="2"/>
      <c r="AA194" s="2"/>
      <c r="AC194" s="2"/>
      <c r="AE194" s="2"/>
      <c r="AG194" s="2"/>
      <c r="AI194" s="2"/>
    </row>
    <row r="195" spans="1:35" x14ac:dyDescent="0.3">
      <c r="A195" t="s">
        <v>99</v>
      </c>
      <c r="B195" t="s">
        <v>7</v>
      </c>
      <c r="C195" s="1">
        <v>42399</v>
      </c>
      <c r="D195" s="65">
        <f t="shared" ref="D195:D258" si="12">YEAR(C195)</f>
        <v>2016</v>
      </c>
      <c r="E195" s="66" t="s">
        <v>9</v>
      </c>
      <c r="F195" s="66" t="s">
        <v>100</v>
      </c>
      <c r="G195" s="2">
        <v>39528000000</v>
      </c>
      <c r="H195" s="2">
        <v>30337000000</v>
      </c>
      <c r="I195" s="2">
        <v>7618000000</v>
      </c>
      <c r="J195">
        <v>0</v>
      </c>
      <c r="K195">
        <v>0</v>
      </c>
      <c r="L195" s="2">
        <f t="shared" ref="L195:L258" si="13">I195+J195+K195</f>
        <v>7618000000</v>
      </c>
      <c r="M195" s="2">
        <f t="shared" ref="M195:M258" si="14">G195-H195</f>
        <v>9191000000</v>
      </c>
      <c r="N195" s="2">
        <f t="shared" ref="N195:N258" si="15">M195-L195</f>
        <v>1573000000</v>
      </c>
      <c r="W195" s="2"/>
      <c r="AA195" s="2"/>
      <c r="AC195" s="2"/>
      <c r="AE195" s="2"/>
      <c r="AG195" s="2"/>
      <c r="AI195" s="2"/>
    </row>
    <row r="196" spans="1:35" x14ac:dyDescent="0.3">
      <c r="A196" t="s">
        <v>101</v>
      </c>
      <c r="B196" t="s">
        <v>2</v>
      </c>
      <c r="C196" s="1">
        <v>41639</v>
      </c>
      <c r="D196" s="65">
        <f t="shared" si="12"/>
        <v>2013</v>
      </c>
      <c r="E196" s="66" t="s">
        <v>15</v>
      </c>
      <c r="F196" s="66" t="s">
        <v>20</v>
      </c>
      <c r="G196" s="2">
        <v>3049500000</v>
      </c>
      <c r="H196" s="2">
        <v>1194400000</v>
      </c>
      <c r="I196" s="2">
        <v>920300000</v>
      </c>
      <c r="J196" s="2">
        <v>295700000</v>
      </c>
      <c r="K196">
        <v>0</v>
      </c>
      <c r="L196" s="2">
        <f t="shared" si="13"/>
        <v>1216000000</v>
      </c>
      <c r="M196" s="2">
        <f t="shared" si="14"/>
        <v>1855100000</v>
      </c>
      <c r="N196" s="2">
        <f t="shared" si="15"/>
        <v>639100000</v>
      </c>
      <c r="W196" s="2"/>
      <c r="AA196" s="2"/>
      <c r="AC196" s="2"/>
      <c r="AE196" s="2"/>
      <c r="AG196" s="2"/>
      <c r="AI196" s="2"/>
    </row>
    <row r="197" spans="1:35" x14ac:dyDescent="0.3">
      <c r="A197" t="s">
        <v>101</v>
      </c>
      <c r="B197" t="s">
        <v>5</v>
      </c>
      <c r="C197" s="1">
        <v>42004</v>
      </c>
      <c r="D197" s="65">
        <f t="shared" si="12"/>
        <v>2014</v>
      </c>
      <c r="E197" s="66" t="s">
        <v>15</v>
      </c>
      <c r="F197" s="66" t="s">
        <v>20</v>
      </c>
      <c r="G197" s="2">
        <v>3323600000</v>
      </c>
      <c r="H197" s="2">
        <v>1258600000</v>
      </c>
      <c r="I197" s="2">
        <v>981500000</v>
      </c>
      <c r="J197" s="2">
        <v>302000000</v>
      </c>
      <c r="K197">
        <v>0</v>
      </c>
      <c r="L197" s="2">
        <f t="shared" si="13"/>
        <v>1283500000</v>
      </c>
      <c r="M197" s="2">
        <f t="shared" si="14"/>
        <v>2065000000</v>
      </c>
      <c r="N197" s="2">
        <f t="shared" si="15"/>
        <v>781500000</v>
      </c>
      <c r="W197" s="2"/>
      <c r="AA197" s="2"/>
      <c r="AC197" s="2"/>
      <c r="AE197" s="2"/>
      <c r="AG197" s="2"/>
      <c r="AI197" s="2"/>
    </row>
    <row r="198" spans="1:35" x14ac:dyDescent="0.3">
      <c r="A198" t="s">
        <v>101</v>
      </c>
      <c r="B198" t="s">
        <v>6</v>
      </c>
      <c r="C198" s="1">
        <v>42369</v>
      </c>
      <c r="D198" s="65">
        <f t="shared" si="12"/>
        <v>2015</v>
      </c>
      <c r="E198" s="66" t="s">
        <v>15</v>
      </c>
      <c r="F198" s="66" t="s">
        <v>20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>
        <v>0</v>
      </c>
      <c r="L198" s="2">
        <f t="shared" si="13"/>
        <v>1271300000</v>
      </c>
      <c r="M198" s="2">
        <f t="shared" si="14"/>
        <v>2114800000</v>
      </c>
      <c r="N198" s="2">
        <f t="shared" si="15"/>
        <v>843500000</v>
      </c>
      <c r="W198" s="2"/>
      <c r="AA198" s="2"/>
      <c r="AC198" s="2"/>
      <c r="AE198" s="2"/>
      <c r="AG198" s="2"/>
      <c r="AI198" s="2"/>
    </row>
    <row r="199" spans="1:35" x14ac:dyDescent="0.3">
      <c r="A199" t="s">
        <v>101</v>
      </c>
      <c r="B199" t="s">
        <v>7</v>
      </c>
      <c r="C199" s="1">
        <v>42735</v>
      </c>
      <c r="D199" s="65">
        <f t="shared" si="12"/>
        <v>2016</v>
      </c>
      <c r="E199" s="66" t="s">
        <v>15</v>
      </c>
      <c r="F199" s="66" t="s">
        <v>20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>
        <v>0</v>
      </c>
      <c r="L199" s="2">
        <f t="shared" si="13"/>
        <v>1394700000</v>
      </c>
      <c r="M199" s="2">
        <f t="shared" si="14"/>
        <v>2342300000</v>
      </c>
      <c r="N199" s="2">
        <f t="shared" si="15"/>
        <v>947600000</v>
      </c>
      <c r="W199" s="2"/>
      <c r="AA199" s="2"/>
      <c r="AC199" s="2"/>
      <c r="AE199" s="2"/>
      <c r="AG199" s="2"/>
      <c r="AI199" s="2"/>
    </row>
    <row r="200" spans="1:35" x14ac:dyDescent="0.3">
      <c r="A200" t="s">
        <v>102</v>
      </c>
      <c r="B200" t="s">
        <v>2</v>
      </c>
      <c r="C200" s="1">
        <v>41547</v>
      </c>
      <c r="D200" s="65">
        <f t="shared" si="12"/>
        <v>2013</v>
      </c>
      <c r="E200" s="66" t="s">
        <v>15</v>
      </c>
      <c r="F200" s="66" t="s">
        <v>20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>
        <v>0</v>
      </c>
      <c r="L200" s="2">
        <f t="shared" si="13"/>
        <v>2916000000</v>
      </c>
      <c r="M200" s="2">
        <f t="shared" si="14"/>
        <v>4171000000</v>
      </c>
      <c r="N200" s="2">
        <f t="shared" si="15"/>
        <v>1255000000</v>
      </c>
      <c r="W200" s="2"/>
      <c r="AA200" s="2"/>
      <c r="AC200" s="2"/>
      <c r="AE200" s="2"/>
      <c r="AG200" s="2"/>
      <c r="AI200" s="2"/>
    </row>
    <row r="201" spans="1:35" x14ac:dyDescent="0.3">
      <c r="A201" t="s">
        <v>102</v>
      </c>
      <c r="B201" t="s">
        <v>5</v>
      </c>
      <c r="C201" s="1">
        <v>41912</v>
      </c>
      <c r="D201" s="65">
        <f t="shared" si="12"/>
        <v>2014</v>
      </c>
      <c r="E201" s="66" t="s">
        <v>15</v>
      </c>
      <c r="F201" s="66" t="s">
        <v>20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>
        <v>0</v>
      </c>
      <c r="L201" s="2">
        <f t="shared" si="13"/>
        <v>2695000000</v>
      </c>
      <c r="M201" s="2">
        <f t="shared" si="14"/>
        <v>4301000000</v>
      </c>
      <c r="N201" s="2">
        <f t="shared" si="15"/>
        <v>1606000000</v>
      </c>
      <c r="W201" s="2"/>
      <c r="AA201" s="2"/>
      <c r="AC201" s="2"/>
      <c r="AE201" s="2"/>
      <c r="AG201" s="2"/>
      <c r="AI201" s="2"/>
    </row>
    <row r="202" spans="1:35" x14ac:dyDescent="0.3">
      <c r="A202" t="s">
        <v>102</v>
      </c>
      <c r="B202" t="s">
        <v>6</v>
      </c>
      <c r="C202" s="1">
        <v>42277</v>
      </c>
      <c r="D202" s="65">
        <f t="shared" si="12"/>
        <v>2015</v>
      </c>
      <c r="E202" s="66" t="s">
        <v>15</v>
      </c>
      <c r="F202" s="66" t="s">
        <v>20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>
        <v>0</v>
      </c>
      <c r="L202" s="2">
        <f t="shared" si="13"/>
        <v>3195000000</v>
      </c>
      <c r="M202" s="2">
        <f t="shared" si="14"/>
        <v>4695000000</v>
      </c>
      <c r="N202" s="2">
        <f t="shared" si="15"/>
        <v>1500000000</v>
      </c>
      <c r="W202" s="2"/>
      <c r="AA202" s="2"/>
      <c r="AC202" s="2"/>
      <c r="AE202" s="2"/>
      <c r="AG202" s="2"/>
      <c r="AI202" s="2"/>
    </row>
    <row r="203" spans="1:35" x14ac:dyDescent="0.3">
      <c r="A203" t="s">
        <v>102</v>
      </c>
      <c r="B203" t="s">
        <v>7</v>
      </c>
      <c r="C203" s="1">
        <v>42643</v>
      </c>
      <c r="D203" s="65">
        <f t="shared" si="12"/>
        <v>2016</v>
      </c>
      <c r="E203" s="66" t="s">
        <v>15</v>
      </c>
      <c r="F203" s="66" t="s">
        <v>20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>
        <v>0</v>
      </c>
      <c r="L203" s="2">
        <f t="shared" si="13"/>
        <v>3833000000</v>
      </c>
      <c r="M203" s="2">
        <f t="shared" si="14"/>
        <v>5991000000</v>
      </c>
      <c r="N203" s="2">
        <f t="shared" si="15"/>
        <v>2158000000</v>
      </c>
      <c r="W203" s="2"/>
      <c r="AA203" s="2"/>
      <c r="AC203" s="2"/>
      <c r="AE203" s="2"/>
      <c r="AG203" s="2"/>
      <c r="AI203" s="2"/>
    </row>
    <row r="204" spans="1:35" x14ac:dyDescent="0.3">
      <c r="A204" t="s">
        <v>103</v>
      </c>
      <c r="B204" t="s">
        <v>2</v>
      </c>
      <c r="C204" s="1">
        <v>41639</v>
      </c>
      <c r="D204" s="65">
        <f t="shared" si="12"/>
        <v>2013</v>
      </c>
      <c r="E204" s="66" t="s">
        <v>73</v>
      </c>
      <c r="F204" s="66" t="s">
        <v>104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>
        <v>0</v>
      </c>
      <c r="L204" s="2">
        <f t="shared" si="13"/>
        <v>1862000000</v>
      </c>
      <c r="M204" s="2">
        <f t="shared" si="14"/>
        <v>3811000000</v>
      </c>
      <c r="N204" s="2">
        <f t="shared" si="15"/>
        <v>1949000000</v>
      </c>
      <c r="W204" s="2"/>
      <c r="AA204" s="2"/>
      <c r="AC204" s="2"/>
      <c r="AE204" s="2"/>
      <c r="AG204" s="2"/>
      <c r="AI204" s="2"/>
    </row>
    <row r="205" spans="1:35" x14ac:dyDescent="0.3">
      <c r="A205" t="s">
        <v>103</v>
      </c>
      <c r="B205" t="s">
        <v>5</v>
      </c>
      <c r="C205" s="1">
        <v>42004</v>
      </c>
      <c r="D205" s="65">
        <f t="shared" si="12"/>
        <v>2014</v>
      </c>
      <c r="E205" s="66" t="s">
        <v>73</v>
      </c>
      <c r="F205" s="66" t="s">
        <v>104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>
        <v>0</v>
      </c>
      <c r="L205" s="2">
        <f t="shared" si="13"/>
        <v>1946000000</v>
      </c>
      <c r="M205" s="2">
        <f t="shared" si="14"/>
        <v>4805000000</v>
      </c>
      <c r="N205" s="2">
        <f t="shared" si="15"/>
        <v>2859000000</v>
      </c>
      <c r="W205" s="2"/>
      <c r="AA205" s="2"/>
      <c r="AC205" s="2"/>
      <c r="AE205" s="2"/>
      <c r="AG205" s="2"/>
      <c r="AI205" s="2"/>
    </row>
    <row r="206" spans="1:35" x14ac:dyDescent="0.3">
      <c r="A206" t="s">
        <v>103</v>
      </c>
      <c r="B206" t="s">
        <v>6</v>
      </c>
      <c r="C206" s="1">
        <v>42369</v>
      </c>
      <c r="D206" s="65">
        <f t="shared" si="12"/>
        <v>2015</v>
      </c>
      <c r="E206" s="66" t="s">
        <v>73</v>
      </c>
      <c r="F206" s="66" t="s">
        <v>104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>
        <v>0</v>
      </c>
      <c r="L206" s="2">
        <f t="shared" si="13"/>
        <v>1435000000</v>
      </c>
      <c r="M206" s="2">
        <f t="shared" si="14"/>
        <v>1327000000</v>
      </c>
      <c r="N206" s="2">
        <f t="shared" si="15"/>
        <v>-108000000</v>
      </c>
      <c r="W206" s="2"/>
      <c r="AA206" s="2"/>
      <c r="AC206" s="2"/>
      <c r="AE206" s="2"/>
      <c r="AG206" s="2"/>
      <c r="AI206" s="2"/>
    </row>
    <row r="207" spans="1:35" x14ac:dyDescent="0.3">
      <c r="A207" t="s">
        <v>103</v>
      </c>
      <c r="B207" t="s">
        <v>7</v>
      </c>
      <c r="C207" s="1">
        <v>42735</v>
      </c>
      <c r="D207" s="65">
        <f t="shared" si="12"/>
        <v>2016</v>
      </c>
      <c r="E207" s="66" t="s">
        <v>73</v>
      </c>
      <c r="F207" s="66" t="s">
        <v>104</v>
      </c>
      <c r="G207" s="2">
        <v>9841000000</v>
      </c>
      <c r="H207" s="2">
        <v>9973000000</v>
      </c>
      <c r="I207" s="2">
        <v>815000000</v>
      </c>
      <c r="J207" s="2">
        <v>384000000</v>
      </c>
      <c r="K207">
        <v>0</v>
      </c>
      <c r="L207" s="2">
        <f t="shared" si="13"/>
        <v>1199000000</v>
      </c>
      <c r="M207" s="2">
        <f t="shared" si="14"/>
        <v>-132000000</v>
      </c>
      <c r="N207" s="2">
        <f t="shared" si="15"/>
        <v>-1331000000</v>
      </c>
      <c r="W207" s="2"/>
      <c r="AA207" s="2"/>
      <c r="AC207" s="2"/>
      <c r="AE207" s="2"/>
      <c r="AG207" s="2"/>
      <c r="AI207" s="2"/>
    </row>
    <row r="208" spans="1:35" x14ac:dyDescent="0.3">
      <c r="A208" t="s">
        <v>105</v>
      </c>
      <c r="B208" t="s">
        <v>2</v>
      </c>
      <c r="C208" s="1">
        <v>41639</v>
      </c>
      <c r="D208" s="65">
        <f t="shared" si="12"/>
        <v>2013</v>
      </c>
      <c r="E208" s="66" t="s">
        <v>15</v>
      </c>
      <c r="F208" s="66" t="s">
        <v>56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2">
        <f t="shared" si="13"/>
        <v>3584000000</v>
      </c>
      <c r="M208" s="2">
        <f t="shared" si="14"/>
        <v>6074500000</v>
      </c>
      <c r="N208" s="2">
        <f t="shared" si="15"/>
        <v>2490500000</v>
      </c>
      <c r="W208" s="2"/>
      <c r="AA208" s="2"/>
      <c r="AC208" s="2"/>
      <c r="AE208" s="2"/>
      <c r="AG208" s="2"/>
      <c r="AI208" s="2"/>
    </row>
    <row r="209" spans="1:35" x14ac:dyDescent="0.3">
      <c r="A209" t="s">
        <v>105</v>
      </c>
      <c r="B209" t="s">
        <v>5</v>
      </c>
      <c r="C209" s="1">
        <v>42004</v>
      </c>
      <c r="D209" s="65">
        <f t="shared" si="12"/>
        <v>2014</v>
      </c>
      <c r="E209" s="66" t="s">
        <v>15</v>
      </c>
      <c r="F209" s="66" t="s">
        <v>56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2">
        <f t="shared" si="13"/>
        <v>4576600000</v>
      </c>
      <c r="M209" s="2">
        <f t="shared" si="14"/>
        <v>8532300000</v>
      </c>
      <c r="N209" s="2">
        <f t="shared" si="15"/>
        <v>3955700000</v>
      </c>
      <c r="W209" s="2"/>
      <c r="AA209" s="2"/>
      <c r="AC209" s="2"/>
      <c r="AE209" s="2"/>
      <c r="AG209" s="2"/>
      <c r="AI209" s="2"/>
    </row>
    <row r="210" spans="1:35" x14ac:dyDescent="0.3">
      <c r="A210" t="s">
        <v>105</v>
      </c>
      <c r="B210" t="s">
        <v>6</v>
      </c>
      <c r="C210" s="1">
        <v>42369</v>
      </c>
      <c r="D210" s="65">
        <f t="shared" si="12"/>
        <v>2015</v>
      </c>
      <c r="E210" s="66" t="s">
        <v>15</v>
      </c>
      <c r="F210" s="66" t="s">
        <v>56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2">
        <f t="shared" si="13"/>
        <v>4539000000</v>
      </c>
      <c r="M210" s="2">
        <f t="shared" si="14"/>
        <v>9523400000</v>
      </c>
      <c r="N210" s="2">
        <f t="shared" si="15"/>
        <v>4984400000</v>
      </c>
      <c r="W210" s="2"/>
      <c r="AA210" s="2"/>
      <c r="AC210" s="2"/>
      <c r="AE210" s="2"/>
      <c r="AG210" s="2"/>
      <c r="AI210" s="2"/>
    </row>
    <row r="211" spans="1:35" x14ac:dyDescent="0.3">
      <c r="A211" t="s">
        <v>105</v>
      </c>
      <c r="B211" t="s">
        <v>7</v>
      </c>
      <c r="C211" s="1">
        <v>42735</v>
      </c>
      <c r="D211" s="65">
        <f t="shared" si="12"/>
        <v>2016</v>
      </c>
      <c r="E211" s="66" t="s">
        <v>15</v>
      </c>
      <c r="F211" s="66" t="s">
        <v>56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2">
        <f t="shared" si="13"/>
        <v>4331800000</v>
      </c>
      <c r="M211" s="2">
        <f t="shared" si="14"/>
        <v>9970100000</v>
      </c>
      <c r="N211" s="2">
        <f t="shared" si="15"/>
        <v>5638300000</v>
      </c>
      <c r="W211" s="2"/>
      <c r="AA211" s="2"/>
      <c r="AC211" s="2"/>
      <c r="AE211" s="2"/>
      <c r="AG211" s="2"/>
      <c r="AI211" s="2"/>
    </row>
    <row r="212" spans="1:35" x14ac:dyDescent="0.3">
      <c r="A212" t="s">
        <v>106</v>
      </c>
      <c r="B212" t="s">
        <v>2</v>
      </c>
      <c r="C212" s="1">
        <v>41274</v>
      </c>
      <c r="D212" s="65">
        <f t="shared" si="12"/>
        <v>2012</v>
      </c>
      <c r="E212" s="66" t="s">
        <v>49</v>
      </c>
      <c r="F212" s="66" t="s">
        <v>107</v>
      </c>
      <c r="G212" s="2">
        <v>8735700000</v>
      </c>
      <c r="H212" s="2">
        <v>7174000000</v>
      </c>
      <c r="I212" s="2">
        <v>488300000</v>
      </c>
      <c r="J212">
        <v>0</v>
      </c>
      <c r="K212" s="2">
        <v>282900000</v>
      </c>
      <c r="L212" s="2">
        <f t="shared" si="13"/>
        <v>771200000</v>
      </c>
      <c r="M212" s="2">
        <f t="shared" si="14"/>
        <v>1561700000</v>
      </c>
      <c r="N212" s="2">
        <f t="shared" si="15"/>
        <v>790500000</v>
      </c>
      <c r="W212" s="2"/>
      <c r="AA212" s="2"/>
      <c r="AC212" s="2"/>
      <c r="AE212" s="2"/>
      <c r="AG212" s="2"/>
      <c r="AI212" s="2"/>
    </row>
    <row r="213" spans="1:35" x14ac:dyDescent="0.3">
      <c r="A213" t="s">
        <v>106</v>
      </c>
      <c r="B213" t="s">
        <v>5</v>
      </c>
      <c r="C213" s="1">
        <v>41639</v>
      </c>
      <c r="D213" s="65">
        <f t="shared" si="12"/>
        <v>2013</v>
      </c>
      <c r="E213" s="66" t="s">
        <v>49</v>
      </c>
      <c r="F213" s="66" t="s">
        <v>107</v>
      </c>
      <c r="G213" s="2">
        <v>8468100000</v>
      </c>
      <c r="H213" s="2">
        <v>6875400000</v>
      </c>
      <c r="I213" s="2">
        <v>497400000</v>
      </c>
      <c r="J213">
        <v>0</v>
      </c>
      <c r="K213" s="2">
        <v>299900000</v>
      </c>
      <c r="L213" s="2">
        <f t="shared" si="13"/>
        <v>797300000</v>
      </c>
      <c r="M213" s="2">
        <f t="shared" si="14"/>
        <v>1592700000</v>
      </c>
      <c r="N213" s="2">
        <f t="shared" si="15"/>
        <v>795400000</v>
      </c>
      <c r="W213" s="2"/>
      <c r="AA213" s="2"/>
      <c r="AC213" s="2"/>
      <c r="AE213" s="2"/>
      <c r="AG213" s="2"/>
      <c r="AI213" s="2"/>
    </row>
    <row r="214" spans="1:35" x14ac:dyDescent="0.3">
      <c r="A214" t="s">
        <v>106</v>
      </c>
      <c r="B214" t="s">
        <v>6</v>
      </c>
      <c r="C214" s="1">
        <v>42004</v>
      </c>
      <c r="D214" s="65">
        <f t="shared" si="12"/>
        <v>2014</v>
      </c>
      <c r="E214" s="66" t="s">
        <v>49</v>
      </c>
      <c r="F214" s="66" t="s">
        <v>107</v>
      </c>
      <c r="G214" s="2">
        <v>8570000000</v>
      </c>
      <c r="H214" s="2">
        <v>6903500000</v>
      </c>
      <c r="I214" s="2">
        <v>547000000</v>
      </c>
      <c r="J214">
        <v>0</v>
      </c>
      <c r="K214" s="2">
        <v>280900000</v>
      </c>
      <c r="L214" s="2">
        <f t="shared" si="13"/>
        <v>827900000</v>
      </c>
      <c r="M214" s="2">
        <f t="shared" si="14"/>
        <v>1666500000</v>
      </c>
      <c r="N214" s="2">
        <f t="shared" si="15"/>
        <v>838600000</v>
      </c>
      <c r="AA214" s="2"/>
      <c r="AC214" s="2"/>
      <c r="AE214" s="2"/>
      <c r="AG214" s="2"/>
      <c r="AI214" s="2"/>
    </row>
    <row r="215" spans="1:35" x14ac:dyDescent="0.3">
      <c r="A215" t="s">
        <v>106</v>
      </c>
      <c r="B215" t="s">
        <v>7</v>
      </c>
      <c r="C215" s="1">
        <v>42369</v>
      </c>
      <c r="D215" s="65">
        <f t="shared" si="12"/>
        <v>2015</v>
      </c>
      <c r="E215" s="66" t="s">
        <v>49</v>
      </c>
      <c r="F215" s="66" t="s">
        <v>107</v>
      </c>
      <c r="G215" s="2">
        <v>7997000000</v>
      </c>
      <c r="H215" s="2">
        <v>6460300000</v>
      </c>
      <c r="I215" s="2">
        <v>646000000</v>
      </c>
      <c r="J215">
        <v>0</v>
      </c>
      <c r="K215" s="2">
        <v>285500000</v>
      </c>
      <c r="L215" s="2">
        <f t="shared" si="13"/>
        <v>931500000</v>
      </c>
      <c r="M215" s="2">
        <f t="shared" si="14"/>
        <v>1536700000</v>
      </c>
      <c r="N215" s="2">
        <f t="shared" si="15"/>
        <v>605200000</v>
      </c>
      <c r="AC215" s="2"/>
      <c r="AE215" s="2"/>
      <c r="AG215" s="2"/>
      <c r="AI215" s="2"/>
    </row>
    <row r="216" spans="1:35" x14ac:dyDescent="0.3">
      <c r="A216" t="s">
        <v>108</v>
      </c>
      <c r="B216" t="s">
        <v>2</v>
      </c>
      <c r="C216" s="1">
        <v>41274</v>
      </c>
      <c r="D216" s="65">
        <f t="shared" si="12"/>
        <v>2012</v>
      </c>
      <c r="E216" s="66" t="s">
        <v>15</v>
      </c>
      <c r="F216" s="66" t="s">
        <v>18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>
        <v>0</v>
      </c>
      <c r="L216" s="2">
        <f t="shared" si="13"/>
        <v>8921000000</v>
      </c>
      <c r="M216" s="2">
        <f t="shared" si="14"/>
        <v>13011000000</v>
      </c>
      <c r="N216" s="2">
        <f t="shared" si="15"/>
        <v>4090000000</v>
      </c>
      <c r="AC216" s="2"/>
      <c r="AE216" s="2"/>
      <c r="AG216" s="2"/>
      <c r="AI216" s="2"/>
    </row>
    <row r="217" spans="1:35" x14ac:dyDescent="0.3">
      <c r="A217" t="s">
        <v>108</v>
      </c>
      <c r="B217" t="s">
        <v>5</v>
      </c>
      <c r="C217" s="1">
        <v>41639</v>
      </c>
      <c r="D217" s="65">
        <f t="shared" si="12"/>
        <v>2013</v>
      </c>
      <c r="E217" s="66" t="s">
        <v>15</v>
      </c>
      <c r="F217" s="66" t="s">
        <v>18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>
        <v>0</v>
      </c>
      <c r="L217" s="2">
        <f t="shared" si="13"/>
        <v>8670000000</v>
      </c>
      <c r="M217" s="2">
        <f t="shared" si="14"/>
        <v>11766000000</v>
      </c>
      <c r="N217" s="2">
        <f t="shared" si="15"/>
        <v>3096000000</v>
      </c>
      <c r="AC217" s="2"/>
      <c r="AE217" s="2"/>
      <c r="AG217" s="2"/>
      <c r="AI217" s="2"/>
    </row>
    <row r="218" spans="1:35" x14ac:dyDescent="0.3">
      <c r="A218" t="s">
        <v>108</v>
      </c>
      <c r="B218" t="s">
        <v>6</v>
      </c>
      <c r="C218" s="1">
        <v>42004</v>
      </c>
      <c r="D218" s="65">
        <f t="shared" si="12"/>
        <v>2014</v>
      </c>
      <c r="E218" s="66" t="s">
        <v>15</v>
      </c>
      <c r="F218" s="66" t="s">
        <v>18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>
        <v>0</v>
      </c>
      <c r="L218" s="2">
        <f t="shared" si="13"/>
        <v>9356000000</v>
      </c>
      <c r="M218" s="2">
        <f t="shared" si="14"/>
        <v>11947000000</v>
      </c>
      <c r="N218" s="2">
        <f t="shared" si="15"/>
        <v>2591000000</v>
      </c>
      <c r="AC218" s="2"/>
      <c r="AE218" s="2"/>
      <c r="AG218" s="2"/>
      <c r="AI218" s="2"/>
    </row>
    <row r="219" spans="1:35" x14ac:dyDescent="0.3">
      <c r="A219" t="s">
        <v>108</v>
      </c>
      <c r="B219" t="s">
        <v>7</v>
      </c>
      <c r="C219" s="1">
        <v>42369</v>
      </c>
      <c r="D219" s="65">
        <f t="shared" si="12"/>
        <v>2015</v>
      </c>
      <c r="E219" s="66" t="s">
        <v>15</v>
      </c>
      <c r="F219" s="66" t="s">
        <v>18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>
        <v>0</v>
      </c>
      <c r="L219" s="2">
        <f t="shared" si="13"/>
        <v>10761000000</v>
      </c>
      <c r="M219" s="2">
        <f t="shared" si="14"/>
        <v>12651000000</v>
      </c>
      <c r="N219" s="2">
        <f t="shared" si="15"/>
        <v>1890000000</v>
      </c>
      <c r="AC219" s="2"/>
      <c r="AE219" s="2"/>
      <c r="AG219" s="2"/>
      <c r="AI219" s="2"/>
    </row>
    <row r="220" spans="1:35" x14ac:dyDescent="0.3">
      <c r="A220" t="s">
        <v>109</v>
      </c>
      <c r="B220" t="s">
        <v>2</v>
      </c>
      <c r="C220" s="1">
        <v>41274</v>
      </c>
      <c r="D220" s="65">
        <f t="shared" si="12"/>
        <v>2012</v>
      </c>
      <c r="E220" s="66" t="s">
        <v>15</v>
      </c>
      <c r="F220" s="66" t="s">
        <v>20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2">
        <f t="shared" si="13"/>
        <v>3810000000</v>
      </c>
      <c r="M220" s="2">
        <f t="shared" si="14"/>
        <v>4900000000</v>
      </c>
      <c r="N220" s="2">
        <f t="shared" si="15"/>
        <v>1090000000</v>
      </c>
      <c r="AC220" s="2"/>
      <c r="AE220" s="2"/>
      <c r="AG220" s="2"/>
      <c r="AI220" s="2"/>
    </row>
    <row r="221" spans="1:35" x14ac:dyDescent="0.3">
      <c r="A221" t="s">
        <v>109</v>
      </c>
      <c r="B221" t="s">
        <v>5</v>
      </c>
      <c r="C221" s="1">
        <v>41639</v>
      </c>
      <c r="D221" s="65">
        <f t="shared" si="12"/>
        <v>2013</v>
      </c>
      <c r="E221" s="66" t="s">
        <v>15</v>
      </c>
      <c r="F221" s="66" t="s">
        <v>20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2">
        <f t="shared" si="13"/>
        <v>3949000000</v>
      </c>
      <c r="M221" s="2">
        <f t="shared" si="14"/>
        <v>4969000000</v>
      </c>
      <c r="N221" s="2">
        <f t="shared" si="15"/>
        <v>1020000000</v>
      </c>
      <c r="AC221" s="2"/>
      <c r="AE221" s="2"/>
      <c r="AG221" s="2"/>
      <c r="AI221" s="2"/>
    </row>
    <row r="222" spans="1:35" x14ac:dyDescent="0.3">
      <c r="A222" t="s">
        <v>109</v>
      </c>
      <c r="B222" t="s">
        <v>6</v>
      </c>
      <c r="C222" s="1">
        <v>42004</v>
      </c>
      <c r="D222" s="65">
        <f t="shared" si="12"/>
        <v>2014</v>
      </c>
      <c r="E222" s="66" t="s">
        <v>15</v>
      </c>
      <c r="F222" s="66" t="s">
        <v>20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2">
        <f t="shared" si="13"/>
        <v>4072000000</v>
      </c>
      <c r="M222" s="2">
        <f t="shared" si="14"/>
        <v>5170000000</v>
      </c>
      <c r="N222" s="2">
        <f t="shared" si="15"/>
        <v>1098000000</v>
      </c>
      <c r="AC222" s="2"/>
      <c r="AE222" s="2"/>
      <c r="AG222" s="2"/>
      <c r="AI222" s="2"/>
    </row>
    <row r="223" spans="1:35" x14ac:dyDescent="0.3">
      <c r="A223" t="s">
        <v>109</v>
      </c>
      <c r="B223" t="s">
        <v>7</v>
      </c>
      <c r="C223" s="1">
        <v>42369</v>
      </c>
      <c r="D223" s="65">
        <f t="shared" si="12"/>
        <v>2015</v>
      </c>
      <c r="E223" s="66" t="s">
        <v>15</v>
      </c>
      <c r="F223" s="66" t="s">
        <v>20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2">
        <f t="shared" si="13"/>
        <v>4367000000</v>
      </c>
      <c r="M223" s="2">
        <f t="shared" si="14"/>
        <v>5304000000</v>
      </c>
      <c r="N223" s="2">
        <f t="shared" si="15"/>
        <v>937000000</v>
      </c>
      <c r="AC223" s="2"/>
      <c r="AE223" s="2"/>
      <c r="AG223" s="2"/>
      <c r="AI223" s="2"/>
    </row>
    <row r="224" spans="1:35" x14ac:dyDescent="0.3">
      <c r="A224" t="s">
        <v>110</v>
      </c>
      <c r="B224" t="s">
        <v>2</v>
      </c>
      <c r="C224" s="1">
        <v>41639</v>
      </c>
      <c r="D224" s="65">
        <f t="shared" si="12"/>
        <v>2013</v>
      </c>
      <c r="E224" s="66" t="s">
        <v>9</v>
      </c>
      <c r="F224" s="66" t="s">
        <v>111</v>
      </c>
      <c r="G224" s="2">
        <v>7436600000</v>
      </c>
      <c r="H224" s="2">
        <v>5879100000</v>
      </c>
      <c r="I224" s="2">
        <v>702300000</v>
      </c>
      <c r="J224">
        <v>0</v>
      </c>
      <c r="K224">
        <v>0</v>
      </c>
      <c r="L224" s="2">
        <f t="shared" si="13"/>
        <v>702300000</v>
      </c>
      <c r="M224" s="2">
        <f t="shared" si="14"/>
        <v>1557500000</v>
      </c>
      <c r="N224" s="2">
        <f t="shared" si="15"/>
        <v>855200000</v>
      </c>
      <c r="AC224" s="2"/>
      <c r="AE224" s="2"/>
      <c r="AG224" s="2"/>
      <c r="AI224" s="2"/>
    </row>
    <row r="225" spans="1:35" x14ac:dyDescent="0.3">
      <c r="A225" t="s">
        <v>110</v>
      </c>
      <c r="B225" t="s">
        <v>5</v>
      </c>
      <c r="C225" s="1">
        <v>42004</v>
      </c>
      <c r="D225" s="65">
        <f t="shared" si="12"/>
        <v>2014</v>
      </c>
      <c r="E225" s="66" t="s">
        <v>9</v>
      </c>
      <c r="F225" s="66" t="s">
        <v>111</v>
      </c>
      <c r="G225" s="2">
        <v>8305100000</v>
      </c>
      <c r="H225" s="2">
        <v>6548700000</v>
      </c>
      <c r="I225" s="2">
        <v>792700000</v>
      </c>
      <c r="J225">
        <v>0</v>
      </c>
      <c r="K225">
        <v>0</v>
      </c>
      <c r="L225" s="2">
        <f t="shared" si="13"/>
        <v>792700000</v>
      </c>
      <c r="M225" s="2">
        <f t="shared" si="14"/>
        <v>1756400000</v>
      </c>
      <c r="N225" s="2">
        <f t="shared" si="15"/>
        <v>963700000</v>
      </c>
      <c r="AC225" s="2"/>
      <c r="AE225" s="2"/>
      <c r="AG225" s="2"/>
      <c r="AI225" s="2"/>
    </row>
    <row r="226" spans="1:35" x14ac:dyDescent="0.3">
      <c r="A226" t="s">
        <v>110</v>
      </c>
      <c r="B226" t="s">
        <v>6</v>
      </c>
      <c r="C226" s="1">
        <v>42369</v>
      </c>
      <c r="D226" s="65">
        <f t="shared" si="12"/>
        <v>2015</v>
      </c>
      <c r="E226" s="66" t="s">
        <v>9</v>
      </c>
      <c r="F226" s="66" t="s">
        <v>111</v>
      </c>
      <c r="G226" s="2">
        <v>8023200000</v>
      </c>
      <c r="H226" s="2">
        <v>6320100000</v>
      </c>
      <c r="I226" s="2">
        <v>763400000</v>
      </c>
      <c r="J226">
        <v>0</v>
      </c>
      <c r="K226">
        <v>0</v>
      </c>
      <c r="L226" s="2">
        <f t="shared" si="13"/>
        <v>763400000</v>
      </c>
      <c r="M226" s="2">
        <f t="shared" si="14"/>
        <v>1703100000</v>
      </c>
      <c r="N226" s="2">
        <f t="shared" si="15"/>
        <v>939700000</v>
      </c>
      <c r="AC226" s="2"/>
      <c r="AE226" s="2"/>
      <c r="AG226" s="2"/>
      <c r="AI226" s="2"/>
    </row>
    <row r="227" spans="1:35" x14ac:dyDescent="0.3">
      <c r="A227" t="s">
        <v>110</v>
      </c>
      <c r="B227" t="s">
        <v>7</v>
      </c>
      <c r="C227" s="1">
        <v>42735</v>
      </c>
      <c r="D227" s="65">
        <f t="shared" si="12"/>
        <v>2016</v>
      </c>
      <c r="E227" s="66" t="s">
        <v>9</v>
      </c>
      <c r="F227" s="66" t="s">
        <v>111</v>
      </c>
      <c r="G227" s="2">
        <v>9071000000</v>
      </c>
      <c r="H227" s="2">
        <v>7137900000</v>
      </c>
      <c r="I227" s="2">
        <v>1707200000</v>
      </c>
      <c r="J227">
        <v>0</v>
      </c>
      <c r="K227">
        <v>0</v>
      </c>
      <c r="L227" s="2">
        <f t="shared" si="13"/>
        <v>1707200000</v>
      </c>
      <c r="M227" s="2">
        <f t="shared" si="14"/>
        <v>1933100000</v>
      </c>
      <c r="N227" s="2">
        <f t="shared" si="15"/>
        <v>225900000</v>
      </c>
      <c r="AE227" s="2"/>
      <c r="AG227" s="2"/>
      <c r="AI227" s="2"/>
    </row>
    <row r="228" spans="1:35" x14ac:dyDescent="0.3">
      <c r="A228" t="s">
        <v>112</v>
      </c>
      <c r="B228" t="s">
        <v>2</v>
      </c>
      <c r="C228" s="1">
        <v>41274</v>
      </c>
      <c r="D228" s="65">
        <f t="shared" si="12"/>
        <v>2012</v>
      </c>
      <c r="E228" s="66" t="s">
        <v>42</v>
      </c>
      <c r="F228" s="66" t="s">
        <v>43</v>
      </c>
      <c r="G228" s="2">
        <v>1847186000</v>
      </c>
      <c r="H228" s="2">
        <v>667208000</v>
      </c>
      <c r="I228" s="2">
        <v>93782000</v>
      </c>
      <c r="J228">
        <v>0</v>
      </c>
      <c r="K228" s="2">
        <v>445875000</v>
      </c>
      <c r="L228" s="2">
        <f t="shared" si="13"/>
        <v>539657000</v>
      </c>
      <c r="M228" s="2">
        <f t="shared" si="14"/>
        <v>1179978000</v>
      </c>
      <c r="N228" s="2">
        <f t="shared" si="15"/>
        <v>640321000</v>
      </c>
      <c r="AE228" s="2"/>
      <c r="AG228" s="2"/>
      <c r="AI228" s="2"/>
    </row>
    <row r="229" spans="1:35" x14ac:dyDescent="0.3">
      <c r="A229" t="s">
        <v>112</v>
      </c>
      <c r="B229" t="s">
        <v>5</v>
      </c>
      <c r="C229" s="1">
        <v>41639</v>
      </c>
      <c r="D229" s="65">
        <f t="shared" si="12"/>
        <v>2013</v>
      </c>
      <c r="E229" s="66" t="s">
        <v>42</v>
      </c>
      <c r="F229" s="66" t="s">
        <v>43</v>
      </c>
      <c r="G229" s="2">
        <v>2135539000</v>
      </c>
      <c r="H229" s="2">
        <v>771403000</v>
      </c>
      <c r="I229" s="2">
        <v>117073000</v>
      </c>
      <c r="J229">
        <v>0</v>
      </c>
      <c r="K229" s="2">
        <v>560637000</v>
      </c>
      <c r="L229" s="2">
        <f t="shared" si="13"/>
        <v>677710000</v>
      </c>
      <c r="M229" s="2">
        <f t="shared" si="14"/>
        <v>1364136000</v>
      </c>
      <c r="N229" s="2">
        <f t="shared" si="15"/>
        <v>686426000</v>
      </c>
      <c r="AE229" s="2"/>
      <c r="AG229" s="2"/>
      <c r="AI229" s="2"/>
    </row>
    <row r="230" spans="1:35" x14ac:dyDescent="0.3">
      <c r="A230" t="s">
        <v>112</v>
      </c>
      <c r="B230" t="s">
        <v>6</v>
      </c>
      <c r="C230" s="1">
        <v>42004</v>
      </c>
      <c r="D230" s="65">
        <f t="shared" si="12"/>
        <v>2014</v>
      </c>
      <c r="E230" s="66" t="s">
        <v>42</v>
      </c>
      <c r="F230" s="66" t="s">
        <v>43</v>
      </c>
      <c r="G230" s="2">
        <v>2396998000</v>
      </c>
      <c r="H230" s="2">
        <v>864526000</v>
      </c>
      <c r="I230" s="2">
        <v>102077000</v>
      </c>
      <c r="J230">
        <v>0</v>
      </c>
      <c r="K230" s="2">
        <v>628573000</v>
      </c>
      <c r="L230" s="2">
        <f t="shared" si="13"/>
        <v>730650000</v>
      </c>
      <c r="M230" s="2">
        <f t="shared" si="14"/>
        <v>1532472000</v>
      </c>
      <c r="N230" s="2">
        <f t="shared" si="15"/>
        <v>801822000</v>
      </c>
      <c r="AE230" s="2"/>
      <c r="AG230" s="2"/>
      <c r="AI230" s="2"/>
    </row>
    <row r="231" spans="1:35" x14ac:dyDescent="0.3">
      <c r="A231" t="s">
        <v>112</v>
      </c>
      <c r="B231" t="s">
        <v>7</v>
      </c>
      <c r="C231" s="1">
        <v>42369</v>
      </c>
      <c r="D231" s="65">
        <f t="shared" si="12"/>
        <v>2015</v>
      </c>
      <c r="E231" s="66" t="s">
        <v>42</v>
      </c>
      <c r="F231" s="66" t="s">
        <v>43</v>
      </c>
      <c r="G231" s="2">
        <v>2490821000</v>
      </c>
      <c r="H231" s="2">
        <v>904336000</v>
      </c>
      <c r="I231" s="2">
        <v>97578000</v>
      </c>
      <c r="J231">
        <v>0</v>
      </c>
      <c r="K231" s="2">
        <v>639542000</v>
      </c>
      <c r="L231" s="2">
        <f t="shared" si="13"/>
        <v>737120000</v>
      </c>
      <c r="M231" s="2">
        <f t="shared" si="14"/>
        <v>1586485000</v>
      </c>
      <c r="N231" s="2">
        <f t="shared" si="15"/>
        <v>849365000</v>
      </c>
      <c r="AE231" s="2"/>
      <c r="AG231" s="2"/>
      <c r="AI231" s="2"/>
    </row>
    <row r="232" spans="1:35" x14ac:dyDescent="0.3">
      <c r="A232" t="s">
        <v>113</v>
      </c>
      <c r="B232" t="s">
        <v>2</v>
      </c>
      <c r="C232" s="1">
        <v>41420</v>
      </c>
      <c r="D232" s="65">
        <f t="shared" si="12"/>
        <v>2013</v>
      </c>
      <c r="E232" s="66" t="s">
        <v>26</v>
      </c>
      <c r="F232" s="66" t="s">
        <v>114</v>
      </c>
      <c r="G232" s="2">
        <v>13469300000</v>
      </c>
      <c r="H232" s="2">
        <v>10104400000</v>
      </c>
      <c r="I232" s="2">
        <v>2065900000</v>
      </c>
      <c r="J232">
        <v>0</v>
      </c>
      <c r="K232">
        <v>0</v>
      </c>
      <c r="L232" s="2">
        <f t="shared" si="13"/>
        <v>2065900000</v>
      </c>
      <c r="M232" s="2">
        <f t="shared" si="14"/>
        <v>3364900000</v>
      </c>
      <c r="N232" s="2">
        <f t="shared" si="15"/>
        <v>1299000000</v>
      </c>
      <c r="AE232" s="2"/>
      <c r="AG232" s="2"/>
      <c r="AI232" s="2"/>
    </row>
    <row r="233" spans="1:35" x14ac:dyDescent="0.3">
      <c r="A233" t="s">
        <v>113</v>
      </c>
      <c r="B233" t="s">
        <v>5</v>
      </c>
      <c r="C233" s="1">
        <v>41784</v>
      </c>
      <c r="D233" s="65">
        <f t="shared" si="12"/>
        <v>2014</v>
      </c>
      <c r="E233" s="66" t="s">
        <v>26</v>
      </c>
      <c r="F233" s="66" t="s">
        <v>114</v>
      </c>
      <c r="G233" s="2">
        <v>11838200000</v>
      </c>
      <c r="H233" s="2">
        <v>8910800000</v>
      </c>
      <c r="I233" s="2">
        <v>1778900000</v>
      </c>
      <c r="J233">
        <v>0</v>
      </c>
      <c r="K233">
        <v>0</v>
      </c>
      <c r="L233" s="2">
        <f t="shared" si="13"/>
        <v>1778900000</v>
      </c>
      <c r="M233" s="2">
        <f t="shared" si="14"/>
        <v>2927400000</v>
      </c>
      <c r="N233" s="2">
        <f t="shared" si="15"/>
        <v>1148500000</v>
      </c>
      <c r="AE233" s="2"/>
      <c r="AG233" s="2"/>
      <c r="AI233" s="2"/>
    </row>
    <row r="234" spans="1:35" x14ac:dyDescent="0.3">
      <c r="A234" t="s">
        <v>113</v>
      </c>
      <c r="B234" t="s">
        <v>6</v>
      </c>
      <c r="C234" s="1">
        <v>42155</v>
      </c>
      <c r="D234" s="65">
        <f t="shared" si="12"/>
        <v>2015</v>
      </c>
      <c r="E234" s="66" t="s">
        <v>26</v>
      </c>
      <c r="F234" s="66" t="s">
        <v>114</v>
      </c>
      <c r="G234" s="2">
        <v>11937000000</v>
      </c>
      <c r="H234" s="2">
        <v>9061400000</v>
      </c>
      <c r="I234" s="2">
        <v>1545300000</v>
      </c>
      <c r="J234">
        <v>0</v>
      </c>
      <c r="K234">
        <v>0</v>
      </c>
      <c r="L234" s="2">
        <f t="shared" si="13"/>
        <v>1545300000</v>
      </c>
      <c r="M234" s="2">
        <f t="shared" si="14"/>
        <v>2875600000</v>
      </c>
      <c r="N234" s="2">
        <f t="shared" si="15"/>
        <v>1330300000</v>
      </c>
      <c r="AE234" s="2"/>
      <c r="AG234" s="2"/>
      <c r="AI234" s="2"/>
    </row>
    <row r="235" spans="1:35" x14ac:dyDescent="0.3">
      <c r="A235" t="s">
        <v>113</v>
      </c>
      <c r="B235" t="s">
        <v>7</v>
      </c>
      <c r="C235" s="1">
        <v>42519</v>
      </c>
      <c r="D235" s="65">
        <f t="shared" si="12"/>
        <v>2016</v>
      </c>
      <c r="E235" s="66" t="s">
        <v>26</v>
      </c>
      <c r="F235" s="66" t="s">
        <v>114</v>
      </c>
      <c r="G235" s="2">
        <v>11642900000</v>
      </c>
      <c r="H235" s="2">
        <v>8552100000</v>
      </c>
      <c r="I235" s="2">
        <v>2209400000</v>
      </c>
      <c r="J235">
        <v>0</v>
      </c>
      <c r="K235">
        <v>0</v>
      </c>
      <c r="L235" s="2">
        <f t="shared" si="13"/>
        <v>2209400000</v>
      </c>
      <c r="M235" s="2">
        <f t="shared" si="14"/>
        <v>3090800000</v>
      </c>
      <c r="N235" s="2">
        <f t="shared" si="15"/>
        <v>881400000</v>
      </c>
      <c r="AE235" s="2"/>
      <c r="AG235" s="2"/>
      <c r="AI235" s="2"/>
    </row>
    <row r="236" spans="1:35" x14ac:dyDescent="0.3">
      <c r="A236" t="s">
        <v>115</v>
      </c>
      <c r="B236" t="s">
        <v>2</v>
      </c>
      <c r="C236" s="1">
        <v>41455</v>
      </c>
      <c r="D236" s="65">
        <f t="shared" si="12"/>
        <v>2013</v>
      </c>
      <c r="E236" s="66" t="s">
        <v>15</v>
      </c>
      <c r="F236" s="66" t="s">
        <v>18</v>
      </c>
      <c r="G236" s="2">
        <v>101093000000</v>
      </c>
      <c r="H236" s="2">
        <v>96172000000</v>
      </c>
      <c r="I236" s="2">
        <v>2875000000</v>
      </c>
      <c r="J236">
        <v>0</v>
      </c>
      <c r="K236" s="2">
        <v>158000000</v>
      </c>
      <c r="L236" s="2">
        <f t="shared" si="13"/>
        <v>3033000000</v>
      </c>
      <c r="M236" s="2">
        <f t="shared" si="14"/>
        <v>4921000000</v>
      </c>
      <c r="N236" s="2">
        <f t="shared" si="15"/>
        <v>1888000000</v>
      </c>
      <c r="AE236" s="2"/>
      <c r="AG236" s="2"/>
      <c r="AI236" s="2"/>
    </row>
    <row r="237" spans="1:35" x14ac:dyDescent="0.3">
      <c r="A237" t="s">
        <v>115</v>
      </c>
      <c r="B237" t="s">
        <v>5</v>
      </c>
      <c r="C237" s="1">
        <v>41820</v>
      </c>
      <c r="D237" s="65">
        <f t="shared" si="12"/>
        <v>2014</v>
      </c>
      <c r="E237" s="66" t="s">
        <v>15</v>
      </c>
      <c r="F237" s="66" t="s">
        <v>18</v>
      </c>
      <c r="G237" s="2">
        <v>91084000000</v>
      </c>
      <c r="H237" s="2">
        <v>85923000000</v>
      </c>
      <c r="I237" s="2">
        <v>3028000000</v>
      </c>
      <c r="J237">
        <v>0</v>
      </c>
      <c r="K237" s="2">
        <v>223000000</v>
      </c>
      <c r="L237" s="2">
        <f t="shared" si="13"/>
        <v>3251000000</v>
      </c>
      <c r="M237" s="2">
        <f t="shared" si="14"/>
        <v>5161000000</v>
      </c>
      <c r="N237" s="2">
        <f t="shared" si="15"/>
        <v>1910000000</v>
      </c>
      <c r="AE237" s="2"/>
      <c r="AG237" s="2"/>
      <c r="AI237" s="2"/>
    </row>
    <row r="238" spans="1:35" x14ac:dyDescent="0.3">
      <c r="A238" t="s">
        <v>115</v>
      </c>
      <c r="B238" t="s">
        <v>6</v>
      </c>
      <c r="C238" s="1">
        <v>42185</v>
      </c>
      <c r="D238" s="65">
        <f t="shared" si="12"/>
        <v>2015</v>
      </c>
      <c r="E238" s="66" t="s">
        <v>15</v>
      </c>
      <c r="F238" s="66" t="s">
        <v>18</v>
      </c>
      <c r="G238" s="2">
        <v>102531000000</v>
      </c>
      <c r="H238" s="2">
        <v>96819000000</v>
      </c>
      <c r="I238" s="2">
        <v>3240000000</v>
      </c>
      <c r="J238">
        <v>0</v>
      </c>
      <c r="K238" s="2">
        <v>281000000</v>
      </c>
      <c r="L238" s="2">
        <f t="shared" si="13"/>
        <v>3521000000</v>
      </c>
      <c r="M238" s="2">
        <f t="shared" si="14"/>
        <v>5712000000</v>
      </c>
      <c r="N238" s="2">
        <f t="shared" si="15"/>
        <v>2191000000</v>
      </c>
      <c r="AE238" s="2"/>
      <c r="AG238" s="2"/>
      <c r="AI238" s="2"/>
    </row>
    <row r="239" spans="1:35" x14ac:dyDescent="0.3">
      <c r="A239" t="s">
        <v>115</v>
      </c>
      <c r="B239" t="s">
        <v>7</v>
      </c>
      <c r="C239" s="1">
        <v>42551</v>
      </c>
      <c r="D239" s="65">
        <f t="shared" si="12"/>
        <v>2016</v>
      </c>
      <c r="E239" s="66" t="s">
        <v>15</v>
      </c>
      <c r="F239" s="66" t="s">
        <v>18</v>
      </c>
      <c r="G239" s="2">
        <v>121546000000</v>
      </c>
      <c r="H239" s="2">
        <v>115003000000</v>
      </c>
      <c r="I239" s="2">
        <v>3648000000</v>
      </c>
      <c r="J239">
        <v>0</v>
      </c>
      <c r="K239" s="2">
        <v>459000000</v>
      </c>
      <c r="L239" s="2">
        <f t="shared" si="13"/>
        <v>4107000000</v>
      </c>
      <c r="M239" s="2">
        <f t="shared" si="14"/>
        <v>6543000000</v>
      </c>
      <c r="N239" s="2">
        <f t="shared" si="15"/>
        <v>2436000000</v>
      </c>
      <c r="AE239" s="2"/>
      <c r="AG239" s="2"/>
      <c r="AI239" s="2"/>
    </row>
    <row r="240" spans="1:35" x14ac:dyDescent="0.3">
      <c r="A240" t="s">
        <v>116</v>
      </c>
      <c r="B240" t="s">
        <v>2</v>
      </c>
      <c r="C240" s="1">
        <v>41639</v>
      </c>
      <c r="D240" s="65">
        <f t="shared" si="12"/>
        <v>2013</v>
      </c>
      <c r="E240" s="66" t="s">
        <v>3</v>
      </c>
      <c r="F240" s="66" t="s">
        <v>117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>
        <v>0</v>
      </c>
      <c r="L240" s="2">
        <f t="shared" si="13"/>
        <v>8574000000</v>
      </c>
      <c r="M240" s="2">
        <f t="shared" si="14"/>
        <v>14202000000</v>
      </c>
      <c r="N240" s="2">
        <f t="shared" si="15"/>
        <v>5628000000</v>
      </c>
      <c r="AE240" s="2"/>
      <c r="AG240" s="2"/>
      <c r="AI240" s="2"/>
    </row>
    <row r="241" spans="1:35" x14ac:dyDescent="0.3">
      <c r="A241" t="s">
        <v>116</v>
      </c>
      <c r="B241" t="s">
        <v>5</v>
      </c>
      <c r="C241" s="1">
        <v>42004</v>
      </c>
      <c r="D241" s="65">
        <f t="shared" si="12"/>
        <v>2014</v>
      </c>
      <c r="E241" s="66" t="s">
        <v>3</v>
      </c>
      <c r="F241" s="66" t="s">
        <v>117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>
        <v>0</v>
      </c>
      <c r="L241" s="2">
        <f t="shared" si="13"/>
        <v>10528000000</v>
      </c>
      <c r="M241" s="2">
        <f t="shared" si="14"/>
        <v>13842000000</v>
      </c>
      <c r="N241" s="2">
        <f t="shared" si="15"/>
        <v>3314000000</v>
      </c>
      <c r="AE241" s="2"/>
      <c r="AG241" s="2"/>
      <c r="AI241" s="2"/>
    </row>
    <row r="242" spans="1:35" x14ac:dyDescent="0.3">
      <c r="A242" t="s">
        <v>116</v>
      </c>
      <c r="B242" t="s">
        <v>6</v>
      </c>
      <c r="C242" s="1">
        <v>42369</v>
      </c>
      <c r="D242" s="65">
        <f t="shared" si="12"/>
        <v>2015</v>
      </c>
      <c r="E242" s="66" t="s">
        <v>3</v>
      </c>
      <c r="F242" s="66" t="s">
        <v>117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>
        <v>0</v>
      </c>
      <c r="L242" s="2">
        <f t="shared" si="13"/>
        <v>9093000000</v>
      </c>
      <c r="M242" s="2">
        <f t="shared" si="14"/>
        <v>12878000000</v>
      </c>
      <c r="N242" s="2">
        <f t="shared" si="15"/>
        <v>3785000000</v>
      </c>
      <c r="AE242" s="2"/>
      <c r="AG242" s="2"/>
      <c r="AI242" s="2"/>
    </row>
    <row r="243" spans="1:35" x14ac:dyDescent="0.3">
      <c r="A243" t="s">
        <v>116</v>
      </c>
      <c r="B243" t="s">
        <v>7</v>
      </c>
      <c r="C243" s="1">
        <v>42735</v>
      </c>
      <c r="D243" s="65">
        <f t="shared" si="12"/>
        <v>2016</v>
      </c>
      <c r="E243" s="66" t="s">
        <v>3</v>
      </c>
      <c r="F243" s="66" t="s">
        <v>117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>
        <v>0</v>
      </c>
      <c r="L243" s="2">
        <f t="shared" si="13"/>
        <v>8539000000</v>
      </c>
      <c r="M243" s="2">
        <f t="shared" si="14"/>
        <v>9632000000</v>
      </c>
      <c r="N243" s="2">
        <f t="shared" si="15"/>
        <v>1093000000</v>
      </c>
      <c r="AE243" s="2"/>
      <c r="AG243" s="2"/>
      <c r="AI243" s="2"/>
    </row>
    <row r="244" spans="1:35" x14ac:dyDescent="0.3">
      <c r="A244" t="s">
        <v>118</v>
      </c>
      <c r="B244" t="s">
        <v>2</v>
      </c>
      <c r="C244" s="1">
        <v>41274</v>
      </c>
      <c r="D244" s="65">
        <f t="shared" si="12"/>
        <v>2012</v>
      </c>
      <c r="E244" s="66" t="s">
        <v>37</v>
      </c>
      <c r="F244" s="66" t="s">
        <v>40</v>
      </c>
      <c r="G244" s="2">
        <v>17936000000</v>
      </c>
      <c r="H244" s="2">
        <v>12620000000</v>
      </c>
      <c r="I244" s="2">
        <v>2096000000</v>
      </c>
      <c r="J244">
        <v>0</v>
      </c>
      <c r="K244" s="2">
        <v>-6000000</v>
      </c>
      <c r="L244" s="2">
        <f t="shared" si="13"/>
        <v>2090000000</v>
      </c>
      <c r="M244" s="2">
        <f t="shared" si="14"/>
        <v>5316000000</v>
      </c>
      <c r="N244" s="2">
        <f t="shared" si="15"/>
        <v>3226000000</v>
      </c>
      <c r="AE244" s="2"/>
      <c r="AG244" s="2"/>
      <c r="AI244" s="2"/>
    </row>
    <row r="245" spans="1:35" x14ac:dyDescent="0.3">
      <c r="A245" t="s">
        <v>118</v>
      </c>
      <c r="B245" t="s">
        <v>5</v>
      </c>
      <c r="C245" s="1">
        <v>41639</v>
      </c>
      <c r="D245" s="65">
        <f t="shared" si="12"/>
        <v>2013</v>
      </c>
      <c r="E245" s="66" t="s">
        <v>37</v>
      </c>
      <c r="F245" s="66" t="s">
        <v>40</v>
      </c>
      <c r="G245" s="2">
        <v>19261000000</v>
      </c>
      <c r="H245" s="2">
        <v>12522000000</v>
      </c>
      <c r="I245" s="2">
        <v>2211000000</v>
      </c>
      <c r="J245">
        <v>0</v>
      </c>
      <c r="K245" s="2">
        <v>15000000</v>
      </c>
      <c r="L245" s="2">
        <f t="shared" si="13"/>
        <v>2226000000</v>
      </c>
      <c r="M245" s="2">
        <f t="shared" si="14"/>
        <v>6739000000</v>
      </c>
      <c r="N245" s="2">
        <f t="shared" si="15"/>
        <v>4513000000</v>
      </c>
      <c r="AE245" s="2"/>
      <c r="AG245" s="2"/>
      <c r="AI245" s="2"/>
    </row>
    <row r="246" spans="1:35" x14ac:dyDescent="0.3">
      <c r="A246" t="s">
        <v>118</v>
      </c>
      <c r="B246" t="s">
        <v>6</v>
      </c>
      <c r="C246" s="1">
        <v>42004</v>
      </c>
      <c r="D246" s="65">
        <f t="shared" si="12"/>
        <v>2014</v>
      </c>
      <c r="E246" s="66" t="s">
        <v>37</v>
      </c>
      <c r="F246" s="66" t="s">
        <v>40</v>
      </c>
      <c r="G246" s="2">
        <v>19171000000</v>
      </c>
      <c r="H246" s="2">
        <v>13241000000</v>
      </c>
      <c r="I246" s="2">
        <v>2245000000</v>
      </c>
      <c r="J246">
        <v>0</v>
      </c>
      <c r="K246" s="2">
        <v>-82000000</v>
      </c>
      <c r="L246" s="2">
        <f t="shared" si="13"/>
        <v>2163000000</v>
      </c>
      <c r="M246" s="2">
        <f t="shared" si="14"/>
        <v>5930000000</v>
      </c>
      <c r="N246" s="2">
        <f t="shared" si="15"/>
        <v>3767000000</v>
      </c>
      <c r="AE246" s="2"/>
      <c r="AG246" s="2"/>
      <c r="AI246" s="2"/>
    </row>
    <row r="247" spans="1:35" x14ac:dyDescent="0.3">
      <c r="A247" t="s">
        <v>118</v>
      </c>
      <c r="B247" t="s">
        <v>7</v>
      </c>
      <c r="C247" s="1">
        <v>42369</v>
      </c>
      <c r="D247" s="65">
        <f t="shared" si="12"/>
        <v>2015</v>
      </c>
      <c r="E247" s="66" t="s">
        <v>37</v>
      </c>
      <c r="F247" s="66" t="s">
        <v>40</v>
      </c>
      <c r="G247" s="2">
        <v>18987000000</v>
      </c>
      <c r="H247" s="2">
        <v>12968000000</v>
      </c>
      <c r="I247" s="2">
        <v>2270000000</v>
      </c>
      <c r="J247">
        <v>0</v>
      </c>
      <c r="K247" s="2">
        <v>120000000</v>
      </c>
      <c r="L247" s="2">
        <f t="shared" si="13"/>
        <v>2390000000</v>
      </c>
      <c r="M247" s="2">
        <f t="shared" si="14"/>
        <v>6019000000</v>
      </c>
      <c r="N247" s="2">
        <f t="shared" si="15"/>
        <v>3629000000</v>
      </c>
      <c r="AE247" s="2"/>
      <c r="AG247" s="2"/>
      <c r="AI247" s="2"/>
    </row>
    <row r="248" spans="1:35" x14ac:dyDescent="0.3">
      <c r="A248" t="s">
        <v>119</v>
      </c>
      <c r="B248" t="s">
        <v>2</v>
      </c>
      <c r="C248" s="1">
        <v>41274</v>
      </c>
      <c r="D248" s="65">
        <f t="shared" si="12"/>
        <v>2012</v>
      </c>
      <c r="E248" s="66" t="s">
        <v>42</v>
      </c>
      <c r="F248" s="66" t="s">
        <v>120</v>
      </c>
      <c r="G248" s="2">
        <v>6514099000</v>
      </c>
      <c r="H248" s="2">
        <v>5745428000</v>
      </c>
      <c r="I248">
        <v>0</v>
      </c>
      <c r="J248">
        <v>0</v>
      </c>
      <c r="K248" s="2">
        <v>169645000</v>
      </c>
      <c r="L248" s="2">
        <f t="shared" si="13"/>
        <v>169645000</v>
      </c>
      <c r="M248" s="2">
        <f t="shared" si="14"/>
        <v>768671000</v>
      </c>
      <c r="N248" s="2">
        <f t="shared" si="15"/>
        <v>599026000</v>
      </c>
      <c r="AE248" s="2"/>
      <c r="AG248" s="2"/>
      <c r="AI248" s="2"/>
    </row>
    <row r="249" spans="1:35" x14ac:dyDescent="0.3">
      <c r="A249" t="s">
        <v>119</v>
      </c>
      <c r="B249" t="s">
        <v>5</v>
      </c>
      <c r="C249" s="1">
        <v>41639</v>
      </c>
      <c r="D249" s="65">
        <f t="shared" si="12"/>
        <v>2013</v>
      </c>
      <c r="E249" s="66" t="s">
        <v>42</v>
      </c>
      <c r="F249" s="66" t="s">
        <v>120</v>
      </c>
      <c r="G249" s="2">
        <v>7184794000</v>
      </c>
      <c r="H249" s="2">
        <v>6293699000</v>
      </c>
      <c r="I249">
        <v>0</v>
      </c>
      <c r="J249">
        <v>0</v>
      </c>
      <c r="K249" s="2">
        <v>190390000</v>
      </c>
      <c r="L249" s="2">
        <f t="shared" si="13"/>
        <v>190390000</v>
      </c>
      <c r="M249" s="2">
        <f t="shared" si="14"/>
        <v>891095000</v>
      </c>
      <c r="N249" s="2">
        <f t="shared" si="15"/>
        <v>700705000</v>
      </c>
      <c r="AE249" s="2"/>
      <c r="AG249" s="2"/>
      <c r="AI249" s="2"/>
    </row>
    <row r="250" spans="1:35" x14ac:dyDescent="0.3">
      <c r="A250" t="s">
        <v>119</v>
      </c>
      <c r="B250" t="s">
        <v>6</v>
      </c>
      <c r="C250" s="1">
        <v>42004</v>
      </c>
      <c r="D250" s="65">
        <f t="shared" si="12"/>
        <v>2014</v>
      </c>
      <c r="E250" s="66" t="s">
        <v>42</v>
      </c>
      <c r="F250" s="66" t="s">
        <v>120</v>
      </c>
      <c r="G250" s="2">
        <v>9049918000</v>
      </c>
      <c r="H250" s="2">
        <v>8050222000</v>
      </c>
      <c r="I250">
        <v>0</v>
      </c>
      <c r="J250">
        <v>0</v>
      </c>
      <c r="K250" s="2">
        <v>265101000</v>
      </c>
      <c r="L250" s="2">
        <f t="shared" si="13"/>
        <v>265101000</v>
      </c>
      <c r="M250" s="2">
        <f t="shared" si="14"/>
        <v>999696000</v>
      </c>
      <c r="N250" s="2">
        <f t="shared" si="15"/>
        <v>734595000</v>
      </c>
      <c r="AE250" s="2"/>
      <c r="AG250" s="2"/>
      <c r="AI250" s="2"/>
    </row>
    <row r="251" spans="1:35" x14ac:dyDescent="0.3">
      <c r="A251" t="s">
        <v>119</v>
      </c>
      <c r="B251" t="s">
        <v>7</v>
      </c>
      <c r="C251" s="1">
        <v>42369</v>
      </c>
      <c r="D251" s="65">
        <f t="shared" si="12"/>
        <v>2015</v>
      </c>
      <c r="E251" s="66" t="s">
        <v>42</v>
      </c>
      <c r="F251" s="66" t="s">
        <v>120</v>
      </c>
      <c r="G251" s="2">
        <v>10855810000</v>
      </c>
      <c r="H251" s="2">
        <v>9716541000</v>
      </c>
      <c r="I251">
        <v>0</v>
      </c>
      <c r="J251">
        <v>0</v>
      </c>
      <c r="K251" s="2">
        <v>314096000</v>
      </c>
      <c r="L251" s="2">
        <f t="shared" si="13"/>
        <v>314096000</v>
      </c>
      <c r="M251" s="2">
        <f t="shared" si="14"/>
        <v>1139269000</v>
      </c>
      <c r="N251" s="2">
        <f t="shared" si="15"/>
        <v>825173000</v>
      </c>
      <c r="AE251" s="2"/>
      <c r="AG251" s="2"/>
      <c r="AI251" s="2"/>
    </row>
    <row r="252" spans="1:35" x14ac:dyDescent="0.3">
      <c r="A252" t="s">
        <v>121</v>
      </c>
      <c r="B252" t="s">
        <v>2</v>
      </c>
      <c r="C252" s="1">
        <v>41274</v>
      </c>
      <c r="D252" s="65">
        <f t="shared" si="12"/>
        <v>2012</v>
      </c>
      <c r="E252" s="66" t="s">
        <v>42</v>
      </c>
      <c r="F252" s="66" t="s">
        <v>43</v>
      </c>
      <c r="G252" s="2">
        <v>2432680000</v>
      </c>
      <c r="H252" s="2">
        <v>728989000</v>
      </c>
      <c r="I252" s="2">
        <v>212572000</v>
      </c>
      <c r="J252">
        <v>0</v>
      </c>
      <c r="K252" s="2">
        <v>622592000</v>
      </c>
      <c r="L252" s="2">
        <f t="shared" si="13"/>
        <v>835164000</v>
      </c>
      <c r="M252" s="2">
        <f t="shared" si="14"/>
        <v>1703691000</v>
      </c>
      <c r="N252" s="2">
        <f t="shared" si="15"/>
        <v>868527000</v>
      </c>
      <c r="AE252" s="2"/>
      <c r="AG252" s="2"/>
      <c r="AI252" s="2"/>
    </row>
    <row r="253" spans="1:35" x14ac:dyDescent="0.3">
      <c r="A253" t="s">
        <v>121</v>
      </c>
      <c r="B253" t="s">
        <v>5</v>
      </c>
      <c r="C253" s="1">
        <v>41639</v>
      </c>
      <c r="D253" s="65">
        <f t="shared" si="12"/>
        <v>2013</v>
      </c>
      <c r="E253" s="66" t="s">
        <v>42</v>
      </c>
      <c r="F253" s="66" t="s">
        <v>43</v>
      </c>
      <c r="G253" s="2">
        <v>2865751000</v>
      </c>
      <c r="H253" s="2">
        <v>991017000</v>
      </c>
      <c r="I253" s="2">
        <v>213519000</v>
      </c>
      <c r="J253">
        <v>0</v>
      </c>
      <c r="K253" s="2">
        <v>741342000</v>
      </c>
      <c r="L253" s="2">
        <f t="shared" si="13"/>
        <v>954861000</v>
      </c>
      <c r="M253" s="2">
        <f t="shared" si="14"/>
        <v>1874734000</v>
      </c>
      <c r="N253" s="2">
        <f t="shared" si="15"/>
        <v>919873000</v>
      </c>
      <c r="AE253" s="2"/>
      <c r="AG253" s="2"/>
      <c r="AI253" s="2"/>
    </row>
    <row r="254" spans="1:35" x14ac:dyDescent="0.3">
      <c r="A254" t="s">
        <v>121</v>
      </c>
      <c r="B254" t="s">
        <v>6</v>
      </c>
      <c r="C254" s="1">
        <v>42004</v>
      </c>
      <c r="D254" s="65">
        <f t="shared" si="12"/>
        <v>2014</v>
      </c>
      <c r="E254" s="66" t="s">
        <v>42</v>
      </c>
      <c r="F254" s="66" t="s">
        <v>43</v>
      </c>
      <c r="G254" s="2">
        <v>3538756000</v>
      </c>
      <c r="H254" s="2">
        <v>1306606000</v>
      </c>
      <c r="I254" s="2">
        <v>257296000</v>
      </c>
      <c r="J254">
        <v>0</v>
      </c>
      <c r="K254" s="2">
        <v>985781000</v>
      </c>
      <c r="L254" s="2">
        <f t="shared" si="13"/>
        <v>1243077000</v>
      </c>
      <c r="M254" s="2">
        <f t="shared" si="14"/>
        <v>2232150000</v>
      </c>
      <c r="N254" s="2">
        <f t="shared" si="15"/>
        <v>989073000</v>
      </c>
      <c r="AE254" s="2"/>
      <c r="AG254" s="2"/>
      <c r="AI254" s="2"/>
    </row>
    <row r="255" spans="1:35" x14ac:dyDescent="0.3">
      <c r="A255" t="s">
        <v>121</v>
      </c>
      <c r="B255" t="s">
        <v>7</v>
      </c>
      <c r="C255" s="1">
        <v>42369</v>
      </c>
      <c r="D255" s="65">
        <f t="shared" si="12"/>
        <v>2015</v>
      </c>
      <c r="E255" s="66" t="s">
        <v>42</v>
      </c>
      <c r="F255" s="66" t="s">
        <v>43</v>
      </c>
      <c r="G255" s="2">
        <v>3663851000</v>
      </c>
      <c r="H255" s="2">
        <v>1321426000</v>
      </c>
      <c r="I255" s="2">
        <v>310921000</v>
      </c>
      <c r="J255">
        <v>0</v>
      </c>
      <c r="K255" s="2">
        <v>1036178000</v>
      </c>
      <c r="L255" s="2">
        <f t="shared" si="13"/>
        <v>1347099000</v>
      </c>
      <c r="M255" s="2">
        <f t="shared" si="14"/>
        <v>2342425000</v>
      </c>
      <c r="N255" s="2">
        <f t="shared" si="15"/>
        <v>995326000</v>
      </c>
      <c r="AE255" s="2"/>
      <c r="AG255" s="2"/>
      <c r="AI255" s="2"/>
    </row>
    <row r="256" spans="1:35" x14ac:dyDescent="0.3">
      <c r="A256" t="s">
        <v>122</v>
      </c>
      <c r="B256" t="s">
        <v>2</v>
      </c>
      <c r="C256" s="1">
        <v>41608</v>
      </c>
      <c r="D256" s="65">
        <f t="shared" si="12"/>
        <v>2013</v>
      </c>
      <c r="E256" s="66" t="s">
        <v>9</v>
      </c>
      <c r="F256" s="66" t="s">
        <v>123</v>
      </c>
      <c r="G256" s="2">
        <v>15456000000</v>
      </c>
      <c r="H256" s="2">
        <v>10645000000</v>
      </c>
      <c r="I256" s="2">
        <v>1879000000</v>
      </c>
      <c r="J256">
        <v>0</v>
      </c>
      <c r="K256" s="2">
        <v>1590000000</v>
      </c>
      <c r="L256" s="2">
        <f t="shared" si="13"/>
        <v>3469000000</v>
      </c>
      <c r="M256" s="2">
        <f t="shared" si="14"/>
        <v>4811000000</v>
      </c>
      <c r="N256" s="2">
        <f t="shared" si="15"/>
        <v>1342000000</v>
      </c>
      <c r="AE256" s="2"/>
      <c r="AG256" s="2"/>
      <c r="AI256" s="2"/>
    </row>
    <row r="257" spans="1:35" x14ac:dyDescent="0.3">
      <c r="A257" t="s">
        <v>122</v>
      </c>
      <c r="B257" t="s">
        <v>5</v>
      </c>
      <c r="C257" s="1">
        <v>41973</v>
      </c>
      <c r="D257" s="65">
        <f t="shared" si="12"/>
        <v>2014</v>
      </c>
      <c r="E257" s="66" t="s">
        <v>9</v>
      </c>
      <c r="F257" s="66" t="s">
        <v>123</v>
      </c>
      <c r="G257" s="2">
        <v>15884000000</v>
      </c>
      <c r="H257" s="2">
        <v>10421000000</v>
      </c>
      <c r="I257" s="2">
        <v>2054000000</v>
      </c>
      <c r="J257">
        <v>0</v>
      </c>
      <c r="K257" s="2">
        <v>1637000000</v>
      </c>
      <c r="L257" s="2">
        <f t="shared" si="13"/>
        <v>3691000000</v>
      </c>
      <c r="M257" s="2">
        <f t="shared" si="14"/>
        <v>5463000000</v>
      </c>
      <c r="N257" s="2">
        <f t="shared" si="15"/>
        <v>1772000000</v>
      </c>
      <c r="AE257" s="2"/>
      <c r="AG257" s="2"/>
      <c r="AI257" s="2"/>
    </row>
    <row r="258" spans="1:35" x14ac:dyDescent="0.3">
      <c r="A258" t="s">
        <v>122</v>
      </c>
      <c r="B258" t="s">
        <v>6</v>
      </c>
      <c r="C258" s="1">
        <v>42338</v>
      </c>
      <c r="D258" s="65">
        <f t="shared" si="12"/>
        <v>2015</v>
      </c>
      <c r="E258" s="66" t="s">
        <v>9</v>
      </c>
      <c r="F258" s="66" t="s">
        <v>123</v>
      </c>
      <c r="G258" s="2">
        <v>15714000000</v>
      </c>
      <c r="H258" s="2">
        <v>9447000000</v>
      </c>
      <c r="I258" s="2">
        <v>2067000000</v>
      </c>
      <c r="J258">
        <v>0</v>
      </c>
      <c r="K258" s="2">
        <v>1626000000</v>
      </c>
      <c r="L258" s="2">
        <f t="shared" si="13"/>
        <v>3693000000</v>
      </c>
      <c r="M258" s="2">
        <f t="shared" si="14"/>
        <v>6267000000</v>
      </c>
      <c r="N258" s="2">
        <f t="shared" si="15"/>
        <v>2574000000</v>
      </c>
      <c r="AE258" s="2"/>
      <c r="AG258" s="2"/>
      <c r="AI258" s="2"/>
    </row>
    <row r="259" spans="1:35" x14ac:dyDescent="0.3">
      <c r="A259" t="s">
        <v>122</v>
      </c>
      <c r="B259" t="s">
        <v>7</v>
      </c>
      <c r="C259" s="1">
        <v>42704</v>
      </c>
      <c r="D259" s="65">
        <f t="shared" ref="D259:D322" si="16">YEAR(C259)</f>
        <v>2016</v>
      </c>
      <c r="E259" s="66" t="s">
        <v>9</v>
      </c>
      <c r="F259" s="66" t="s">
        <v>123</v>
      </c>
      <c r="G259" s="2">
        <v>16389000000</v>
      </c>
      <c r="H259" s="2">
        <v>9383000000</v>
      </c>
      <c r="I259" s="2">
        <v>2197000000</v>
      </c>
      <c r="J259">
        <v>0</v>
      </c>
      <c r="K259" s="2">
        <v>1738000000</v>
      </c>
      <c r="L259" s="2">
        <f t="shared" ref="L259:L322" si="17">I259+J259+K259</f>
        <v>3935000000</v>
      </c>
      <c r="M259" s="2">
        <f t="shared" ref="M259:M322" si="18">G259-H259</f>
        <v>7006000000</v>
      </c>
      <c r="N259" s="2">
        <f t="shared" ref="N259:N322" si="19">M259-L259</f>
        <v>3071000000</v>
      </c>
      <c r="AE259" s="2"/>
      <c r="AG259" s="2"/>
      <c r="AI259" s="2"/>
    </row>
    <row r="260" spans="1:35" x14ac:dyDescent="0.3">
      <c r="A260" t="s">
        <v>124</v>
      </c>
      <c r="B260" t="s">
        <v>2</v>
      </c>
      <c r="C260" s="1">
        <v>41639</v>
      </c>
      <c r="D260" s="65">
        <f t="shared" si="16"/>
        <v>2013</v>
      </c>
      <c r="E260" s="66" t="s">
        <v>15</v>
      </c>
      <c r="F260" s="66" t="s">
        <v>56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2">
        <f t="shared" si="17"/>
        <v>4173500000</v>
      </c>
      <c r="M260" s="2">
        <f t="shared" si="18"/>
        <v>6153500000</v>
      </c>
      <c r="N260" s="2">
        <f t="shared" si="19"/>
        <v>1980000000</v>
      </c>
      <c r="AE260" s="2"/>
      <c r="AG260" s="2"/>
      <c r="AI260" s="2"/>
    </row>
    <row r="261" spans="1:35" x14ac:dyDescent="0.3">
      <c r="A261" t="s">
        <v>124</v>
      </c>
      <c r="B261" t="s">
        <v>5</v>
      </c>
      <c r="C261" s="1">
        <v>42004</v>
      </c>
      <c r="D261" s="65">
        <f t="shared" si="16"/>
        <v>2014</v>
      </c>
      <c r="E261" s="66" t="s">
        <v>15</v>
      </c>
      <c r="F261" s="66" t="s">
        <v>56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2">
        <f t="shared" si="17"/>
        <v>4716800000</v>
      </c>
      <c r="M261" s="2">
        <f t="shared" si="18"/>
        <v>7284500000</v>
      </c>
      <c r="N261" s="2">
        <f t="shared" si="19"/>
        <v>2567700000</v>
      </c>
      <c r="AE261" s="2"/>
      <c r="AG261" s="2"/>
      <c r="AI261" s="2"/>
    </row>
    <row r="262" spans="1:35" x14ac:dyDescent="0.3">
      <c r="A262" t="s">
        <v>124</v>
      </c>
      <c r="B262" t="s">
        <v>6</v>
      </c>
      <c r="C262" s="1">
        <v>42369</v>
      </c>
      <c r="D262" s="65">
        <f t="shared" si="16"/>
        <v>2015</v>
      </c>
      <c r="E262" s="66" t="s">
        <v>15</v>
      </c>
      <c r="F262" s="66" t="s">
        <v>56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2">
        <f t="shared" si="17"/>
        <v>6281700000</v>
      </c>
      <c r="M262" s="2">
        <f t="shared" si="18"/>
        <v>8835900000</v>
      </c>
      <c r="N262" s="2">
        <f t="shared" si="19"/>
        <v>2554200000</v>
      </c>
      <c r="AE262" s="2"/>
      <c r="AG262" s="2"/>
      <c r="AI262" s="2"/>
    </row>
    <row r="263" spans="1:35" x14ac:dyDescent="0.3">
      <c r="A263" t="s">
        <v>124</v>
      </c>
      <c r="B263" t="s">
        <v>7</v>
      </c>
      <c r="C263" s="1">
        <v>42735</v>
      </c>
      <c r="D263" s="65">
        <f t="shared" si="16"/>
        <v>2016</v>
      </c>
      <c r="E263" s="66" t="s">
        <v>15</v>
      </c>
      <c r="F263" s="66" t="s">
        <v>56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2">
        <f t="shared" si="17"/>
        <v>7586800000</v>
      </c>
      <c r="M263" s="2">
        <f t="shared" si="18"/>
        <v>10791200000</v>
      </c>
      <c r="N263" s="2">
        <f t="shared" si="19"/>
        <v>3204400000</v>
      </c>
      <c r="AE263" s="2"/>
      <c r="AG263" s="2"/>
      <c r="AI263" s="2"/>
    </row>
    <row r="264" spans="1:35" x14ac:dyDescent="0.3">
      <c r="A264" t="s">
        <v>125</v>
      </c>
      <c r="B264" t="s">
        <v>2</v>
      </c>
      <c r="C264" s="1">
        <v>41636</v>
      </c>
      <c r="D264" s="65">
        <f t="shared" si="16"/>
        <v>2013</v>
      </c>
      <c r="E264" s="66" t="s">
        <v>15</v>
      </c>
      <c r="F264" s="66" t="s">
        <v>126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2">
        <f t="shared" si="17"/>
        <v>1820014000</v>
      </c>
      <c r="M264" s="2">
        <f t="shared" si="18"/>
        <v>2396026000</v>
      </c>
      <c r="N264" s="2">
        <f t="shared" si="19"/>
        <v>576012000</v>
      </c>
      <c r="AE264" s="2"/>
      <c r="AG264" s="2"/>
      <c r="AI264" s="2"/>
    </row>
    <row r="265" spans="1:35" x14ac:dyDescent="0.3">
      <c r="A265" t="s">
        <v>125</v>
      </c>
      <c r="B265" t="s">
        <v>5</v>
      </c>
      <c r="C265" s="1">
        <v>42007</v>
      </c>
      <c r="D265" s="65">
        <f t="shared" si="16"/>
        <v>2015</v>
      </c>
      <c r="E265" s="66" t="s">
        <v>15</v>
      </c>
      <c r="F265" s="66" t="s">
        <v>126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2">
        <f t="shared" si="17"/>
        <v>2035242000</v>
      </c>
      <c r="M265" s="2">
        <f t="shared" si="18"/>
        <v>2798326000</v>
      </c>
      <c r="N265" s="2">
        <f t="shared" si="19"/>
        <v>763084000</v>
      </c>
      <c r="AE265" s="2"/>
      <c r="AG265" s="2"/>
      <c r="AI265" s="2"/>
    </row>
    <row r="266" spans="1:35" x14ac:dyDescent="0.3">
      <c r="A266" t="s">
        <v>125</v>
      </c>
      <c r="B266" t="s">
        <v>6</v>
      </c>
      <c r="C266" s="1">
        <v>42371</v>
      </c>
      <c r="D266" s="65">
        <f t="shared" si="16"/>
        <v>2016</v>
      </c>
      <c r="E266" s="66" t="s">
        <v>15</v>
      </c>
      <c r="F266" s="66" t="s">
        <v>126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2">
        <f t="shared" si="17"/>
        <v>2893350000</v>
      </c>
      <c r="M266" s="2">
        <f t="shared" si="18"/>
        <v>3674486000</v>
      </c>
      <c r="N266" s="2">
        <f t="shared" si="19"/>
        <v>781136000</v>
      </c>
      <c r="AE266" s="2"/>
      <c r="AG266" s="2"/>
      <c r="AI266" s="2"/>
    </row>
    <row r="267" spans="1:35" x14ac:dyDescent="0.3">
      <c r="A267" t="s">
        <v>125</v>
      </c>
      <c r="B267" t="s">
        <v>7</v>
      </c>
      <c r="C267" s="1">
        <v>42735</v>
      </c>
      <c r="D267" s="65">
        <f t="shared" si="16"/>
        <v>2016</v>
      </c>
      <c r="E267" s="66" t="s">
        <v>15</v>
      </c>
      <c r="F267" s="66" t="s">
        <v>126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2">
        <f t="shared" si="17"/>
        <v>3106344000</v>
      </c>
      <c r="M267" s="2">
        <f t="shared" si="18"/>
        <v>4017357000</v>
      </c>
      <c r="N267" s="2">
        <f t="shared" si="19"/>
        <v>911013000</v>
      </c>
      <c r="AE267" s="2"/>
      <c r="AG267" s="2"/>
      <c r="AI267" s="2"/>
    </row>
    <row r="268" spans="1:35" x14ac:dyDescent="0.3">
      <c r="A268" t="s">
        <v>127</v>
      </c>
      <c r="B268" t="s">
        <v>2</v>
      </c>
      <c r="C268" s="1">
        <v>41274</v>
      </c>
      <c r="D268" s="65">
        <f t="shared" si="16"/>
        <v>2012</v>
      </c>
      <c r="E268" s="66" t="s">
        <v>49</v>
      </c>
      <c r="F268" s="66" t="s">
        <v>128</v>
      </c>
      <c r="G268" s="2">
        <v>6104000000</v>
      </c>
      <c r="H268" s="2">
        <v>2990700000</v>
      </c>
      <c r="I268" s="2">
        <v>200900000</v>
      </c>
      <c r="J268">
        <v>0</v>
      </c>
      <c r="K268">
        <v>0</v>
      </c>
      <c r="L268" s="2">
        <f t="shared" si="17"/>
        <v>200900000</v>
      </c>
      <c r="M268" s="2">
        <f t="shared" si="18"/>
        <v>3113300000</v>
      </c>
      <c r="N268" s="2">
        <f t="shared" si="19"/>
        <v>2912400000</v>
      </c>
      <c r="AE268" s="2"/>
      <c r="AG268" s="2"/>
      <c r="AI268" s="2"/>
    </row>
    <row r="269" spans="1:35" x14ac:dyDescent="0.3">
      <c r="A269" t="s">
        <v>127</v>
      </c>
      <c r="B269" t="s">
        <v>5</v>
      </c>
      <c r="C269" s="1">
        <v>41639</v>
      </c>
      <c r="D269" s="65">
        <f t="shared" si="16"/>
        <v>2013</v>
      </c>
      <c r="E269" s="66" t="s">
        <v>49</v>
      </c>
      <c r="F269" s="66" t="s">
        <v>128</v>
      </c>
      <c r="G269" s="2">
        <v>5474700000</v>
      </c>
      <c r="H269" s="2">
        <v>2954500000</v>
      </c>
      <c r="I269" s="2">
        <v>150200000</v>
      </c>
      <c r="J269">
        <v>0</v>
      </c>
      <c r="K269">
        <v>0</v>
      </c>
      <c r="L269" s="2">
        <f t="shared" si="17"/>
        <v>150200000</v>
      </c>
      <c r="M269" s="2">
        <f t="shared" si="18"/>
        <v>2520200000</v>
      </c>
      <c r="N269" s="2">
        <f t="shared" si="19"/>
        <v>2370000000</v>
      </c>
      <c r="AE269" s="2"/>
      <c r="AG269" s="2"/>
      <c r="AI269" s="2"/>
    </row>
    <row r="270" spans="1:35" x14ac:dyDescent="0.3">
      <c r="A270" t="s">
        <v>127</v>
      </c>
      <c r="B270" t="s">
        <v>6</v>
      </c>
      <c r="C270" s="1">
        <v>42004</v>
      </c>
      <c r="D270" s="65">
        <f t="shared" si="16"/>
        <v>2014</v>
      </c>
      <c r="E270" s="66" t="s">
        <v>49</v>
      </c>
      <c r="F270" s="66" t="s">
        <v>128</v>
      </c>
      <c r="G270" s="2">
        <v>4743200000</v>
      </c>
      <c r="H270" s="2">
        <v>2964700000</v>
      </c>
      <c r="I270" s="2">
        <v>205200000</v>
      </c>
      <c r="J270">
        <v>0</v>
      </c>
      <c r="K270">
        <v>0</v>
      </c>
      <c r="L270" s="2">
        <f t="shared" si="17"/>
        <v>205200000</v>
      </c>
      <c r="M270" s="2">
        <f t="shared" si="18"/>
        <v>1778500000</v>
      </c>
      <c r="N270" s="2">
        <f t="shared" si="19"/>
        <v>1573300000</v>
      </c>
      <c r="AE270" s="2"/>
      <c r="AG270" s="2"/>
      <c r="AI270" s="2"/>
    </row>
    <row r="271" spans="1:35" x14ac:dyDescent="0.3">
      <c r="A271" t="s">
        <v>127</v>
      </c>
      <c r="B271" t="s">
        <v>7</v>
      </c>
      <c r="C271" s="1">
        <v>42369</v>
      </c>
      <c r="D271" s="65">
        <f t="shared" si="16"/>
        <v>2015</v>
      </c>
      <c r="E271" s="66" t="s">
        <v>49</v>
      </c>
      <c r="F271" s="66" t="s">
        <v>128</v>
      </c>
      <c r="G271" s="2">
        <v>4308300000</v>
      </c>
      <c r="H271" s="2">
        <v>2761200000</v>
      </c>
      <c r="I271" s="2">
        <v>319000000</v>
      </c>
      <c r="J271">
        <v>0</v>
      </c>
      <c r="K271">
        <v>0</v>
      </c>
      <c r="L271" s="2">
        <f t="shared" si="17"/>
        <v>319000000</v>
      </c>
      <c r="M271" s="2">
        <f t="shared" si="18"/>
        <v>1547100000</v>
      </c>
      <c r="N271" s="2">
        <f t="shared" si="19"/>
        <v>1228100000</v>
      </c>
      <c r="AE271" s="2"/>
      <c r="AG271" s="2"/>
      <c r="AI271" s="2"/>
    </row>
    <row r="272" spans="1:35" x14ac:dyDescent="0.3">
      <c r="A272" t="s">
        <v>129</v>
      </c>
      <c r="B272" t="s">
        <v>2</v>
      </c>
      <c r="C272" s="1">
        <v>41274</v>
      </c>
      <c r="D272" s="65">
        <f t="shared" si="16"/>
        <v>2012</v>
      </c>
      <c r="E272" s="66" t="s">
        <v>37</v>
      </c>
      <c r="F272" s="66" t="s">
        <v>130</v>
      </c>
      <c r="G272" s="2">
        <v>5513000000</v>
      </c>
      <c r="H272" s="2">
        <v>375000000</v>
      </c>
      <c r="I272" s="2">
        <v>3380000000</v>
      </c>
      <c r="J272">
        <v>0</v>
      </c>
      <c r="K272" s="2">
        <v>490000000</v>
      </c>
      <c r="L272" s="2">
        <f t="shared" si="17"/>
        <v>3870000000</v>
      </c>
      <c r="M272" s="2">
        <f t="shared" si="18"/>
        <v>5138000000</v>
      </c>
      <c r="N272" s="2">
        <f t="shared" si="19"/>
        <v>1268000000</v>
      </c>
      <c r="AE272" s="2"/>
      <c r="AG272" s="2"/>
      <c r="AI272" s="2"/>
    </row>
    <row r="273" spans="1:35" x14ac:dyDescent="0.3">
      <c r="A273" t="s">
        <v>129</v>
      </c>
      <c r="B273" t="s">
        <v>5</v>
      </c>
      <c r="C273" s="1">
        <v>41639</v>
      </c>
      <c r="D273" s="65">
        <f t="shared" si="16"/>
        <v>2013</v>
      </c>
      <c r="E273" s="66" t="s">
        <v>37</v>
      </c>
      <c r="F273" s="66" t="s">
        <v>130</v>
      </c>
      <c r="G273" s="2">
        <v>5133000000</v>
      </c>
      <c r="H273" s="2">
        <v>216000000</v>
      </c>
      <c r="I273" s="2">
        <v>3142000000</v>
      </c>
      <c r="J273">
        <v>0</v>
      </c>
      <c r="K273" s="2">
        <v>581000000</v>
      </c>
      <c r="L273" s="2">
        <f t="shared" si="17"/>
        <v>3723000000</v>
      </c>
      <c r="M273" s="2">
        <f t="shared" si="18"/>
        <v>4917000000</v>
      </c>
      <c r="N273" s="2">
        <f t="shared" si="19"/>
        <v>1194000000</v>
      </c>
      <c r="AE273" s="2"/>
      <c r="AG273" s="2"/>
      <c r="AI273" s="2"/>
    </row>
    <row r="274" spans="1:35" x14ac:dyDescent="0.3">
      <c r="A274" t="s">
        <v>129</v>
      </c>
      <c r="B274" t="s">
        <v>6</v>
      </c>
      <c r="C274" s="1">
        <v>42004</v>
      </c>
      <c r="D274" s="65">
        <f t="shared" si="16"/>
        <v>2014</v>
      </c>
      <c r="E274" s="66" t="s">
        <v>37</v>
      </c>
      <c r="F274" s="66" t="s">
        <v>130</v>
      </c>
      <c r="G274" s="2">
        <v>5342000000</v>
      </c>
      <c r="H274" s="2">
        <v>160000000</v>
      </c>
      <c r="I274" s="2">
        <v>3247000000</v>
      </c>
      <c r="J274">
        <v>0</v>
      </c>
      <c r="K274" s="2">
        <v>464000000</v>
      </c>
      <c r="L274" s="2">
        <f t="shared" si="17"/>
        <v>3711000000</v>
      </c>
      <c r="M274" s="2">
        <f t="shared" si="18"/>
        <v>5182000000</v>
      </c>
      <c r="N274" s="2">
        <f t="shared" si="19"/>
        <v>1471000000</v>
      </c>
      <c r="AE274" s="2"/>
      <c r="AG274" s="2"/>
      <c r="AI274" s="2"/>
    </row>
    <row r="275" spans="1:35" x14ac:dyDescent="0.3">
      <c r="A275" t="s">
        <v>129</v>
      </c>
      <c r="B275" t="s">
        <v>7</v>
      </c>
      <c r="C275" s="1">
        <v>42369</v>
      </c>
      <c r="D275" s="65">
        <f t="shared" si="16"/>
        <v>2015</v>
      </c>
      <c r="E275" s="66" t="s">
        <v>37</v>
      </c>
      <c r="F275" s="66" t="s">
        <v>130</v>
      </c>
      <c r="G275" s="2">
        <v>5276000000</v>
      </c>
      <c r="H275" s="2">
        <v>237000000</v>
      </c>
      <c r="I275" s="2">
        <v>3113000000</v>
      </c>
      <c r="J275">
        <v>0</v>
      </c>
      <c r="K275" s="2">
        <v>448000000</v>
      </c>
      <c r="L275" s="2">
        <f t="shared" si="17"/>
        <v>3561000000</v>
      </c>
      <c r="M275" s="2">
        <f t="shared" si="18"/>
        <v>5039000000</v>
      </c>
      <c r="N275" s="2">
        <f t="shared" si="19"/>
        <v>1478000000</v>
      </c>
      <c r="AE275" s="2"/>
      <c r="AG275" s="2"/>
      <c r="AI275" s="2"/>
    </row>
    <row r="276" spans="1:35" x14ac:dyDescent="0.3">
      <c r="A276" t="s">
        <v>131</v>
      </c>
      <c r="B276" t="s">
        <v>2</v>
      </c>
      <c r="C276" s="1">
        <v>41274</v>
      </c>
      <c r="D276" s="65">
        <f t="shared" si="16"/>
        <v>2012</v>
      </c>
      <c r="E276" s="66" t="s">
        <v>26</v>
      </c>
      <c r="F276" s="66" t="s">
        <v>132</v>
      </c>
      <c r="G276" s="2">
        <v>2921900000</v>
      </c>
      <c r="H276" s="2">
        <v>1630500000</v>
      </c>
      <c r="I276" s="2">
        <v>746300000</v>
      </c>
      <c r="J276">
        <v>0</v>
      </c>
      <c r="K276">
        <v>0</v>
      </c>
      <c r="L276" s="2">
        <f t="shared" si="17"/>
        <v>746300000</v>
      </c>
      <c r="M276" s="2">
        <f t="shared" si="18"/>
        <v>1291400000</v>
      </c>
      <c r="N276" s="2">
        <f t="shared" si="19"/>
        <v>545100000</v>
      </c>
      <c r="AE276" s="2"/>
      <c r="AG276" s="2"/>
      <c r="AI276" s="2"/>
    </row>
    <row r="277" spans="1:35" x14ac:dyDescent="0.3">
      <c r="A277" t="s">
        <v>131</v>
      </c>
      <c r="B277" t="s">
        <v>5</v>
      </c>
      <c r="C277" s="1">
        <v>41639</v>
      </c>
      <c r="D277" s="65">
        <f t="shared" si="16"/>
        <v>2013</v>
      </c>
      <c r="E277" s="66" t="s">
        <v>26</v>
      </c>
      <c r="F277" s="66" t="s">
        <v>132</v>
      </c>
      <c r="G277" s="2">
        <v>3194300000</v>
      </c>
      <c r="H277" s="2">
        <v>1756300000</v>
      </c>
      <c r="I277" s="2">
        <v>815800000</v>
      </c>
      <c r="J277">
        <v>0</v>
      </c>
      <c r="K277">
        <v>0</v>
      </c>
      <c r="L277" s="2">
        <f t="shared" si="17"/>
        <v>815800000</v>
      </c>
      <c r="M277" s="2">
        <f t="shared" si="18"/>
        <v>1438000000</v>
      </c>
      <c r="N277" s="2">
        <f t="shared" si="19"/>
        <v>622200000</v>
      </c>
      <c r="AE277" s="2"/>
      <c r="AG277" s="2"/>
      <c r="AI277" s="2"/>
    </row>
    <row r="278" spans="1:35" x14ac:dyDescent="0.3">
      <c r="A278" t="s">
        <v>131</v>
      </c>
      <c r="B278" t="s">
        <v>6</v>
      </c>
      <c r="C278" s="1">
        <v>42004</v>
      </c>
      <c r="D278" s="65">
        <f t="shared" si="16"/>
        <v>2014</v>
      </c>
      <c r="E278" s="66" t="s">
        <v>26</v>
      </c>
      <c r="F278" s="66" t="s">
        <v>132</v>
      </c>
      <c r="G278" s="2">
        <v>3297600000</v>
      </c>
      <c r="H278" s="2">
        <v>1844700000</v>
      </c>
      <c r="I278" s="2">
        <v>811700000</v>
      </c>
      <c r="J278">
        <v>0</v>
      </c>
      <c r="K278">
        <v>0</v>
      </c>
      <c r="L278" s="2">
        <f t="shared" si="17"/>
        <v>811700000</v>
      </c>
      <c r="M278" s="2">
        <f t="shared" si="18"/>
        <v>1452900000</v>
      </c>
      <c r="N278" s="2">
        <f t="shared" si="19"/>
        <v>641200000</v>
      </c>
      <c r="AE278" s="2"/>
      <c r="AG278" s="2"/>
      <c r="AI278" s="2"/>
    </row>
    <row r="279" spans="1:35" x14ac:dyDescent="0.3">
      <c r="A279" t="s">
        <v>131</v>
      </c>
      <c r="B279" t="s">
        <v>7</v>
      </c>
      <c r="C279" s="1">
        <v>42369</v>
      </c>
      <c r="D279" s="65">
        <f t="shared" si="16"/>
        <v>2015</v>
      </c>
      <c r="E279" s="66" t="s">
        <v>26</v>
      </c>
      <c r="F279" s="66" t="s">
        <v>132</v>
      </c>
      <c r="G279" s="2">
        <v>3394800000</v>
      </c>
      <c r="H279" s="2">
        <v>1883000000</v>
      </c>
      <c r="I279" s="2">
        <v>837600000</v>
      </c>
      <c r="J279">
        <v>0</v>
      </c>
      <c r="K279">
        <v>0</v>
      </c>
      <c r="L279" s="2">
        <f t="shared" si="17"/>
        <v>837600000</v>
      </c>
      <c r="M279" s="2">
        <f t="shared" si="18"/>
        <v>1511800000</v>
      </c>
      <c r="N279" s="2">
        <f t="shared" si="19"/>
        <v>674200000</v>
      </c>
      <c r="AE279" s="2"/>
      <c r="AG279" s="2"/>
      <c r="AI279" s="2"/>
    </row>
    <row r="280" spans="1:35" x14ac:dyDescent="0.3">
      <c r="A280" t="s">
        <v>133</v>
      </c>
      <c r="B280" t="s">
        <v>2</v>
      </c>
      <c r="C280" s="1">
        <v>41274</v>
      </c>
      <c r="D280" s="65">
        <f t="shared" si="16"/>
        <v>2012</v>
      </c>
      <c r="E280" s="66" t="s">
        <v>73</v>
      </c>
      <c r="F280" s="66" t="s">
        <v>134</v>
      </c>
      <c r="G280" s="2">
        <v>12316000000</v>
      </c>
      <c r="H280" s="2">
        <v>7081000000</v>
      </c>
      <c r="I280" s="2">
        <v>723000000</v>
      </c>
      <c r="J280">
        <v>0</v>
      </c>
      <c r="K280" s="2">
        <v>2811000000</v>
      </c>
      <c r="L280" s="2">
        <f t="shared" si="17"/>
        <v>3534000000</v>
      </c>
      <c r="M280" s="2">
        <f t="shared" si="18"/>
        <v>5235000000</v>
      </c>
      <c r="N280" s="2">
        <f t="shared" si="19"/>
        <v>1701000000</v>
      </c>
      <c r="AE280" s="2"/>
      <c r="AG280" s="2"/>
      <c r="AI280" s="2"/>
    </row>
    <row r="281" spans="1:35" x14ac:dyDescent="0.3">
      <c r="A281" t="s">
        <v>133</v>
      </c>
      <c r="B281" t="s">
        <v>5</v>
      </c>
      <c r="C281" s="1">
        <v>41639</v>
      </c>
      <c r="D281" s="65">
        <f t="shared" si="16"/>
        <v>2013</v>
      </c>
      <c r="E281" s="66" t="s">
        <v>73</v>
      </c>
      <c r="F281" s="66" t="s">
        <v>134</v>
      </c>
      <c r="G281" s="2">
        <v>19080000000</v>
      </c>
      <c r="H281" s="2">
        <v>12930000000</v>
      </c>
      <c r="I281" s="2">
        <v>686000000</v>
      </c>
      <c r="J281">
        <v>0</v>
      </c>
      <c r="K281" s="2">
        <v>2903000000</v>
      </c>
      <c r="L281" s="2">
        <f t="shared" si="17"/>
        <v>3589000000</v>
      </c>
      <c r="M281" s="2">
        <f t="shared" si="18"/>
        <v>6150000000</v>
      </c>
      <c r="N281" s="2">
        <f t="shared" si="19"/>
        <v>2561000000</v>
      </c>
      <c r="AE281" s="2"/>
      <c r="AG281" s="2"/>
      <c r="AI281" s="2"/>
    </row>
    <row r="282" spans="1:35" x14ac:dyDescent="0.3">
      <c r="A282" t="s">
        <v>133</v>
      </c>
      <c r="B282" t="s">
        <v>6</v>
      </c>
      <c r="C282" s="1">
        <v>42004</v>
      </c>
      <c r="D282" s="65">
        <f t="shared" si="16"/>
        <v>2014</v>
      </c>
      <c r="E282" s="66" t="s">
        <v>73</v>
      </c>
      <c r="F282" s="66" t="s">
        <v>134</v>
      </c>
      <c r="G282" s="2">
        <v>23125000000</v>
      </c>
      <c r="H282" s="2">
        <v>16049000000</v>
      </c>
      <c r="I282" s="2">
        <v>554000000</v>
      </c>
      <c r="J282">
        <v>0</v>
      </c>
      <c r="K282" s="2">
        <v>2915000000</v>
      </c>
      <c r="L282" s="2">
        <f t="shared" si="17"/>
        <v>3469000000</v>
      </c>
      <c r="M282" s="2">
        <f t="shared" si="18"/>
        <v>7076000000</v>
      </c>
      <c r="N282" s="2">
        <f t="shared" si="19"/>
        <v>3607000000</v>
      </c>
      <c r="AE282" s="2"/>
      <c r="AG282" s="2"/>
      <c r="AI282" s="2"/>
    </row>
    <row r="283" spans="1:35" x14ac:dyDescent="0.3">
      <c r="A283" t="s">
        <v>133</v>
      </c>
      <c r="B283" t="s">
        <v>7</v>
      </c>
      <c r="C283" s="1">
        <v>42369</v>
      </c>
      <c r="D283" s="65">
        <f t="shared" si="16"/>
        <v>2015</v>
      </c>
      <c r="E283" s="66" t="s">
        <v>73</v>
      </c>
      <c r="F283" s="66" t="s">
        <v>134</v>
      </c>
      <c r="G283" s="2">
        <v>12764000000</v>
      </c>
      <c r="H283" s="2">
        <v>10295000000</v>
      </c>
      <c r="I283" s="2">
        <v>334000000</v>
      </c>
      <c r="J283">
        <v>0</v>
      </c>
      <c r="K283" s="2">
        <v>2229000000</v>
      </c>
      <c r="L283" s="2">
        <f t="shared" si="17"/>
        <v>2563000000</v>
      </c>
      <c r="M283" s="2">
        <f t="shared" si="18"/>
        <v>2469000000</v>
      </c>
      <c r="N283" s="2">
        <f t="shared" si="19"/>
        <v>-94000000</v>
      </c>
      <c r="AE283" s="2"/>
      <c r="AG283" s="2"/>
      <c r="AI283" s="2"/>
    </row>
    <row r="284" spans="1:35" x14ac:dyDescent="0.3">
      <c r="A284" t="s">
        <v>135</v>
      </c>
      <c r="B284" t="s">
        <v>2</v>
      </c>
      <c r="C284" s="1">
        <v>41274</v>
      </c>
      <c r="D284" s="65">
        <f t="shared" si="16"/>
        <v>2012</v>
      </c>
      <c r="E284" s="66" t="s">
        <v>3</v>
      </c>
      <c r="F284" s="66" t="s">
        <v>136</v>
      </c>
      <c r="G284" s="2">
        <v>11359113000</v>
      </c>
      <c r="H284" s="2">
        <v>9641542000</v>
      </c>
      <c r="I284" s="2">
        <v>1042251000</v>
      </c>
      <c r="J284">
        <v>0</v>
      </c>
      <c r="K284">
        <v>0</v>
      </c>
      <c r="L284" s="2">
        <f t="shared" si="17"/>
        <v>1042251000</v>
      </c>
      <c r="M284" s="2">
        <f t="shared" si="18"/>
        <v>1717571000</v>
      </c>
      <c r="N284" s="2">
        <f t="shared" si="19"/>
        <v>675320000</v>
      </c>
      <c r="AE284" s="2"/>
      <c r="AG284" s="2"/>
      <c r="AI284" s="2"/>
    </row>
    <row r="285" spans="1:35" x14ac:dyDescent="0.3">
      <c r="A285" t="s">
        <v>135</v>
      </c>
      <c r="B285" t="s">
        <v>5</v>
      </c>
      <c r="C285" s="1">
        <v>41639</v>
      </c>
      <c r="D285" s="65">
        <f t="shared" si="16"/>
        <v>2013</v>
      </c>
      <c r="E285" s="66" t="s">
        <v>3</v>
      </c>
      <c r="F285" s="66" t="s">
        <v>136</v>
      </c>
      <c r="G285" s="2">
        <v>12752076000</v>
      </c>
      <c r="H285" s="2">
        <v>10915981000</v>
      </c>
      <c r="I285" s="2">
        <v>1153445000</v>
      </c>
      <c r="J285">
        <v>0</v>
      </c>
      <c r="K285">
        <v>0</v>
      </c>
      <c r="L285" s="2">
        <f t="shared" si="17"/>
        <v>1153445000</v>
      </c>
      <c r="M285" s="2">
        <f t="shared" si="18"/>
        <v>1836095000</v>
      </c>
      <c r="N285" s="2">
        <f t="shared" si="19"/>
        <v>682650000</v>
      </c>
      <c r="AE285" s="2"/>
      <c r="AG285" s="2"/>
      <c r="AI285" s="2"/>
    </row>
    <row r="286" spans="1:35" x14ac:dyDescent="0.3">
      <c r="A286" t="s">
        <v>135</v>
      </c>
      <c r="B286" t="s">
        <v>6</v>
      </c>
      <c r="C286" s="1">
        <v>42004</v>
      </c>
      <c r="D286" s="65">
        <f t="shared" si="16"/>
        <v>2014</v>
      </c>
      <c r="E286" s="66" t="s">
        <v>3</v>
      </c>
      <c r="F286" s="66" t="s">
        <v>136</v>
      </c>
      <c r="G286" s="2">
        <v>13470067000</v>
      </c>
      <c r="H286" s="2">
        <v>11462415000</v>
      </c>
      <c r="I286" s="2">
        <v>1259234000</v>
      </c>
      <c r="J286">
        <v>0</v>
      </c>
      <c r="K286">
        <v>0</v>
      </c>
      <c r="L286" s="2">
        <f t="shared" si="17"/>
        <v>1259234000</v>
      </c>
      <c r="M286" s="2">
        <f t="shared" si="18"/>
        <v>2007652000</v>
      </c>
      <c r="N286" s="2">
        <f t="shared" si="19"/>
        <v>748418000</v>
      </c>
      <c r="AE286" s="2"/>
      <c r="AG286" s="2"/>
      <c r="AI286" s="2"/>
    </row>
    <row r="287" spans="1:35" x14ac:dyDescent="0.3">
      <c r="A287" t="s">
        <v>135</v>
      </c>
      <c r="B287" t="s">
        <v>7</v>
      </c>
      <c r="C287" s="1">
        <v>42369</v>
      </c>
      <c r="D287" s="65">
        <f t="shared" si="16"/>
        <v>2015</v>
      </c>
      <c r="E287" s="66" t="s">
        <v>3</v>
      </c>
      <c r="F287" s="66" t="s">
        <v>136</v>
      </c>
      <c r="G287" s="2">
        <v>13476084000</v>
      </c>
      <c r="H287" s="2">
        <v>11207604000</v>
      </c>
      <c r="I287" s="2">
        <v>1410170000</v>
      </c>
      <c r="J287">
        <v>0</v>
      </c>
      <c r="K287">
        <v>0</v>
      </c>
      <c r="L287" s="2">
        <f t="shared" si="17"/>
        <v>1410170000</v>
      </c>
      <c r="M287" s="2">
        <f t="shared" si="18"/>
        <v>2268480000</v>
      </c>
      <c r="N287" s="2">
        <f t="shared" si="19"/>
        <v>858310000</v>
      </c>
      <c r="AE287" s="2"/>
      <c r="AG287" s="2"/>
      <c r="AI287" s="2"/>
    </row>
    <row r="288" spans="1:35" x14ac:dyDescent="0.3">
      <c r="A288" t="s">
        <v>137</v>
      </c>
      <c r="B288" t="s">
        <v>2</v>
      </c>
      <c r="C288" s="1">
        <v>41639</v>
      </c>
      <c r="D288" s="65">
        <f t="shared" si="16"/>
        <v>2013</v>
      </c>
      <c r="E288" s="66" t="s">
        <v>9</v>
      </c>
      <c r="F288" s="66" t="s">
        <v>138</v>
      </c>
      <c r="G288" s="2">
        <v>8155000000</v>
      </c>
      <c r="H288" s="2">
        <v>5345000000</v>
      </c>
      <c r="I288" s="2">
        <v>47000000</v>
      </c>
      <c r="J288">
        <v>0</v>
      </c>
      <c r="K288" s="2">
        <v>1854000000</v>
      </c>
      <c r="L288" s="2">
        <f t="shared" si="17"/>
        <v>1901000000</v>
      </c>
      <c r="M288" s="2">
        <f t="shared" si="18"/>
        <v>2810000000</v>
      </c>
      <c r="N288" s="2">
        <f t="shared" si="19"/>
        <v>909000000</v>
      </c>
      <c r="AE288" s="2"/>
      <c r="AG288" s="2"/>
      <c r="AI288" s="2"/>
    </row>
    <row r="289" spans="1:35" x14ac:dyDescent="0.3">
      <c r="A289" t="s">
        <v>137</v>
      </c>
      <c r="B289" t="s">
        <v>5</v>
      </c>
      <c r="C289" s="1">
        <v>42004</v>
      </c>
      <c r="D289" s="65">
        <f t="shared" si="16"/>
        <v>2014</v>
      </c>
      <c r="E289" s="66" t="s">
        <v>9</v>
      </c>
      <c r="F289" s="66" t="s">
        <v>138</v>
      </c>
      <c r="G289" s="2">
        <v>9108000000</v>
      </c>
      <c r="H289" s="2">
        <v>5973000000</v>
      </c>
      <c r="I289" s="2">
        <v>62000000</v>
      </c>
      <c r="J289">
        <v>0</v>
      </c>
      <c r="K289" s="2">
        <v>2102000000</v>
      </c>
      <c r="L289" s="2">
        <f t="shared" si="17"/>
        <v>2164000000</v>
      </c>
      <c r="M289" s="2">
        <f t="shared" si="18"/>
        <v>3135000000</v>
      </c>
      <c r="N289" s="2">
        <f t="shared" si="19"/>
        <v>971000000</v>
      </c>
      <c r="AE289" s="2"/>
      <c r="AG289" s="2"/>
      <c r="AI289" s="2"/>
    </row>
    <row r="290" spans="1:35" x14ac:dyDescent="0.3">
      <c r="A290" t="s">
        <v>137</v>
      </c>
      <c r="B290" t="s">
        <v>6</v>
      </c>
      <c r="C290" s="1">
        <v>42369</v>
      </c>
      <c r="D290" s="65">
        <f t="shared" si="16"/>
        <v>2015</v>
      </c>
      <c r="E290" s="66" t="s">
        <v>9</v>
      </c>
      <c r="F290" s="66" t="s">
        <v>138</v>
      </c>
      <c r="G290" s="2">
        <v>9754000000</v>
      </c>
      <c r="H290" s="2">
        <v>6426000000</v>
      </c>
      <c r="I290" s="2">
        <v>89000000</v>
      </c>
      <c r="J290">
        <v>0</v>
      </c>
      <c r="K290" s="2">
        <v>2125000000</v>
      </c>
      <c r="L290" s="2">
        <f t="shared" si="17"/>
        <v>2214000000</v>
      </c>
      <c r="M290" s="2">
        <f t="shared" si="18"/>
        <v>3328000000</v>
      </c>
      <c r="N290" s="2">
        <f t="shared" si="19"/>
        <v>1114000000</v>
      </c>
      <c r="AE290" s="2"/>
      <c r="AG290" s="2"/>
      <c r="AI290" s="2"/>
    </row>
    <row r="291" spans="1:35" x14ac:dyDescent="0.3">
      <c r="A291" t="s">
        <v>137</v>
      </c>
      <c r="B291" t="s">
        <v>7</v>
      </c>
      <c r="C291" s="1">
        <v>42735</v>
      </c>
      <c r="D291" s="65">
        <f t="shared" si="16"/>
        <v>2016</v>
      </c>
      <c r="E291" s="66" t="s">
        <v>9</v>
      </c>
      <c r="F291" s="66" t="s">
        <v>138</v>
      </c>
      <c r="G291" s="2">
        <v>29003000000</v>
      </c>
      <c r="H291" s="2">
        <v>18655000000</v>
      </c>
      <c r="I291" s="2">
        <v>86000000</v>
      </c>
      <c r="J291">
        <v>0</v>
      </c>
      <c r="K291" s="2">
        <v>6907000000</v>
      </c>
      <c r="L291" s="2">
        <f t="shared" si="17"/>
        <v>6993000000</v>
      </c>
      <c r="M291" s="2">
        <f t="shared" si="18"/>
        <v>10348000000</v>
      </c>
      <c r="N291" s="2">
        <f t="shared" si="19"/>
        <v>3355000000</v>
      </c>
      <c r="AE291" s="2"/>
      <c r="AG291" s="2"/>
      <c r="AI291" s="2"/>
    </row>
    <row r="292" spans="1:35" x14ac:dyDescent="0.3">
      <c r="A292" t="s">
        <v>139</v>
      </c>
      <c r="B292" t="s">
        <v>2</v>
      </c>
      <c r="C292" s="1">
        <v>41274</v>
      </c>
      <c r="D292" s="65">
        <f t="shared" si="16"/>
        <v>2012</v>
      </c>
      <c r="E292" s="66" t="s">
        <v>15</v>
      </c>
      <c r="F292" s="66" t="s">
        <v>71</v>
      </c>
      <c r="G292" s="2">
        <v>29119000000</v>
      </c>
      <c r="H292" s="2">
        <v>17900000000</v>
      </c>
      <c r="I292">
        <v>0</v>
      </c>
      <c r="J292">
        <v>0</v>
      </c>
      <c r="K292" s="2">
        <v>8742000000</v>
      </c>
      <c r="L292" s="2">
        <f t="shared" si="17"/>
        <v>8742000000</v>
      </c>
      <c r="M292" s="2">
        <f t="shared" si="18"/>
        <v>11219000000</v>
      </c>
      <c r="N292" s="2">
        <f t="shared" si="19"/>
        <v>2477000000</v>
      </c>
      <c r="AE292" s="2"/>
      <c r="AG292" s="2"/>
      <c r="AI292" s="2"/>
    </row>
    <row r="293" spans="1:35" x14ac:dyDescent="0.3">
      <c r="A293" t="s">
        <v>139</v>
      </c>
      <c r="B293" t="s">
        <v>5</v>
      </c>
      <c r="C293" s="1">
        <v>41639</v>
      </c>
      <c r="D293" s="65">
        <f t="shared" si="16"/>
        <v>2013</v>
      </c>
      <c r="E293" s="66" t="s">
        <v>15</v>
      </c>
      <c r="F293" s="66" t="s">
        <v>71</v>
      </c>
      <c r="G293" s="2">
        <v>32380000000</v>
      </c>
      <c r="H293" s="2">
        <v>20865000000</v>
      </c>
      <c r="I293">
        <v>0</v>
      </c>
      <c r="J293">
        <v>0</v>
      </c>
      <c r="K293" s="2">
        <v>9339000000</v>
      </c>
      <c r="L293" s="2">
        <f t="shared" si="17"/>
        <v>9339000000</v>
      </c>
      <c r="M293" s="2">
        <f t="shared" si="18"/>
        <v>11515000000</v>
      </c>
      <c r="N293" s="2">
        <f t="shared" si="19"/>
        <v>2176000000</v>
      </c>
      <c r="AE293" s="2"/>
      <c r="AG293" s="2"/>
      <c r="AI293" s="2"/>
    </row>
    <row r="294" spans="1:35" x14ac:dyDescent="0.3">
      <c r="A294" t="s">
        <v>139</v>
      </c>
      <c r="B294" t="s">
        <v>6</v>
      </c>
      <c r="C294" s="1">
        <v>42004</v>
      </c>
      <c r="D294" s="65">
        <f t="shared" si="16"/>
        <v>2014</v>
      </c>
      <c r="E294" s="66" t="s">
        <v>15</v>
      </c>
      <c r="F294" s="66" t="s">
        <v>71</v>
      </c>
      <c r="G294" s="2">
        <v>34914000000</v>
      </c>
      <c r="H294" s="2">
        <v>21334000000</v>
      </c>
      <c r="I294">
        <v>0</v>
      </c>
      <c r="J294">
        <v>0</v>
      </c>
      <c r="K294" s="2">
        <v>10276000000</v>
      </c>
      <c r="L294" s="2">
        <f t="shared" si="17"/>
        <v>10276000000</v>
      </c>
      <c r="M294" s="2">
        <f t="shared" si="18"/>
        <v>13580000000</v>
      </c>
      <c r="N294" s="2">
        <f t="shared" si="19"/>
        <v>3304000000</v>
      </c>
      <c r="AE294" s="2"/>
      <c r="AG294" s="2"/>
      <c r="AI294" s="2"/>
    </row>
    <row r="295" spans="1:35" x14ac:dyDescent="0.3">
      <c r="A295" t="s">
        <v>139</v>
      </c>
      <c r="B295" t="s">
        <v>7</v>
      </c>
      <c r="C295" s="1">
        <v>42369</v>
      </c>
      <c r="D295" s="65">
        <f t="shared" si="16"/>
        <v>2015</v>
      </c>
      <c r="E295" s="66" t="s">
        <v>15</v>
      </c>
      <c r="F295" s="66" t="s">
        <v>71</v>
      </c>
      <c r="G295" s="2">
        <v>37876000000</v>
      </c>
      <c r="H295" s="2">
        <v>23290000000</v>
      </c>
      <c r="I295">
        <v>0</v>
      </c>
      <c r="J295">
        <v>0</v>
      </c>
      <c r="K295" s="2">
        <v>11259000000</v>
      </c>
      <c r="L295" s="2">
        <f t="shared" si="17"/>
        <v>11259000000</v>
      </c>
      <c r="M295" s="2">
        <f t="shared" si="18"/>
        <v>14586000000</v>
      </c>
      <c r="N295" s="2">
        <f t="shared" si="19"/>
        <v>3327000000</v>
      </c>
      <c r="AE295" s="2"/>
      <c r="AG295" s="2"/>
      <c r="AI295" s="2"/>
    </row>
    <row r="296" spans="1:35" x14ac:dyDescent="0.3">
      <c r="A296" t="s">
        <v>140</v>
      </c>
      <c r="B296" t="s">
        <v>2</v>
      </c>
      <c r="C296" s="1">
        <v>41274</v>
      </c>
      <c r="D296" s="65">
        <f t="shared" si="16"/>
        <v>2012</v>
      </c>
      <c r="E296" s="66" t="s">
        <v>37</v>
      </c>
      <c r="F296" s="66" t="s">
        <v>40</v>
      </c>
      <c r="G296" s="2">
        <v>4111000000</v>
      </c>
      <c r="H296" s="2">
        <v>3477000000</v>
      </c>
      <c r="I296">
        <v>0</v>
      </c>
      <c r="J296">
        <v>0</v>
      </c>
      <c r="K296" s="2">
        <v>14000000</v>
      </c>
      <c r="L296" s="2">
        <f t="shared" si="17"/>
        <v>14000000</v>
      </c>
      <c r="M296" s="2">
        <f t="shared" si="18"/>
        <v>634000000</v>
      </c>
      <c r="N296" s="2">
        <f t="shared" si="19"/>
        <v>620000000</v>
      </c>
      <c r="AE296" s="2"/>
      <c r="AG296" s="2"/>
      <c r="AI296" s="2"/>
    </row>
    <row r="297" spans="1:35" x14ac:dyDescent="0.3">
      <c r="A297" t="s">
        <v>140</v>
      </c>
      <c r="B297" t="s">
        <v>5</v>
      </c>
      <c r="C297" s="1">
        <v>41639</v>
      </c>
      <c r="D297" s="65">
        <f t="shared" si="16"/>
        <v>2013</v>
      </c>
      <c r="E297" s="66" t="s">
        <v>37</v>
      </c>
      <c r="F297" s="66" t="s">
        <v>40</v>
      </c>
      <c r="G297" s="2">
        <v>4531000000</v>
      </c>
      <c r="H297" s="2">
        <v>3748000000</v>
      </c>
      <c r="I297">
        <v>0</v>
      </c>
      <c r="J297">
        <v>0</v>
      </c>
      <c r="K297" s="2">
        <v>15000000</v>
      </c>
      <c r="L297" s="2">
        <f t="shared" si="17"/>
        <v>15000000</v>
      </c>
      <c r="M297" s="2">
        <f t="shared" si="18"/>
        <v>783000000</v>
      </c>
      <c r="N297" s="2">
        <f t="shared" si="19"/>
        <v>768000000</v>
      </c>
      <c r="AE297" s="2"/>
      <c r="AG297" s="2"/>
      <c r="AI297" s="2"/>
    </row>
    <row r="298" spans="1:35" x14ac:dyDescent="0.3">
      <c r="A298" t="s">
        <v>140</v>
      </c>
      <c r="B298" t="s">
        <v>6</v>
      </c>
      <c r="C298" s="1">
        <v>42004</v>
      </c>
      <c r="D298" s="65">
        <f t="shared" si="16"/>
        <v>2014</v>
      </c>
      <c r="E298" s="66" t="s">
        <v>37</v>
      </c>
      <c r="F298" s="66" t="s">
        <v>40</v>
      </c>
      <c r="G298" s="2">
        <v>4945000000</v>
      </c>
      <c r="H298" s="2">
        <v>4157000000</v>
      </c>
      <c r="I298">
        <v>0</v>
      </c>
      <c r="J298">
        <v>0</v>
      </c>
      <c r="K298" s="2">
        <v>14000000</v>
      </c>
      <c r="L298" s="2">
        <f t="shared" si="17"/>
        <v>14000000</v>
      </c>
      <c r="M298" s="2">
        <f t="shared" si="18"/>
        <v>788000000</v>
      </c>
      <c r="N298" s="2">
        <f t="shared" si="19"/>
        <v>774000000</v>
      </c>
      <c r="AE298" s="2"/>
      <c r="AG298" s="2"/>
      <c r="AI298" s="2"/>
    </row>
    <row r="299" spans="1:35" x14ac:dyDescent="0.3">
      <c r="A299" t="s">
        <v>140</v>
      </c>
      <c r="B299" t="s">
        <v>7</v>
      </c>
      <c r="C299" s="1">
        <v>42369</v>
      </c>
      <c r="D299" s="65">
        <f t="shared" si="16"/>
        <v>2015</v>
      </c>
      <c r="E299" s="66" t="s">
        <v>37</v>
      </c>
      <c r="F299" s="66" t="s">
        <v>40</v>
      </c>
      <c r="G299" s="2">
        <v>5142000000</v>
      </c>
      <c r="H299" s="2">
        <v>4195000000</v>
      </c>
      <c r="I299">
        <v>0</v>
      </c>
      <c r="J299">
        <v>0</v>
      </c>
      <c r="K299" s="2">
        <v>13000000</v>
      </c>
      <c r="L299" s="2">
        <f t="shared" si="17"/>
        <v>13000000</v>
      </c>
      <c r="M299" s="2">
        <f t="shared" si="18"/>
        <v>947000000</v>
      </c>
      <c r="N299" s="2">
        <f t="shared" si="19"/>
        <v>934000000</v>
      </c>
      <c r="AE299" s="2"/>
      <c r="AG299" s="2"/>
      <c r="AI299" s="2"/>
    </row>
    <row r="300" spans="1:35" x14ac:dyDescent="0.3">
      <c r="A300" t="s">
        <v>141</v>
      </c>
      <c r="B300" t="s">
        <v>2</v>
      </c>
      <c r="C300" s="1">
        <v>41274</v>
      </c>
      <c r="D300" s="65">
        <f t="shared" si="16"/>
        <v>2012</v>
      </c>
      <c r="E300" s="66" t="s">
        <v>26</v>
      </c>
      <c r="F300" s="66" t="s">
        <v>132</v>
      </c>
      <c r="G300" s="2">
        <v>17085000000</v>
      </c>
      <c r="H300" s="2">
        <v>7153000000</v>
      </c>
      <c r="I300" s="2">
        <v>6043000000</v>
      </c>
      <c r="J300">
        <v>0</v>
      </c>
      <c r="K300">
        <v>0</v>
      </c>
      <c r="L300" s="2">
        <f t="shared" si="17"/>
        <v>6043000000</v>
      </c>
      <c r="M300" s="2">
        <f t="shared" si="18"/>
        <v>9932000000</v>
      </c>
      <c r="N300" s="2">
        <f t="shared" si="19"/>
        <v>3889000000</v>
      </c>
      <c r="AE300" s="2"/>
      <c r="AG300" s="2"/>
      <c r="AI300" s="2"/>
    </row>
    <row r="301" spans="1:35" x14ac:dyDescent="0.3">
      <c r="A301" t="s">
        <v>141</v>
      </c>
      <c r="B301" t="s">
        <v>5</v>
      </c>
      <c r="C301" s="1">
        <v>41639</v>
      </c>
      <c r="D301" s="65">
        <f t="shared" si="16"/>
        <v>2013</v>
      </c>
      <c r="E301" s="66" t="s">
        <v>26</v>
      </c>
      <c r="F301" s="66" t="s">
        <v>132</v>
      </c>
      <c r="G301" s="2">
        <v>17420000000</v>
      </c>
      <c r="H301" s="2">
        <v>7219000000</v>
      </c>
      <c r="I301" s="2">
        <v>6645000000</v>
      </c>
      <c r="J301">
        <v>0</v>
      </c>
      <c r="K301">
        <v>0</v>
      </c>
      <c r="L301" s="2">
        <f t="shared" si="17"/>
        <v>6645000000</v>
      </c>
      <c r="M301" s="2">
        <f t="shared" si="18"/>
        <v>10201000000</v>
      </c>
      <c r="N301" s="2">
        <f t="shared" si="19"/>
        <v>3556000000</v>
      </c>
      <c r="AE301" s="2"/>
      <c r="AG301" s="2"/>
      <c r="AI301" s="2"/>
    </row>
    <row r="302" spans="1:35" x14ac:dyDescent="0.3">
      <c r="A302" t="s">
        <v>141</v>
      </c>
      <c r="B302" t="s">
        <v>6</v>
      </c>
      <c r="C302" s="1">
        <v>42004</v>
      </c>
      <c r="D302" s="65">
        <f t="shared" si="16"/>
        <v>2014</v>
      </c>
      <c r="E302" s="66" t="s">
        <v>26</v>
      </c>
      <c r="F302" s="66" t="s">
        <v>132</v>
      </c>
      <c r="G302" s="2">
        <v>17277000000</v>
      </c>
      <c r="H302" s="2">
        <v>7168000000</v>
      </c>
      <c r="I302" s="2">
        <v>6552000000</v>
      </c>
      <c r="J302">
        <v>0</v>
      </c>
      <c r="K302">
        <v>0</v>
      </c>
      <c r="L302" s="2">
        <f t="shared" si="17"/>
        <v>6552000000</v>
      </c>
      <c r="M302" s="2">
        <f t="shared" si="18"/>
        <v>10109000000</v>
      </c>
      <c r="N302" s="2">
        <f t="shared" si="19"/>
        <v>3557000000</v>
      </c>
      <c r="AE302" s="2"/>
      <c r="AG302" s="2"/>
      <c r="AI302" s="2"/>
    </row>
    <row r="303" spans="1:35" x14ac:dyDescent="0.3">
      <c r="A303" t="s">
        <v>141</v>
      </c>
      <c r="B303" t="s">
        <v>7</v>
      </c>
      <c r="C303" s="1">
        <v>42369</v>
      </c>
      <c r="D303" s="65">
        <f t="shared" si="16"/>
        <v>2015</v>
      </c>
      <c r="E303" s="66" t="s">
        <v>26</v>
      </c>
      <c r="F303" s="66" t="s">
        <v>132</v>
      </c>
      <c r="G303" s="2">
        <v>16034000000</v>
      </c>
      <c r="H303" s="2">
        <v>6635000000</v>
      </c>
      <c r="I303" s="2">
        <v>6610000000</v>
      </c>
      <c r="J303">
        <v>0</v>
      </c>
      <c r="K303">
        <v>0</v>
      </c>
      <c r="L303" s="2">
        <f t="shared" si="17"/>
        <v>6610000000</v>
      </c>
      <c r="M303" s="2">
        <f t="shared" si="18"/>
        <v>9399000000</v>
      </c>
      <c r="N303" s="2">
        <f t="shared" si="19"/>
        <v>2789000000</v>
      </c>
      <c r="AE303" s="2"/>
      <c r="AG303" s="2"/>
      <c r="AI303" s="2"/>
    </row>
    <row r="304" spans="1:35" x14ac:dyDescent="0.3">
      <c r="A304" t="s">
        <v>142</v>
      </c>
      <c r="B304" t="s">
        <v>2</v>
      </c>
      <c r="C304" s="1">
        <v>41455</v>
      </c>
      <c r="D304" s="65">
        <f t="shared" si="16"/>
        <v>2013</v>
      </c>
      <c r="E304" s="66" t="s">
        <v>26</v>
      </c>
      <c r="F304" s="66" t="s">
        <v>132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>
        <v>0</v>
      </c>
      <c r="L304" s="2">
        <f t="shared" si="17"/>
        <v>1421000000</v>
      </c>
      <c r="M304" s="2">
        <f t="shared" si="18"/>
        <v>2391000000</v>
      </c>
      <c r="N304" s="2">
        <f t="shared" si="19"/>
        <v>970000000</v>
      </c>
      <c r="AE304" s="2"/>
      <c r="AG304" s="2"/>
      <c r="AI304" s="2"/>
    </row>
    <row r="305" spans="1:35" x14ac:dyDescent="0.3">
      <c r="A305" t="s">
        <v>142</v>
      </c>
      <c r="B305" t="s">
        <v>5</v>
      </c>
      <c r="C305" s="1">
        <v>41820</v>
      </c>
      <c r="D305" s="65">
        <f t="shared" si="16"/>
        <v>2014</v>
      </c>
      <c r="E305" s="66" t="s">
        <v>26</v>
      </c>
      <c r="F305" s="66" t="s">
        <v>132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>
        <v>0</v>
      </c>
      <c r="L305" s="2">
        <f t="shared" si="17"/>
        <v>1379000000</v>
      </c>
      <c r="M305" s="2">
        <f t="shared" si="18"/>
        <v>2356000000</v>
      </c>
      <c r="N305" s="2">
        <f t="shared" si="19"/>
        <v>977000000</v>
      </c>
      <c r="AE305" s="2"/>
      <c r="AG305" s="2"/>
      <c r="AI305" s="2"/>
    </row>
    <row r="306" spans="1:35" x14ac:dyDescent="0.3">
      <c r="A306" t="s">
        <v>142</v>
      </c>
      <c r="B306" t="s">
        <v>6</v>
      </c>
      <c r="C306" s="1">
        <v>42185</v>
      </c>
      <c r="D306" s="65">
        <f t="shared" si="16"/>
        <v>2015</v>
      </c>
      <c r="E306" s="66" t="s">
        <v>26</v>
      </c>
      <c r="F306" s="66" t="s">
        <v>132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>
        <v>0</v>
      </c>
      <c r="L306" s="2">
        <f t="shared" si="17"/>
        <v>1457000000</v>
      </c>
      <c r="M306" s="2">
        <f t="shared" si="18"/>
        <v>2465000000</v>
      </c>
      <c r="N306" s="2">
        <f t="shared" si="19"/>
        <v>1008000000</v>
      </c>
      <c r="AE306" s="2"/>
      <c r="AG306" s="2"/>
      <c r="AI306" s="2"/>
    </row>
    <row r="307" spans="1:35" x14ac:dyDescent="0.3">
      <c r="A307" t="s">
        <v>142</v>
      </c>
      <c r="B307" t="s">
        <v>7</v>
      </c>
      <c r="C307" s="1">
        <v>42551</v>
      </c>
      <c r="D307" s="65">
        <f t="shared" si="16"/>
        <v>2016</v>
      </c>
      <c r="E307" s="66" t="s">
        <v>26</v>
      </c>
      <c r="F307" s="66" t="s">
        <v>132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>
        <v>0</v>
      </c>
      <c r="L307" s="2">
        <f t="shared" si="17"/>
        <v>1534000000</v>
      </c>
      <c r="M307" s="2">
        <f t="shared" si="18"/>
        <v>2598000000</v>
      </c>
      <c r="N307" s="2">
        <f t="shared" si="19"/>
        <v>1064000000</v>
      </c>
      <c r="AE307" s="2"/>
      <c r="AG307" s="2"/>
      <c r="AI307" s="2"/>
    </row>
    <row r="308" spans="1:35" x14ac:dyDescent="0.3">
      <c r="A308" t="s">
        <v>143</v>
      </c>
      <c r="B308" t="s">
        <v>2</v>
      </c>
      <c r="C308" s="1">
        <v>41639</v>
      </c>
      <c r="D308" s="65">
        <f t="shared" si="16"/>
        <v>2013</v>
      </c>
      <c r="E308" s="66" t="s">
        <v>37</v>
      </c>
      <c r="F308" s="66" t="s">
        <v>130</v>
      </c>
      <c r="G308" s="2">
        <v>2666000000</v>
      </c>
      <c r="H308" s="2">
        <v>55000000</v>
      </c>
      <c r="I308" s="2">
        <v>1670000000</v>
      </c>
      <c r="J308">
        <v>0</v>
      </c>
      <c r="K308" s="2">
        <v>46000000</v>
      </c>
      <c r="L308" s="2">
        <f t="shared" si="17"/>
        <v>1716000000</v>
      </c>
      <c r="M308" s="2">
        <f t="shared" si="18"/>
        <v>2611000000</v>
      </c>
      <c r="N308" s="2">
        <f t="shared" si="19"/>
        <v>895000000</v>
      </c>
      <c r="AE308" s="2"/>
      <c r="AG308" s="2"/>
      <c r="AI308" s="2"/>
    </row>
    <row r="309" spans="1:35" x14ac:dyDescent="0.3">
      <c r="A309" t="s">
        <v>143</v>
      </c>
      <c r="B309" t="s">
        <v>5</v>
      </c>
      <c r="C309" s="1">
        <v>42004</v>
      </c>
      <c r="D309" s="65">
        <f t="shared" si="16"/>
        <v>2014</v>
      </c>
      <c r="E309" s="66" t="s">
        <v>37</v>
      </c>
      <c r="F309" s="66" t="s">
        <v>130</v>
      </c>
      <c r="G309" s="2">
        <v>2607000000</v>
      </c>
      <c r="H309" s="2">
        <v>45000000</v>
      </c>
      <c r="I309" s="2">
        <v>1611000000</v>
      </c>
      <c r="J309">
        <v>0</v>
      </c>
      <c r="K309" s="2">
        <v>27000000</v>
      </c>
      <c r="L309" s="2">
        <f t="shared" si="17"/>
        <v>1638000000</v>
      </c>
      <c r="M309" s="2">
        <f t="shared" si="18"/>
        <v>2562000000</v>
      </c>
      <c r="N309" s="2">
        <f t="shared" si="19"/>
        <v>924000000</v>
      </c>
      <c r="AE309" s="2"/>
      <c r="AG309" s="2"/>
      <c r="AI309" s="2"/>
    </row>
    <row r="310" spans="1:35" x14ac:dyDescent="0.3">
      <c r="A310" t="s">
        <v>143</v>
      </c>
      <c r="B310" t="s">
        <v>6</v>
      </c>
      <c r="C310" s="1">
        <v>42369</v>
      </c>
      <c r="D310" s="65">
        <f t="shared" si="16"/>
        <v>2015</v>
      </c>
      <c r="E310" s="66" t="s">
        <v>37</v>
      </c>
      <c r="F310" s="66" t="s">
        <v>130</v>
      </c>
      <c r="G310" s="2">
        <v>2819000000</v>
      </c>
      <c r="H310" s="2">
        <v>43000000</v>
      </c>
      <c r="I310" s="2">
        <v>1859000000</v>
      </c>
      <c r="J310">
        <v>0</v>
      </c>
      <c r="K310" s="2">
        <v>147000000</v>
      </c>
      <c r="L310" s="2">
        <f t="shared" si="17"/>
        <v>2006000000</v>
      </c>
      <c r="M310" s="2">
        <f t="shared" si="18"/>
        <v>2776000000</v>
      </c>
      <c r="N310" s="2">
        <f t="shared" si="19"/>
        <v>770000000</v>
      </c>
      <c r="AE310" s="2"/>
      <c r="AG310" s="2"/>
      <c r="AI310" s="2"/>
    </row>
    <row r="311" spans="1:35" x14ac:dyDescent="0.3">
      <c r="A311" t="s">
        <v>143</v>
      </c>
      <c r="B311" t="s">
        <v>7</v>
      </c>
      <c r="C311" s="1">
        <v>42735</v>
      </c>
      <c r="D311" s="65">
        <f t="shared" si="16"/>
        <v>2016</v>
      </c>
      <c r="E311" s="66" t="s">
        <v>37</v>
      </c>
      <c r="F311" s="66" t="s">
        <v>130</v>
      </c>
      <c r="G311" s="2">
        <v>2960000000</v>
      </c>
      <c r="H311" s="2">
        <v>40000000</v>
      </c>
      <c r="I311" s="2">
        <v>1836000000</v>
      </c>
      <c r="J311">
        <v>0</v>
      </c>
      <c r="K311" s="2">
        <v>248000000</v>
      </c>
      <c r="L311" s="2">
        <f t="shared" si="17"/>
        <v>2084000000</v>
      </c>
      <c r="M311" s="2">
        <f t="shared" si="18"/>
        <v>2920000000</v>
      </c>
      <c r="N311" s="2">
        <f t="shared" si="19"/>
        <v>836000000</v>
      </c>
      <c r="AE311" s="2"/>
      <c r="AG311" s="2"/>
      <c r="AI311" s="2"/>
    </row>
    <row r="312" spans="1:35" x14ac:dyDescent="0.3">
      <c r="A312" t="s">
        <v>144</v>
      </c>
      <c r="B312" t="s">
        <v>2</v>
      </c>
      <c r="C312" s="1">
        <v>41639</v>
      </c>
      <c r="D312" s="65">
        <f t="shared" si="16"/>
        <v>2013</v>
      </c>
      <c r="E312" s="66" t="s">
        <v>9</v>
      </c>
      <c r="F312" s="66" t="s">
        <v>145</v>
      </c>
      <c r="G312" s="2">
        <v>3214591000</v>
      </c>
      <c r="H312" s="2">
        <v>2359822000</v>
      </c>
      <c r="I312" s="2">
        <v>203733000</v>
      </c>
      <c r="J312">
        <v>0</v>
      </c>
      <c r="K312" s="2">
        <v>96054000</v>
      </c>
      <c r="L312" s="2">
        <f t="shared" si="17"/>
        <v>299787000</v>
      </c>
      <c r="M312" s="2">
        <f t="shared" si="18"/>
        <v>854769000</v>
      </c>
      <c r="N312" s="2">
        <f t="shared" si="19"/>
        <v>554982000</v>
      </c>
      <c r="AE312" s="2"/>
      <c r="AG312" s="2"/>
      <c r="AI312" s="2"/>
    </row>
    <row r="313" spans="1:35" x14ac:dyDescent="0.3">
      <c r="A313" t="s">
        <v>144</v>
      </c>
      <c r="B313" t="s">
        <v>5</v>
      </c>
      <c r="C313" s="1">
        <v>42004</v>
      </c>
      <c r="D313" s="65">
        <f t="shared" si="16"/>
        <v>2014</v>
      </c>
      <c r="E313" s="66" t="s">
        <v>9</v>
      </c>
      <c r="F313" s="66" t="s">
        <v>145</v>
      </c>
      <c r="G313" s="2">
        <v>4108269000</v>
      </c>
      <c r="H313" s="2">
        <v>2990513000</v>
      </c>
      <c r="I313" s="2">
        <v>273897000</v>
      </c>
      <c r="J313">
        <v>0</v>
      </c>
      <c r="K313" s="2">
        <v>110474000</v>
      </c>
      <c r="L313" s="2">
        <f t="shared" si="17"/>
        <v>384371000</v>
      </c>
      <c r="M313" s="2">
        <f t="shared" si="18"/>
        <v>1117756000</v>
      </c>
      <c r="N313" s="2">
        <f t="shared" si="19"/>
        <v>733385000</v>
      </c>
      <c r="AE313" s="2"/>
      <c r="AG313" s="2"/>
      <c r="AI313" s="2"/>
    </row>
    <row r="314" spans="1:35" x14ac:dyDescent="0.3">
      <c r="A314" t="s">
        <v>144</v>
      </c>
      <c r="B314" t="s">
        <v>6</v>
      </c>
      <c r="C314" s="1">
        <v>42369</v>
      </c>
      <c r="D314" s="65">
        <f t="shared" si="16"/>
        <v>2015</v>
      </c>
      <c r="E314" s="66" t="s">
        <v>9</v>
      </c>
      <c r="F314" s="66" t="s">
        <v>145</v>
      </c>
      <c r="G314" s="2">
        <v>4501223000</v>
      </c>
      <c r="H314" s="2">
        <v>3326936000</v>
      </c>
      <c r="I314" s="2">
        <v>250214000</v>
      </c>
      <c r="J314">
        <v>0</v>
      </c>
      <c r="K314" s="2">
        <v>130368000</v>
      </c>
      <c r="L314" s="2">
        <f t="shared" si="17"/>
        <v>380582000</v>
      </c>
      <c r="M314" s="2">
        <f t="shared" si="18"/>
        <v>1174287000</v>
      </c>
      <c r="N314" s="2">
        <f t="shared" si="19"/>
        <v>793705000</v>
      </c>
      <c r="AE314" s="2"/>
      <c r="AG314" s="2"/>
      <c r="AI314" s="2"/>
    </row>
    <row r="315" spans="1:35" x14ac:dyDescent="0.3">
      <c r="A315" t="s">
        <v>144</v>
      </c>
      <c r="B315" t="s">
        <v>7</v>
      </c>
      <c r="C315" s="1">
        <v>42735</v>
      </c>
      <c r="D315" s="65">
        <f t="shared" si="16"/>
        <v>2016</v>
      </c>
      <c r="E315" s="66" t="s">
        <v>9</v>
      </c>
      <c r="F315" s="66" t="s">
        <v>145</v>
      </c>
      <c r="G315" s="2">
        <v>3904384000</v>
      </c>
      <c r="H315" s="2">
        <v>3406170000</v>
      </c>
      <c r="I315" s="2">
        <v>276240000</v>
      </c>
      <c r="J315">
        <v>0</v>
      </c>
      <c r="K315" s="2">
        <v>146368000</v>
      </c>
      <c r="L315" s="2">
        <f t="shared" si="17"/>
        <v>422608000</v>
      </c>
      <c r="M315" s="2">
        <f t="shared" si="18"/>
        <v>498214000</v>
      </c>
      <c r="N315" s="2">
        <f t="shared" si="19"/>
        <v>75606000</v>
      </c>
      <c r="AE315" s="2"/>
      <c r="AG315" s="2"/>
      <c r="AI315" s="2"/>
    </row>
    <row r="316" spans="1:35" x14ac:dyDescent="0.3">
      <c r="A316" t="s">
        <v>146</v>
      </c>
      <c r="B316" t="s">
        <v>2</v>
      </c>
      <c r="C316" s="1">
        <v>41639</v>
      </c>
      <c r="D316" s="65">
        <f t="shared" si="16"/>
        <v>2013</v>
      </c>
      <c r="E316" s="66" t="s">
        <v>3</v>
      </c>
      <c r="F316" s="66" t="s">
        <v>147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>
        <v>0</v>
      </c>
      <c r="L316" s="2">
        <f t="shared" si="17"/>
        <v>2540000000</v>
      </c>
      <c r="M316" s="2">
        <f t="shared" si="18"/>
        <v>4280000000</v>
      </c>
      <c r="N316" s="2">
        <f t="shared" si="19"/>
        <v>1740000000</v>
      </c>
      <c r="AE316" s="2"/>
      <c r="AG316" s="2"/>
      <c r="AI316" s="2"/>
    </row>
    <row r="317" spans="1:35" x14ac:dyDescent="0.3">
      <c r="A317" t="s">
        <v>146</v>
      </c>
      <c r="B317" t="s">
        <v>5</v>
      </c>
      <c r="C317" s="1">
        <v>42004</v>
      </c>
      <c r="D317" s="65">
        <f t="shared" si="16"/>
        <v>2014</v>
      </c>
      <c r="E317" s="66" t="s">
        <v>3</v>
      </c>
      <c r="F317" s="66" t="s">
        <v>147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>
        <v>0</v>
      </c>
      <c r="L317" s="2">
        <f t="shared" si="17"/>
        <v>2866000000</v>
      </c>
      <c r="M317" s="2">
        <f t="shared" si="18"/>
        <v>4861000000</v>
      </c>
      <c r="N317" s="2">
        <f t="shared" si="19"/>
        <v>1995000000</v>
      </c>
      <c r="AE317" s="2"/>
      <c r="AG317" s="2"/>
      <c r="AI317" s="2"/>
    </row>
    <row r="318" spans="1:35" x14ac:dyDescent="0.3">
      <c r="A318" t="s">
        <v>146</v>
      </c>
      <c r="B318" t="s">
        <v>6</v>
      </c>
      <c r="C318" s="1">
        <v>42369</v>
      </c>
      <c r="D318" s="65">
        <f t="shared" si="16"/>
        <v>2015</v>
      </c>
      <c r="E318" s="66" t="s">
        <v>3</v>
      </c>
      <c r="F318" s="66" t="s">
        <v>147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>
        <v>0</v>
      </c>
      <c r="L318" s="2">
        <f t="shared" si="17"/>
        <v>2904000000</v>
      </c>
      <c r="M318" s="2">
        <f t="shared" si="18"/>
        <v>4947000000</v>
      </c>
      <c r="N318" s="2">
        <f t="shared" si="19"/>
        <v>2043000000</v>
      </c>
      <c r="AE318" s="2"/>
      <c r="AG318" s="2"/>
      <c r="AI318" s="2"/>
    </row>
    <row r="319" spans="1:35" x14ac:dyDescent="0.3">
      <c r="A319" t="s">
        <v>146</v>
      </c>
      <c r="B319" t="s">
        <v>7</v>
      </c>
      <c r="C319" s="1">
        <v>42735</v>
      </c>
      <c r="D319" s="65">
        <f t="shared" si="16"/>
        <v>2016</v>
      </c>
      <c r="E319" s="66" t="s">
        <v>3</v>
      </c>
      <c r="F319" s="66" t="s">
        <v>147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>
        <v>0</v>
      </c>
      <c r="L319" s="2">
        <f t="shared" si="17"/>
        <v>2825000000</v>
      </c>
      <c r="M319" s="2">
        <f t="shared" si="18"/>
        <v>4452000000</v>
      </c>
      <c r="N319" s="2">
        <f t="shared" si="19"/>
        <v>1627000000</v>
      </c>
      <c r="AE319" s="2"/>
      <c r="AG319" s="2"/>
      <c r="AI319" s="2"/>
    </row>
    <row r="320" spans="1:35" x14ac:dyDescent="0.3">
      <c r="A320" t="s">
        <v>148</v>
      </c>
      <c r="B320" t="s">
        <v>2</v>
      </c>
      <c r="C320" s="1">
        <v>41639</v>
      </c>
      <c r="D320" s="65">
        <f t="shared" si="16"/>
        <v>2013</v>
      </c>
      <c r="E320" s="66" t="s">
        <v>32</v>
      </c>
      <c r="F320" s="66" t="s">
        <v>33</v>
      </c>
      <c r="G320" s="2">
        <v>6566000000</v>
      </c>
      <c r="H320" s="2">
        <v>4562000000</v>
      </c>
      <c r="I320" s="2">
        <v>234000000</v>
      </c>
      <c r="J320">
        <v>0</v>
      </c>
      <c r="K320" s="2">
        <v>628000000</v>
      </c>
      <c r="L320" s="2">
        <f t="shared" si="17"/>
        <v>862000000</v>
      </c>
      <c r="M320" s="2">
        <f t="shared" si="18"/>
        <v>2004000000</v>
      </c>
      <c r="N320" s="2">
        <f t="shared" si="19"/>
        <v>1142000000</v>
      </c>
      <c r="AE320" s="2"/>
      <c r="AG320" s="2"/>
      <c r="AI320" s="2"/>
    </row>
    <row r="321" spans="1:35" x14ac:dyDescent="0.3">
      <c r="A321" t="s">
        <v>148</v>
      </c>
      <c r="B321" t="s">
        <v>5</v>
      </c>
      <c r="C321" s="1">
        <v>42004</v>
      </c>
      <c r="D321" s="65">
        <f t="shared" si="16"/>
        <v>2014</v>
      </c>
      <c r="E321" s="66" t="s">
        <v>32</v>
      </c>
      <c r="F321" s="66" t="s">
        <v>33</v>
      </c>
      <c r="G321" s="2">
        <v>7179000000</v>
      </c>
      <c r="H321" s="2">
        <v>5090000000</v>
      </c>
      <c r="I321" s="2">
        <v>252000000</v>
      </c>
      <c r="J321">
        <v>0</v>
      </c>
      <c r="K321" s="2">
        <v>685000000</v>
      </c>
      <c r="L321" s="2">
        <f t="shared" si="17"/>
        <v>937000000</v>
      </c>
      <c r="M321" s="2">
        <f t="shared" si="18"/>
        <v>2089000000</v>
      </c>
      <c r="N321" s="2">
        <f t="shared" si="19"/>
        <v>1152000000</v>
      </c>
      <c r="AE321" s="2"/>
      <c r="AG321" s="2"/>
      <c r="AI321" s="2"/>
    </row>
    <row r="322" spans="1:35" x14ac:dyDescent="0.3">
      <c r="A322" t="s">
        <v>148</v>
      </c>
      <c r="B322" t="s">
        <v>6</v>
      </c>
      <c r="C322" s="1">
        <v>42369</v>
      </c>
      <c r="D322" s="65">
        <f t="shared" si="16"/>
        <v>2015</v>
      </c>
      <c r="E322" s="66" t="s">
        <v>32</v>
      </c>
      <c r="F322" s="66" t="s">
        <v>33</v>
      </c>
      <c r="G322" s="2">
        <v>6456000000</v>
      </c>
      <c r="H322" s="2">
        <v>4281000000</v>
      </c>
      <c r="I322" s="2">
        <v>262000000</v>
      </c>
      <c r="J322">
        <v>0</v>
      </c>
      <c r="K322" s="2">
        <v>750000000</v>
      </c>
      <c r="L322" s="2">
        <f t="shared" si="17"/>
        <v>1012000000</v>
      </c>
      <c r="M322" s="2">
        <f t="shared" si="18"/>
        <v>2175000000</v>
      </c>
      <c r="N322" s="2">
        <f t="shared" si="19"/>
        <v>1163000000</v>
      </c>
      <c r="AE322" s="2"/>
      <c r="AG322" s="2"/>
      <c r="AI322" s="2"/>
    </row>
    <row r="323" spans="1:35" x14ac:dyDescent="0.3">
      <c r="A323" t="s">
        <v>148</v>
      </c>
      <c r="B323" t="s">
        <v>7</v>
      </c>
      <c r="C323" s="1">
        <v>42735</v>
      </c>
      <c r="D323" s="65">
        <f t="shared" ref="D323:D386" si="20">YEAR(C323)</f>
        <v>2016</v>
      </c>
      <c r="E323" s="66" t="s">
        <v>32</v>
      </c>
      <c r="F323" s="66" t="s">
        <v>33</v>
      </c>
      <c r="G323" s="2">
        <v>6399000000</v>
      </c>
      <c r="H323" s="2">
        <v>4010000000</v>
      </c>
      <c r="I323" s="2">
        <v>281000000</v>
      </c>
      <c r="J323">
        <v>0</v>
      </c>
      <c r="K323" s="2">
        <v>811000000</v>
      </c>
      <c r="L323" s="2">
        <f t="shared" ref="L323:L386" si="21">I323+J323+K323</f>
        <v>1092000000</v>
      </c>
      <c r="M323" s="2">
        <f t="shared" ref="M323:M386" si="22">G323-H323</f>
        <v>2389000000</v>
      </c>
      <c r="N323" s="2">
        <f t="shared" ref="N323:N386" si="23">M323-L323</f>
        <v>1297000000</v>
      </c>
      <c r="AE323" s="2"/>
      <c r="AG323" s="2"/>
      <c r="AI323" s="2"/>
    </row>
    <row r="324" spans="1:35" x14ac:dyDescent="0.3">
      <c r="A324" t="s">
        <v>149</v>
      </c>
      <c r="B324" t="s">
        <v>2</v>
      </c>
      <c r="C324" s="1">
        <v>41274</v>
      </c>
      <c r="D324" s="65">
        <f t="shared" si="20"/>
        <v>2012</v>
      </c>
      <c r="E324" s="66" t="s">
        <v>15</v>
      </c>
      <c r="F324" s="66" t="s">
        <v>71</v>
      </c>
      <c r="G324" s="2">
        <v>8110000000</v>
      </c>
      <c r="H324" s="2">
        <v>6781000000</v>
      </c>
      <c r="I324" s="2">
        <v>1105000000</v>
      </c>
      <c r="J324">
        <v>0</v>
      </c>
      <c r="K324" s="2">
        <v>88000000</v>
      </c>
      <c r="L324" s="2">
        <f t="shared" si="21"/>
        <v>1193000000</v>
      </c>
      <c r="M324" s="2">
        <f t="shared" si="22"/>
        <v>1329000000</v>
      </c>
      <c r="N324" s="2">
        <f t="shared" si="23"/>
        <v>136000000</v>
      </c>
      <c r="AE324" s="2"/>
      <c r="AG324" s="2"/>
      <c r="AI324" s="2"/>
    </row>
    <row r="325" spans="1:35" x14ac:dyDescent="0.3">
      <c r="A325" t="s">
        <v>149</v>
      </c>
      <c r="B325" t="s">
        <v>5</v>
      </c>
      <c r="C325" s="1">
        <v>41639</v>
      </c>
      <c r="D325" s="65">
        <f t="shared" si="20"/>
        <v>2013</v>
      </c>
      <c r="E325" s="66" t="s">
        <v>15</v>
      </c>
      <c r="F325" s="66" t="s">
        <v>71</v>
      </c>
      <c r="G325" s="2">
        <v>10863000000</v>
      </c>
      <c r="H325" s="2">
        <v>8995000000</v>
      </c>
      <c r="I325" s="2">
        <v>1264000000</v>
      </c>
      <c r="J325">
        <v>0</v>
      </c>
      <c r="K325" s="2">
        <v>327000000</v>
      </c>
      <c r="L325" s="2">
        <f t="shared" si="21"/>
        <v>1591000000</v>
      </c>
      <c r="M325" s="2">
        <f t="shared" si="22"/>
        <v>1868000000</v>
      </c>
      <c r="N325" s="2">
        <f t="shared" si="23"/>
        <v>277000000</v>
      </c>
      <c r="AE325" s="2"/>
      <c r="AG325" s="2"/>
      <c r="AI325" s="2"/>
    </row>
    <row r="326" spans="1:35" x14ac:dyDescent="0.3">
      <c r="A326" t="s">
        <v>149</v>
      </c>
      <c r="B326" t="s">
        <v>6</v>
      </c>
      <c r="C326" s="1">
        <v>42004</v>
      </c>
      <c r="D326" s="65">
        <f t="shared" si="20"/>
        <v>2014</v>
      </c>
      <c r="E326" s="66" t="s">
        <v>15</v>
      </c>
      <c r="F326" s="66" t="s">
        <v>71</v>
      </c>
      <c r="G326" s="2">
        <v>16560000000</v>
      </c>
      <c r="H326" s="2">
        <v>12678000000</v>
      </c>
      <c r="I326" s="2">
        <v>2012000000</v>
      </c>
      <c r="J326">
        <v>0</v>
      </c>
      <c r="K326" s="2">
        <v>1406000000</v>
      </c>
      <c r="L326" s="2">
        <f t="shared" si="21"/>
        <v>3418000000</v>
      </c>
      <c r="M326" s="2">
        <f t="shared" si="22"/>
        <v>3882000000</v>
      </c>
      <c r="N326" s="2">
        <f t="shared" si="23"/>
        <v>464000000</v>
      </c>
      <c r="AE326" s="2"/>
      <c r="AG326" s="2"/>
      <c r="AI326" s="2"/>
    </row>
    <row r="327" spans="1:35" x14ac:dyDescent="0.3">
      <c r="A327" t="s">
        <v>149</v>
      </c>
      <c r="B327" t="s">
        <v>7</v>
      </c>
      <c r="C327" s="1">
        <v>42369</v>
      </c>
      <c r="D327" s="65">
        <f t="shared" si="20"/>
        <v>2015</v>
      </c>
      <c r="E327" s="66" t="s">
        <v>15</v>
      </c>
      <c r="F327" s="66" t="s">
        <v>71</v>
      </c>
      <c r="G327" s="2">
        <v>22760000000</v>
      </c>
      <c r="H327" s="2">
        <v>17242000000</v>
      </c>
      <c r="I327" s="2">
        <v>2977000000</v>
      </c>
      <c r="J327">
        <v>0</v>
      </c>
      <c r="K327" s="2">
        <v>1836000000</v>
      </c>
      <c r="L327" s="2">
        <f t="shared" si="21"/>
        <v>4813000000</v>
      </c>
      <c r="M327" s="2">
        <f t="shared" si="22"/>
        <v>5518000000</v>
      </c>
      <c r="N327" s="2">
        <f t="shared" si="23"/>
        <v>705000000</v>
      </c>
      <c r="AE327" s="2"/>
      <c r="AG327" s="2"/>
      <c r="AI327" s="2"/>
    </row>
    <row r="328" spans="1:35" x14ac:dyDescent="0.3">
      <c r="A328" t="s">
        <v>150</v>
      </c>
      <c r="B328" t="s">
        <v>2</v>
      </c>
      <c r="C328" s="1">
        <v>41274</v>
      </c>
      <c r="D328" s="65">
        <f t="shared" si="20"/>
        <v>2012</v>
      </c>
      <c r="E328" s="66" t="s">
        <v>32</v>
      </c>
      <c r="F328" s="66" t="s">
        <v>33</v>
      </c>
      <c r="G328" s="2">
        <v>7452000000</v>
      </c>
      <c r="H328" s="2">
        <v>4747000000</v>
      </c>
      <c r="I328" s="2">
        <v>365000000</v>
      </c>
      <c r="J328">
        <v>0</v>
      </c>
      <c r="K328" s="2">
        <v>1050000000</v>
      </c>
      <c r="L328" s="2">
        <f t="shared" si="21"/>
        <v>1415000000</v>
      </c>
      <c r="M328" s="2">
        <f t="shared" si="22"/>
        <v>2705000000</v>
      </c>
      <c r="N328" s="2">
        <f t="shared" si="23"/>
        <v>1290000000</v>
      </c>
      <c r="AE328" s="2"/>
      <c r="AG328" s="2"/>
      <c r="AI328" s="2"/>
    </row>
    <row r="329" spans="1:35" x14ac:dyDescent="0.3">
      <c r="A329" t="s">
        <v>150</v>
      </c>
      <c r="B329" t="s">
        <v>5</v>
      </c>
      <c r="C329" s="1">
        <v>41639</v>
      </c>
      <c r="D329" s="65">
        <f t="shared" si="20"/>
        <v>2013</v>
      </c>
      <c r="E329" s="66" t="s">
        <v>32</v>
      </c>
      <c r="F329" s="66" t="s">
        <v>33</v>
      </c>
      <c r="G329" s="2">
        <v>8106000000</v>
      </c>
      <c r="H329" s="2">
        <v>5755000000</v>
      </c>
      <c r="I329" s="2">
        <v>387000000</v>
      </c>
      <c r="J329">
        <v>0</v>
      </c>
      <c r="K329" s="2">
        <v>954000000</v>
      </c>
      <c r="L329" s="2">
        <f t="shared" si="21"/>
        <v>1341000000</v>
      </c>
      <c r="M329" s="2">
        <f t="shared" si="22"/>
        <v>2351000000</v>
      </c>
      <c r="N329" s="2">
        <f t="shared" si="23"/>
        <v>1010000000</v>
      </c>
      <c r="AE329" s="2"/>
      <c r="AG329" s="2"/>
      <c r="AI329" s="2"/>
    </row>
    <row r="330" spans="1:35" x14ac:dyDescent="0.3">
      <c r="A330" t="s">
        <v>150</v>
      </c>
      <c r="B330" t="s">
        <v>6</v>
      </c>
      <c r="C330" s="1">
        <v>42004</v>
      </c>
      <c r="D330" s="65">
        <f t="shared" si="20"/>
        <v>2014</v>
      </c>
      <c r="E330" s="66" t="s">
        <v>32</v>
      </c>
      <c r="F330" s="66" t="s">
        <v>33</v>
      </c>
      <c r="G330" s="2">
        <v>9226000000</v>
      </c>
      <c r="H330" s="2">
        <v>6890000000</v>
      </c>
      <c r="I330" s="2">
        <v>388000000</v>
      </c>
      <c r="J330">
        <v>0</v>
      </c>
      <c r="K330" s="2">
        <v>1013000000</v>
      </c>
      <c r="L330" s="2">
        <f t="shared" si="21"/>
        <v>1401000000</v>
      </c>
      <c r="M330" s="2">
        <f t="shared" si="22"/>
        <v>2336000000</v>
      </c>
      <c r="N330" s="2">
        <f t="shared" si="23"/>
        <v>935000000</v>
      </c>
      <c r="AE330" s="2"/>
      <c r="AG330" s="2"/>
      <c r="AI330" s="2"/>
    </row>
    <row r="331" spans="1:35" x14ac:dyDescent="0.3">
      <c r="A331" t="s">
        <v>150</v>
      </c>
      <c r="B331" t="s">
        <v>7</v>
      </c>
      <c r="C331" s="1">
        <v>42369</v>
      </c>
      <c r="D331" s="65">
        <f t="shared" si="20"/>
        <v>2015</v>
      </c>
      <c r="E331" s="66" t="s">
        <v>32</v>
      </c>
      <c r="F331" s="66" t="s">
        <v>33</v>
      </c>
      <c r="G331" s="2">
        <v>7386000000</v>
      </c>
      <c r="H331" s="2">
        <v>5109000000</v>
      </c>
      <c r="I331" s="2">
        <v>374000000</v>
      </c>
      <c r="J331">
        <v>0</v>
      </c>
      <c r="K331" s="2">
        <v>970000000</v>
      </c>
      <c r="L331" s="2">
        <f t="shared" si="21"/>
        <v>1344000000</v>
      </c>
      <c r="M331" s="2">
        <f t="shared" si="22"/>
        <v>2277000000</v>
      </c>
      <c r="N331" s="2">
        <f t="shared" si="23"/>
        <v>933000000</v>
      </c>
      <c r="AE331" s="2"/>
      <c r="AG331" s="2"/>
      <c r="AI331" s="2"/>
    </row>
    <row r="332" spans="1:35" x14ac:dyDescent="0.3">
      <c r="A332" t="s">
        <v>151</v>
      </c>
      <c r="B332" t="s">
        <v>2</v>
      </c>
      <c r="C332" s="1">
        <v>41274</v>
      </c>
      <c r="D332" s="65">
        <f t="shared" si="20"/>
        <v>2012</v>
      </c>
      <c r="E332" s="66" t="s">
        <v>37</v>
      </c>
      <c r="F332" s="66" t="s">
        <v>90</v>
      </c>
      <c r="G332" s="2">
        <v>23771000000</v>
      </c>
      <c r="H332" s="2">
        <v>1403000000</v>
      </c>
      <c r="I332" s="2">
        <v>11188000000</v>
      </c>
      <c r="J332">
        <v>0</v>
      </c>
      <c r="K332" s="2">
        <v>5024000000</v>
      </c>
      <c r="L332" s="2">
        <f t="shared" si="21"/>
        <v>16212000000</v>
      </c>
      <c r="M332" s="2">
        <f t="shared" si="22"/>
        <v>22368000000</v>
      </c>
      <c r="N332" s="2">
        <f t="shared" si="23"/>
        <v>6156000000</v>
      </c>
      <c r="AE332" s="2"/>
      <c r="AG332" s="2"/>
      <c r="AI332" s="2"/>
    </row>
    <row r="333" spans="1:35" x14ac:dyDescent="0.3">
      <c r="A333" t="s">
        <v>151</v>
      </c>
      <c r="B333" t="s">
        <v>5</v>
      </c>
      <c r="C333" s="1">
        <v>41639</v>
      </c>
      <c r="D333" s="65">
        <f t="shared" si="20"/>
        <v>2013</v>
      </c>
      <c r="E333" s="66" t="s">
        <v>37</v>
      </c>
      <c r="F333" s="66" t="s">
        <v>90</v>
      </c>
      <c r="G333" s="2">
        <v>24176000000</v>
      </c>
      <c r="H333" s="2">
        <v>1241000000</v>
      </c>
      <c r="I333" s="2">
        <v>11682000000</v>
      </c>
      <c r="J333">
        <v>0</v>
      </c>
      <c r="K333" s="2">
        <v>4124000000</v>
      </c>
      <c r="L333" s="2">
        <f t="shared" si="21"/>
        <v>15806000000</v>
      </c>
      <c r="M333" s="2">
        <f t="shared" si="22"/>
        <v>22935000000</v>
      </c>
      <c r="N333" s="2">
        <f t="shared" si="23"/>
        <v>7129000000</v>
      </c>
      <c r="AE333" s="2"/>
      <c r="AG333" s="2"/>
      <c r="AI333" s="2"/>
    </row>
    <row r="334" spans="1:35" x14ac:dyDescent="0.3">
      <c r="A334" t="s">
        <v>151</v>
      </c>
      <c r="B334" t="s">
        <v>6</v>
      </c>
      <c r="C334" s="1">
        <v>42004</v>
      </c>
      <c r="D334" s="65">
        <f t="shared" si="20"/>
        <v>2014</v>
      </c>
      <c r="E334" s="66" t="s">
        <v>37</v>
      </c>
      <c r="F334" s="66" t="s">
        <v>90</v>
      </c>
      <c r="G334" s="2">
        <v>23869000000</v>
      </c>
      <c r="H334" s="2">
        <v>1088000000</v>
      </c>
      <c r="I334" s="2">
        <v>11648000000</v>
      </c>
      <c r="J334">
        <v>0</v>
      </c>
      <c r="K334" s="2">
        <v>4073000000</v>
      </c>
      <c r="L334" s="2">
        <f t="shared" si="21"/>
        <v>15721000000</v>
      </c>
      <c r="M334" s="2">
        <f t="shared" si="22"/>
        <v>22781000000</v>
      </c>
      <c r="N334" s="2">
        <f t="shared" si="23"/>
        <v>7060000000</v>
      </c>
      <c r="AE334" s="2"/>
      <c r="AG334" s="2"/>
      <c r="AI334" s="2"/>
    </row>
    <row r="335" spans="1:35" x14ac:dyDescent="0.3">
      <c r="A335" t="s">
        <v>151</v>
      </c>
      <c r="B335" t="s">
        <v>7</v>
      </c>
      <c r="C335" s="1">
        <v>42369</v>
      </c>
      <c r="D335" s="65">
        <f t="shared" si="20"/>
        <v>2015</v>
      </c>
      <c r="E335" s="66" t="s">
        <v>37</v>
      </c>
      <c r="F335" s="66" t="s">
        <v>90</v>
      </c>
      <c r="G335" s="2">
        <v>25038000000</v>
      </c>
      <c r="H335" s="2">
        <v>1091000000</v>
      </c>
      <c r="I335" s="2">
        <v>12566000000</v>
      </c>
      <c r="J335">
        <v>0</v>
      </c>
      <c r="K335" s="2">
        <v>4966000000</v>
      </c>
      <c r="L335" s="2">
        <f t="shared" si="21"/>
        <v>17532000000</v>
      </c>
      <c r="M335" s="2">
        <f t="shared" si="22"/>
        <v>23947000000</v>
      </c>
      <c r="N335" s="2">
        <f t="shared" si="23"/>
        <v>6415000000</v>
      </c>
      <c r="AE335" s="2"/>
      <c r="AG335" s="2"/>
      <c r="AI335" s="2"/>
    </row>
    <row r="336" spans="1:35" x14ac:dyDescent="0.3">
      <c r="A336" t="s">
        <v>152</v>
      </c>
      <c r="B336" t="s">
        <v>2</v>
      </c>
      <c r="C336" s="1">
        <v>41274</v>
      </c>
      <c r="D336" s="65">
        <f t="shared" si="20"/>
        <v>2012</v>
      </c>
      <c r="E336" s="66" t="s">
        <v>73</v>
      </c>
      <c r="F336" s="66" t="s">
        <v>74</v>
      </c>
      <c r="G336" s="2">
        <v>1204546000</v>
      </c>
      <c r="H336" s="2">
        <v>290054000</v>
      </c>
      <c r="I336" s="2">
        <v>170113000</v>
      </c>
      <c r="J336">
        <v>0</v>
      </c>
      <c r="K336" s="2">
        <v>451405000</v>
      </c>
      <c r="L336" s="2">
        <f t="shared" si="21"/>
        <v>621518000</v>
      </c>
      <c r="M336" s="2">
        <f t="shared" si="22"/>
        <v>914492000</v>
      </c>
      <c r="N336" s="2">
        <f t="shared" si="23"/>
        <v>292974000</v>
      </c>
      <c r="AE336" s="2"/>
      <c r="AG336" s="2"/>
      <c r="AI336" s="2"/>
    </row>
    <row r="337" spans="1:35" x14ac:dyDescent="0.3">
      <c r="A337" t="s">
        <v>152</v>
      </c>
      <c r="B337" t="s">
        <v>5</v>
      </c>
      <c r="C337" s="1">
        <v>41639</v>
      </c>
      <c r="D337" s="65">
        <f t="shared" si="20"/>
        <v>2013</v>
      </c>
      <c r="E337" s="66" t="s">
        <v>73</v>
      </c>
      <c r="F337" s="66" t="s">
        <v>74</v>
      </c>
      <c r="G337" s="2">
        <v>1746278000</v>
      </c>
      <c r="H337" s="2">
        <v>400281000</v>
      </c>
      <c r="I337" s="2">
        <v>147651000</v>
      </c>
      <c r="J337">
        <v>0</v>
      </c>
      <c r="K337" s="2">
        <v>651052000</v>
      </c>
      <c r="L337" s="2">
        <f t="shared" si="21"/>
        <v>798703000</v>
      </c>
      <c r="M337" s="2">
        <f t="shared" si="22"/>
        <v>1345997000</v>
      </c>
      <c r="N337" s="2">
        <f t="shared" si="23"/>
        <v>547294000</v>
      </c>
      <c r="AE337" s="2"/>
      <c r="AG337" s="2"/>
      <c r="AI337" s="2"/>
    </row>
    <row r="338" spans="1:35" x14ac:dyDescent="0.3">
      <c r="A338" t="s">
        <v>152</v>
      </c>
      <c r="B338" t="s">
        <v>6</v>
      </c>
      <c r="C338" s="1">
        <v>42004</v>
      </c>
      <c r="D338" s="65">
        <f t="shared" si="20"/>
        <v>2014</v>
      </c>
      <c r="E338" s="66" t="s">
        <v>73</v>
      </c>
      <c r="F338" s="66" t="s">
        <v>74</v>
      </c>
      <c r="G338" s="2">
        <v>2173011000</v>
      </c>
      <c r="H338" s="2">
        <v>524880000</v>
      </c>
      <c r="I338" s="2">
        <v>129602000</v>
      </c>
      <c r="J338">
        <v>0</v>
      </c>
      <c r="K338" s="2">
        <v>632760000</v>
      </c>
      <c r="L338" s="2">
        <f t="shared" si="21"/>
        <v>762362000</v>
      </c>
      <c r="M338" s="2">
        <f t="shared" si="22"/>
        <v>1648131000</v>
      </c>
      <c r="N338" s="2">
        <f t="shared" si="23"/>
        <v>885769000</v>
      </c>
      <c r="AE338" s="2"/>
      <c r="AG338" s="2"/>
      <c r="AI338" s="2"/>
    </row>
    <row r="339" spans="1:35" x14ac:dyDescent="0.3">
      <c r="A339" t="s">
        <v>152</v>
      </c>
      <c r="B339" t="s">
        <v>7</v>
      </c>
      <c r="C339" s="1">
        <v>42369</v>
      </c>
      <c r="D339" s="65">
        <f t="shared" si="20"/>
        <v>2015</v>
      </c>
      <c r="E339" s="66" t="s">
        <v>73</v>
      </c>
      <c r="F339" s="66" t="s">
        <v>74</v>
      </c>
      <c r="G339" s="2">
        <v>1357150000</v>
      </c>
      <c r="H339" s="2">
        <v>580994000</v>
      </c>
      <c r="I339" s="2">
        <v>112253000</v>
      </c>
      <c r="J339">
        <v>0</v>
      </c>
      <c r="K339" s="2">
        <v>622211000</v>
      </c>
      <c r="L339" s="2">
        <f t="shared" si="21"/>
        <v>734464000</v>
      </c>
      <c r="M339" s="2">
        <f t="shared" si="22"/>
        <v>776156000</v>
      </c>
      <c r="N339" s="2">
        <f t="shared" si="23"/>
        <v>41692000</v>
      </c>
      <c r="AE339" s="2"/>
      <c r="AG339" s="2"/>
      <c r="AI339" s="2"/>
    </row>
    <row r="340" spans="1:35" x14ac:dyDescent="0.3">
      <c r="A340" t="s">
        <v>153</v>
      </c>
      <c r="B340" t="s">
        <v>2</v>
      </c>
      <c r="C340" s="1">
        <v>41547</v>
      </c>
      <c r="D340" s="65">
        <f t="shared" si="20"/>
        <v>2013</v>
      </c>
      <c r="E340" s="66" t="s">
        <v>3</v>
      </c>
      <c r="F340" s="66" t="s">
        <v>154</v>
      </c>
      <c r="G340" s="2">
        <v>4474000000</v>
      </c>
      <c r="H340" s="2">
        <v>3103000000</v>
      </c>
      <c r="I340" s="2">
        <v>495000000</v>
      </c>
      <c r="J340">
        <v>0</v>
      </c>
      <c r="K340">
        <v>0</v>
      </c>
      <c r="L340" s="2">
        <f t="shared" si="21"/>
        <v>495000000</v>
      </c>
      <c r="M340" s="2">
        <f t="shared" si="22"/>
        <v>1371000000</v>
      </c>
      <c r="N340" s="2">
        <f t="shared" si="23"/>
        <v>876000000</v>
      </c>
      <c r="AE340" s="2"/>
      <c r="AG340" s="2"/>
      <c r="AI340" s="2"/>
    </row>
    <row r="341" spans="1:35" x14ac:dyDescent="0.3">
      <c r="A341" t="s">
        <v>153</v>
      </c>
      <c r="B341" t="s">
        <v>5</v>
      </c>
      <c r="C341" s="1">
        <v>41912</v>
      </c>
      <c r="D341" s="65">
        <f t="shared" si="20"/>
        <v>2014</v>
      </c>
      <c r="E341" s="66" t="s">
        <v>3</v>
      </c>
      <c r="F341" s="66" t="s">
        <v>154</v>
      </c>
      <c r="G341" s="2">
        <v>4979000000</v>
      </c>
      <c r="H341" s="2">
        <v>3469000000</v>
      </c>
      <c r="I341" s="2">
        <v>594000000</v>
      </c>
      <c r="J341">
        <v>0</v>
      </c>
      <c r="K341">
        <v>0</v>
      </c>
      <c r="L341" s="2">
        <f t="shared" si="21"/>
        <v>594000000</v>
      </c>
      <c r="M341" s="2">
        <f t="shared" si="22"/>
        <v>1510000000</v>
      </c>
      <c r="N341" s="2">
        <f t="shared" si="23"/>
        <v>916000000</v>
      </c>
      <c r="AE341" s="2"/>
      <c r="AG341" s="2"/>
      <c r="AI341" s="2"/>
    </row>
    <row r="342" spans="1:35" x14ac:dyDescent="0.3">
      <c r="A342" t="s">
        <v>153</v>
      </c>
      <c r="B342" t="s">
        <v>6</v>
      </c>
      <c r="C342" s="1">
        <v>42277</v>
      </c>
      <c r="D342" s="65">
        <f t="shared" si="20"/>
        <v>2015</v>
      </c>
      <c r="E342" s="66" t="s">
        <v>3</v>
      </c>
      <c r="F342" s="66" t="s">
        <v>154</v>
      </c>
      <c r="G342" s="2">
        <v>5244000000</v>
      </c>
      <c r="H342" s="2">
        <v>3630000000</v>
      </c>
      <c r="I342" s="2">
        <v>606000000</v>
      </c>
      <c r="J342">
        <v>0</v>
      </c>
      <c r="K342">
        <v>0</v>
      </c>
      <c r="L342" s="2">
        <f t="shared" si="21"/>
        <v>606000000</v>
      </c>
      <c r="M342" s="2">
        <f t="shared" si="22"/>
        <v>1614000000</v>
      </c>
      <c r="N342" s="2">
        <f t="shared" si="23"/>
        <v>1008000000</v>
      </c>
      <c r="AE342" s="2"/>
      <c r="AG342" s="2"/>
      <c r="AI342" s="2"/>
    </row>
    <row r="343" spans="1:35" x14ac:dyDescent="0.3">
      <c r="A343" t="s">
        <v>153</v>
      </c>
      <c r="B343" t="s">
        <v>7</v>
      </c>
      <c r="C343" s="1">
        <v>42643</v>
      </c>
      <c r="D343" s="65">
        <f t="shared" si="20"/>
        <v>2016</v>
      </c>
      <c r="E343" s="66" t="s">
        <v>3</v>
      </c>
      <c r="F343" s="66" t="s">
        <v>154</v>
      </c>
      <c r="G343" s="2">
        <v>5259000000</v>
      </c>
      <c r="H343" s="2">
        <v>3642000000</v>
      </c>
      <c r="I343" s="2">
        <v>638000000</v>
      </c>
      <c r="J343">
        <v>0</v>
      </c>
      <c r="K343">
        <v>0</v>
      </c>
      <c r="L343" s="2">
        <f t="shared" si="21"/>
        <v>638000000</v>
      </c>
      <c r="M343" s="2">
        <f t="shared" si="22"/>
        <v>1617000000</v>
      </c>
      <c r="N343" s="2">
        <f t="shared" si="23"/>
        <v>979000000</v>
      </c>
      <c r="AE343" s="2"/>
      <c r="AG343" s="2"/>
      <c r="AI343" s="2"/>
    </row>
    <row r="344" spans="1:35" x14ac:dyDescent="0.3">
      <c r="A344" t="s">
        <v>155</v>
      </c>
      <c r="B344" t="s">
        <v>2</v>
      </c>
      <c r="C344" s="1">
        <v>41578</v>
      </c>
      <c r="D344" s="65">
        <f t="shared" si="20"/>
        <v>2013</v>
      </c>
      <c r="E344" s="66" t="s">
        <v>15</v>
      </c>
      <c r="F344" s="66" t="s">
        <v>156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2">
        <f t="shared" si="21"/>
        <v>699801000</v>
      </c>
      <c r="M344" s="2">
        <f t="shared" si="22"/>
        <v>1026808000</v>
      </c>
      <c r="N344" s="2">
        <f t="shared" si="23"/>
        <v>327007000</v>
      </c>
      <c r="AE344" s="2"/>
      <c r="AG344" s="2"/>
      <c r="AI344" s="2"/>
    </row>
    <row r="345" spans="1:35" x14ac:dyDescent="0.3">
      <c r="A345" t="s">
        <v>155</v>
      </c>
      <c r="B345" t="s">
        <v>5</v>
      </c>
      <c r="C345" s="1">
        <v>41943</v>
      </c>
      <c r="D345" s="65">
        <f t="shared" si="20"/>
        <v>2014</v>
      </c>
      <c r="E345" s="66" t="s">
        <v>15</v>
      </c>
      <c r="F345" s="66" t="s">
        <v>156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2">
        <f t="shared" si="21"/>
        <v>785084000</v>
      </c>
      <c r="M345" s="2">
        <f t="shared" si="22"/>
        <v>1091570000</v>
      </c>
      <c r="N345" s="2">
        <f t="shared" si="23"/>
        <v>306486000</v>
      </c>
      <c r="AE345" s="2"/>
      <c r="AG345" s="2"/>
      <c r="AI345" s="2"/>
    </row>
    <row r="346" spans="1:35" x14ac:dyDescent="0.3">
      <c r="A346" t="s">
        <v>155</v>
      </c>
      <c r="B346" t="s">
        <v>6</v>
      </c>
      <c r="C346" s="1">
        <v>42308</v>
      </c>
      <c r="D346" s="65">
        <f t="shared" si="20"/>
        <v>2015</v>
      </c>
      <c r="E346" s="66" t="s">
        <v>15</v>
      </c>
      <c r="F346" s="66" t="s">
        <v>156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2">
        <f t="shared" si="21"/>
        <v>833591000</v>
      </c>
      <c r="M346" s="2">
        <f t="shared" si="22"/>
        <v>1070262000</v>
      </c>
      <c r="N346" s="2">
        <f t="shared" si="23"/>
        <v>236671000</v>
      </c>
      <c r="AE346" s="2"/>
      <c r="AG346" s="2"/>
      <c r="AI346" s="2"/>
    </row>
    <row r="347" spans="1:35" x14ac:dyDescent="0.3">
      <c r="A347" t="s">
        <v>155</v>
      </c>
      <c r="B347" t="s">
        <v>7</v>
      </c>
      <c r="C347" s="1">
        <v>42674</v>
      </c>
      <c r="D347" s="65">
        <f t="shared" si="20"/>
        <v>2016</v>
      </c>
      <c r="E347" s="66" t="s">
        <v>15</v>
      </c>
      <c r="F347" s="66" t="s">
        <v>156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2">
        <f t="shared" si="21"/>
        <v>848999000</v>
      </c>
      <c r="M347" s="2">
        <f t="shared" si="22"/>
        <v>1173079000</v>
      </c>
      <c r="N347" s="2">
        <f t="shared" si="23"/>
        <v>324080000</v>
      </c>
      <c r="AE347" s="2"/>
      <c r="AG347" s="2"/>
      <c r="AI347" s="2"/>
    </row>
    <row r="348" spans="1:35" x14ac:dyDescent="0.3">
      <c r="A348" t="s">
        <v>157</v>
      </c>
      <c r="B348" t="s">
        <v>2</v>
      </c>
      <c r="C348" s="1">
        <v>41518</v>
      </c>
      <c r="D348" s="65">
        <f t="shared" si="20"/>
        <v>2013</v>
      </c>
      <c r="E348" s="66" t="s">
        <v>26</v>
      </c>
      <c r="F348" s="66" t="s">
        <v>158</v>
      </c>
      <c r="G348" s="2">
        <v>105156000000</v>
      </c>
      <c r="H348" s="2">
        <v>91948000000</v>
      </c>
      <c r="I348" s="2">
        <v>10104000000</v>
      </c>
      <c r="J348">
        <v>0</v>
      </c>
      <c r="K348">
        <v>0</v>
      </c>
      <c r="L348" s="2">
        <f t="shared" si="21"/>
        <v>10104000000</v>
      </c>
      <c r="M348" s="2">
        <f t="shared" si="22"/>
        <v>13208000000</v>
      </c>
      <c r="N348" s="2">
        <f t="shared" si="23"/>
        <v>3104000000</v>
      </c>
      <c r="AE348" s="2"/>
      <c r="AG348" s="2"/>
      <c r="AI348" s="2"/>
    </row>
    <row r="349" spans="1:35" x14ac:dyDescent="0.3">
      <c r="A349" t="s">
        <v>157</v>
      </c>
      <c r="B349" t="s">
        <v>5</v>
      </c>
      <c r="C349" s="1">
        <v>41882</v>
      </c>
      <c r="D349" s="65">
        <f t="shared" si="20"/>
        <v>2014</v>
      </c>
      <c r="E349" s="66" t="s">
        <v>26</v>
      </c>
      <c r="F349" s="66" t="s">
        <v>158</v>
      </c>
      <c r="G349" s="2">
        <v>112640000000</v>
      </c>
      <c r="H349" s="2">
        <v>98458000000</v>
      </c>
      <c r="I349" s="2">
        <v>10899000000</v>
      </c>
      <c r="J349">
        <v>0</v>
      </c>
      <c r="K349">
        <v>0</v>
      </c>
      <c r="L349" s="2">
        <f t="shared" si="21"/>
        <v>10899000000</v>
      </c>
      <c r="M349" s="2">
        <f t="shared" si="22"/>
        <v>14182000000</v>
      </c>
      <c r="N349" s="2">
        <f t="shared" si="23"/>
        <v>3283000000</v>
      </c>
      <c r="AE349" s="2"/>
      <c r="AG349" s="2"/>
      <c r="AI349" s="2"/>
    </row>
    <row r="350" spans="1:35" x14ac:dyDescent="0.3">
      <c r="A350" t="s">
        <v>157</v>
      </c>
      <c r="B350" t="s">
        <v>6</v>
      </c>
      <c r="C350" s="1">
        <v>42246</v>
      </c>
      <c r="D350" s="65">
        <f t="shared" si="20"/>
        <v>2015</v>
      </c>
      <c r="E350" s="66" t="s">
        <v>26</v>
      </c>
      <c r="F350" s="66" t="s">
        <v>158</v>
      </c>
      <c r="G350" s="2">
        <v>116199000000</v>
      </c>
      <c r="H350" s="2">
        <v>101065000000</v>
      </c>
      <c r="I350" s="2">
        <v>11445000000</v>
      </c>
      <c r="J350">
        <v>0</v>
      </c>
      <c r="K350">
        <v>0</v>
      </c>
      <c r="L350" s="2">
        <f t="shared" si="21"/>
        <v>11445000000</v>
      </c>
      <c r="M350" s="2">
        <f t="shared" si="22"/>
        <v>15134000000</v>
      </c>
      <c r="N350" s="2">
        <f t="shared" si="23"/>
        <v>3689000000</v>
      </c>
      <c r="AE350" s="2"/>
      <c r="AG350" s="2"/>
      <c r="AI350" s="2"/>
    </row>
    <row r="351" spans="1:35" x14ac:dyDescent="0.3">
      <c r="A351" t="s">
        <v>157</v>
      </c>
      <c r="B351" t="s">
        <v>7</v>
      </c>
      <c r="C351" s="1">
        <v>42610</v>
      </c>
      <c r="D351" s="65">
        <f t="shared" si="20"/>
        <v>2016</v>
      </c>
      <c r="E351" s="66" t="s">
        <v>26</v>
      </c>
      <c r="F351" s="66" t="s">
        <v>158</v>
      </c>
      <c r="G351" s="2">
        <v>118719000000</v>
      </c>
      <c r="H351" s="2">
        <v>102901000000</v>
      </c>
      <c r="I351" s="2">
        <v>12068000000</v>
      </c>
      <c r="J351">
        <v>0</v>
      </c>
      <c r="K351">
        <v>0</v>
      </c>
      <c r="L351" s="2">
        <f t="shared" si="21"/>
        <v>12068000000</v>
      </c>
      <c r="M351" s="2">
        <f t="shared" si="22"/>
        <v>15818000000</v>
      </c>
      <c r="N351" s="2">
        <f t="shared" si="23"/>
        <v>3750000000</v>
      </c>
      <c r="AE351" s="2"/>
      <c r="AG351" s="2"/>
      <c r="AI351" s="2"/>
    </row>
    <row r="352" spans="1:35" x14ac:dyDescent="0.3">
      <c r="A352" t="s">
        <v>159</v>
      </c>
      <c r="B352" t="s">
        <v>2</v>
      </c>
      <c r="C352" s="1">
        <v>37802</v>
      </c>
      <c r="D352" s="65">
        <f t="shared" si="20"/>
        <v>2003</v>
      </c>
      <c r="E352" s="66" t="s">
        <v>26</v>
      </c>
      <c r="F352" s="66" t="s">
        <v>160</v>
      </c>
      <c r="G352" s="2">
        <v>1577000</v>
      </c>
      <c r="H352" s="2">
        <v>258000</v>
      </c>
      <c r="I352" s="2">
        <v>2410000</v>
      </c>
      <c r="J352" s="2">
        <v>65000</v>
      </c>
      <c r="K352">
        <v>0</v>
      </c>
      <c r="L352" s="2">
        <f t="shared" si="21"/>
        <v>2475000</v>
      </c>
      <c r="M352" s="2">
        <f t="shared" si="22"/>
        <v>1319000</v>
      </c>
      <c r="N352" s="2">
        <f t="shared" si="23"/>
        <v>-1156000</v>
      </c>
      <c r="AE352" s="2"/>
      <c r="AG352" s="2"/>
      <c r="AI352" s="2"/>
    </row>
    <row r="353" spans="1:35" x14ac:dyDescent="0.3">
      <c r="A353" t="s">
        <v>159</v>
      </c>
      <c r="B353" t="s">
        <v>5</v>
      </c>
      <c r="C353" s="1">
        <v>38168</v>
      </c>
      <c r="D353" s="65">
        <f t="shared" si="20"/>
        <v>2004</v>
      </c>
      <c r="E353" s="66" t="s">
        <v>26</v>
      </c>
      <c r="F353" s="66" t="s">
        <v>160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2">
        <f t="shared" si="21"/>
        <v>4133000</v>
      </c>
      <c r="M353" s="2">
        <f t="shared" si="22"/>
        <v>1372000</v>
      </c>
      <c r="N353" s="2">
        <f t="shared" si="23"/>
        <v>-2761000</v>
      </c>
      <c r="AE353" s="2"/>
      <c r="AG353" s="2"/>
      <c r="AI353" s="2"/>
    </row>
    <row r="354" spans="1:35" x14ac:dyDescent="0.3">
      <c r="A354" t="s">
        <v>159</v>
      </c>
      <c r="B354" t="s">
        <v>6</v>
      </c>
      <c r="C354" s="1">
        <v>38776</v>
      </c>
      <c r="D354" s="65">
        <f t="shared" si="20"/>
        <v>2006</v>
      </c>
      <c r="E354" s="66" t="s">
        <v>26</v>
      </c>
      <c r="F354" s="66" t="s">
        <v>160</v>
      </c>
      <c r="G354" s="2">
        <v>79562000</v>
      </c>
      <c r="H354" s="2">
        <v>75508000</v>
      </c>
      <c r="I354" s="2">
        <v>15359000</v>
      </c>
      <c r="J354">
        <v>0</v>
      </c>
      <c r="K354">
        <v>0</v>
      </c>
      <c r="L354" s="2">
        <f t="shared" si="21"/>
        <v>15359000</v>
      </c>
      <c r="M354" s="2">
        <f t="shared" si="22"/>
        <v>4054000</v>
      </c>
      <c r="N354" s="2">
        <f t="shared" si="23"/>
        <v>-11305000</v>
      </c>
      <c r="AE354" s="2"/>
      <c r="AG354" s="2"/>
      <c r="AI354" s="2"/>
    </row>
    <row r="355" spans="1:35" x14ac:dyDescent="0.3">
      <c r="A355" t="s">
        <v>159</v>
      </c>
      <c r="B355" t="s">
        <v>7</v>
      </c>
      <c r="C355" s="1">
        <v>39141</v>
      </c>
      <c r="D355" s="65">
        <f t="shared" si="20"/>
        <v>2007</v>
      </c>
      <c r="E355" s="66" t="s">
        <v>26</v>
      </c>
      <c r="F355" s="66" t="s">
        <v>160</v>
      </c>
      <c r="G355" s="2">
        <v>99642000</v>
      </c>
      <c r="H355" s="2">
        <v>84477000</v>
      </c>
      <c r="I355" s="2">
        <v>25853000</v>
      </c>
      <c r="J355">
        <v>0</v>
      </c>
      <c r="K355">
        <v>0</v>
      </c>
      <c r="L355" s="2">
        <f t="shared" si="21"/>
        <v>25853000</v>
      </c>
      <c r="M355" s="2">
        <f t="shared" si="22"/>
        <v>15165000</v>
      </c>
      <c r="N355" s="2">
        <f t="shared" si="23"/>
        <v>-10688000</v>
      </c>
      <c r="AE355" s="2"/>
      <c r="AG355" s="2"/>
      <c r="AI355" s="2"/>
    </row>
    <row r="356" spans="1:35" x14ac:dyDescent="0.3">
      <c r="A356" t="s">
        <v>161</v>
      </c>
      <c r="B356" t="s">
        <v>2</v>
      </c>
      <c r="C356" s="1">
        <v>41483</v>
      </c>
      <c r="D356" s="65">
        <f t="shared" si="20"/>
        <v>2013</v>
      </c>
      <c r="E356" s="66" t="s">
        <v>26</v>
      </c>
      <c r="F356" s="66" t="s">
        <v>114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>
        <v>0</v>
      </c>
      <c r="L356" s="2">
        <f t="shared" si="21"/>
        <v>1781000000</v>
      </c>
      <c r="M356" s="2">
        <f t="shared" si="22"/>
        <v>2912000000</v>
      </c>
      <c r="N356" s="2">
        <f t="shared" si="23"/>
        <v>1131000000</v>
      </c>
      <c r="AE356" s="2"/>
      <c r="AG356" s="2"/>
      <c r="AI356" s="2"/>
    </row>
    <row r="357" spans="1:35" x14ac:dyDescent="0.3">
      <c r="A357" t="s">
        <v>161</v>
      </c>
      <c r="B357" t="s">
        <v>5</v>
      </c>
      <c r="C357" s="1">
        <v>41854</v>
      </c>
      <c r="D357" s="65">
        <f t="shared" si="20"/>
        <v>2014</v>
      </c>
      <c r="E357" s="66" t="s">
        <v>26</v>
      </c>
      <c r="F357" s="66" t="s">
        <v>114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>
        <v>0</v>
      </c>
      <c r="L357" s="2">
        <f t="shared" si="21"/>
        <v>1649000000</v>
      </c>
      <c r="M357" s="2">
        <f t="shared" si="22"/>
        <v>2971000000</v>
      </c>
      <c r="N357" s="2">
        <f t="shared" si="23"/>
        <v>1322000000</v>
      </c>
      <c r="AE357" s="2"/>
      <c r="AG357" s="2"/>
      <c r="AI357" s="2"/>
    </row>
    <row r="358" spans="1:35" x14ac:dyDescent="0.3">
      <c r="A358" t="s">
        <v>161</v>
      </c>
      <c r="B358" t="s">
        <v>6</v>
      </c>
      <c r="C358" s="1">
        <v>42218</v>
      </c>
      <c r="D358" s="65">
        <f t="shared" si="20"/>
        <v>2015</v>
      </c>
      <c r="E358" s="66" t="s">
        <v>26</v>
      </c>
      <c r="F358" s="66" t="s">
        <v>114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>
        <v>0</v>
      </c>
      <c r="L358" s="2">
        <f t="shared" si="21"/>
        <v>1626000000</v>
      </c>
      <c r="M358" s="2">
        <f t="shared" si="22"/>
        <v>2782000000</v>
      </c>
      <c r="N358" s="2">
        <f t="shared" si="23"/>
        <v>1156000000</v>
      </c>
      <c r="AE358" s="2"/>
      <c r="AG358" s="2"/>
      <c r="AI358" s="2"/>
    </row>
    <row r="359" spans="1:35" x14ac:dyDescent="0.3">
      <c r="A359" t="s">
        <v>161</v>
      </c>
      <c r="B359" t="s">
        <v>7</v>
      </c>
      <c r="C359" s="1">
        <v>42582</v>
      </c>
      <c r="D359" s="65">
        <f t="shared" si="20"/>
        <v>2016</v>
      </c>
      <c r="E359" s="66" t="s">
        <v>26</v>
      </c>
      <c r="F359" s="66" t="s">
        <v>114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>
        <v>0</v>
      </c>
      <c r="L359" s="2">
        <f t="shared" si="21"/>
        <v>1789000000</v>
      </c>
      <c r="M359" s="2">
        <f t="shared" si="22"/>
        <v>2780000000</v>
      </c>
      <c r="N359" s="2">
        <f t="shared" si="23"/>
        <v>991000000</v>
      </c>
      <c r="AE359" s="2"/>
      <c r="AG359" s="2"/>
      <c r="AI359" s="2"/>
    </row>
    <row r="360" spans="1:35" x14ac:dyDescent="0.3">
      <c r="A360" t="s">
        <v>162</v>
      </c>
      <c r="B360" t="s">
        <v>2</v>
      </c>
      <c r="C360" s="1">
        <v>41305</v>
      </c>
      <c r="D360" s="65">
        <f t="shared" si="20"/>
        <v>2013</v>
      </c>
      <c r="E360" s="66" t="s">
        <v>12</v>
      </c>
      <c r="F360" s="66" t="s">
        <v>47</v>
      </c>
      <c r="G360" s="2">
        <v>3050195000</v>
      </c>
      <c r="H360" s="2">
        <v>683579000</v>
      </c>
      <c r="I360" s="2">
        <v>2047847000</v>
      </c>
      <c r="J360" s="2">
        <v>429479000</v>
      </c>
      <c r="K360">
        <v>0</v>
      </c>
      <c r="L360" s="2">
        <f t="shared" si="21"/>
        <v>2477326000</v>
      </c>
      <c r="M360" s="2">
        <f t="shared" si="22"/>
        <v>2366616000</v>
      </c>
      <c r="N360" s="2">
        <f t="shared" si="23"/>
        <v>-110710000</v>
      </c>
      <c r="AE360" s="2"/>
      <c r="AG360" s="2"/>
      <c r="AI360" s="2"/>
    </row>
    <row r="361" spans="1:35" x14ac:dyDescent="0.3">
      <c r="A361" t="s">
        <v>162</v>
      </c>
      <c r="B361" t="s">
        <v>5</v>
      </c>
      <c r="C361" s="1">
        <v>41670</v>
      </c>
      <c r="D361" s="65">
        <f t="shared" si="20"/>
        <v>2014</v>
      </c>
      <c r="E361" s="66" t="s">
        <v>12</v>
      </c>
      <c r="F361" s="66" t="s">
        <v>47</v>
      </c>
      <c r="G361" s="2">
        <v>4071003000</v>
      </c>
      <c r="H361" s="2">
        <v>968428000</v>
      </c>
      <c r="I361" s="2">
        <v>2764851000</v>
      </c>
      <c r="J361" s="2">
        <v>623798000</v>
      </c>
      <c r="K361">
        <v>0</v>
      </c>
      <c r="L361" s="2">
        <f t="shared" si="21"/>
        <v>3388649000</v>
      </c>
      <c r="M361" s="2">
        <f t="shared" si="22"/>
        <v>3102575000</v>
      </c>
      <c r="N361" s="2">
        <f t="shared" si="23"/>
        <v>-286074000</v>
      </c>
      <c r="AE361" s="2"/>
      <c r="AG361" s="2"/>
      <c r="AI361" s="2"/>
    </row>
    <row r="362" spans="1:35" x14ac:dyDescent="0.3">
      <c r="A362" t="s">
        <v>162</v>
      </c>
      <c r="B362" t="s">
        <v>6</v>
      </c>
      <c r="C362" s="1">
        <v>42035</v>
      </c>
      <c r="D362" s="65">
        <f t="shared" si="20"/>
        <v>2015</v>
      </c>
      <c r="E362" s="66" t="s">
        <v>12</v>
      </c>
      <c r="F362" s="66" t="s">
        <v>47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>
        <v>0</v>
      </c>
      <c r="L362" s="2">
        <f t="shared" si="21"/>
        <v>4229949000</v>
      </c>
      <c r="M362" s="2">
        <f t="shared" si="22"/>
        <v>4084316000</v>
      </c>
      <c r="N362" s="2">
        <f t="shared" si="23"/>
        <v>-145633000</v>
      </c>
      <c r="AE362" s="2"/>
      <c r="AG362" s="2"/>
      <c r="AI362" s="2"/>
    </row>
    <row r="363" spans="1:35" x14ac:dyDescent="0.3">
      <c r="A363" t="s">
        <v>162</v>
      </c>
      <c r="B363" t="s">
        <v>7</v>
      </c>
      <c r="C363" s="1">
        <v>42400</v>
      </c>
      <c r="D363" s="65">
        <f t="shared" si="20"/>
        <v>2016</v>
      </c>
      <c r="E363" s="66" t="s">
        <v>12</v>
      </c>
      <c r="F363" s="66" t="s">
        <v>47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>
        <v>0</v>
      </c>
      <c r="L363" s="2">
        <f t="shared" si="21"/>
        <v>4897745000</v>
      </c>
      <c r="M363" s="2">
        <f t="shared" si="22"/>
        <v>5012668000</v>
      </c>
      <c r="N363" s="2">
        <f t="shared" si="23"/>
        <v>114923000</v>
      </c>
      <c r="AE363" s="2"/>
      <c r="AG363" s="2"/>
      <c r="AI363" s="2"/>
    </row>
    <row r="364" spans="1:35" x14ac:dyDescent="0.3">
      <c r="A364" t="s">
        <v>163</v>
      </c>
      <c r="B364" t="s">
        <v>2</v>
      </c>
      <c r="C364" s="1">
        <v>41482</v>
      </c>
      <c r="D364" s="65">
        <f t="shared" si="20"/>
        <v>2013</v>
      </c>
      <c r="E364" s="66" t="s">
        <v>12</v>
      </c>
      <c r="F364" s="66" t="s">
        <v>164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2">
        <f t="shared" si="21"/>
        <v>18139000000</v>
      </c>
      <c r="M364" s="2">
        <f t="shared" si="22"/>
        <v>29440000000</v>
      </c>
      <c r="N364" s="2">
        <f t="shared" si="23"/>
        <v>11301000000</v>
      </c>
      <c r="AE364" s="2"/>
      <c r="AG364" s="2"/>
      <c r="AI364" s="2"/>
    </row>
    <row r="365" spans="1:35" x14ac:dyDescent="0.3">
      <c r="A365" t="s">
        <v>163</v>
      </c>
      <c r="B365" t="s">
        <v>5</v>
      </c>
      <c r="C365" s="1">
        <v>41846</v>
      </c>
      <c r="D365" s="65">
        <f t="shared" si="20"/>
        <v>2014</v>
      </c>
      <c r="E365" s="66" t="s">
        <v>12</v>
      </c>
      <c r="F365" s="66" t="s">
        <v>164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2">
        <f t="shared" si="21"/>
        <v>18006000000</v>
      </c>
      <c r="M365" s="2">
        <f t="shared" si="22"/>
        <v>27769000000</v>
      </c>
      <c r="N365" s="2">
        <f t="shared" si="23"/>
        <v>9763000000</v>
      </c>
      <c r="AE365" s="2"/>
      <c r="AG365" s="2"/>
      <c r="AI365" s="2"/>
    </row>
    <row r="366" spans="1:35" x14ac:dyDescent="0.3">
      <c r="A366" t="s">
        <v>163</v>
      </c>
      <c r="B366" t="s">
        <v>6</v>
      </c>
      <c r="C366" s="1">
        <v>42210</v>
      </c>
      <c r="D366" s="65">
        <f t="shared" si="20"/>
        <v>2015</v>
      </c>
      <c r="E366" s="66" t="s">
        <v>12</v>
      </c>
      <c r="F366" s="66" t="s">
        <v>164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2">
        <f t="shared" si="21"/>
        <v>18427000000</v>
      </c>
      <c r="M366" s="2">
        <f t="shared" si="22"/>
        <v>29681000000</v>
      </c>
      <c r="N366" s="2">
        <f t="shared" si="23"/>
        <v>11254000000</v>
      </c>
      <c r="AE366" s="2"/>
      <c r="AG366" s="2"/>
      <c r="AI366" s="2"/>
    </row>
    <row r="367" spans="1:35" x14ac:dyDescent="0.3">
      <c r="A367" t="s">
        <v>163</v>
      </c>
      <c r="B367" t="s">
        <v>7</v>
      </c>
      <c r="C367" s="1">
        <v>42581</v>
      </c>
      <c r="D367" s="65">
        <f t="shared" si="20"/>
        <v>2016</v>
      </c>
      <c r="E367" s="66" t="s">
        <v>12</v>
      </c>
      <c r="F367" s="66" t="s">
        <v>164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2">
        <f t="shared" si="21"/>
        <v>18032000000</v>
      </c>
      <c r="M367" s="2">
        <f t="shared" si="22"/>
        <v>30960000000</v>
      </c>
      <c r="N367" s="2">
        <f t="shared" si="23"/>
        <v>12928000000</v>
      </c>
      <c r="AE367" s="2"/>
      <c r="AG367" s="2"/>
      <c r="AI367" s="2"/>
    </row>
    <row r="368" spans="1:35" x14ac:dyDescent="0.3">
      <c r="A368" t="s">
        <v>165</v>
      </c>
      <c r="B368" t="s">
        <v>2</v>
      </c>
      <c r="C368" s="1">
        <v>42097</v>
      </c>
      <c r="D368" s="65">
        <f t="shared" si="20"/>
        <v>2015</v>
      </c>
      <c r="E368" s="66" t="s">
        <v>12</v>
      </c>
      <c r="F368" s="66" t="s">
        <v>166</v>
      </c>
      <c r="G368" s="2">
        <v>4069746000</v>
      </c>
      <c r="H368" s="2">
        <v>3282301000</v>
      </c>
      <c r="I368" s="2">
        <v>194207000</v>
      </c>
      <c r="J368">
        <v>0</v>
      </c>
      <c r="K368" s="2">
        <v>137058000</v>
      </c>
      <c r="L368" s="2">
        <f t="shared" si="21"/>
        <v>331265000</v>
      </c>
      <c r="M368" s="2">
        <f t="shared" si="22"/>
        <v>787445000</v>
      </c>
      <c r="N368" s="2">
        <f t="shared" si="23"/>
        <v>456180000</v>
      </c>
      <c r="AE368" s="2"/>
      <c r="AG368" s="2"/>
      <c r="AI368" s="2"/>
    </row>
    <row r="369" spans="1:35" x14ac:dyDescent="0.3">
      <c r="A369" t="s">
        <v>165</v>
      </c>
      <c r="B369" t="s">
        <v>5</v>
      </c>
      <c r="C369" s="1">
        <v>42461</v>
      </c>
      <c r="D369" s="65">
        <f t="shared" si="20"/>
        <v>2016</v>
      </c>
      <c r="E369" s="66" t="s">
        <v>12</v>
      </c>
      <c r="F369" s="66" t="s">
        <v>166</v>
      </c>
      <c r="G369" s="2">
        <v>4250447000</v>
      </c>
      <c r="H369" s="2">
        <v>3575631000</v>
      </c>
      <c r="I369" s="2">
        <v>187244000</v>
      </c>
      <c r="J369">
        <v>0</v>
      </c>
      <c r="K369" s="2">
        <v>182242000</v>
      </c>
      <c r="L369" s="2">
        <f t="shared" si="21"/>
        <v>369486000</v>
      </c>
      <c r="M369" s="2">
        <f t="shared" si="22"/>
        <v>674816000</v>
      </c>
      <c r="N369" s="2">
        <f t="shared" si="23"/>
        <v>305330000</v>
      </c>
      <c r="AE369" s="2"/>
      <c r="AG369" s="2"/>
      <c r="AI369" s="2"/>
    </row>
    <row r="370" spans="1:35" x14ac:dyDescent="0.3">
      <c r="A370" t="s">
        <v>167</v>
      </c>
      <c r="B370" t="s">
        <v>2</v>
      </c>
      <c r="C370" s="1">
        <v>41639</v>
      </c>
      <c r="D370" s="65">
        <f t="shared" si="20"/>
        <v>2013</v>
      </c>
      <c r="E370" s="66" t="s">
        <v>3</v>
      </c>
      <c r="F370" s="66" t="s">
        <v>168</v>
      </c>
      <c r="G370" s="2">
        <v>12026000000</v>
      </c>
      <c r="H370" s="2">
        <v>3931000000</v>
      </c>
      <c r="I370" s="2">
        <v>3518000000</v>
      </c>
      <c r="J370">
        <v>0</v>
      </c>
      <c r="K370" s="2">
        <v>1104000000</v>
      </c>
      <c r="L370" s="2">
        <f t="shared" si="21"/>
        <v>4622000000</v>
      </c>
      <c r="M370" s="2">
        <f t="shared" si="22"/>
        <v>8095000000</v>
      </c>
      <c r="N370" s="2">
        <f t="shared" si="23"/>
        <v>3473000000</v>
      </c>
      <c r="AE370" s="2"/>
      <c r="AG370" s="2"/>
      <c r="AI370" s="2"/>
    </row>
    <row r="371" spans="1:35" x14ac:dyDescent="0.3">
      <c r="A371" t="s">
        <v>167</v>
      </c>
      <c r="B371" t="s">
        <v>5</v>
      </c>
      <c r="C371" s="1">
        <v>41999</v>
      </c>
      <c r="D371" s="65">
        <f t="shared" si="20"/>
        <v>2014</v>
      </c>
      <c r="E371" s="66" t="s">
        <v>3</v>
      </c>
      <c r="F371" s="66" t="s">
        <v>168</v>
      </c>
      <c r="G371" s="2">
        <v>12669000000</v>
      </c>
      <c r="H371" s="2">
        <v>4100000000</v>
      </c>
      <c r="I371" s="2">
        <v>3805000000</v>
      </c>
      <c r="J371">
        <v>0</v>
      </c>
      <c r="K371" s="2">
        <v>1151000000</v>
      </c>
      <c r="L371" s="2">
        <f t="shared" si="21"/>
        <v>4956000000</v>
      </c>
      <c r="M371" s="2">
        <f t="shared" si="22"/>
        <v>8569000000</v>
      </c>
      <c r="N371" s="2">
        <f t="shared" si="23"/>
        <v>3613000000</v>
      </c>
      <c r="AE371" s="2"/>
      <c r="AG371" s="2"/>
      <c r="AI371" s="2"/>
    </row>
    <row r="372" spans="1:35" x14ac:dyDescent="0.3">
      <c r="A372" t="s">
        <v>167</v>
      </c>
      <c r="B372" t="s">
        <v>6</v>
      </c>
      <c r="C372" s="1">
        <v>42363</v>
      </c>
      <c r="D372" s="65">
        <f t="shared" si="20"/>
        <v>2015</v>
      </c>
      <c r="E372" s="66" t="s">
        <v>3</v>
      </c>
      <c r="F372" s="66" t="s">
        <v>168</v>
      </c>
      <c r="G372" s="2">
        <v>11811000000</v>
      </c>
      <c r="H372" s="2">
        <v>3293000000</v>
      </c>
      <c r="I372" s="2">
        <v>3726000000</v>
      </c>
      <c r="J372">
        <v>0</v>
      </c>
      <c r="K372" s="2">
        <v>1208000000</v>
      </c>
      <c r="L372" s="2">
        <f t="shared" si="21"/>
        <v>4934000000</v>
      </c>
      <c r="M372" s="2">
        <f t="shared" si="22"/>
        <v>8518000000</v>
      </c>
      <c r="N372" s="2">
        <f t="shared" si="23"/>
        <v>3584000000</v>
      </c>
      <c r="AE372" s="2"/>
      <c r="AG372" s="2"/>
      <c r="AI372" s="2"/>
    </row>
    <row r="373" spans="1:35" x14ac:dyDescent="0.3">
      <c r="A373" t="s">
        <v>167</v>
      </c>
      <c r="B373" t="s">
        <v>7</v>
      </c>
      <c r="C373" s="1">
        <v>42734</v>
      </c>
      <c r="D373" s="65">
        <f t="shared" si="20"/>
        <v>2016</v>
      </c>
      <c r="E373" s="66" t="s">
        <v>3</v>
      </c>
      <c r="F373" s="66" t="s">
        <v>168</v>
      </c>
      <c r="G373" s="2">
        <v>11069000000</v>
      </c>
      <c r="H373" s="2">
        <v>2782000000</v>
      </c>
      <c r="I373" s="2">
        <v>3597000000</v>
      </c>
      <c r="J373">
        <v>0</v>
      </c>
      <c r="K373" s="2">
        <v>1301000000</v>
      </c>
      <c r="L373" s="2">
        <f t="shared" si="21"/>
        <v>4898000000</v>
      </c>
      <c r="M373" s="2">
        <f t="shared" si="22"/>
        <v>8287000000</v>
      </c>
      <c r="N373" s="2">
        <f t="shared" si="23"/>
        <v>3389000000</v>
      </c>
      <c r="AE373" s="2"/>
      <c r="AG373" s="2"/>
      <c r="AI373" s="2"/>
    </row>
    <row r="374" spans="1:35" x14ac:dyDescent="0.3">
      <c r="A374" t="s">
        <v>169</v>
      </c>
      <c r="B374" t="s">
        <v>2</v>
      </c>
      <c r="C374" s="1">
        <v>41425</v>
      </c>
      <c r="D374" s="65">
        <f t="shared" si="20"/>
        <v>2013</v>
      </c>
      <c r="E374" s="66" t="s">
        <v>3</v>
      </c>
      <c r="F374" s="66" t="s">
        <v>170</v>
      </c>
      <c r="G374" s="2">
        <v>4245964000</v>
      </c>
      <c r="H374" s="2">
        <v>2492655000</v>
      </c>
      <c r="I374" s="2">
        <v>1187331000</v>
      </c>
      <c r="J374">
        <v>0</v>
      </c>
      <c r="K374">
        <v>0</v>
      </c>
      <c r="L374" s="2">
        <f t="shared" si="21"/>
        <v>1187331000</v>
      </c>
      <c r="M374" s="2">
        <f t="shared" si="22"/>
        <v>1753309000</v>
      </c>
      <c r="N374" s="2">
        <f t="shared" si="23"/>
        <v>565978000</v>
      </c>
      <c r="AE374" s="2"/>
      <c r="AG374" s="2"/>
      <c r="AI374" s="2"/>
    </row>
    <row r="375" spans="1:35" x14ac:dyDescent="0.3">
      <c r="A375" t="s">
        <v>169</v>
      </c>
      <c r="B375" t="s">
        <v>5</v>
      </c>
      <c r="C375" s="1">
        <v>41790</v>
      </c>
      <c r="D375" s="65">
        <f t="shared" si="20"/>
        <v>2014</v>
      </c>
      <c r="E375" s="66" t="s">
        <v>3</v>
      </c>
      <c r="F375" s="66" t="s">
        <v>170</v>
      </c>
      <c r="G375" s="2">
        <v>4193844000</v>
      </c>
      <c r="H375" s="2">
        <v>2444085000</v>
      </c>
      <c r="I375" s="2">
        <v>1147039000</v>
      </c>
      <c r="J375">
        <v>0</v>
      </c>
      <c r="K375">
        <v>0</v>
      </c>
      <c r="L375" s="2">
        <f t="shared" si="21"/>
        <v>1147039000</v>
      </c>
      <c r="M375" s="2">
        <f t="shared" si="22"/>
        <v>1749759000</v>
      </c>
      <c r="N375" s="2">
        <f t="shared" si="23"/>
        <v>602720000</v>
      </c>
      <c r="AE375" s="2"/>
      <c r="AG375" s="2"/>
      <c r="AI375" s="2"/>
    </row>
    <row r="376" spans="1:35" x14ac:dyDescent="0.3">
      <c r="A376" t="s">
        <v>169</v>
      </c>
      <c r="B376" t="s">
        <v>6</v>
      </c>
      <c r="C376" s="1">
        <v>42155</v>
      </c>
      <c r="D376" s="65">
        <f t="shared" si="20"/>
        <v>2015</v>
      </c>
      <c r="E376" s="66" t="s">
        <v>3</v>
      </c>
      <c r="F376" s="66" t="s">
        <v>170</v>
      </c>
      <c r="G376" s="2">
        <v>4476886000</v>
      </c>
      <c r="H376" s="2">
        <v>2555549000</v>
      </c>
      <c r="I376" s="2">
        <v>1224930000</v>
      </c>
      <c r="J376">
        <v>0</v>
      </c>
      <c r="K376">
        <v>0</v>
      </c>
      <c r="L376" s="2">
        <f t="shared" si="21"/>
        <v>1224930000</v>
      </c>
      <c r="M376" s="2">
        <f t="shared" si="22"/>
        <v>1921337000</v>
      </c>
      <c r="N376" s="2">
        <f t="shared" si="23"/>
        <v>696407000</v>
      </c>
      <c r="AE376" s="2"/>
      <c r="AG376" s="2"/>
      <c r="AI376" s="2"/>
    </row>
    <row r="377" spans="1:35" x14ac:dyDescent="0.3">
      <c r="A377" t="s">
        <v>169</v>
      </c>
      <c r="B377" t="s">
        <v>7</v>
      </c>
      <c r="C377" s="1">
        <v>42521</v>
      </c>
      <c r="D377" s="65">
        <f t="shared" si="20"/>
        <v>2016</v>
      </c>
      <c r="E377" s="66" t="s">
        <v>3</v>
      </c>
      <c r="F377" s="66" t="s">
        <v>170</v>
      </c>
      <c r="G377" s="2">
        <v>4905458000</v>
      </c>
      <c r="H377" s="2">
        <v>2775588000</v>
      </c>
      <c r="I377" s="2">
        <v>1348122000</v>
      </c>
      <c r="J377">
        <v>0</v>
      </c>
      <c r="K377">
        <v>0</v>
      </c>
      <c r="L377" s="2">
        <f t="shared" si="21"/>
        <v>1348122000</v>
      </c>
      <c r="M377" s="2">
        <f t="shared" si="22"/>
        <v>2129870000</v>
      </c>
      <c r="N377" s="2">
        <f t="shared" si="23"/>
        <v>781748000</v>
      </c>
      <c r="AE377" s="2"/>
      <c r="AG377" s="2"/>
      <c r="AI377" s="2"/>
    </row>
    <row r="378" spans="1:35" x14ac:dyDescent="0.3">
      <c r="A378" t="s">
        <v>171</v>
      </c>
      <c r="B378" t="s">
        <v>2</v>
      </c>
      <c r="C378" s="1">
        <v>41274</v>
      </c>
      <c r="D378" s="65">
        <f t="shared" si="20"/>
        <v>2012</v>
      </c>
      <c r="E378" s="66" t="s">
        <v>172</v>
      </c>
      <c r="F378" s="66" t="s">
        <v>173</v>
      </c>
      <c r="G378" s="2">
        <v>18376000000</v>
      </c>
      <c r="H378" s="2">
        <v>7639000000</v>
      </c>
      <c r="I378" s="2">
        <v>3244000000</v>
      </c>
      <c r="J378">
        <v>0</v>
      </c>
      <c r="K378" s="2">
        <v>4780000000</v>
      </c>
      <c r="L378" s="2">
        <f t="shared" si="21"/>
        <v>8024000000</v>
      </c>
      <c r="M378" s="2">
        <f t="shared" si="22"/>
        <v>10737000000</v>
      </c>
      <c r="N378" s="2">
        <f t="shared" si="23"/>
        <v>2713000000</v>
      </c>
      <c r="AE378" s="2"/>
      <c r="AG378" s="2"/>
      <c r="AI378" s="2"/>
    </row>
    <row r="379" spans="1:35" x14ac:dyDescent="0.3">
      <c r="A379" t="s">
        <v>171</v>
      </c>
      <c r="B379" t="s">
        <v>5</v>
      </c>
      <c r="C379" s="1">
        <v>41639</v>
      </c>
      <c r="D379" s="65">
        <f t="shared" si="20"/>
        <v>2013</v>
      </c>
      <c r="E379" s="66" t="s">
        <v>172</v>
      </c>
      <c r="F379" s="66" t="s">
        <v>173</v>
      </c>
      <c r="G379" s="2">
        <v>18095000000</v>
      </c>
      <c r="H379" s="2">
        <v>7507000000</v>
      </c>
      <c r="I379" s="2">
        <v>3502000000</v>
      </c>
      <c r="J379">
        <v>0</v>
      </c>
      <c r="K379" s="2">
        <v>4541000000</v>
      </c>
      <c r="L379" s="2">
        <f t="shared" si="21"/>
        <v>8043000000</v>
      </c>
      <c r="M379" s="2">
        <f t="shared" si="22"/>
        <v>10588000000</v>
      </c>
      <c r="N379" s="2">
        <f t="shared" si="23"/>
        <v>2545000000</v>
      </c>
      <c r="AE379" s="2"/>
      <c r="AG379" s="2"/>
      <c r="AI379" s="2"/>
    </row>
    <row r="380" spans="1:35" x14ac:dyDescent="0.3">
      <c r="A380" t="s">
        <v>171</v>
      </c>
      <c r="B380" t="s">
        <v>6</v>
      </c>
      <c r="C380" s="1">
        <v>42004</v>
      </c>
      <c r="D380" s="65">
        <f t="shared" si="20"/>
        <v>2014</v>
      </c>
      <c r="E380" s="66" t="s">
        <v>172</v>
      </c>
      <c r="F380" s="66" t="s">
        <v>173</v>
      </c>
      <c r="G380" s="2">
        <v>18031000000</v>
      </c>
      <c r="H380" s="2">
        <v>7846000000</v>
      </c>
      <c r="I380" s="2">
        <v>3347000000</v>
      </c>
      <c r="J380">
        <v>0</v>
      </c>
      <c r="K380" s="2">
        <v>4428000000</v>
      </c>
      <c r="L380" s="2">
        <f t="shared" si="21"/>
        <v>7775000000</v>
      </c>
      <c r="M380" s="2">
        <f t="shared" si="22"/>
        <v>10185000000</v>
      </c>
      <c r="N380" s="2">
        <f t="shared" si="23"/>
        <v>2410000000</v>
      </c>
      <c r="AE380" s="2"/>
      <c r="AG380" s="2"/>
      <c r="AI380" s="2"/>
    </row>
    <row r="381" spans="1:35" x14ac:dyDescent="0.3">
      <c r="A381" t="s">
        <v>171</v>
      </c>
      <c r="B381" t="s">
        <v>7</v>
      </c>
      <c r="C381" s="1">
        <v>42369</v>
      </c>
      <c r="D381" s="65">
        <f t="shared" si="20"/>
        <v>2015</v>
      </c>
      <c r="E381" s="66" t="s">
        <v>172</v>
      </c>
      <c r="F381" s="66" t="s">
        <v>173</v>
      </c>
      <c r="G381" s="2">
        <v>17900000000</v>
      </c>
      <c r="H381" s="2">
        <v>7778000000</v>
      </c>
      <c r="I381" s="2">
        <v>3328000000</v>
      </c>
      <c r="J381">
        <v>0</v>
      </c>
      <c r="K381" s="2">
        <v>4189000000</v>
      </c>
      <c r="L381" s="2">
        <f t="shared" si="21"/>
        <v>7517000000</v>
      </c>
      <c r="M381" s="2">
        <f t="shared" si="22"/>
        <v>10122000000</v>
      </c>
      <c r="N381" s="2">
        <f t="shared" si="23"/>
        <v>2605000000</v>
      </c>
      <c r="AE381" s="2"/>
      <c r="AG381" s="2"/>
      <c r="AI381" s="2"/>
    </row>
    <row r="382" spans="1:35" x14ac:dyDescent="0.3">
      <c r="A382" t="s">
        <v>174</v>
      </c>
      <c r="B382" t="s">
        <v>2</v>
      </c>
      <c r="C382" s="1">
        <v>41274</v>
      </c>
      <c r="D382" s="65">
        <f t="shared" si="20"/>
        <v>2012</v>
      </c>
      <c r="E382" s="66" t="s">
        <v>12</v>
      </c>
      <c r="F382" s="66" t="s">
        <v>166</v>
      </c>
      <c r="G382" s="2">
        <v>7346472000</v>
      </c>
      <c r="H382" s="2">
        <v>4278241000</v>
      </c>
      <c r="I382" s="2">
        <v>1557646000</v>
      </c>
      <c r="J382">
        <v>0</v>
      </c>
      <c r="K382" s="2">
        <v>149089000</v>
      </c>
      <c r="L382" s="2">
        <f t="shared" si="21"/>
        <v>1706735000</v>
      </c>
      <c r="M382" s="2">
        <f t="shared" si="22"/>
        <v>3068231000</v>
      </c>
      <c r="N382" s="2">
        <f t="shared" si="23"/>
        <v>1361496000</v>
      </c>
      <c r="AE382" s="2"/>
      <c r="AG382" s="2"/>
      <c r="AI382" s="2"/>
    </row>
    <row r="383" spans="1:35" x14ac:dyDescent="0.3">
      <c r="A383" t="s">
        <v>174</v>
      </c>
      <c r="B383" t="s">
        <v>5</v>
      </c>
      <c r="C383" s="1">
        <v>41639</v>
      </c>
      <c r="D383" s="65">
        <f t="shared" si="20"/>
        <v>2013</v>
      </c>
      <c r="E383" s="66" t="s">
        <v>12</v>
      </c>
      <c r="F383" s="66" t="s">
        <v>166</v>
      </c>
      <c r="G383" s="2">
        <v>8843200000</v>
      </c>
      <c r="H383" s="2">
        <v>5265500000</v>
      </c>
      <c r="I383" s="2">
        <v>1727600000</v>
      </c>
      <c r="J383">
        <v>0</v>
      </c>
      <c r="K383" s="2">
        <v>172200000</v>
      </c>
      <c r="L383" s="2">
        <f t="shared" si="21"/>
        <v>1899800000</v>
      </c>
      <c r="M383" s="2">
        <f t="shared" si="22"/>
        <v>3577700000</v>
      </c>
      <c r="N383" s="2">
        <f t="shared" si="23"/>
        <v>1677900000</v>
      </c>
      <c r="AE383" s="2"/>
      <c r="AG383" s="2"/>
      <c r="AI383" s="2"/>
    </row>
    <row r="384" spans="1:35" x14ac:dyDescent="0.3">
      <c r="A384" t="s">
        <v>174</v>
      </c>
      <c r="B384" t="s">
        <v>6</v>
      </c>
      <c r="C384" s="1">
        <v>42004</v>
      </c>
      <c r="D384" s="65">
        <f t="shared" si="20"/>
        <v>2014</v>
      </c>
      <c r="E384" s="66" t="s">
        <v>12</v>
      </c>
      <c r="F384" s="66" t="s">
        <v>166</v>
      </c>
      <c r="G384" s="2">
        <v>10262700000</v>
      </c>
      <c r="H384" s="2">
        <v>6141100000</v>
      </c>
      <c r="I384" s="2">
        <v>2037000000</v>
      </c>
      <c r="J384">
        <v>0</v>
      </c>
      <c r="K384" s="2">
        <v>199700000</v>
      </c>
      <c r="L384" s="2">
        <f t="shared" si="21"/>
        <v>2236700000</v>
      </c>
      <c r="M384" s="2">
        <f t="shared" si="22"/>
        <v>4121600000</v>
      </c>
      <c r="N384" s="2">
        <f t="shared" si="23"/>
        <v>1884900000</v>
      </c>
      <c r="AE384" s="2"/>
      <c r="AG384" s="2"/>
      <c r="AI384" s="2"/>
    </row>
    <row r="385" spans="1:35" x14ac:dyDescent="0.3">
      <c r="A385" t="s">
        <v>174</v>
      </c>
      <c r="B385" t="s">
        <v>7</v>
      </c>
      <c r="C385" s="1">
        <v>42369</v>
      </c>
      <c r="D385" s="65">
        <f t="shared" si="20"/>
        <v>2015</v>
      </c>
      <c r="E385" s="66" t="s">
        <v>12</v>
      </c>
      <c r="F385" s="66" t="s">
        <v>166</v>
      </c>
      <c r="G385" s="2">
        <v>12416000000</v>
      </c>
      <c r="H385" s="2">
        <v>7440200000</v>
      </c>
      <c r="I385" s="2">
        <v>2508600000</v>
      </c>
      <c r="J385">
        <v>0</v>
      </c>
      <c r="K385" s="2">
        <v>325200000</v>
      </c>
      <c r="L385" s="2">
        <f t="shared" si="21"/>
        <v>2833800000</v>
      </c>
      <c r="M385" s="2">
        <f t="shared" si="22"/>
        <v>4975800000</v>
      </c>
      <c r="N385" s="2">
        <f t="shared" si="23"/>
        <v>2142000000</v>
      </c>
      <c r="AE385" s="2"/>
      <c r="AG385" s="2"/>
      <c r="AI385" s="2"/>
    </row>
    <row r="386" spans="1:35" x14ac:dyDescent="0.3">
      <c r="A386" t="s">
        <v>175</v>
      </c>
      <c r="B386" t="s">
        <v>2</v>
      </c>
      <c r="C386" s="1">
        <v>41639</v>
      </c>
      <c r="D386" s="65">
        <f t="shared" si="20"/>
        <v>2013</v>
      </c>
      <c r="E386" s="66" t="s">
        <v>12</v>
      </c>
      <c r="F386" s="66" t="s">
        <v>47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2">
        <f t="shared" si="21"/>
        <v>2034922000</v>
      </c>
      <c r="M386" s="2">
        <f t="shared" si="22"/>
        <v>2415639000</v>
      </c>
      <c r="N386" s="2">
        <f t="shared" si="23"/>
        <v>380717000</v>
      </c>
      <c r="AE386" s="2"/>
      <c r="AG386" s="2"/>
      <c r="AI386" s="2"/>
    </row>
    <row r="387" spans="1:35" x14ac:dyDescent="0.3">
      <c r="A387" t="s">
        <v>175</v>
      </c>
      <c r="B387" t="s">
        <v>5</v>
      </c>
      <c r="C387" s="1">
        <v>42004</v>
      </c>
      <c r="D387" s="65">
        <f t="shared" ref="D387:D450" si="24">YEAR(C387)</f>
        <v>2014</v>
      </c>
      <c r="E387" s="66" t="s">
        <v>12</v>
      </c>
      <c r="F387" s="66" t="s">
        <v>47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2">
        <f t="shared" ref="L387:L450" si="25">I387+J387+K387</f>
        <v>2193581000</v>
      </c>
      <c r="M387" s="2">
        <f t="shared" ref="M387:M450" si="26">G387-H387</f>
        <v>2522637000</v>
      </c>
      <c r="N387" s="2">
        <f t="shared" ref="N387:N450" si="27">M387-L387</f>
        <v>329056000</v>
      </c>
      <c r="AE387" s="2"/>
      <c r="AG387" s="2"/>
      <c r="AI387" s="2"/>
    </row>
    <row r="388" spans="1:35" x14ac:dyDescent="0.3">
      <c r="A388" t="s">
        <v>175</v>
      </c>
      <c r="B388" t="s">
        <v>6</v>
      </c>
      <c r="C388" s="1">
        <v>42369</v>
      </c>
      <c r="D388" s="65">
        <f t="shared" si="24"/>
        <v>2015</v>
      </c>
      <c r="E388" s="66" t="s">
        <v>12</v>
      </c>
      <c r="F388" s="66" t="s">
        <v>47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2">
        <f t="shared" si="25"/>
        <v>2143597000</v>
      </c>
      <c r="M388" s="2">
        <f t="shared" si="26"/>
        <v>2661230000</v>
      </c>
      <c r="N388" s="2">
        <f t="shared" si="27"/>
        <v>517633000</v>
      </c>
      <c r="AE388" s="2"/>
      <c r="AG388" s="2"/>
      <c r="AI388" s="2"/>
    </row>
    <row r="389" spans="1:35" x14ac:dyDescent="0.3">
      <c r="A389" t="s">
        <v>175</v>
      </c>
      <c r="B389" t="s">
        <v>7</v>
      </c>
      <c r="C389" s="1">
        <v>42735</v>
      </c>
      <c r="D389" s="65">
        <f t="shared" si="24"/>
        <v>2016</v>
      </c>
      <c r="E389" s="66" t="s">
        <v>12</v>
      </c>
      <c r="F389" s="66" t="s">
        <v>47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2">
        <f t="shared" si="25"/>
        <v>2138444000</v>
      </c>
      <c r="M389" s="2">
        <f t="shared" si="26"/>
        <v>2858724000</v>
      </c>
      <c r="N389" s="2">
        <f t="shared" si="27"/>
        <v>720280000</v>
      </c>
      <c r="AE389" s="2"/>
      <c r="AG389" s="2"/>
      <c r="AI389" s="2"/>
    </row>
    <row r="390" spans="1:35" x14ac:dyDescent="0.3">
      <c r="A390" t="s">
        <v>176</v>
      </c>
      <c r="B390" t="s">
        <v>2</v>
      </c>
      <c r="C390" s="1">
        <v>41639</v>
      </c>
      <c r="D390" s="65">
        <f t="shared" si="24"/>
        <v>2013</v>
      </c>
      <c r="E390" s="66" t="s">
        <v>26</v>
      </c>
      <c r="F390" s="66" t="s">
        <v>177</v>
      </c>
      <c r="G390" s="2">
        <v>126761000000</v>
      </c>
      <c r="H390" s="2">
        <v>102978000000</v>
      </c>
      <c r="I390">
        <v>0</v>
      </c>
      <c r="J390">
        <v>0</v>
      </c>
      <c r="K390">
        <v>0</v>
      </c>
      <c r="L390" s="2">
        <f t="shared" si="25"/>
        <v>0</v>
      </c>
      <c r="M390" s="2">
        <f t="shared" si="26"/>
        <v>23783000000</v>
      </c>
      <c r="N390" s="2">
        <f t="shared" si="27"/>
        <v>23783000000</v>
      </c>
      <c r="AE390" s="2"/>
      <c r="AG390" s="2"/>
      <c r="AI390" s="2"/>
    </row>
    <row r="391" spans="1:35" x14ac:dyDescent="0.3">
      <c r="A391" t="s">
        <v>176</v>
      </c>
      <c r="B391" t="s">
        <v>5</v>
      </c>
      <c r="C391" s="1">
        <v>42004</v>
      </c>
      <c r="D391" s="65">
        <f t="shared" si="24"/>
        <v>2014</v>
      </c>
      <c r="E391" s="66" t="s">
        <v>26</v>
      </c>
      <c r="F391" s="66" t="s">
        <v>177</v>
      </c>
      <c r="G391" s="2">
        <v>139367000000</v>
      </c>
      <c r="H391" s="2">
        <v>114000000000</v>
      </c>
      <c r="I391">
        <v>0</v>
      </c>
      <c r="J391">
        <v>0</v>
      </c>
      <c r="K391">
        <v>0</v>
      </c>
      <c r="L391" s="2">
        <f t="shared" si="25"/>
        <v>0</v>
      </c>
      <c r="M391" s="2">
        <f t="shared" si="26"/>
        <v>25367000000</v>
      </c>
      <c r="N391" s="2">
        <f t="shared" si="27"/>
        <v>25367000000</v>
      </c>
      <c r="AE391" s="2"/>
      <c r="AG391" s="2"/>
      <c r="AI391" s="2"/>
    </row>
    <row r="392" spans="1:35" x14ac:dyDescent="0.3">
      <c r="A392" t="s">
        <v>176</v>
      </c>
      <c r="B392" t="s">
        <v>6</v>
      </c>
      <c r="C392" s="1">
        <v>42369</v>
      </c>
      <c r="D392" s="65">
        <f t="shared" si="24"/>
        <v>2015</v>
      </c>
      <c r="E392" s="66" t="s">
        <v>26</v>
      </c>
      <c r="F392" s="66" t="s">
        <v>177</v>
      </c>
      <c r="G392" s="2">
        <v>153290000000</v>
      </c>
      <c r="H392" s="2">
        <v>126762000000</v>
      </c>
      <c r="I392">
        <v>0</v>
      </c>
      <c r="J392">
        <v>0</v>
      </c>
      <c r="K392">
        <v>0</v>
      </c>
      <c r="L392" s="2">
        <f t="shared" si="25"/>
        <v>0</v>
      </c>
      <c r="M392" s="2">
        <f t="shared" si="26"/>
        <v>26528000000</v>
      </c>
      <c r="N392" s="2">
        <f t="shared" si="27"/>
        <v>26528000000</v>
      </c>
      <c r="AE392" s="2"/>
      <c r="AG392" s="2"/>
      <c r="AI392" s="2"/>
    </row>
    <row r="393" spans="1:35" x14ac:dyDescent="0.3">
      <c r="A393" t="s">
        <v>176</v>
      </c>
      <c r="B393" t="s">
        <v>7</v>
      </c>
      <c r="C393" s="1">
        <v>42735</v>
      </c>
      <c r="D393" s="65">
        <f t="shared" si="24"/>
        <v>2016</v>
      </c>
      <c r="E393" s="66" t="s">
        <v>26</v>
      </c>
      <c r="F393" s="66" t="s">
        <v>177</v>
      </c>
      <c r="G393" s="2">
        <v>177526000000</v>
      </c>
      <c r="H393" s="2">
        <v>148669000000</v>
      </c>
      <c r="I393">
        <v>0</v>
      </c>
      <c r="J393">
        <v>0</v>
      </c>
      <c r="K393">
        <v>0</v>
      </c>
      <c r="L393" s="2">
        <f t="shared" si="25"/>
        <v>0</v>
      </c>
      <c r="M393" s="2">
        <f t="shared" si="26"/>
        <v>28857000000</v>
      </c>
      <c r="N393" s="2">
        <f t="shared" si="27"/>
        <v>28857000000</v>
      </c>
      <c r="AE393" s="2"/>
      <c r="AG393" s="2"/>
      <c r="AI393" s="2"/>
    </row>
    <row r="394" spans="1:35" x14ac:dyDescent="0.3">
      <c r="A394" t="s">
        <v>178</v>
      </c>
      <c r="B394" t="s">
        <v>2</v>
      </c>
      <c r="C394" s="1">
        <v>41274</v>
      </c>
      <c r="D394" s="65">
        <f t="shared" si="24"/>
        <v>2012</v>
      </c>
      <c r="E394" s="66" t="s">
        <v>73</v>
      </c>
      <c r="F394" s="66" t="s">
        <v>134</v>
      </c>
      <c r="G394" s="2">
        <v>230590000000</v>
      </c>
      <c r="H394" s="2">
        <v>163336000000</v>
      </c>
      <c r="I394" s="2">
        <v>17100000000</v>
      </c>
      <c r="J394">
        <v>0</v>
      </c>
      <c r="K394" s="2">
        <v>13413000000</v>
      </c>
      <c r="L394" s="2">
        <f t="shared" si="25"/>
        <v>30513000000</v>
      </c>
      <c r="M394" s="2">
        <f t="shared" si="26"/>
        <v>67254000000</v>
      </c>
      <c r="N394" s="2">
        <f t="shared" si="27"/>
        <v>36741000000</v>
      </c>
      <c r="AE394" s="2"/>
      <c r="AG394" s="2"/>
      <c r="AI394" s="2"/>
    </row>
    <row r="395" spans="1:35" x14ac:dyDescent="0.3">
      <c r="A395" t="s">
        <v>178</v>
      </c>
      <c r="B395" t="s">
        <v>5</v>
      </c>
      <c r="C395" s="1">
        <v>41639</v>
      </c>
      <c r="D395" s="65">
        <f t="shared" si="24"/>
        <v>2013</v>
      </c>
      <c r="E395" s="66" t="s">
        <v>73</v>
      </c>
      <c r="F395" s="66" t="s">
        <v>134</v>
      </c>
      <c r="G395" s="2">
        <v>220156000000</v>
      </c>
      <c r="H395" s="2">
        <v>159323000000</v>
      </c>
      <c r="I395" s="2">
        <v>17573000000</v>
      </c>
      <c r="J395">
        <v>0</v>
      </c>
      <c r="K395" s="2">
        <v>14186000000</v>
      </c>
      <c r="L395" s="2">
        <f t="shared" si="25"/>
        <v>31759000000</v>
      </c>
      <c r="M395" s="2">
        <f t="shared" si="26"/>
        <v>60833000000</v>
      </c>
      <c r="N395" s="2">
        <f t="shared" si="27"/>
        <v>29074000000</v>
      </c>
      <c r="AE395" s="2"/>
      <c r="AG395" s="2"/>
      <c r="AI395" s="2"/>
    </row>
    <row r="396" spans="1:35" x14ac:dyDescent="0.3">
      <c r="A396" t="s">
        <v>178</v>
      </c>
      <c r="B396" t="s">
        <v>6</v>
      </c>
      <c r="C396" s="1">
        <v>42004</v>
      </c>
      <c r="D396" s="65">
        <f t="shared" si="24"/>
        <v>2014</v>
      </c>
      <c r="E396" s="66" t="s">
        <v>73</v>
      </c>
      <c r="F396" s="66" t="s">
        <v>134</v>
      </c>
      <c r="G396" s="2">
        <v>200494000000</v>
      </c>
      <c r="H396" s="2">
        <v>144956000000</v>
      </c>
      <c r="I396" s="2">
        <v>17034000000</v>
      </c>
      <c r="J396">
        <v>0</v>
      </c>
      <c r="K396" s="2">
        <v>16793000000</v>
      </c>
      <c r="L396" s="2">
        <f t="shared" si="25"/>
        <v>33827000000</v>
      </c>
      <c r="M396" s="2">
        <f t="shared" si="26"/>
        <v>55538000000</v>
      </c>
      <c r="N396" s="2">
        <f t="shared" si="27"/>
        <v>21711000000</v>
      </c>
      <c r="AE396" s="2"/>
      <c r="AG396" s="2"/>
      <c r="AI396" s="2"/>
    </row>
    <row r="397" spans="1:35" x14ac:dyDescent="0.3">
      <c r="A397" t="s">
        <v>178</v>
      </c>
      <c r="B397" t="s">
        <v>7</v>
      </c>
      <c r="C397" s="1">
        <v>42369</v>
      </c>
      <c r="D397" s="65">
        <f t="shared" si="24"/>
        <v>2015</v>
      </c>
      <c r="E397" s="66" t="s">
        <v>73</v>
      </c>
      <c r="F397" s="66" t="s">
        <v>134</v>
      </c>
      <c r="G397" s="2">
        <v>129925000000</v>
      </c>
      <c r="H397" s="2">
        <v>92785000000</v>
      </c>
      <c r="I397" s="2">
        <v>16473000000</v>
      </c>
      <c r="J397">
        <v>0</v>
      </c>
      <c r="K397" s="2">
        <v>21037000000</v>
      </c>
      <c r="L397" s="2">
        <f t="shared" si="25"/>
        <v>37510000000</v>
      </c>
      <c r="M397" s="2">
        <f t="shared" si="26"/>
        <v>37140000000</v>
      </c>
      <c r="N397" s="2">
        <f t="shared" si="27"/>
        <v>-370000000</v>
      </c>
      <c r="AE397" s="2"/>
      <c r="AG397" s="2"/>
      <c r="AI397" s="2"/>
    </row>
    <row r="398" spans="1:35" x14ac:dyDescent="0.3">
      <c r="A398" t="s">
        <v>179</v>
      </c>
      <c r="B398" t="s">
        <v>2</v>
      </c>
      <c r="C398" s="1">
        <v>41274</v>
      </c>
      <c r="D398" s="65">
        <f t="shared" si="24"/>
        <v>2012</v>
      </c>
      <c r="E398" s="66" t="s">
        <v>73</v>
      </c>
      <c r="F398" s="66" t="s">
        <v>74</v>
      </c>
      <c r="G398" s="2">
        <v>1819814000</v>
      </c>
      <c r="H398" s="2">
        <v>343743000</v>
      </c>
      <c r="I398" s="2">
        <v>133796000</v>
      </c>
      <c r="J398">
        <v>0</v>
      </c>
      <c r="K398" s="2">
        <v>579315000</v>
      </c>
      <c r="L398" s="2">
        <f t="shared" si="25"/>
        <v>713111000</v>
      </c>
      <c r="M398" s="2">
        <f t="shared" si="26"/>
        <v>1476071000</v>
      </c>
      <c r="N398" s="2">
        <f t="shared" si="27"/>
        <v>762960000</v>
      </c>
      <c r="AE398" s="2"/>
      <c r="AG398" s="2"/>
      <c r="AI398" s="2"/>
    </row>
    <row r="399" spans="1:35" x14ac:dyDescent="0.3">
      <c r="A399" t="s">
        <v>179</v>
      </c>
      <c r="B399" t="s">
        <v>5</v>
      </c>
      <c r="C399" s="1">
        <v>41639</v>
      </c>
      <c r="D399" s="65">
        <f t="shared" si="24"/>
        <v>2013</v>
      </c>
      <c r="E399" s="66" t="s">
        <v>73</v>
      </c>
      <c r="F399" s="66" t="s">
        <v>74</v>
      </c>
      <c r="G399" s="2">
        <v>2319919000</v>
      </c>
      <c r="H399" s="2">
        <v>455436000</v>
      </c>
      <c r="I399" s="2">
        <v>169815000</v>
      </c>
      <c r="J399">
        <v>0</v>
      </c>
      <c r="K399" s="2">
        <v>778655000</v>
      </c>
      <c r="L399" s="2">
        <f t="shared" si="25"/>
        <v>948470000</v>
      </c>
      <c r="M399" s="2">
        <f t="shared" si="26"/>
        <v>1864483000</v>
      </c>
      <c r="N399" s="2">
        <f t="shared" si="27"/>
        <v>916013000</v>
      </c>
      <c r="AE399" s="2"/>
      <c r="AG399" s="2"/>
      <c r="AI399" s="2"/>
    </row>
    <row r="400" spans="1:35" x14ac:dyDescent="0.3">
      <c r="A400" t="s">
        <v>179</v>
      </c>
      <c r="B400" t="s">
        <v>6</v>
      </c>
      <c r="C400" s="1">
        <v>42004</v>
      </c>
      <c r="D400" s="65">
        <f t="shared" si="24"/>
        <v>2014</v>
      </c>
      <c r="E400" s="66" t="s">
        <v>73</v>
      </c>
      <c r="F400" s="66" t="s">
        <v>74</v>
      </c>
      <c r="G400" s="2">
        <v>2660147000</v>
      </c>
      <c r="H400" s="2">
        <v>538374000</v>
      </c>
      <c r="I400" s="2">
        <v>204161000</v>
      </c>
      <c r="J400">
        <v>0</v>
      </c>
      <c r="K400" s="2">
        <v>986812000</v>
      </c>
      <c r="L400" s="2">
        <f t="shared" si="25"/>
        <v>1190973000</v>
      </c>
      <c r="M400" s="2">
        <f t="shared" si="26"/>
        <v>2121773000</v>
      </c>
      <c r="N400" s="2">
        <f t="shared" si="27"/>
        <v>930800000</v>
      </c>
      <c r="AE400" s="2"/>
      <c r="AG400" s="2"/>
      <c r="AI400" s="2"/>
    </row>
    <row r="401" spans="1:35" x14ac:dyDescent="0.3">
      <c r="A401" t="s">
        <v>179</v>
      </c>
      <c r="B401" t="s">
        <v>7</v>
      </c>
      <c r="C401" s="1">
        <v>42369</v>
      </c>
      <c r="D401" s="65">
        <f t="shared" si="24"/>
        <v>2015</v>
      </c>
      <c r="E401" s="66" t="s">
        <v>73</v>
      </c>
      <c r="F401" s="66" t="s">
        <v>74</v>
      </c>
      <c r="G401" s="2">
        <v>1803573000</v>
      </c>
      <c r="H401" s="2">
        <v>541359000</v>
      </c>
      <c r="I401" s="2">
        <v>230734000</v>
      </c>
      <c r="J401">
        <v>0</v>
      </c>
      <c r="K401" s="2">
        <v>1230853000</v>
      </c>
      <c r="L401" s="2">
        <f t="shared" si="25"/>
        <v>1461587000</v>
      </c>
      <c r="M401" s="2">
        <f t="shared" si="26"/>
        <v>1262214000</v>
      </c>
      <c r="N401" s="2">
        <f t="shared" si="27"/>
        <v>-199373000</v>
      </c>
      <c r="AE401" s="2"/>
      <c r="AG401" s="2"/>
      <c r="AI401" s="2"/>
    </row>
    <row r="402" spans="1:35" x14ac:dyDescent="0.3">
      <c r="A402" t="s">
        <v>180</v>
      </c>
      <c r="B402" t="s">
        <v>2</v>
      </c>
      <c r="C402" s="1">
        <v>41274</v>
      </c>
      <c r="D402" s="65">
        <f t="shared" si="24"/>
        <v>2012</v>
      </c>
      <c r="E402" s="66" t="s">
        <v>32</v>
      </c>
      <c r="F402" s="66" t="s">
        <v>35</v>
      </c>
      <c r="G402" s="2">
        <v>12835000000</v>
      </c>
      <c r="H402" s="2">
        <v>8300000000</v>
      </c>
      <c r="I402" s="2">
        <v>550000000</v>
      </c>
      <c r="J402">
        <v>0</v>
      </c>
      <c r="K402" s="2">
        <v>1127000000</v>
      </c>
      <c r="L402" s="2">
        <f t="shared" si="25"/>
        <v>1677000000</v>
      </c>
      <c r="M402" s="2">
        <f t="shared" si="26"/>
        <v>4535000000</v>
      </c>
      <c r="N402" s="2">
        <f t="shared" si="27"/>
        <v>2858000000</v>
      </c>
      <c r="AE402" s="2"/>
      <c r="AG402" s="2"/>
      <c r="AI402" s="2"/>
    </row>
    <row r="403" spans="1:35" x14ac:dyDescent="0.3">
      <c r="A403" t="s">
        <v>180</v>
      </c>
      <c r="B403" t="s">
        <v>5</v>
      </c>
      <c r="C403" s="1">
        <v>41639</v>
      </c>
      <c r="D403" s="65">
        <f t="shared" si="24"/>
        <v>2013</v>
      </c>
      <c r="E403" s="66" t="s">
        <v>32</v>
      </c>
      <c r="F403" s="66" t="s">
        <v>35</v>
      </c>
      <c r="G403" s="2">
        <v>13120000000</v>
      </c>
      <c r="H403" s="2">
        <v>8033000000</v>
      </c>
      <c r="I403" s="2">
        <v>563000000</v>
      </c>
      <c r="J403">
        <v>0</v>
      </c>
      <c r="K403" s="2">
        <v>1208000000</v>
      </c>
      <c r="L403" s="2">
        <f t="shared" si="25"/>
        <v>1771000000</v>
      </c>
      <c r="M403" s="2">
        <f t="shared" si="26"/>
        <v>5087000000</v>
      </c>
      <c r="N403" s="2">
        <f t="shared" si="27"/>
        <v>3316000000</v>
      </c>
      <c r="AE403" s="2"/>
      <c r="AG403" s="2"/>
      <c r="AI403" s="2"/>
    </row>
    <row r="404" spans="1:35" x14ac:dyDescent="0.3">
      <c r="A404" t="s">
        <v>180</v>
      </c>
      <c r="B404" t="s">
        <v>6</v>
      </c>
      <c r="C404" s="1">
        <v>42004</v>
      </c>
      <c r="D404" s="65">
        <f t="shared" si="24"/>
        <v>2014</v>
      </c>
      <c r="E404" s="66" t="s">
        <v>32</v>
      </c>
      <c r="F404" s="66" t="s">
        <v>35</v>
      </c>
      <c r="G404" s="2">
        <v>12436000000</v>
      </c>
      <c r="H404" s="2">
        <v>7881000000</v>
      </c>
      <c r="I404" s="2">
        <v>542000000</v>
      </c>
      <c r="J404">
        <v>0</v>
      </c>
      <c r="K404" s="2">
        <v>1292000000</v>
      </c>
      <c r="L404" s="2">
        <f t="shared" si="25"/>
        <v>1834000000</v>
      </c>
      <c r="M404" s="2">
        <f t="shared" si="26"/>
        <v>4555000000</v>
      </c>
      <c r="N404" s="2">
        <f t="shared" si="27"/>
        <v>2721000000</v>
      </c>
      <c r="AE404" s="2"/>
      <c r="AG404" s="2"/>
      <c r="AI404" s="2"/>
    </row>
    <row r="405" spans="1:35" x14ac:dyDescent="0.3">
      <c r="A405" t="s">
        <v>180</v>
      </c>
      <c r="B405" t="s">
        <v>7</v>
      </c>
      <c r="C405" s="1">
        <v>42369</v>
      </c>
      <c r="D405" s="65">
        <f t="shared" si="24"/>
        <v>2015</v>
      </c>
      <c r="E405" s="66" t="s">
        <v>32</v>
      </c>
      <c r="F405" s="66" t="s">
        <v>35</v>
      </c>
      <c r="G405" s="2">
        <v>11683000000</v>
      </c>
      <c r="H405" s="2">
        <v>6201000000</v>
      </c>
      <c r="I405" s="2">
        <v>551000000</v>
      </c>
      <c r="J405">
        <v>0</v>
      </c>
      <c r="K405" s="2">
        <v>1395000000</v>
      </c>
      <c r="L405" s="2">
        <f t="shared" si="25"/>
        <v>1946000000</v>
      </c>
      <c r="M405" s="2">
        <f t="shared" si="26"/>
        <v>5482000000</v>
      </c>
      <c r="N405" s="2">
        <f t="shared" si="27"/>
        <v>3536000000</v>
      </c>
      <c r="AE405" s="2"/>
      <c r="AG405" s="2"/>
      <c r="AI405" s="2"/>
    </row>
    <row r="406" spans="1:35" x14ac:dyDescent="0.3">
      <c r="A406" t="s">
        <v>181</v>
      </c>
      <c r="B406" t="s">
        <v>2</v>
      </c>
      <c r="C406" s="1">
        <v>41639</v>
      </c>
      <c r="D406" s="65">
        <f t="shared" si="24"/>
        <v>2013</v>
      </c>
      <c r="E406" s="66" t="s">
        <v>3</v>
      </c>
      <c r="F406" s="66" t="s">
        <v>4</v>
      </c>
      <c r="G406" s="2">
        <v>37773000000</v>
      </c>
      <c r="H406" s="2">
        <v>20964000000</v>
      </c>
      <c r="I406" s="2">
        <v>11349000000</v>
      </c>
      <c r="J406">
        <v>0</v>
      </c>
      <c r="K406" s="2">
        <v>1658000000</v>
      </c>
      <c r="L406" s="2">
        <f t="shared" si="25"/>
        <v>13007000000</v>
      </c>
      <c r="M406" s="2">
        <f t="shared" si="26"/>
        <v>16809000000</v>
      </c>
      <c r="N406" s="2">
        <f t="shared" si="27"/>
        <v>3802000000</v>
      </c>
      <c r="AE406" s="2"/>
      <c r="AG406" s="2"/>
      <c r="AI406" s="2"/>
    </row>
    <row r="407" spans="1:35" x14ac:dyDescent="0.3">
      <c r="A407" t="s">
        <v>181</v>
      </c>
      <c r="B407" t="s">
        <v>5</v>
      </c>
      <c r="C407" s="1">
        <v>42004</v>
      </c>
      <c r="D407" s="65">
        <f t="shared" si="24"/>
        <v>2014</v>
      </c>
      <c r="E407" s="66" t="s">
        <v>3</v>
      </c>
      <c r="F407" s="66" t="s">
        <v>4</v>
      </c>
      <c r="G407" s="2">
        <v>40362000000</v>
      </c>
      <c r="H407" s="2">
        <v>22967000000</v>
      </c>
      <c r="I407" s="2">
        <v>12702000000</v>
      </c>
      <c r="J407">
        <v>0</v>
      </c>
      <c r="K407" s="2">
        <v>1771000000</v>
      </c>
      <c r="L407" s="2">
        <f t="shared" si="25"/>
        <v>14473000000</v>
      </c>
      <c r="M407" s="2">
        <f t="shared" si="26"/>
        <v>17395000000</v>
      </c>
      <c r="N407" s="2">
        <f t="shared" si="27"/>
        <v>2922000000</v>
      </c>
      <c r="AE407" s="2"/>
      <c r="AG407" s="2"/>
      <c r="AI407" s="2"/>
    </row>
    <row r="408" spans="1:35" x14ac:dyDescent="0.3">
      <c r="A408" t="s">
        <v>181</v>
      </c>
      <c r="B408" t="s">
        <v>6</v>
      </c>
      <c r="C408" s="1">
        <v>42369</v>
      </c>
      <c r="D408" s="65">
        <f t="shared" si="24"/>
        <v>2015</v>
      </c>
      <c r="E408" s="66" t="s">
        <v>3</v>
      </c>
      <c r="F408" s="66" t="s">
        <v>4</v>
      </c>
      <c r="G408" s="2">
        <v>40704000000</v>
      </c>
      <c r="H408" s="2">
        <v>17096000000</v>
      </c>
      <c r="I408" s="2">
        <v>13936000000</v>
      </c>
      <c r="J408">
        <v>0</v>
      </c>
      <c r="K408" s="2">
        <v>1835000000</v>
      </c>
      <c r="L408" s="2">
        <f t="shared" si="25"/>
        <v>15771000000</v>
      </c>
      <c r="M408" s="2">
        <f t="shared" si="26"/>
        <v>23608000000</v>
      </c>
      <c r="N408" s="2">
        <f t="shared" si="27"/>
        <v>7837000000</v>
      </c>
      <c r="AE408" s="2"/>
      <c r="AG408" s="2"/>
      <c r="AI408" s="2"/>
    </row>
    <row r="409" spans="1:35" x14ac:dyDescent="0.3">
      <c r="A409" t="s">
        <v>181</v>
      </c>
      <c r="B409" t="s">
        <v>7</v>
      </c>
      <c r="C409" s="1">
        <v>42735</v>
      </c>
      <c r="D409" s="65">
        <f t="shared" si="24"/>
        <v>2016</v>
      </c>
      <c r="E409" s="66" t="s">
        <v>3</v>
      </c>
      <c r="F409" s="66" t="s">
        <v>4</v>
      </c>
      <c r="G409" s="2">
        <v>39639000000</v>
      </c>
      <c r="H409" s="2">
        <v>15940000000</v>
      </c>
      <c r="I409" s="2">
        <v>14845000000</v>
      </c>
      <c r="J409">
        <v>0</v>
      </c>
      <c r="K409" s="2">
        <v>1902000000</v>
      </c>
      <c r="L409" s="2">
        <f t="shared" si="25"/>
        <v>16747000000</v>
      </c>
      <c r="M409" s="2">
        <f t="shared" si="26"/>
        <v>23699000000</v>
      </c>
      <c r="N409" s="2">
        <f t="shared" si="27"/>
        <v>6952000000</v>
      </c>
      <c r="AE409" s="2"/>
      <c r="AG409" s="2"/>
      <c r="AI409" s="2"/>
    </row>
    <row r="410" spans="1:35" x14ac:dyDescent="0.3">
      <c r="A410" t="s">
        <v>182</v>
      </c>
      <c r="B410" t="s">
        <v>2</v>
      </c>
      <c r="C410" s="1">
        <v>41639</v>
      </c>
      <c r="D410" s="65">
        <f t="shared" si="24"/>
        <v>2013</v>
      </c>
      <c r="E410" s="66" t="s">
        <v>49</v>
      </c>
      <c r="F410" s="66" t="s">
        <v>183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>
        <v>0</v>
      </c>
      <c r="L410" s="2">
        <f t="shared" si="25"/>
        <v>8601000000</v>
      </c>
      <c r="M410" s="2">
        <f t="shared" si="26"/>
        <v>11356000000</v>
      </c>
      <c r="N410" s="2">
        <f t="shared" si="27"/>
        <v>2755000000</v>
      </c>
      <c r="AE410" s="2"/>
      <c r="AG410" s="2"/>
      <c r="AI410" s="2"/>
    </row>
    <row r="411" spans="1:35" x14ac:dyDescent="0.3">
      <c r="A411" t="s">
        <v>182</v>
      </c>
      <c r="B411" t="s">
        <v>5</v>
      </c>
      <c r="C411" s="1">
        <v>42004</v>
      </c>
      <c r="D411" s="65">
        <f t="shared" si="24"/>
        <v>2014</v>
      </c>
      <c r="E411" s="66" t="s">
        <v>49</v>
      </c>
      <c r="F411" s="66" t="s">
        <v>183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>
        <v>0</v>
      </c>
      <c r="L411" s="2">
        <f t="shared" si="25"/>
        <v>7494000000</v>
      </c>
      <c r="M411" s="2">
        <f t="shared" si="26"/>
        <v>11383000000</v>
      </c>
      <c r="N411" s="2">
        <f t="shared" si="27"/>
        <v>3889000000</v>
      </c>
      <c r="AE411" s="2"/>
      <c r="AG411" s="2"/>
      <c r="AI411" s="2"/>
    </row>
    <row r="412" spans="1:35" x14ac:dyDescent="0.3">
      <c r="A412" t="s">
        <v>182</v>
      </c>
      <c r="B412" t="s">
        <v>6</v>
      </c>
      <c r="C412" s="1">
        <v>42369</v>
      </c>
      <c r="D412" s="65">
        <f t="shared" si="24"/>
        <v>2015</v>
      </c>
      <c r="E412" s="66" t="s">
        <v>49</v>
      </c>
      <c r="F412" s="66" t="s">
        <v>183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>
        <v>0</v>
      </c>
      <c r="L412" s="2">
        <f t="shared" si="25"/>
        <v>6972000000</v>
      </c>
      <c r="M412" s="2">
        <f t="shared" si="26"/>
        <v>10018000000</v>
      </c>
      <c r="N412" s="2">
        <f t="shared" si="27"/>
        <v>3046000000</v>
      </c>
      <c r="AE412" s="2"/>
      <c r="AG412" s="2"/>
      <c r="AI412" s="2"/>
    </row>
    <row r="413" spans="1:35" x14ac:dyDescent="0.3">
      <c r="A413" t="s">
        <v>182</v>
      </c>
      <c r="B413" t="s">
        <v>7</v>
      </c>
      <c r="C413" s="1">
        <v>42735</v>
      </c>
      <c r="D413" s="65">
        <f t="shared" si="24"/>
        <v>2016</v>
      </c>
      <c r="E413" s="66" t="s">
        <v>49</v>
      </c>
      <c r="F413" s="66" t="s">
        <v>183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>
        <v>0</v>
      </c>
      <c r="L413" s="2">
        <f t="shared" si="25"/>
        <v>6646000000</v>
      </c>
      <c r="M413" s="2">
        <f t="shared" si="26"/>
        <v>10125000000</v>
      </c>
      <c r="N413" s="2">
        <f t="shared" si="27"/>
        <v>3479000000</v>
      </c>
      <c r="AE413" s="2"/>
      <c r="AG413" s="2"/>
      <c r="AI413" s="2"/>
    </row>
    <row r="414" spans="1:35" x14ac:dyDescent="0.3">
      <c r="A414" t="s">
        <v>184</v>
      </c>
      <c r="B414" t="s">
        <v>2</v>
      </c>
      <c r="C414" s="1">
        <v>41578</v>
      </c>
      <c r="D414" s="65">
        <f t="shared" si="24"/>
        <v>2013</v>
      </c>
      <c r="E414" s="66" t="s">
        <v>3</v>
      </c>
      <c r="F414" s="66" t="s">
        <v>117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>
        <v>0</v>
      </c>
      <c r="L414" s="2">
        <f t="shared" si="25"/>
        <v>5903400000</v>
      </c>
      <c r="M414" s="2">
        <f t="shared" si="26"/>
        <v>12128100000</v>
      </c>
      <c r="N414" s="2">
        <f t="shared" si="27"/>
        <v>6224700000</v>
      </c>
      <c r="AE414" s="2"/>
      <c r="AG414" s="2"/>
      <c r="AI414" s="2"/>
    </row>
    <row r="415" spans="1:35" x14ac:dyDescent="0.3">
      <c r="A415" t="s">
        <v>184</v>
      </c>
      <c r="B415" t="s">
        <v>5</v>
      </c>
      <c r="C415" s="1">
        <v>41943</v>
      </c>
      <c r="D415" s="65">
        <f t="shared" si="24"/>
        <v>2014</v>
      </c>
      <c r="E415" s="66" t="s">
        <v>3</v>
      </c>
      <c r="F415" s="66" t="s">
        <v>117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>
        <v>0</v>
      </c>
      <c r="L415" s="2">
        <f t="shared" si="25"/>
        <v>5829700000</v>
      </c>
      <c r="M415" s="2">
        <f t="shared" si="26"/>
        <v>11291100000</v>
      </c>
      <c r="N415" s="2">
        <f t="shared" si="27"/>
        <v>5461400000</v>
      </c>
      <c r="AE415" s="2"/>
      <c r="AG415" s="2"/>
      <c r="AI415" s="2"/>
    </row>
    <row r="416" spans="1:35" x14ac:dyDescent="0.3">
      <c r="A416" t="s">
        <v>184</v>
      </c>
      <c r="B416" t="s">
        <v>6</v>
      </c>
      <c r="C416" s="1">
        <v>42308</v>
      </c>
      <c r="D416" s="65">
        <f t="shared" si="24"/>
        <v>2015</v>
      </c>
      <c r="E416" s="66" t="s">
        <v>3</v>
      </c>
      <c r="F416" s="66" t="s">
        <v>117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>
        <v>0</v>
      </c>
      <c r="L416" s="2">
        <f t="shared" si="25"/>
        <v>5259500000</v>
      </c>
      <c r="M416" s="2">
        <f t="shared" si="26"/>
        <v>8719600000</v>
      </c>
      <c r="N416" s="2">
        <f t="shared" si="27"/>
        <v>3460100000</v>
      </c>
      <c r="AE416" s="2"/>
      <c r="AG416" s="2"/>
      <c r="AI416" s="2"/>
    </row>
    <row r="417" spans="1:35" x14ac:dyDescent="0.3">
      <c r="A417" t="s">
        <v>184</v>
      </c>
      <c r="B417" t="s">
        <v>7</v>
      </c>
      <c r="C417" s="1">
        <v>42674</v>
      </c>
      <c r="D417" s="65">
        <f t="shared" si="24"/>
        <v>2016</v>
      </c>
      <c r="E417" s="66" t="s">
        <v>3</v>
      </c>
      <c r="F417" s="66" t="s">
        <v>117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>
        <v>0</v>
      </c>
      <c r="L417" s="2">
        <f t="shared" si="25"/>
        <v>5407400000</v>
      </c>
      <c r="M417" s="2">
        <f t="shared" si="26"/>
        <v>8395100000</v>
      </c>
      <c r="N417" s="2">
        <f t="shared" si="27"/>
        <v>2987700000</v>
      </c>
      <c r="AE417" s="2"/>
      <c r="AG417" s="2"/>
      <c r="AI417" s="2"/>
    </row>
    <row r="418" spans="1:35" x14ac:dyDescent="0.3">
      <c r="A418" t="s">
        <v>185</v>
      </c>
      <c r="B418" t="s">
        <v>2</v>
      </c>
      <c r="C418" s="1">
        <v>41243</v>
      </c>
      <c r="D418" s="65">
        <f t="shared" si="24"/>
        <v>2012</v>
      </c>
      <c r="E418" s="66" t="s">
        <v>37</v>
      </c>
      <c r="F418" s="66" t="s">
        <v>90</v>
      </c>
      <c r="G418" s="2">
        <v>8984000000</v>
      </c>
      <c r="H418" s="2">
        <v>845000000</v>
      </c>
      <c r="I418" s="2">
        <v>3052000000</v>
      </c>
      <c r="J418">
        <v>0</v>
      </c>
      <c r="K418" s="2">
        <v>848000000</v>
      </c>
      <c r="L418" s="2">
        <f t="shared" si="25"/>
        <v>3900000000</v>
      </c>
      <c r="M418" s="2">
        <f t="shared" si="26"/>
        <v>8139000000</v>
      </c>
      <c r="N418" s="2">
        <f t="shared" si="27"/>
        <v>4239000000</v>
      </c>
      <c r="AE418" s="2"/>
      <c r="AG418" s="2"/>
      <c r="AI418" s="2"/>
    </row>
    <row r="419" spans="1:35" x14ac:dyDescent="0.3">
      <c r="A419" t="s">
        <v>185</v>
      </c>
      <c r="B419" t="s">
        <v>5</v>
      </c>
      <c r="C419" s="1">
        <v>41639</v>
      </c>
      <c r="D419" s="65">
        <f t="shared" si="24"/>
        <v>2013</v>
      </c>
      <c r="E419" s="66" t="s">
        <v>37</v>
      </c>
      <c r="F419" s="66" t="s">
        <v>90</v>
      </c>
      <c r="G419" s="2">
        <v>9370000000</v>
      </c>
      <c r="H419" s="2">
        <v>698000000</v>
      </c>
      <c r="I419" s="2">
        <v>3194000000</v>
      </c>
      <c r="J419">
        <v>0</v>
      </c>
      <c r="K419" s="2">
        <v>1086000000</v>
      </c>
      <c r="L419" s="2">
        <f t="shared" si="25"/>
        <v>4280000000</v>
      </c>
      <c r="M419" s="2">
        <f t="shared" si="26"/>
        <v>8672000000</v>
      </c>
      <c r="N419" s="2">
        <f t="shared" si="27"/>
        <v>4392000000</v>
      </c>
      <c r="AE419" s="2"/>
      <c r="AI419" s="2"/>
    </row>
    <row r="420" spans="1:35" x14ac:dyDescent="0.3">
      <c r="A420" t="s">
        <v>185</v>
      </c>
      <c r="B420" t="s">
        <v>6</v>
      </c>
      <c r="C420" s="1">
        <v>42004</v>
      </c>
      <c r="D420" s="65">
        <f t="shared" si="24"/>
        <v>2014</v>
      </c>
      <c r="E420" s="66" t="s">
        <v>37</v>
      </c>
      <c r="F420" s="66" t="s">
        <v>90</v>
      </c>
      <c r="G420" s="2">
        <v>9611000000</v>
      </c>
      <c r="H420" s="2">
        <v>614000000</v>
      </c>
      <c r="I420" s="2">
        <v>3340000000</v>
      </c>
      <c r="J420">
        <v>0</v>
      </c>
      <c r="K420" s="2">
        <v>1443000000</v>
      </c>
      <c r="L420" s="2">
        <f t="shared" si="25"/>
        <v>4783000000</v>
      </c>
      <c r="M420" s="2">
        <f t="shared" si="26"/>
        <v>8997000000</v>
      </c>
      <c r="N420" s="2">
        <f t="shared" si="27"/>
        <v>4214000000</v>
      </c>
      <c r="AE420" s="2"/>
      <c r="AI420" s="2"/>
    </row>
    <row r="421" spans="1:35" x14ac:dyDescent="0.3">
      <c r="A421" t="s">
        <v>185</v>
      </c>
      <c r="B421" t="s">
        <v>7</v>
      </c>
      <c r="C421" s="1">
        <v>42369</v>
      </c>
      <c r="D421" s="65">
        <f t="shared" si="24"/>
        <v>2015</v>
      </c>
      <c r="E421" s="66" t="s">
        <v>37</v>
      </c>
      <c r="F421" s="66" t="s">
        <v>90</v>
      </c>
      <c r="G421" s="2">
        <v>10002000000</v>
      </c>
      <c r="H421" s="2">
        <v>623000000</v>
      </c>
      <c r="I421" s="2">
        <v>3615000000</v>
      </c>
      <c r="J421">
        <v>0</v>
      </c>
      <c r="K421" s="2">
        <v>1512000000</v>
      </c>
      <c r="L421" s="2">
        <f t="shared" si="25"/>
        <v>5127000000</v>
      </c>
      <c r="M421" s="2">
        <f t="shared" si="26"/>
        <v>9379000000</v>
      </c>
      <c r="N421" s="2">
        <f t="shared" si="27"/>
        <v>4252000000</v>
      </c>
      <c r="AE421" s="2"/>
      <c r="AI421" s="2"/>
    </row>
    <row r="422" spans="1:35" x14ac:dyDescent="0.3">
      <c r="A422" t="s">
        <v>186</v>
      </c>
      <c r="B422" t="s">
        <v>2</v>
      </c>
      <c r="C422" s="1">
        <v>41306</v>
      </c>
      <c r="D422" s="65">
        <f t="shared" si="24"/>
        <v>2013</v>
      </c>
      <c r="E422" s="66" t="s">
        <v>9</v>
      </c>
      <c r="F422" s="66" t="s">
        <v>187</v>
      </c>
      <c r="G422" s="2">
        <v>16022128000</v>
      </c>
      <c r="H422" s="2">
        <v>10936727000</v>
      </c>
      <c r="I422" s="2">
        <v>3430125000</v>
      </c>
      <c r="J422">
        <v>0</v>
      </c>
      <c r="K422">
        <v>0</v>
      </c>
      <c r="L422" s="2">
        <f t="shared" si="25"/>
        <v>3430125000</v>
      </c>
      <c r="M422" s="2">
        <f t="shared" si="26"/>
        <v>5085401000</v>
      </c>
      <c r="N422" s="2">
        <f t="shared" si="27"/>
        <v>1655276000</v>
      </c>
      <c r="AI422" s="2"/>
    </row>
    <row r="423" spans="1:35" x14ac:dyDescent="0.3">
      <c r="A423" t="s">
        <v>186</v>
      </c>
      <c r="B423" t="s">
        <v>5</v>
      </c>
      <c r="C423" s="1">
        <v>41670</v>
      </c>
      <c r="D423" s="65">
        <f t="shared" si="24"/>
        <v>2014</v>
      </c>
      <c r="E423" s="66" t="s">
        <v>9</v>
      </c>
      <c r="F423" s="66" t="s">
        <v>187</v>
      </c>
      <c r="G423" s="2">
        <v>17504167000</v>
      </c>
      <c r="H423" s="2">
        <v>12068425000</v>
      </c>
      <c r="I423" s="2">
        <v>3699557000</v>
      </c>
      <c r="J423">
        <v>0</v>
      </c>
      <c r="K423">
        <v>0</v>
      </c>
      <c r="L423" s="2">
        <f t="shared" si="25"/>
        <v>3699557000</v>
      </c>
      <c r="M423" s="2">
        <f t="shared" si="26"/>
        <v>5435742000</v>
      </c>
      <c r="N423" s="2">
        <f t="shared" si="27"/>
        <v>1736185000</v>
      </c>
      <c r="AI423" s="2"/>
    </row>
    <row r="424" spans="1:35" x14ac:dyDescent="0.3">
      <c r="A424" t="s">
        <v>186</v>
      </c>
      <c r="B424" t="s">
        <v>6</v>
      </c>
      <c r="C424" s="1">
        <v>42034</v>
      </c>
      <c r="D424" s="65">
        <f t="shared" si="24"/>
        <v>2015</v>
      </c>
      <c r="E424" s="66" t="s">
        <v>9</v>
      </c>
      <c r="F424" s="66" t="s">
        <v>187</v>
      </c>
      <c r="G424" s="2">
        <v>18909588000</v>
      </c>
      <c r="H424" s="2">
        <v>13107081000</v>
      </c>
      <c r="I424" s="2">
        <v>4033414000</v>
      </c>
      <c r="J424">
        <v>0</v>
      </c>
      <c r="K424">
        <v>0</v>
      </c>
      <c r="L424" s="2">
        <f t="shared" si="25"/>
        <v>4033414000</v>
      </c>
      <c r="M424" s="2">
        <f t="shared" si="26"/>
        <v>5802507000</v>
      </c>
      <c r="N424" s="2">
        <f t="shared" si="27"/>
        <v>1769093000</v>
      </c>
      <c r="AI424" s="2"/>
    </row>
    <row r="425" spans="1:35" x14ac:dyDescent="0.3">
      <c r="A425" t="s">
        <v>186</v>
      </c>
      <c r="B425" t="s">
        <v>7</v>
      </c>
      <c r="C425" s="1">
        <v>42398</v>
      </c>
      <c r="D425" s="65">
        <f t="shared" si="24"/>
        <v>2016</v>
      </c>
      <c r="E425" s="66" t="s">
        <v>9</v>
      </c>
      <c r="F425" s="66" t="s">
        <v>187</v>
      </c>
      <c r="G425" s="2">
        <v>20368562000</v>
      </c>
      <c r="H425" s="2">
        <v>14062471000</v>
      </c>
      <c r="I425" s="2">
        <v>4365797000</v>
      </c>
      <c r="J425">
        <v>0</v>
      </c>
      <c r="K425">
        <v>0</v>
      </c>
      <c r="L425" s="2">
        <f t="shared" si="25"/>
        <v>4365797000</v>
      </c>
      <c r="M425" s="2">
        <f t="shared" si="26"/>
        <v>6306091000</v>
      </c>
      <c r="N425" s="2">
        <f t="shared" si="27"/>
        <v>1940294000</v>
      </c>
      <c r="AI425" s="2"/>
    </row>
    <row r="426" spans="1:35" x14ac:dyDescent="0.3">
      <c r="A426" t="s">
        <v>188</v>
      </c>
      <c r="B426" t="s">
        <v>2</v>
      </c>
      <c r="C426" s="1">
        <v>41274</v>
      </c>
      <c r="D426" s="65">
        <f t="shared" si="24"/>
        <v>2012</v>
      </c>
      <c r="E426" s="66" t="s">
        <v>15</v>
      </c>
      <c r="F426" s="66" t="s">
        <v>189</v>
      </c>
      <c r="G426" s="2">
        <v>7383000000</v>
      </c>
      <c r="H426" s="2">
        <v>4365000000</v>
      </c>
      <c r="I426" s="2">
        <v>1742000000</v>
      </c>
      <c r="J426">
        <v>0</v>
      </c>
      <c r="K426" s="2">
        <v>75000000</v>
      </c>
      <c r="L426" s="2">
        <f t="shared" si="25"/>
        <v>1817000000</v>
      </c>
      <c r="M426" s="2">
        <f t="shared" si="26"/>
        <v>3018000000</v>
      </c>
      <c r="N426" s="2">
        <f t="shared" si="27"/>
        <v>1201000000</v>
      </c>
      <c r="AI426" s="2"/>
    </row>
    <row r="427" spans="1:35" x14ac:dyDescent="0.3">
      <c r="A427" t="s">
        <v>188</v>
      </c>
      <c r="B427" t="s">
        <v>5</v>
      </c>
      <c r="C427" s="1">
        <v>41639</v>
      </c>
      <c r="D427" s="65">
        <f t="shared" si="24"/>
        <v>2013</v>
      </c>
      <c r="E427" s="66" t="s">
        <v>15</v>
      </c>
      <c r="F427" s="66" t="s">
        <v>189</v>
      </c>
      <c r="G427" s="2">
        <v>7146000000</v>
      </c>
      <c r="H427" s="2">
        <v>4326000000</v>
      </c>
      <c r="I427" s="2">
        <v>1740000000</v>
      </c>
      <c r="J427">
        <v>0</v>
      </c>
      <c r="K427" s="2">
        <v>79000000</v>
      </c>
      <c r="L427" s="2">
        <f t="shared" si="25"/>
        <v>1819000000</v>
      </c>
      <c r="M427" s="2">
        <f t="shared" si="26"/>
        <v>2820000000</v>
      </c>
      <c r="N427" s="2">
        <f t="shared" si="27"/>
        <v>1001000000</v>
      </c>
      <c r="AI427" s="2"/>
    </row>
    <row r="428" spans="1:35" x14ac:dyDescent="0.3">
      <c r="A428" t="s">
        <v>188</v>
      </c>
      <c r="B428" t="s">
        <v>6</v>
      </c>
      <c r="C428" s="1">
        <v>42004</v>
      </c>
      <c r="D428" s="65">
        <f t="shared" si="24"/>
        <v>2014</v>
      </c>
      <c r="E428" s="66" t="s">
        <v>15</v>
      </c>
      <c r="F428" s="66" t="s">
        <v>189</v>
      </c>
      <c r="G428" s="2">
        <v>7435000000</v>
      </c>
      <c r="H428" s="2">
        <v>4637000000</v>
      </c>
      <c r="I428" s="2">
        <v>1721000000</v>
      </c>
      <c r="J428">
        <v>0</v>
      </c>
      <c r="K428" s="2">
        <v>94000000</v>
      </c>
      <c r="L428" s="2">
        <f t="shared" si="25"/>
        <v>1815000000</v>
      </c>
      <c r="M428" s="2">
        <f t="shared" si="26"/>
        <v>2798000000</v>
      </c>
      <c r="N428" s="2">
        <f t="shared" si="27"/>
        <v>983000000</v>
      </c>
    </row>
    <row r="429" spans="1:35" x14ac:dyDescent="0.3">
      <c r="A429" t="s">
        <v>188</v>
      </c>
      <c r="B429" t="s">
        <v>7</v>
      </c>
      <c r="C429" s="1">
        <v>42369</v>
      </c>
      <c r="D429" s="65">
        <f t="shared" si="24"/>
        <v>2015</v>
      </c>
      <c r="E429" s="66" t="s">
        <v>15</v>
      </c>
      <c r="F429" s="66" t="s">
        <v>189</v>
      </c>
      <c r="G429" s="2">
        <v>7493000000</v>
      </c>
      <c r="H429" s="2">
        <v>4657000000</v>
      </c>
      <c r="I429" s="2">
        <v>1356000000</v>
      </c>
      <c r="J429">
        <v>0</v>
      </c>
      <c r="K429" s="2">
        <v>81000000</v>
      </c>
      <c r="L429" s="2">
        <f t="shared" si="25"/>
        <v>1437000000</v>
      </c>
      <c r="M429" s="2">
        <f t="shared" si="26"/>
        <v>2836000000</v>
      </c>
      <c r="N429" s="2">
        <f t="shared" si="27"/>
        <v>1399000000</v>
      </c>
    </row>
    <row r="430" spans="1:35" x14ac:dyDescent="0.3">
      <c r="A430" t="s">
        <v>190</v>
      </c>
      <c r="B430" t="s">
        <v>2</v>
      </c>
      <c r="C430" s="1">
        <v>41547</v>
      </c>
      <c r="D430" s="65">
        <f t="shared" si="24"/>
        <v>2013</v>
      </c>
      <c r="E430" s="66" t="s">
        <v>9</v>
      </c>
      <c r="F430" s="66" t="s">
        <v>191</v>
      </c>
      <c r="G430" s="2">
        <v>6259300000</v>
      </c>
      <c r="H430" s="2">
        <v>4853500000</v>
      </c>
      <c r="I430" s="2">
        <v>649900000</v>
      </c>
      <c r="J430">
        <v>0</v>
      </c>
      <c r="K430">
        <v>0</v>
      </c>
      <c r="L430" s="2">
        <f t="shared" si="25"/>
        <v>649900000</v>
      </c>
      <c r="M430" s="2">
        <f t="shared" si="26"/>
        <v>1405800000</v>
      </c>
      <c r="N430" s="2">
        <f t="shared" si="27"/>
        <v>755900000</v>
      </c>
    </row>
    <row r="431" spans="1:35" x14ac:dyDescent="0.3">
      <c r="A431" t="s">
        <v>190</v>
      </c>
      <c r="B431" t="s">
        <v>5</v>
      </c>
      <c r="C431" s="1">
        <v>41912</v>
      </c>
      <c r="D431" s="65">
        <f t="shared" si="24"/>
        <v>2014</v>
      </c>
      <c r="E431" s="66" t="s">
        <v>9</v>
      </c>
      <c r="F431" s="66" t="s">
        <v>191</v>
      </c>
      <c r="G431" s="2">
        <v>8024900000</v>
      </c>
      <c r="H431" s="2">
        <v>6268600000</v>
      </c>
      <c r="I431" s="2">
        <v>826900000</v>
      </c>
      <c r="J431">
        <v>0</v>
      </c>
      <c r="K431">
        <v>0</v>
      </c>
      <c r="L431" s="2">
        <f t="shared" si="25"/>
        <v>826900000</v>
      </c>
      <c r="M431" s="2">
        <f t="shared" si="26"/>
        <v>1756300000</v>
      </c>
      <c r="N431" s="2">
        <f t="shared" si="27"/>
        <v>929400000</v>
      </c>
    </row>
    <row r="432" spans="1:35" x14ac:dyDescent="0.3">
      <c r="A432" t="s">
        <v>190</v>
      </c>
      <c r="B432" t="s">
        <v>6</v>
      </c>
      <c r="C432" s="1">
        <v>42277</v>
      </c>
      <c r="D432" s="65">
        <f t="shared" si="24"/>
        <v>2015</v>
      </c>
      <c r="E432" s="66" t="s">
        <v>9</v>
      </c>
      <c r="F432" s="66" t="s">
        <v>191</v>
      </c>
      <c r="G432" s="2">
        <v>10824000000</v>
      </c>
      <c r="H432" s="2">
        <v>8535700000</v>
      </c>
      <c r="I432" s="2">
        <v>1003000000</v>
      </c>
      <c r="J432">
        <v>0</v>
      </c>
      <c r="K432">
        <v>0</v>
      </c>
      <c r="L432" s="2">
        <f t="shared" si="25"/>
        <v>1003000000</v>
      </c>
      <c r="M432" s="2">
        <f t="shared" si="26"/>
        <v>2288300000</v>
      </c>
      <c r="N432" s="2">
        <f t="shared" si="27"/>
        <v>1285300000</v>
      </c>
    </row>
    <row r="433" spans="1:14" x14ac:dyDescent="0.3">
      <c r="A433" t="s">
        <v>190</v>
      </c>
      <c r="B433" t="s">
        <v>7</v>
      </c>
      <c r="C433" s="1">
        <v>42643</v>
      </c>
      <c r="D433" s="65">
        <f t="shared" si="24"/>
        <v>2016</v>
      </c>
      <c r="E433" s="66" t="s">
        <v>9</v>
      </c>
      <c r="F433" s="66" t="s">
        <v>191</v>
      </c>
      <c r="G433" s="2">
        <v>12157400000</v>
      </c>
      <c r="H433" s="2">
        <v>9502600000</v>
      </c>
      <c r="I433" s="2">
        <v>1100300000</v>
      </c>
      <c r="J433">
        <v>0</v>
      </c>
      <c r="K433">
        <v>0</v>
      </c>
      <c r="L433" s="2">
        <f t="shared" si="25"/>
        <v>1100300000</v>
      </c>
      <c r="M433" s="2">
        <f t="shared" si="26"/>
        <v>2654800000</v>
      </c>
      <c r="N433" s="2">
        <f t="shared" si="27"/>
        <v>1554500000</v>
      </c>
    </row>
    <row r="434" spans="1:14" x14ac:dyDescent="0.3">
      <c r="A434" t="s">
        <v>192</v>
      </c>
      <c r="B434" t="s">
        <v>2</v>
      </c>
      <c r="C434" s="1">
        <v>41274</v>
      </c>
      <c r="D434" s="65">
        <f t="shared" si="24"/>
        <v>2012</v>
      </c>
      <c r="E434" s="66" t="s">
        <v>3</v>
      </c>
      <c r="F434" s="66" t="s">
        <v>154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>
        <v>0</v>
      </c>
      <c r="L434" s="2">
        <f t="shared" si="25"/>
        <v>6319100000</v>
      </c>
      <c r="M434" s="2">
        <f t="shared" si="26"/>
        <v>9414300000</v>
      </c>
      <c r="N434" s="2">
        <f t="shared" si="27"/>
        <v>3095200000</v>
      </c>
    </row>
    <row r="435" spans="1:14" x14ac:dyDescent="0.3">
      <c r="A435" t="s">
        <v>192</v>
      </c>
      <c r="B435" t="s">
        <v>5</v>
      </c>
      <c r="C435" s="1">
        <v>41639</v>
      </c>
      <c r="D435" s="65">
        <f t="shared" si="24"/>
        <v>2013</v>
      </c>
      <c r="E435" s="66" t="s">
        <v>3</v>
      </c>
      <c r="F435" s="66" t="s">
        <v>154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>
        <v>0</v>
      </c>
      <c r="L435" s="2">
        <f t="shared" si="25"/>
        <v>6221500000</v>
      </c>
      <c r="M435" s="2">
        <f t="shared" si="26"/>
        <v>9342000000</v>
      </c>
      <c r="N435" s="2">
        <f t="shared" si="27"/>
        <v>3120500000</v>
      </c>
    </row>
    <row r="436" spans="1:14" x14ac:dyDescent="0.3">
      <c r="A436" t="s">
        <v>192</v>
      </c>
      <c r="B436" t="s">
        <v>6</v>
      </c>
      <c r="C436" s="1">
        <v>42004</v>
      </c>
      <c r="D436" s="65">
        <f t="shared" si="24"/>
        <v>2014</v>
      </c>
      <c r="E436" s="66" t="s">
        <v>3</v>
      </c>
      <c r="F436" s="66" t="s">
        <v>154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>
        <v>0</v>
      </c>
      <c r="L436" s="2">
        <f t="shared" si="25"/>
        <v>6546000000</v>
      </c>
      <c r="M436" s="2">
        <f t="shared" si="26"/>
        <v>9892600000</v>
      </c>
      <c r="N436" s="2">
        <f t="shared" si="27"/>
        <v>3346600000</v>
      </c>
    </row>
    <row r="437" spans="1:14" x14ac:dyDescent="0.3">
      <c r="A437" t="s">
        <v>192</v>
      </c>
      <c r="B437" t="s">
        <v>7</v>
      </c>
      <c r="C437" s="1">
        <v>42369</v>
      </c>
      <c r="D437" s="65">
        <f t="shared" si="24"/>
        <v>2015</v>
      </c>
      <c r="E437" s="66" t="s">
        <v>3</v>
      </c>
      <c r="F437" s="66" t="s">
        <v>154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>
        <v>0</v>
      </c>
      <c r="L437" s="2">
        <f t="shared" si="25"/>
        <v>7293400000</v>
      </c>
      <c r="M437" s="2">
        <f t="shared" si="26"/>
        <v>10762500000</v>
      </c>
      <c r="N437" s="2">
        <f t="shared" si="27"/>
        <v>3469100000</v>
      </c>
    </row>
    <row r="438" spans="1:14" x14ac:dyDescent="0.3">
      <c r="A438" t="s">
        <v>193</v>
      </c>
      <c r="B438" t="s">
        <v>2</v>
      </c>
      <c r="C438" s="1">
        <v>41545</v>
      </c>
      <c r="D438" s="65">
        <f t="shared" si="24"/>
        <v>2013</v>
      </c>
      <c r="E438" s="66" t="s">
        <v>9</v>
      </c>
      <c r="F438" s="66" t="s">
        <v>194</v>
      </c>
      <c r="G438" s="2">
        <v>45041000000</v>
      </c>
      <c r="H438" s="2">
        <v>25034000000</v>
      </c>
      <c r="I438" s="2">
        <v>8365000000</v>
      </c>
      <c r="J438">
        <v>0</v>
      </c>
      <c r="K438" s="2">
        <v>2192000000</v>
      </c>
      <c r="L438" s="2">
        <f t="shared" si="25"/>
        <v>10557000000</v>
      </c>
      <c r="M438" s="2">
        <f t="shared" si="26"/>
        <v>20007000000</v>
      </c>
      <c r="N438" s="2">
        <f t="shared" si="27"/>
        <v>9450000000</v>
      </c>
    </row>
    <row r="439" spans="1:14" x14ac:dyDescent="0.3">
      <c r="A439" t="s">
        <v>193</v>
      </c>
      <c r="B439" t="s">
        <v>5</v>
      </c>
      <c r="C439" s="1">
        <v>41909</v>
      </c>
      <c r="D439" s="65">
        <f t="shared" si="24"/>
        <v>2014</v>
      </c>
      <c r="E439" s="66" t="s">
        <v>9</v>
      </c>
      <c r="F439" s="66" t="s">
        <v>194</v>
      </c>
      <c r="G439" s="2">
        <v>48813000000</v>
      </c>
      <c r="H439" s="2">
        <v>26420000000</v>
      </c>
      <c r="I439" s="2">
        <v>8565000000</v>
      </c>
      <c r="J439">
        <v>0</v>
      </c>
      <c r="K439" s="2">
        <v>2288000000</v>
      </c>
      <c r="L439" s="2">
        <f t="shared" si="25"/>
        <v>10853000000</v>
      </c>
      <c r="M439" s="2">
        <f t="shared" si="26"/>
        <v>22393000000</v>
      </c>
      <c r="N439" s="2">
        <f t="shared" si="27"/>
        <v>11540000000</v>
      </c>
    </row>
    <row r="440" spans="1:14" x14ac:dyDescent="0.3">
      <c r="A440" t="s">
        <v>193</v>
      </c>
      <c r="B440" t="s">
        <v>6</v>
      </c>
      <c r="C440" s="1">
        <v>42280</v>
      </c>
      <c r="D440" s="65">
        <f t="shared" si="24"/>
        <v>2015</v>
      </c>
      <c r="E440" s="66" t="s">
        <v>9</v>
      </c>
      <c r="F440" s="66" t="s">
        <v>194</v>
      </c>
      <c r="G440" s="2">
        <v>52465000000</v>
      </c>
      <c r="H440" s="2">
        <v>28364000000</v>
      </c>
      <c r="I440" s="2">
        <v>8523000000</v>
      </c>
      <c r="J440">
        <v>0</v>
      </c>
      <c r="K440" s="2">
        <v>2354000000</v>
      </c>
      <c r="L440" s="2">
        <f t="shared" si="25"/>
        <v>10877000000</v>
      </c>
      <c r="M440" s="2">
        <f t="shared" si="26"/>
        <v>24101000000</v>
      </c>
      <c r="N440" s="2">
        <f t="shared" si="27"/>
        <v>13224000000</v>
      </c>
    </row>
    <row r="441" spans="1:14" x14ac:dyDescent="0.3">
      <c r="A441" t="s">
        <v>193</v>
      </c>
      <c r="B441" t="s">
        <v>7</v>
      </c>
      <c r="C441" s="1">
        <v>42644</v>
      </c>
      <c r="D441" s="65">
        <f t="shared" si="24"/>
        <v>2016</v>
      </c>
      <c r="E441" s="66" t="s">
        <v>9</v>
      </c>
      <c r="F441" s="66" t="s">
        <v>194</v>
      </c>
      <c r="G441" s="2">
        <v>55632000000</v>
      </c>
      <c r="H441" s="2">
        <v>29993000000</v>
      </c>
      <c r="I441" s="2">
        <v>8754000000</v>
      </c>
      <c r="J441">
        <v>0</v>
      </c>
      <c r="K441" s="2">
        <v>2527000000</v>
      </c>
      <c r="L441" s="2">
        <f t="shared" si="25"/>
        <v>11281000000</v>
      </c>
      <c r="M441" s="2">
        <f t="shared" si="26"/>
        <v>25639000000</v>
      </c>
      <c r="N441" s="2">
        <f t="shared" si="27"/>
        <v>14358000000</v>
      </c>
    </row>
    <row r="442" spans="1:14" x14ac:dyDescent="0.3">
      <c r="A442" t="s">
        <v>195</v>
      </c>
      <c r="B442" t="s">
        <v>2</v>
      </c>
      <c r="C442" s="1">
        <v>41639</v>
      </c>
      <c r="D442" s="65">
        <f t="shared" si="24"/>
        <v>2013</v>
      </c>
      <c r="E442" s="66" t="s">
        <v>9</v>
      </c>
      <c r="F442" s="66" t="s">
        <v>138</v>
      </c>
      <c r="G442" s="2">
        <v>5535000000</v>
      </c>
      <c r="H442" s="2">
        <v>1689000000</v>
      </c>
      <c r="I442" s="2">
        <v>1598000000</v>
      </c>
      <c r="J442">
        <v>0</v>
      </c>
      <c r="K442" s="2">
        <v>276000000</v>
      </c>
      <c r="L442" s="2">
        <f t="shared" si="25"/>
        <v>1874000000</v>
      </c>
      <c r="M442" s="2">
        <f t="shared" si="26"/>
        <v>3846000000</v>
      </c>
      <c r="N442" s="2">
        <f t="shared" si="27"/>
        <v>1972000000</v>
      </c>
    </row>
    <row r="443" spans="1:14" x14ac:dyDescent="0.3">
      <c r="A443" t="s">
        <v>195</v>
      </c>
      <c r="B443" t="s">
        <v>5</v>
      </c>
      <c r="C443" s="1">
        <v>42004</v>
      </c>
      <c r="D443" s="65">
        <f t="shared" si="24"/>
        <v>2014</v>
      </c>
      <c r="E443" s="66" t="s">
        <v>9</v>
      </c>
      <c r="F443" s="66" t="s">
        <v>138</v>
      </c>
      <c r="G443" s="2">
        <v>6265000000</v>
      </c>
      <c r="H443" s="2">
        <v>2124000000</v>
      </c>
      <c r="I443" s="2">
        <v>1692000000</v>
      </c>
      <c r="J443">
        <v>0</v>
      </c>
      <c r="K443" s="2">
        <v>329000000</v>
      </c>
      <c r="L443" s="2">
        <f t="shared" si="25"/>
        <v>2021000000</v>
      </c>
      <c r="M443" s="2">
        <f t="shared" si="26"/>
        <v>4141000000</v>
      </c>
      <c r="N443" s="2">
        <f t="shared" si="27"/>
        <v>2120000000</v>
      </c>
    </row>
    <row r="444" spans="1:14" x14ac:dyDescent="0.3">
      <c r="A444" t="s">
        <v>195</v>
      </c>
      <c r="B444" t="s">
        <v>6</v>
      </c>
      <c r="C444" s="1">
        <v>42369</v>
      </c>
      <c r="D444" s="65">
        <f t="shared" si="24"/>
        <v>2015</v>
      </c>
      <c r="E444" s="66" t="s">
        <v>9</v>
      </c>
      <c r="F444" s="66" t="s">
        <v>138</v>
      </c>
      <c r="G444" s="2">
        <v>6394000000</v>
      </c>
      <c r="H444" s="2">
        <v>2343000000</v>
      </c>
      <c r="I444" s="2">
        <v>1669000000</v>
      </c>
      <c r="J444">
        <v>0</v>
      </c>
      <c r="K444" s="2">
        <v>330000000</v>
      </c>
      <c r="L444" s="2">
        <f t="shared" si="25"/>
        <v>1999000000</v>
      </c>
      <c r="M444" s="2">
        <f t="shared" si="26"/>
        <v>4051000000</v>
      </c>
      <c r="N444" s="2">
        <f t="shared" si="27"/>
        <v>2052000000</v>
      </c>
    </row>
    <row r="445" spans="1:14" x14ac:dyDescent="0.3">
      <c r="A445" t="s">
        <v>195</v>
      </c>
      <c r="B445" t="s">
        <v>7</v>
      </c>
      <c r="C445" s="1">
        <v>42735</v>
      </c>
      <c r="D445" s="65">
        <f t="shared" si="24"/>
        <v>2016</v>
      </c>
      <c r="E445" s="66" t="s">
        <v>9</v>
      </c>
      <c r="F445" s="66" t="s">
        <v>138</v>
      </c>
      <c r="G445" s="2">
        <v>6497000000</v>
      </c>
      <c r="H445" s="2">
        <v>2432000000</v>
      </c>
      <c r="I445" s="2">
        <v>1690000000</v>
      </c>
      <c r="J445">
        <v>0</v>
      </c>
      <c r="K445" s="2">
        <v>322000000</v>
      </c>
      <c r="L445" s="2">
        <f t="shared" si="25"/>
        <v>2012000000</v>
      </c>
      <c r="M445" s="2">
        <f t="shared" si="26"/>
        <v>4065000000</v>
      </c>
      <c r="N445" s="2">
        <f t="shared" si="27"/>
        <v>2053000000</v>
      </c>
    </row>
    <row r="446" spans="1:14" x14ac:dyDescent="0.3">
      <c r="A446" t="s">
        <v>196</v>
      </c>
      <c r="B446" t="s">
        <v>2</v>
      </c>
      <c r="C446" s="1">
        <v>41639</v>
      </c>
      <c r="D446" s="65">
        <f t="shared" si="24"/>
        <v>2013</v>
      </c>
      <c r="E446" s="66" t="s">
        <v>9</v>
      </c>
      <c r="F446" s="66" t="s">
        <v>138</v>
      </c>
      <c r="G446" s="2">
        <v>5535000000</v>
      </c>
      <c r="H446" s="2">
        <v>1689000000</v>
      </c>
      <c r="I446" s="2">
        <v>1598000000</v>
      </c>
      <c r="J446">
        <v>0</v>
      </c>
      <c r="K446" s="2">
        <v>276000000</v>
      </c>
      <c r="L446" s="2">
        <f t="shared" si="25"/>
        <v>1874000000</v>
      </c>
      <c r="M446" s="2">
        <f t="shared" si="26"/>
        <v>3846000000</v>
      </c>
      <c r="N446" s="2">
        <f t="shared" si="27"/>
        <v>1972000000</v>
      </c>
    </row>
    <row r="447" spans="1:14" x14ac:dyDescent="0.3">
      <c r="A447" t="s">
        <v>196</v>
      </c>
      <c r="B447" t="s">
        <v>5</v>
      </c>
      <c r="C447" s="1">
        <v>42004</v>
      </c>
      <c r="D447" s="65">
        <f t="shared" si="24"/>
        <v>2014</v>
      </c>
      <c r="E447" s="66" t="s">
        <v>9</v>
      </c>
      <c r="F447" s="66" t="s">
        <v>138</v>
      </c>
      <c r="G447" s="2">
        <v>6265000000</v>
      </c>
      <c r="H447" s="2">
        <v>2124000000</v>
      </c>
      <c r="I447" s="2">
        <v>1692000000</v>
      </c>
      <c r="J447">
        <v>0</v>
      </c>
      <c r="K447" s="2">
        <v>329000000</v>
      </c>
      <c r="L447" s="2">
        <f t="shared" si="25"/>
        <v>2021000000</v>
      </c>
      <c r="M447" s="2">
        <f t="shared" si="26"/>
        <v>4141000000</v>
      </c>
      <c r="N447" s="2">
        <f t="shared" si="27"/>
        <v>2120000000</v>
      </c>
    </row>
    <row r="448" spans="1:14" x14ac:dyDescent="0.3">
      <c r="A448" t="s">
        <v>196</v>
      </c>
      <c r="B448" t="s">
        <v>6</v>
      </c>
      <c r="C448" s="1">
        <v>42369</v>
      </c>
      <c r="D448" s="65">
        <f t="shared" si="24"/>
        <v>2015</v>
      </c>
      <c r="E448" s="66" t="s">
        <v>9</v>
      </c>
      <c r="F448" s="66" t="s">
        <v>138</v>
      </c>
      <c r="G448" s="2">
        <v>6394000000</v>
      </c>
      <c r="H448" s="2">
        <v>2343000000</v>
      </c>
      <c r="I448" s="2">
        <v>1669000000</v>
      </c>
      <c r="J448">
        <v>0</v>
      </c>
      <c r="K448" s="2">
        <v>330000000</v>
      </c>
      <c r="L448" s="2">
        <f t="shared" si="25"/>
        <v>1999000000</v>
      </c>
      <c r="M448" s="2">
        <f t="shared" si="26"/>
        <v>4051000000</v>
      </c>
      <c r="N448" s="2">
        <f t="shared" si="27"/>
        <v>2052000000</v>
      </c>
    </row>
    <row r="449" spans="1:14" x14ac:dyDescent="0.3">
      <c r="A449" t="s">
        <v>196</v>
      </c>
      <c r="B449" t="s">
        <v>7</v>
      </c>
      <c r="C449" s="1">
        <v>42735</v>
      </c>
      <c r="D449" s="65">
        <f t="shared" si="24"/>
        <v>2016</v>
      </c>
      <c r="E449" s="66" t="s">
        <v>9</v>
      </c>
      <c r="F449" s="66" t="s">
        <v>138</v>
      </c>
      <c r="G449" s="2">
        <v>6497000000</v>
      </c>
      <c r="H449" s="2">
        <v>2432000000</v>
      </c>
      <c r="I449" s="2">
        <v>1690000000</v>
      </c>
      <c r="J449">
        <v>0</v>
      </c>
      <c r="K449" s="2">
        <v>322000000</v>
      </c>
      <c r="L449" s="2">
        <f t="shared" si="25"/>
        <v>2012000000</v>
      </c>
      <c r="M449" s="2">
        <f t="shared" si="26"/>
        <v>4065000000</v>
      </c>
      <c r="N449" s="2">
        <f t="shared" si="27"/>
        <v>2053000000</v>
      </c>
    </row>
    <row r="450" spans="1:14" x14ac:dyDescent="0.3">
      <c r="A450" t="s">
        <v>197</v>
      </c>
      <c r="B450" t="s">
        <v>2</v>
      </c>
      <c r="C450" s="1">
        <v>41639</v>
      </c>
      <c r="D450" s="65">
        <f t="shared" si="24"/>
        <v>2013</v>
      </c>
      <c r="E450" s="66" t="s">
        <v>9</v>
      </c>
      <c r="F450" s="66" t="s">
        <v>111</v>
      </c>
      <c r="G450" s="2">
        <v>15051000000</v>
      </c>
      <c r="H450" s="2">
        <v>12274000000</v>
      </c>
      <c r="I450" s="2">
        <v>916000000</v>
      </c>
      <c r="J450">
        <v>0</v>
      </c>
      <c r="K450" s="2">
        <v>97000000</v>
      </c>
      <c r="L450" s="2">
        <f t="shared" si="25"/>
        <v>1013000000</v>
      </c>
      <c r="M450" s="2">
        <f t="shared" si="26"/>
        <v>2777000000</v>
      </c>
      <c r="N450" s="2">
        <f t="shared" si="27"/>
        <v>1764000000</v>
      </c>
    </row>
    <row r="451" spans="1:14" x14ac:dyDescent="0.3">
      <c r="A451" t="s">
        <v>197</v>
      </c>
      <c r="B451" t="s">
        <v>5</v>
      </c>
      <c r="C451" s="1">
        <v>42004</v>
      </c>
      <c r="D451" s="65">
        <f t="shared" ref="D451:D514" si="28">YEAR(C451)</f>
        <v>2014</v>
      </c>
      <c r="E451" s="66" t="s">
        <v>9</v>
      </c>
      <c r="F451" s="66" t="s">
        <v>111</v>
      </c>
      <c r="G451" s="2">
        <v>15499000000</v>
      </c>
      <c r="H451" s="2">
        <v>12471000000</v>
      </c>
      <c r="I451" s="2">
        <v>1036000000</v>
      </c>
      <c r="J451">
        <v>0</v>
      </c>
      <c r="K451" s="2">
        <v>94000000</v>
      </c>
      <c r="L451" s="2">
        <f t="shared" ref="L451:L514" si="29">I451+J451+K451</f>
        <v>1130000000</v>
      </c>
      <c r="M451" s="2">
        <f t="shared" ref="M451:M514" si="30">G451-H451</f>
        <v>3028000000</v>
      </c>
      <c r="N451" s="2">
        <f t="shared" ref="N451:N514" si="31">M451-L451</f>
        <v>1898000000</v>
      </c>
    </row>
    <row r="452" spans="1:14" x14ac:dyDescent="0.3">
      <c r="A452" t="s">
        <v>197</v>
      </c>
      <c r="B452" t="s">
        <v>6</v>
      </c>
      <c r="C452" s="1">
        <v>42369</v>
      </c>
      <c r="D452" s="65">
        <f t="shared" si="28"/>
        <v>2015</v>
      </c>
      <c r="E452" s="66" t="s">
        <v>9</v>
      </c>
      <c r="F452" s="66" t="s">
        <v>111</v>
      </c>
      <c r="G452" s="2">
        <v>15165000000</v>
      </c>
      <c r="H452" s="2">
        <v>12155000000</v>
      </c>
      <c r="I452" s="2">
        <v>1017000000</v>
      </c>
      <c r="J452">
        <v>0</v>
      </c>
      <c r="K452" s="2">
        <v>93000000</v>
      </c>
      <c r="L452" s="2">
        <f t="shared" si="29"/>
        <v>1110000000</v>
      </c>
      <c r="M452" s="2">
        <f t="shared" si="30"/>
        <v>3010000000</v>
      </c>
      <c r="N452" s="2">
        <f t="shared" si="31"/>
        <v>1900000000</v>
      </c>
    </row>
    <row r="453" spans="1:14" x14ac:dyDescent="0.3">
      <c r="A453" t="s">
        <v>197</v>
      </c>
      <c r="B453" t="s">
        <v>7</v>
      </c>
      <c r="C453" s="1">
        <v>42735</v>
      </c>
      <c r="D453" s="65">
        <f t="shared" si="28"/>
        <v>2016</v>
      </c>
      <c r="E453" s="66" t="s">
        <v>9</v>
      </c>
      <c r="F453" s="66" t="s">
        <v>111</v>
      </c>
      <c r="G453" s="2">
        <v>16661000000</v>
      </c>
      <c r="H453" s="2">
        <v>13107000000</v>
      </c>
      <c r="I453" s="2">
        <v>1145000000</v>
      </c>
      <c r="J453">
        <v>0</v>
      </c>
      <c r="K453" s="2">
        <v>134000000</v>
      </c>
      <c r="L453" s="2">
        <f t="shared" si="29"/>
        <v>1279000000</v>
      </c>
      <c r="M453" s="2">
        <f t="shared" si="30"/>
        <v>3554000000</v>
      </c>
      <c r="N453" s="2">
        <f t="shared" si="31"/>
        <v>2275000000</v>
      </c>
    </row>
    <row r="454" spans="1:14" x14ac:dyDescent="0.3">
      <c r="A454" t="s">
        <v>198</v>
      </c>
      <c r="B454" t="s">
        <v>2</v>
      </c>
      <c r="C454" s="1">
        <v>41274</v>
      </c>
      <c r="D454" s="65">
        <f t="shared" si="28"/>
        <v>2012</v>
      </c>
      <c r="E454" s="66" t="s">
        <v>42</v>
      </c>
      <c r="F454" s="66" t="s">
        <v>65</v>
      </c>
      <c r="G454" s="2">
        <v>1279067000</v>
      </c>
      <c r="H454" s="2">
        <v>461898000</v>
      </c>
      <c r="I454" s="2">
        <v>68538000</v>
      </c>
      <c r="J454">
        <v>0</v>
      </c>
      <c r="K454" s="2">
        <v>382553000</v>
      </c>
      <c r="L454" s="2">
        <f t="shared" si="29"/>
        <v>451091000</v>
      </c>
      <c r="M454" s="2">
        <f t="shared" si="30"/>
        <v>817169000</v>
      </c>
      <c r="N454" s="2">
        <f t="shared" si="31"/>
        <v>366078000</v>
      </c>
    </row>
    <row r="455" spans="1:14" x14ac:dyDescent="0.3">
      <c r="A455" t="s">
        <v>198</v>
      </c>
      <c r="B455" t="s">
        <v>5</v>
      </c>
      <c r="C455" s="1">
        <v>41639</v>
      </c>
      <c r="D455" s="65">
        <f t="shared" si="28"/>
        <v>2013</v>
      </c>
      <c r="E455" s="66" t="s">
        <v>42</v>
      </c>
      <c r="F455" s="66" t="s">
        <v>65</v>
      </c>
      <c r="G455" s="2">
        <v>1482259000</v>
      </c>
      <c r="H455" s="2">
        <v>555660000</v>
      </c>
      <c r="I455" s="2">
        <v>69323000</v>
      </c>
      <c r="J455">
        <v>0</v>
      </c>
      <c r="K455" s="2">
        <v>475464000</v>
      </c>
      <c r="L455" s="2">
        <f t="shared" si="29"/>
        <v>544787000</v>
      </c>
      <c r="M455" s="2">
        <f t="shared" si="30"/>
        <v>926599000</v>
      </c>
      <c r="N455" s="2">
        <f t="shared" si="31"/>
        <v>381812000</v>
      </c>
    </row>
    <row r="456" spans="1:14" x14ac:dyDescent="0.3">
      <c r="A456" t="s">
        <v>198</v>
      </c>
      <c r="B456" t="s">
        <v>6</v>
      </c>
      <c r="C456" s="1">
        <v>42004</v>
      </c>
      <c r="D456" s="65">
        <f t="shared" si="28"/>
        <v>2014</v>
      </c>
      <c r="E456" s="66" t="s">
        <v>42</v>
      </c>
      <c r="F456" s="66" t="s">
        <v>65</v>
      </c>
      <c r="G456" s="2">
        <v>1616438000</v>
      </c>
      <c r="H456" s="2">
        <v>603321000</v>
      </c>
      <c r="I456" s="2">
        <v>89468000</v>
      </c>
      <c r="J456">
        <v>0</v>
      </c>
      <c r="K456" s="2">
        <v>538513000</v>
      </c>
      <c r="L456" s="2">
        <f t="shared" si="29"/>
        <v>627981000</v>
      </c>
      <c r="M456" s="2">
        <f t="shared" si="30"/>
        <v>1013117000</v>
      </c>
      <c r="N456" s="2">
        <f t="shared" si="31"/>
        <v>385136000</v>
      </c>
    </row>
    <row r="457" spans="1:14" x14ac:dyDescent="0.3">
      <c r="A457" t="s">
        <v>198</v>
      </c>
      <c r="B457" t="s">
        <v>7</v>
      </c>
      <c r="C457" s="1">
        <v>42369</v>
      </c>
      <c r="D457" s="65">
        <f t="shared" si="28"/>
        <v>2015</v>
      </c>
      <c r="E457" s="66" t="s">
        <v>42</v>
      </c>
      <c r="F457" s="66" t="s">
        <v>65</v>
      </c>
      <c r="G457" s="2">
        <v>1763336000</v>
      </c>
      <c r="H457" s="2">
        <v>651282000</v>
      </c>
      <c r="I457" s="2">
        <v>139616000</v>
      </c>
      <c r="J457">
        <v>0</v>
      </c>
      <c r="K457" s="2">
        <v>570527000</v>
      </c>
      <c r="L457" s="2">
        <f t="shared" si="29"/>
        <v>710143000</v>
      </c>
      <c r="M457" s="2">
        <f t="shared" si="30"/>
        <v>1112054000</v>
      </c>
      <c r="N457" s="2">
        <f t="shared" si="31"/>
        <v>401911000</v>
      </c>
    </row>
    <row r="458" spans="1:14" x14ac:dyDescent="0.3">
      <c r="A458" t="s">
        <v>199</v>
      </c>
      <c r="B458" t="s">
        <v>2</v>
      </c>
      <c r="C458" s="1">
        <v>41307</v>
      </c>
      <c r="D458" s="65">
        <f t="shared" si="28"/>
        <v>2013</v>
      </c>
      <c r="E458" s="66" t="s">
        <v>9</v>
      </c>
      <c r="F458" s="66" t="s">
        <v>187</v>
      </c>
      <c r="G458" s="2">
        <v>7394500000</v>
      </c>
      <c r="H458" s="2">
        <v>4741800000</v>
      </c>
      <c r="I458" s="2">
        <v>1732600000</v>
      </c>
      <c r="J458">
        <v>0</v>
      </c>
      <c r="K458">
        <v>0</v>
      </c>
      <c r="L458" s="2">
        <f t="shared" si="29"/>
        <v>1732600000</v>
      </c>
      <c r="M458" s="2">
        <f t="shared" si="30"/>
        <v>2652700000</v>
      </c>
      <c r="N458" s="2">
        <f t="shared" si="31"/>
        <v>920100000</v>
      </c>
    </row>
    <row r="459" spans="1:14" x14ac:dyDescent="0.3">
      <c r="A459" t="s">
        <v>199</v>
      </c>
      <c r="B459" t="s">
        <v>5</v>
      </c>
      <c r="C459" s="1">
        <v>41671</v>
      </c>
      <c r="D459" s="65">
        <f t="shared" si="28"/>
        <v>2014</v>
      </c>
      <c r="E459" s="66" t="s">
        <v>9</v>
      </c>
      <c r="F459" s="66" t="s">
        <v>187</v>
      </c>
      <c r="G459" s="2">
        <v>7840300000</v>
      </c>
      <c r="H459" s="2">
        <v>5050500000</v>
      </c>
      <c r="I459" s="2">
        <v>1819500000</v>
      </c>
      <c r="J459">
        <v>0</v>
      </c>
      <c r="K459">
        <v>0</v>
      </c>
      <c r="L459" s="2">
        <f t="shared" si="29"/>
        <v>1819500000</v>
      </c>
      <c r="M459" s="2">
        <f t="shared" si="30"/>
        <v>2789800000</v>
      </c>
      <c r="N459" s="2">
        <f t="shared" si="31"/>
        <v>970300000</v>
      </c>
    </row>
    <row r="460" spans="1:14" x14ac:dyDescent="0.3">
      <c r="A460" t="s">
        <v>199</v>
      </c>
      <c r="B460" t="s">
        <v>6</v>
      </c>
      <c r="C460" s="1">
        <v>42035</v>
      </c>
      <c r="D460" s="65">
        <f t="shared" si="28"/>
        <v>2015</v>
      </c>
      <c r="E460" s="66" t="s">
        <v>9</v>
      </c>
      <c r="F460" s="66" t="s">
        <v>187</v>
      </c>
      <c r="G460" s="2">
        <v>8602200000</v>
      </c>
      <c r="H460" s="2">
        <v>5568200000</v>
      </c>
      <c r="I460" s="2">
        <v>1993800000</v>
      </c>
      <c r="J460">
        <v>0</v>
      </c>
      <c r="K460">
        <v>0</v>
      </c>
      <c r="L460" s="2">
        <f t="shared" si="29"/>
        <v>1993800000</v>
      </c>
      <c r="M460" s="2">
        <f t="shared" si="30"/>
        <v>3034000000</v>
      </c>
      <c r="N460" s="2">
        <f t="shared" si="31"/>
        <v>1040200000</v>
      </c>
    </row>
    <row r="461" spans="1:14" x14ac:dyDescent="0.3">
      <c r="A461" t="s">
        <v>199</v>
      </c>
      <c r="B461" t="s">
        <v>7</v>
      </c>
      <c r="C461" s="1">
        <v>42399</v>
      </c>
      <c r="D461" s="65">
        <f t="shared" si="28"/>
        <v>2016</v>
      </c>
      <c r="E461" s="66" t="s">
        <v>9</v>
      </c>
      <c r="F461" s="66" t="s">
        <v>187</v>
      </c>
      <c r="G461" s="2">
        <v>15498400000</v>
      </c>
      <c r="H461" s="2">
        <v>10841700000</v>
      </c>
      <c r="I461" s="2">
        <v>3607000000</v>
      </c>
      <c r="J461">
        <v>0</v>
      </c>
      <c r="K461">
        <v>0</v>
      </c>
      <c r="L461" s="2">
        <f t="shared" si="29"/>
        <v>3607000000</v>
      </c>
      <c r="M461" s="2">
        <f t="shared" si="30"/>
        <v>4656700000</v>
      </c>
      <c r="N461" s="2">
        <f t="shared" si="31"/>
        <v>1049700000</v>
      </c>
    </row>
    <row r="462" spans="1:14" x14ac:dyDescent="0.3">
      <c r="A462" t="s">
        <v>200</v>
      </c>
      <c r="B462" t="s">
        <v>2</v>
      </c>
      <c r="C462" s="1">
        <v>41274</v>
      </c>
      <c r="D462" s="65">
        <f t="shared" si="28"/>
        <v>2012</v>
      </c>
      <c r="E462" s="66" t="s">
        <v>3</v>
      </c>
      <c r="F462" s="66" t="s">
        <v>201</v>
      </c>
      <c r="G462" s="2">
        <v>1663000000</v>
      </c>
      <c r="H462">
        <v>0</v>
      </c>
      <c r="I462" s="2">
        <v>1123200000</v>
      </c>
      <c r="J462">
        <v>0</v>
      </c>
      <c r="K462" s="2">
        <v>78300000</v>
      </c>
      <c r="L462" s="2">
        <f t="shared" si="29"/>
        <v>1201500000</v>
      </c>
      <c r="M462" s="2">
        <f t="shared" si="30"/>
        <v>1663000000</v>
      </c>
      <c r="N462" s="2">
        <f t="shared" si="31"/>
        <v>461500000</v>
      </c>
    </row>
    <row r="463" spans="1:14" x14ac:dyDescent="0.3">
      <c r="A463" t="s">
        <v>200</v>
      </c>
      <c r="B463" t="s">
        <v>5</v>
      </c>
      <c r="C463" s="1">
        <v>41639</v>
      </c>
      <c r="D463" s="65">
        <f t="shared" si="28"/>
        <v>2013</v>
      </c>
      <c r="E463" s="66" t="s">
        <v>3</v>
      </c>
      <c r="F463" s="66" t="s">
        <v>201</v>
      </c>
      <c r="G463" s="2">
        <v>1558400000</v>
      </c>
      <c r="H463">
        <v>0</v>
      </c>
      <c r="I463" s="2">
        <v>1058000000</v>
      </c>
      <c r="J463">
        <v>0</v>
      </c>
      <c r="K463" s="2">
        <v>60400000</v>
      </c>
      <c r="L463" s="2">
        <f t="shared" si="29"/>
        <v>1118400000</v>
      </c>
      <c r="M463" s="2">
        <f t="shared" si="30"/>
        <v>1558400000</v>
      </c>
      <c r="N463" s="2">
        <f t="shared" si="31"/>
        <v>440000000</v>
      </c>
    </row>
    <row r="464" spans="1:14" x14ac:dyDescent="0.3">
      <c r="A464" t="s">
        <v>200</v>
      </c>
      <c r="B464" t="s">
        <v>6</v>
      </c>
      <c r="C464" s="1">
        <v>42004</v>
      </c>
      <c r="D464" s="65">
        <f t="shared" si="28"/>
        <v>2014</v>
      </c>
      <c r="E464" s="66" t="s">
        <v>3</v>
      </c>
      <c r="F464" s="66" t="s">
        <v>201</v>
      </c>
      <c r="G464" s="2">
        <v>1584500000</v>
      </c>
      <c r="H464">
        <v>0</v>
      </c>
      <c r="I464" s="2">
        <v>1105700000</v>
      </c>
      <c r="J464">
        <v>0</v>
      </c>
      <c r="K464" s="2">
        <v>52500000</v>
      </c>
      <c r="L464" s="2">
        <f t="shared" si="29"/>
        <v>1158200000</v>
      </c>
      <c r="M464" s="2">
        <f t="shared" si="30"/>
        <v>1584500000</v>
      </c>
      <c r="N464" s="2">
        <f t="shared" si="31"/>
        <v>426300000</v>
      </c>
    </row>
    <row r="465" spans="1:14" x14ac:dyDescent="0.3">
      <c r="A465" t="s">
        <v>200</v>
      </c>
      <c r="B465" t="s">
        <v>7</v>
      </c>
      <c r="C465" s="1">
        <v>42369</v>
      </c>
      <c r="D465" s="65">
        <f t="shared" si="28"/>
        <v>2015</v>
      </c>
      <c r="E465" s="66" t="s">
        <v>3</v>
      </c>
      <c r="F465" s="66" t="s">
        <v>201</v>
      </c>
      <c r="G465" s="2">
        <v>1637100000</v>
      </c>
      <c r="H465">
        <v>0</v>
      </c>
      <c r="I465" s="2">
        <v>1209100000</v>
      </c>
      <c r="J465">
        <v>0</v>
      </c>
      <c r="K465" s="2">
        <v>58700000</v>
      </c>
      <c r="L465" s="2">
        <f t="shared" si="29"/>
        <v>1267800000</v>
      </c>
      <c r="M465" s="2">
        <f t="shared" si="30"/>
        <v>1637100000</v>
      </c>
      <c r="N465" s="2">
        <f t="shared" si="31"/>
        <v>369300000</v>
      </c>
    </row>
    <row r="466" spans="1:14" x14ac:dyDescent="0.3">
      <c r="A466" t="s">
        <v>202</v>
      </c>
      <c r="B466" t="s">
        <v>2</v>
      </c>
      <c r="C466" s="1">
        <v>41639</v>
      </c>
      <c r="D466" s="65">
        <f t="shared" si="28"/>
        <v>2013</v>
      </c>
      <c r="E466" s="66" t="s">
        <v>3</v>
      </c>
      <c r="F466" s="66" t="s">
        <v>147</v>
      </c>
      <c r="G466" s="2">
        <v>7155096000</v>
      </c>
      <c r="H466" s="2">
        <v>4376505000</v>
      </c>
      <c r="I466" s="2">
        <v>1616921000</v>
      </c>
      <c r="J466">
        <v>0</v>
      </c>
      <c r="K466">
        <v>0</v>
      </c>
      <c r="L466" s="2">
        <f t="shared" si="29"/>
        <v>1616921000</v>
      </c>
      <c r="M466" s="2">
        <f t="shared" si="30"/>
        <v>2778591000</v>
      </c>
      <c r="N466" s="2">
        <f t="shared" si="31"/>
        <v>1161670000</v>
      </c>
    </row>
    <row r="467" spans="1:14" x14ac:dyDescent="0.3">
      <c r="A467" t="s">
        <v>202</v>
      </c>
      <c r="B467" t="s">
        <v>5</v>
      </c>
      <c r="C467" s="1">
        <v>42004</v>
      </c>
      <c r="D467" s="65">
        <f t="shared" si="28"/>
        <v>2014</v>
      </c>
      <c r="E467" s="66" t="s">
        <v>3</v>
      </c>
      <c r="F467" s="66" t="s">
        <v>147</v>
      </c>
      <c r="G467" s="2">
        <v>7752728000</v>
      </c>
      <c r="H467" s="2">
        <v>4778479000</v>
      </c>
      <c r="I467" s="2">
        <v>1758765000</v>
      </c>
      <c r="J467">
        <v>0</v>
      </c>
      <c r="K467">
        <v>0</v>
      </c>
      <c r="L467" s="2">
        <f t="shared" si="29"/>
        <v>1758765000</v>
      </c>
      <c r="M467" s="2">
        <f t="shared" si="30"/>
        <v>2974249000</v>
      </c>
      <c r="N467" s="2">
        <f t="shared" si="31"/>
        <v>1215484000</v>
      </c>
    </row>
    <row r="468" spans="1:14" x14ac:dyDescent="0.3">
      <c r="A468" t="s">
        <v>202</v>
      </c>
      <c r="B468" t="s">
        <v>6</v>
      </c>
      <c r="C468" s="1">
        <v>42369</v>
      </c>
      <c r="D468" s="65">
        <f t="shared" si="28"/>
        <v>2015</v>
      </c>
      <c r="E468" s="66" t="s">
        <v>3</v>
      </c>
      <c r="F468" s="66" t="s">
        <v>147</v>
      </c>
      <c r="G468" s="2">
        <v>6956311000</v>
      </c>
      <c r="H468" s="2">
        <v>4388167000</v>
      </c>
      <c r="I468" s="2">
        <v>1647382000</v>
      </c>
      <c r="J468">
        <v>0</v>
      </c>
      <c r="K468">
        <v>0</v>
      </c>
      <c r="L468" s="2">
        <f t="shared" si="29"/>
        <v>1647382000</v>
      </c>
      <c r="M468" s="2">
        <f t="shared" si="30"/>
        <v>2568144000</v>
      </c>
      <c r="N468" s="2">
        <f t="shared" si="31"/>
        <v>920762000</v>
      </c>
    </row>
    <row r="469" spans="1:14" x14ac:dyDescent="0.3">
      <c r="A469" t="s">
        <v>202</v>
      </c>
      <c r="B469" t="s">
        <v>7</v>
      </c>
      <c r="C469" s="1">
        <v>42735</v>
      </c>
      <c r="D469" s="65">
        <f t="shared" si="28"/>
        <v>2016</v>
      </c>
      <c r="E469" s="66" t="s">
        <v>3</v>
      </c>
      <c r="F469" s="66" t="s">
        <v>147</v>
      </c>
      <c r="G469" s="2">
        <v>6794342000</v>
      </c>
      <c r="H469" s="2">
        <v>4322373000</v>
      </c>
      <c r="I469" s="2">
        <v>1757523000</v>
      </c>
      <c r="J469">
        <v>0</v>
      </c>
      <c r="K469">
        <v>0</v>
      </c>
      <c r="L469" s="2">
        <f t="shared" si="29"/>
        <v>1757523000</v>
      </c>
      <c r="M469" s="2">
        <f t="shared" si="30"/>
        <v>2471969000</v>
      </c>
      <c r="N469" s="2">
        <f t="shared" si="31"/>
        <v>714446000</v>
      </c>
    </row>
    <row r="470" spans="1:14" x14ac:dyDescent="0.3">
      <c r="A470" t="s">
        <v>203</v>
      </c>
      <c r="B470" t="s">
        <v>2</v>
      </c>
      <c r="C470" s="1">
        <v>41639</v>
      </c>
      <c r="D470" s="65">
        <f t="shared" si="28"/>
        <v>2013</v>
      </c>
      <c r="E470" s="66" t="s">
        <v>26</v>
      </c>
      <c r="F470" s="66" t="s">
        <v>204</v>
      </c>
      <c r="G470" s="2">
        <v>5997000000</v>
      </c>
      <c r="H470" s="2">
        <v>2499000000</v>
      </c>
      <c r="I470" s="2">
        <v>2337000000</v>
      </c>
      <c r="J470">
        <v>0</v>
      </c>
      <c r="K470" s="2">
        <v>115000000</v>
      </c>
      <c r="L470" s="2">
        <f t="shared" si="29"/>
        <v>2452000000</v>
      </c>
      <c r="M470" s="2">
        <f t="shared" si="30"/>
        <v>3498000000</v>
      </c>
      <c r="N470" s="2">
        <f t="shared" si="31"/>
        <v>1046000000</v>
      </c>
    </row>
    <row r="471" spans="1:14" x14ac:dyDescent="0.3">
      <c r="A471" t="s">
        <v>203</v>
      </c>
      <c r="B471" t="s">
        <v>5</v>
      </c>
      <c r="C471" s="1">
        <v>42004</v>
      </c>
      <c r="D471" s="65">
        <f t="shared" si="28"/>
        <v>2014</v>
      </c>
      <c r="E471" s="66" t="s">
        <v>26</v>
      </c>
      <c r="F471" s="66" t="s">
        <v>204</v>
      </c>
      <c r="G471" s="2">
        <v>6121000000</v>
      </c>
      <c r="H471" s="2">
        <v>2491000000</v>
      </c>
      <c r="I471" s="2">
        <v>2335000000</v>
      </c>
      <c r="J471">
        <v>0</v>
      </c>
      <c r="K471" s="2">
        <v>115000000</v>
      </c>
      <c r="L471" s="2">
        <f t="shared" si="29"/>
        <v>2450000000</v>
      </c>
      <c r="M471" s="2">
        <f t="shared" si="30"/>
        <v>3630000000</v>
      </c>
      <c r="N471" s="2">
        <f t="shared" si="31"/>
        <v>1180000000</v>
      </c>
    </row>
    <row r="472" spans="1:14" x14ac:dyDescent="0.3">
      <c r="A472" t="s">
        <v>203</v>
      </c>
      <c r="B472" t="s">
        <v>6</v>
      </c>
      <c r="C472" s="1">
        <v>42369</v>
      </c>
      <c r="D472" s="65">
        <f t="shared" si="28"/>
        <v>2015</v>
      </c>
      <c r="E472" s="66" t="s">
        <v>26</v>
      </c>
      <c r="F472" s="66" t="s">
        <v>204</v>
      </c>
      <c r="G472" s="2">
        <v>6282000000</v>
      </c>
      <c r="H472" s="2">
        <v>2559000000</v>
      </c>
      <c r="I472" s="2">
        <v>2320000000</v>
      </c>
      <c r="J472">
        <v>0</v>
      </c>
      <c r="K472" s="2">
        <v>105000000</v>
      </c>
      <c r="L472" s="2">
        <f t="shared" si="29"/>
        <v>2425000000</v>
      </c>
      <c r="M472" s="2">
        <f t="shared" si="30"/>
        <v>3723000000</v>
      </c>
      <c r="N472" s="2">
        <f t="shared" si="31"/>
        <v>1298000000</v>
      </c>
    </row>
    <row r="473" spans="1:14" x14ac:dyDescent="0.3">
      <c r="A473" t="s">
        <v>203</v>
      </c>
      <c r="B473" t="s">
        <v>7</v>
      </c>
      <c r="C473" s="1">
        <v>42735</v>
      </c>
      <c r="D473" s="65">
        <f t="shared" si="28"/>
        <v>2016</v>
      </c>
      <c r="E473" s="66" t="s">
        <v>26</v>
      </c>
      <c r="F473" s="66" t="s">
        <v>204</v>
      </c>
      <c r="G473" s="2">
        <v>6440000000</v>
      </c>
      <c r="H473" s="2">
        <v>2582000000</v>
      </c>
      <c r="I473" s="2">
        <v>2326000000</v>
      </c>
      <c r="J473">
        <v>0</v>
      </c>
      <c r="K473" s="2">
        <v>99000000</v>
      </c>
      <c r="L473" s="2">
        <f t="shared" si="29"/>
        <v>2425000000</v>
      </c>
      <c r="M473" s="2">
        <f t="shared" si="30"/>
        <v>3858000000</v>
      </c>
      <c r="N473" s="2">
        <f t="shared" si="31"/>
        <v>1433000000</v>
      </c>
    </row>
    <row r="474" spans="1:14" x14ac:dyDescent="0.3">
      <c r="A474" t="s">
        <v>205</v>
      </c>
      <c r="B474" t="s">
        <v>2</v>
      </c>
      <c r="C474" s="1">
        <v>41420</v>
      </c>
      <c r="D474" s="65">
        <f t="shared" si="28"/>
        <v>2013</v>
      </c>
      <c r="E474" s="66" t="s">
        <v>9</v>
      </c>
      <c r="F474" s="66" t="s">
        <v>145</v>
      </c>
      <c r="G474" s="2">
        <v>5921000000</v>
      </c>
      <c r="H474" s="2">
        <v>4616600000</v>
      </c>
      <c r="I474" s="2">
        <v>625200000</v>
      </c>
      <c r="J474">
        <v>0</v>
      </c>
      <c r="K474" s="2">
        <v>278300000</v>
      </c>
      <c r="L474" s="2">
        <f t="shared" si="29"/>
        <v>903500000</v>
      </c>
      <c r="M474" s="2">
        <f t="shared" si="30"/>
        <v>1304400000</v>
      </c>
      <c r="N474" s="2">
        <f t="shared" si="31"/>
        <v>400900000</v>
      </c>
    </row>
    <row r="475" spans="1:14" x14ac:dyDescent="0.3">
      <c r="A475" t="s">
        <v>205</v>
      </c>
      <c r="B475" t="s">
        <v>5</v>
      </c>
      <c r="C475" s="1">
        <v>41784</v>
      </c>
      <c r="D475" s="65">
        <f t="shared" si="28"/>
        <v>2014</v>
      </c>
      <c r="E475" s="66" t="s">
        <v>9</v>
      </c>
      <c r="F475" s="66" t="s">
        <v>145</v>
      </c>
      <c r="G475" s="2">
        <v>6285600000</v>
      </c>
      <c r="H475" s="2">
        <v>4990500000</v>
      </c>
      <c r="I475" s="2">
        <v>665400000</v>
      </c>
      <c r="J475">
        <v>0</v>
      </c>
      <c r="K475" s="2">
        <v>304400000</v>
      </c>
      <c r="L475" s="2">
        <f t="shared" si="29"/>
        <v>969800000</v>
      </c>
      <c r="M475" s="2">
        <f t="shared" si="30"/>
        <v>1295100000</v>
      </c>
      <c r="N475" s="2">
        <f t="shared" si="31"/>
        <v>325300000</v>
      </c>
    </row>
    <row r="476" spans="1:14" x14ac:dyDescent="0.3">
      <c r="A476" t="s">
        <v>205</v>
      </c>
      <c r="B476" t="s">
        <v>6</v>
      </c>
      <c r="C476" s="1">
        <v>42155</v>
      </c>
      <c r="D476" s="65">
        <f t="shared" si="28"/>
        <v>2015</v>
      </c>
      <c r="E476" s="66" t="s">
        <v>9</v>
      </c>
      <c r="F476" s="66" t="s">
        <v>145</v>
      </c>
      <c r="G476" s="2">
        <v>6764000000</v>
      </c>
      <c r="H476" s="2">
        <v>5341500000</v>
      </c>
      <c r="I476" s="2">
        <v>673500000</v>
      </c>
      <c r="J476">
        <v>0</v>
      </c>
      <c r="K476" s="2">
        <v>319300000</v>
      </c>
      <c r="L476" s="2">
        <f t="shared" si="29"/>
        <v>992800000</v>
      </c>
      <c r="M476" s="2">
        <f t="shared" si="30"/>
        <v>1422500000</v>
      </c>
      <c r="N476" s="2">
        <f t="shared" si="31"/>
        <v>429700000</v>
      </c>
    </row>
    <row r="477" spans="1:14" x14ac:dyDescent="0.3">
      <c r="A477" t="s">
        <v>205</v>
      </c>
      <c r="B477" t="s">
        <v>7</v>
      </c>
      <c r="C477" s="1">
        <v>42519</v>
      </c>
      <c r="D477" s="65">
        <f t="shared" si="28"/>
        <v>2016</v>
      </c>
      <c r="E477" s="66" t="s">
        <v>9</v>
      </c>
      <c r="F477" s="66" t="s">
        <v>145</v>
      </c>
      <c r="G477" s="2">
        <v>6933500000</v>
      </c>
      <c r="H477" s="2">
        <v>5392400000</v>
      </c>
      <c r="I477" s="2">
        <v>622900000</v>
      </c>
      <c r="J477">
        <v>0</v>
      </c>
      <c r="K477" s="2">
        <v>290200000</v>
      </c>
      <c r="L477" s="2">
        <f t="shared" si="29"/>
        <v>913100000</v>
      </c>
      <c r="M477" s="2">
        <f t="shared" si="30"/>
        <v>1541100000</v>
      </c>
      <c r="N477" s="2">
        <f t="shared" si="31"/>
        <v>628000000</v>
      </c>
    </row>
    <row r="478" spans="1:14" x14ac:dyDescent="0.3">
      <c r="A478" t="s">
        <v>206</v>
      </c>
      <c r="B478" t="s">
        <v>2</v>
      </c>
      <c r="C478" s="1">
        <v>41274</v>
      </c>
      <c r="D478" s="65">
        <f t="shared" si="28"/>
        <v>2012</v>
      </c>
      <c r="E478" s="66" t="s">
        <v>32</v>
      </c>
      <c r="F478" s="66" t="s">
        <v>35</v>
      </c>
      <c r="G478" s="2">
        <v>17912000000</v>
      </c>
      <c r="H478" s="2">
        <v>11235000000</v>
      </c>
      <c r="I478" s="2">
        <v>965000000</v>
      </c>
      <c r="J478">
        <v>0</v>
      </c>
      <c r="K478" s="2">
        <v>2145000000</v>
      </c>
      <c r="L478" s="2">
        <f t="shared" si="29"/>
        <v>3110000000</v>
      </c>
      <c r="M478" s="2">
        <f t="shared" si="30"/>
        <v>6677000000</v>
      </c>
      <c r="N478" s="2">
        <f t="shared" si="31"/>
        <v>3567000000</v>
      </c>
    </row>
    <row r="479" spans="1:14" x14ac:dyDescent="0.3">
      <c r="A479" t="s">
        <v>206</v>
      </c>
      <c r="B479" t="s">
        <v>5</v>
      </c>
      <c r="C479" s="1">
        <v>41639</v>
      </c>
      <c r="D479" s="65">
        <f t="shared" si="28"/>
        <v>2013</v>
      </c>
      <c r="E479" s="66" t="s">
        <v>32</v>
      </c>
      <c r="F479" s="66" t="s">
        <v>35</v>
      </c>
      <c r="G479" s="2">
        <v>22756000000</v>
      </c>
      <c r="H479" s="2">
        <v>13545000000</v>
      </c>
      <c r="I479" s="2">
        <v>1274000000</v>
      </c>
      <c r="J479">
        <v>0</v>
      </c>
      <c r="K479" s="2">
        <v>2668000000</v>
      </c>
      <c r="L479" s="2">
        <f t="shared" si="29"/>
        <v>3942000000</v>
      </c>
      <c r="M479" s="2">
        <f t="shared" si="30"/>
        <v>9211000000</v>
      </c>
      <c r="N479" s="2">
        <f t="shared" si="31"/>
        <v>5269000000</v>
      </c>
    </row>
    <row r="480" spans="1:14" x14ac:dyDescent="0.3">
      <c r="A480" t="s">
        <v>206</v>
      </c>
      <c r="B480" t="s">
        <v>6</v>
      </c>
      <c r="C480" s="1">
        <v>42004</v>
      </c>
      <c r="D480" s="65">
        <f t="shared" si="28"/>
        <v>2014</v>
      </c>
      <c r="E480" s="66" t="s">
        <v>32</v>
      </c>
      <c r="F480" s="66" t="s">
        <v>35</v>
      </c>
      <c r="G480" s="2">
        <v>23925000000</v>
      </c>
      <c r="H480" s="2">
        <v>14323000000</v>
      </c>
      <c r="I480" s="2">
        <v>1213000000</v>
      </c>
      <c r="J480">
        <v>0</v>
      </c>
      <c r="K480" s="2">
        <v>3066000000</v>
      </c>
      <c r="L480" s="2">
        <f t="shared" si="29"/>
        <v>4279000000</v>
      </c>
      <c r="M480" s="2">
        <f t="shared" si="30"/>
        <v>9602000000</v>
      </c>
      <c r="N480" s="2">
        <f t="shared" si="31"/>
        <v>5323000000</v>
      </c>
    </row>
    <row r="481" spans="1:14" x14ac:dyDescent="0.3">
      <c r="A481" t="s">
        <v>206</v>
      </c>
      <c r="B481" t="s">
        <v>7</v>
      </c>
      <c r="C481" s="1">
        <v>42369</v>
      </c>
      <c r="D481" s="65">
        <f t="shared" si="28"/>
        <v>2015</v>
      </c>
      <c r="E481" s="66" t="s">
        <v>32</v>
      </c>
      <c r="F481" s="66" t="s">
        <v>35</v>
      </c>
      <c r="G481" s="2">
        <v>23459000000</v>
      </c>
      <c r="H481" s="2">
        <v>13728000000</v>
      </c>
      <c r="I481" s="2">
        <v>1135000000</v>
      </c>
      <c r="J481">
        <v>0</v>
      </c>
      <c r="K481" s="2">
        <v>3144000000</v>
      </c>
      <c r="L481" s="2">
        <f t="shared" si="29"/>
        <v>4279000000</v>
      </c>
      <c r="M481" s="2">
        <f t="shared" si="30"/>
        <v>9731000000</v>
      </c>
      <c r="N481" s="2">
        <f t="shared" si="31"/>
        <v>5452000000</v>
      </c>
    </row>
    <row r="482" spans="1:14" x14ac:dyDescent="0.3">
      <c r="A482" t="s">
        <v>207</v>
      </c>
      <c r="B482" t="s">
        <v>2</v>
      </c>
      <c r="C482" s="1">
        <v>41274</v>
      </c>
      <c r="D482" s="65">
        <f t="shared" si="28"/>
        <v>2012</v>
      </c>
      <c r="E482" s="66" t="s">
        <v>15</v>
      </c>
      <c r="F482" s="66" t="s">
        <v>189</v>
      </c>
      <c r="G482" s="2">
        <v>8186280000</v>
      </c>
      <c r="H482" s="2">
        <v>5583549000</v>
      </c>
      <c r="I482" s="2">
        <v>889879000</v>
      </c>
      <c r="J482">
        <v>0</v>
      </c>
      <c r="K482" s="2">
        <v>341969000</v>
      </c>
      <c r="L482" s="2">
        <f t="shared" si="29"/>
        <v>1231848000</v>
      </c>
      <c r="M482" s="2">
        <f t="shared" si="30"/>
        <v>2602731000</v>
      </c>
      <c r="N482" s="2">
        <f t="shared" si="31"/>
        <v>1370883000</v>
      </c>
    </row>
    <row r="483" spans="1:14" x14ac:dyDescent="0.3">
      <c r="A483" t="s">
        <v>207</v>
      </c>
      <c r="B483" t="s">
        <v>5</v>
      </c>
      <c r="C483" s="1">
        <v>41639</v>
      </c>
      <c r="D483" s="65">
        <f t="shared" si="28"/>
        <v>2013</v>
      </c>
      <c r="E483" s="66" t="s">
        <v>15</v>
      </c>
      <c r="F483" s="66" t="s">
        <v>189</v>
      </c>
      <c r="G483" s="2">
        <v>11764050000</v>
      </c>
      <c r="H483" s="2">
        <v>8198377000</v>
      </c>
      <c r="I483" s="2">
        <v>1516508000</v>
      </c>
      <c r="J483">
        <v>0</v>
      </c>
      <c r="K483" s="2">
        <v>528737000</v>
      </c>
      <c r="L483" s="2">
        <f t="shared" si="29"/>
        <v>2045245000</v>
      </c>
      <c r="M483" s="2">
        <f t="shared" si="30"/>
        <v>3565673000</v>
      </c>
      <c r="N483" s="2">
        <f t="shared" si="31"/>
        <v>1520428000</v>
      </c>
    </row>
    <row r="484" spans="1:14" x14ac:dyDescent="0.3">
      <c r="A484" t="s">
        <v>207</v>
      </c>
      <c r="B484" t="s">
        <v>6</v>
      </c>
      <c r="C484" s="1">
        <v>42004</v>
      </c>
      <c r="D484" s="65">
        <f t="shared" si="28"/>
        <v>2014</v>
      </c>
      <c r="E484" s="66" t="s">
        <v>15</v>
      </c>
      <c r="F484" s="66" t="s">
        <v>189</v>
      </c>
      <c r="G484" s="2">
        <v>12795106000</v>
      </c>
      <c r="H484" s="2">
        <v>9119305000</v>
      </c>
      <c r="I484" s="2">
        <v>1278506000</v>
      </c>
      <c r="J484">
        <v>0</v>
      </c>
      <c r="K484" s="2">
        <v>590935000</v>
      </c>
      <c r="L484" s="2">
        <f t="shared" si="29"/>
        <v>1869441000</v>
      </c>
      <c r="M484" s="2">
        <f t="shared" si="30"/>
        <v>3675801000</v>
      </c>
      <c r="N484" s="2">
        <f t="shared" si="31"/>
        <v>1806360000</v>
      </c>
    </row>
    <row r="485" spans="1:14" x14ac:dyDescent="0.3">
      <c r="A485" t="s">
        <v>207</v>
      </c>
      <c r="B485" t="s">
        <v>7</v>
      </c>
      <c r="C485" s="1">
        <v>42369</v>
      </c>
      <c r="D485" s="65">
        <f t="shared" si="28"/>
        <v>2015</v>
      </c>
      <c r="E485" s="66" t="s">
        <v>15</v>
      </c>
      <c r="F485" s="66" t="s">
        <v>189</v>
      </c>
      <c r="G485" s="2">
        <v>13781837000</v>
      </c>
      <c r="H485" s="2">
        <v>9824834000</v>
      </c>
      <c r="I485" s="2">
        <v>1947135000</v>
      </c>
      <c r="J485">
        <v>0</v>
      </c>
      <c r="K485" s="2">
        <v>638024000</v>
      </c>
      <c r="L485" s="2">
        <f t="shared" si="29"/>
        <v>2585159000</v>
      </c>
      <c r="M485" s="2">
        <f t="shared" si="30"/>
        <v>3957003000</v>
      </c>
      <c r="N485" s="2">
        <f t="shared" si="31"/>
        <v>1371844000</v>
      </c>
    </row>
    <row r="486" spans="1:14" x14ac:dyDescent="0.3">
      <c r="A486" t="s">
        <v>208</v>
      </c>
      <c r="B486" t="s">
        <v>2</v>
      </c>
      <c r="C486" s="1">
        <v>41639</v>
      </c>
      <c r="D486" s="65">
        <f t="shared" si="28"/>
        <v>2013</v>
      </c>
      <c r="E486" s="66" t="s">
        <v>73</v>
      </c>
      <c r="F486" s="66" t="s">
        <v>74</v>
      </c>
      <c r="G486" s="2">
        <v>10397000000</v>
      </c>
      <c r="H486" s="2">
        <v>2268000000</v>
      </c>
      <c r="I486" s="2">
        <v>2743000000</v>
      </c>
      <c r="J486">
        <v>0</v>
      </c>
      <c r="K486" s="2">
        <v>2780000000</v>
      </c>
      <c r="L486" s="2">
        <f t="shared" si="29"/>
        <v>5523000000</v>
      </c>
      <c r="M486" s="2">
        <f t="shared" si="30"/>
        <v>8129000000</v>
      </c>
      <c r="N486" s="2">
        <f t="shared" si="31"/>
        <v>2606000000</v>
      </c>
    </row>
    <row r="487" spans="1:14" x14ac:dyDescent="0.3">
      <c r="A487" t="s">
        <v>208</v>
      </c>
      <c r="B487" t="s">
        <v>5</v>
      </c>
      <c r="C487" s="1">
        <v>42004</v>
      </c>
      <c r="D487" s="65">
        <f t="shared" si="28"/>
        <v>2014</v>
      </c>
      <c r="E487" s="66" t="s">
        <v>73</v>
      </c>
      <c r="F487" s="66" t="s">
        <v>74</v>
      </c>
      <c r="G487" s="2">
        <v>20638000000</v>
      </c>
      <c r="H487" s="2">
        <v>2332000000</v>
      </c>
      <c r="I487" s="2">
        <v>8290000000</v>
      </c>
      <c r="J487">
        <v>0</v>
      </c>
      <c r="K487" s="2">
        <v>3319000000</v>
      </c>
      <c r="L487" s="2">
        <f t="shared" si="29"/>
        <v>11609000000</v>
      </c>
      <c r="M487" s="2">
        <f t="shared" si="30"/>
        <v>18306000000</v>
      </c>
      <c r="N487" s="2">
        <f t="shared" si="31"/>
        <v>6697000000</v>
      </c>
    </row>
    <row r="488" spans="1:14" x14ac:dyDescent="0.3">
      <c r="A488" t="s">
        <v>208</v>
      </c>
      <c r="B488" t="s">
        <v>6</v>
      </c>
      <c r="C488" s="1">
        <v>42369</v>
      </c>
      <c r="D488" s="65">
        <f t="shared" si="28"/>
        <v>2015</v>
      </c>
      <c r="E488" s="66" t="s">
        <v>73</v>
      </c>
      <c r="F488" s="66" t="s">
        <v>74</v>
      </c>
      <c r="G488" s="2">
        <v>13145000000</v>
      </c>
      <c r="H488" s="2">
        <v>2104000000</v>
      </c>
      <c r="I488" s="2">
        <v>7741000000</v>
      </c>
      <c r="J488">
        <v>0</v>
      </c>
      <c r="K488" s="2">
        <v>3129000000</v>
      </c>
      <c r="L488" s="2">
        <f t="shared" si="29"/>
        <v>10870000000</v>
      </c>
      <c r="M488" s="2">
        <f t="shared" si="30"/>
        <v>11041000000</v>
      </c>
      <c r="N488" s="2">
        <f t="shared" si="31"/>
        <v>171000000</v>
      </c>
    </row>
    <row r="489" spans="1:14" x14ac:dyDescent="0.3">
      <c r="A489" t="s">
        <v>208</v>
      </c>
      <c r="B489" t="s">
        <v>7</v>
      </c>
      <c r="C489" s="1">
        <v>42735</v>
      </c>
      <c r="D489" s="65">
        <f t="shared" si="28"/>
        <v>2016</v>
      </c>
      <c r="E489" s="66" t="s">
        <v>73</v>
      </c>
      <c r="F489" s="66" t="s">
        <v>74</v>
      </c>
      <c r="G489" s="2">
        <v>12197000000</v>
      </c>
      <c r="H489" s="2">
        <v>1582000000</v>
      </c>
      <c r="I489" s="2">
        <v>6476000000</v>
      </c>
      <c r="J489">
        <v>0</v>
      </c>
      <c r="K489" s="2">
        <v>1792000000</v>
      </c>
      <c r="L489" s="2">
        <f t="shared" si="29"/>
        <v>8268000000</v>
      </c>
      <c r="M489" s="2">
        <f t="shared" si="30"/>
        <v>10615000000</v>
      </c>
      <c r="N489" s="2">
        <f t="shared" si="31"/>
        <v>2347000000</v>
      </c>
    </row>
    <row r="490" spans="1:14" x14ac:dyDescent="0.3">
      <c r="A490" t="s">
        <v>209</v>
      </c>
      <c r="B490" t="s">
        <v>2</v>
      </c>
      <c r="C490" s="1">
        <v>41364</v>
      </c>
      <c r="D490" s="65">
        <f t="shared" si="28"/>
        <v>2013</v>
      </c>
      <c r="E490" s="66" t="s">
        <v>12</v>
      </c>
      <c r="F490" s="66" t="s">
        <v>83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2">
        <f t="shared" si="29"/>
        <v>2261000000</v>
      </c>
      <c r="M490" s="2">
        <f t="shared" si="30"/>
        <v>2409000000</v>
      </c>
      <c r="N490" s="2">
        <f t="shared" si="31"/>
        <v>148000000</v>
      </c>
    </row>
    <row r="491" spans="1:14" x14ac:dyDescent="0.3">
      <c r="A491" t="s">
        <v>209</v>
      </c>
      <c r="B491" t="s">
        <v>5</v>
      </c>
      <c r="C491" s="1">
        <v>41729</v>
      </c>
      <c r="D491" s="65">
        <f t="shared" si="28"/>
        <v>2014</v>
      </c>
      <c r="E491" s="66" t="s">
        <v>12</v>
      </c>
      <c r="F491" s="66" t="s">
        <v>83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2">
        <f t="shared" si="29"/>
        <v>2196000000</v>
      </c>
      <c r="M491" s="2">
        <f t="shared" si="30"/>
        <v>2228000000</v>
      </c>
      <c r="N491" s="2">
        <f t="shared" si="31"/>
        <v>32000000</v>
      </c>
    </row>
    <row r="492" spans="1:14" x14ac:dyDescent="0.3">
      <c r="A492" t="s">
        <v>209</v>
      </c>
      <c r="B492" t="s">
        <v>6</v>
      </c>
      <c r="C492" s="1">
        <v>42094</v>
      </c>
      <c r="D492" s="65">
        <f t="shared" si="28"/>
        <v>2015</v>
      </c>
      <c r="E492" s="66" t="s">
        <v>12</v>
      </c>
      <c r="F492" s="66" t="s">
        <v>83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2">
        <f t="shared" si="29"/>
        <v>2138000000</v>
      </c>
      <c r="M492" s="2">
        <f t="shared" si="30"/>
        <v>3086000000</v>
      </c>
      <c r="N492" s="2">
        <f t="shared" si="31"/>
        <v>948000000</v>
      </c>
    </row>
    <row r="493" spans="1:14" x14ac:dyDescent="0.3">
      <c r="A493" t="s">
        <v>209</v>
      </c>
      <c r="B493" t="s">
        <v>7</v>
      </c>
      <c r="C493" s="1">
        <v>42460</v>
      </c>
      <c r="D493" s="65">
        <f t="shared" si="28"/>
        <v>2016</v>
      </c>
      <c r="E493" s="66" t="s">
        <v>12</v>
      </c>
      <c r="F493" s="66" t="s">
        <v>83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2">
        <f t="shared" si="29"/>
        <v>2144000000</v>
      </c>
      <c r="M493" s="2">
        <f t="shared" si="30"/>
        <v>3042000000</v>
      </c>
      <c r="N493" s="2">
        <f t="shared" si="31"/>
        <v>898000000</v>
      </c>
    </row>
    <row r="494" spans="1:14" x14ac:dyDescent="0.3">
      <c r="A494" t="s">
        <v>210</v>
      </c>
      <c r="B494" t="s">
        <v>2</v>
      </c>
      <c r="C494" s="1">
        <v>41639</v>
      </c>
      <c r="D494" s="65">
        <f t="shared" si="28"/>
        <v>2013</v>
      </c>
      <c r="E494" s="66" t="s">
        <v>12</v>
      </c>
      <c r="F494" s="66" t="s">
        <v>47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2">
        <f t="shared" si="29"/>
        <v>4311000000</v>
      </c>
      <c r="M494" s="2">
        <f t="shared" si="30"/>
        <v>6765000000</v>
      </c>
      <c r="N494" s="2">
        <f t="shared" si="31"/>
        <v>2454000000</v>
      </c>
    </row>
    <row r="495" spans="1:14" x14ac:dyDescent="0.3">
      <c r="A495" t="s">
        <v>210</v>
      </c>
      <c r="B495" t="s">
        <v>5</v>
      </c>
      <c r="C495" s="1">
        <v>42004</v>
      </c>
      <c r="D495" s="65">
        <f t="shared" si="28"/>
        <v>2014</v>
      </c>
      <c r="E495" s="66" t="s">
        <v>12</v>
      </c>
      <c r="F495" s="66" t="s">
        <v>47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2">
        <f t="shared" si="29"/>
        <v>4651000000</v>
      </c>
      <c r="M495" s="2">
        <f t="shared" si="30"/>
        <v>7127000000</v>
      </c>
      <c r="N495" s="2">
        <f t="shared" si="31"/>
        <v>2476000000</v>
      </c>
    </row>
    <row r="496" spans="1:14" x14ac:dyDescent="0.3">
      <c r="A496" t="s">
        <v>210</v>
      </c>
      <c r="B496" t="s">
        <v>6</v>
      </c>
      <c r="C496" s="1">
        <v>42369</v>
      </c>
      <c r="D496" s="65">
        <f t="shared" si="28"/>
        <v>2015</v>
      </c>
      <c r="E496" s="66" t="s">
        <v>12</v>
      </c>
      <c r="F496" s="66" t="s">
        <v>47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2">
        <f t="shared" si="29"/>
        <v>4624000000</v>
      </c>
      <c r="M496" s="2">
        <f t="shared" si="30"/>
        <v>6821000000</v>
      </c>
      <c r="N496" s="2">
        <f t="shared" si="31"/>
        <v>2197000000</v>
      </c>
    </row>
    <row r="497" spans="1:14" x14ac:dyDescent="0.3">
      <c r="A497" t="s">
        <v>210</v>
      </c>
      <c r="B497" t="s">
        <v>7</v>
      </c>
      <c r="C497" s="1">
        <v>42735</v>
      </c>
      <c r="D497" s="65">
        <f t="shared" si="28"/>
        <v>2016</v>
      </c>
      <c r="E497" s="66" t="s">
        <v>12</v>
      </c>
      <c r="F497" s="66" t="s">
        <v>47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2">
        <f t="shared" si="29"/>
        <v>4647000000</v>
      </c>
      <c r="M497" s="2">
        <f t="shared" si="30"/>
        <v>6972000000</v>
      </c>
      <c r="N497" s="2">
        <f t="shared" si="31"/>
        <v>2325000000</v>
      </c>
    </row>
    <row r="498" spans="1:14" x14ac:dyDescent="0.3">
      <c r="A498" t="s">
        <v>211</v>
      </c>
      <c r="B498" t="s">
        <v>2</v>
      </c>
      <c r="C498" s="1">
        <v>41274</v>
      </c>
      <c r="D498" s="65">
        <f t="shared" si="28"/>
        <v>2012</v>
      </c>
      <c r="E498" s="66" t="s">
        <v>49</v>
      </c>
      <c r="F498" s="66" t="s">
        <v>50</v>
      </c>
      <c r="G498" s="2">
        <v>11838700000</v>
      </c>
      <c r="H498" s="2">
        <v>6385400000</v>
      </c>
      <c r="I498" s="2">
        <v>4018300000</v>
      </c>
      <c r="J498">
        <v>0</v>
      </c>
      <c r="K498">
        <v>0</v>
      </c>
      <c r="L498" s="2">
        <f t="shared" si="29"/>
        <v>4018300000</v>
      </c>
      <c r="M498" s="2">
        <f t="shared" si="30"/>
        <v>5453300000</v>
      </c>
      <c r="N498" s="2">
        <f t="shared" si="31"/>
        <v>1435000000</v>
      </c>
    </row>
    <row r="499" spans="1:14" x14ac:dyDescent="0.3">
      <c r="A499" t="s">
        <v>211</v>
      </c>
      <c r="B499" t="s">
        <v>5</v>
      </c>
      <c r="C499" s="1">
        <v>41639</v>
      </c>
      <c r="D499" s="65">
        <f t="shared" si="28"/>
        <v>2013</v>
      </c>
      <c r="E499" s="66" t="s">
        <v>49</v>
      </c>
      <c r="F499" s="66" t="s">
        <v>50</v>
      </c>
      <c r="G499" s="2">
        <v>13253400000</v>
      </c>
      <c r="H499" s="2">
        <v>7161200000</v>
      </c>
      <c r="I499" s="2">
        <v>4360300000</v>
      </c>
      <c r="J499">
        <v>0</v>
      </c>
      <c r="K499">
        <v>0</v>
      </c>
      <c r="L499" s="2">
        <f t="shared" si="29"/>
        <v>4360300000</v>
      </c>
      <c r="M499" s="2">
        <f t="shared" si="30"/>
        <v>6092200000</v>
      </c>
      <c r="N499" s="2">
        <f t="shared" si="31"/>
        <v>1731900000</v>
      </c>
    </row>
    <row r="500" spans="1:14" x14ac:dyDescent="0.3">
      <c r="A500" t="s">
        <v>211</v>
      </c>
      <c r="B500" t="s">
        <v>6</v>
      </c>
      <c r="C500" s="1">
        <v>42004</v>
      </c>
      <c r="D500" s="65">
        <f t="shared" si="28"/>
        <v>2014</v>
      </c>
      <c r="E500" s="66" t="s">
        <v>49</v>
      </c>
      <c r="F500" s="66" t="s">
        <v>50</v>
      </c>
      <c r="G500" s="2">
        <v>14280500000</v>
      </c>
      <c r="H500" s="2">
        <v>7679100000</v>
      </c>
      <c r="I500" s="2">
        <v>4577600000</v>
      </c>
      <c r="J500">
        <v>0</v>
      </c>
      <c r="K500">
        <v>0</v>
      </c>
      <c r="L500" s="2">
        <f t="shared" si="29"/>
        <v>4577600000</v>
      </c>
      <c r="M500" s="2">
        <f t="shared" si="30"/>
        <v>6601400000</v>
      </c>
      <c r="N500" s="2">
        <f t="shared" si="31"/>
        <v>2023800000</v>
      </c>
    </row>
    <row r="501" spans="1:14" x14ac:dyDescent="0.3">
      <c r="A501" t="s">
        <v>211</v>
      </c>
      <c r="B501" t="s">
        <v>7</v>
      </c>
      <c r="C501" s="1">
        <v>42369</v>
      </c>
      <c r="D501" s="65">
        <f t="shared" si="28"/>
        <v>2015</v>
      </c>
      <c r="E501" s="66" t="s">
        <v>49</v>
      </c>
      <c r="F501" s="66" t="s">
        <v>50</v>
      </c>
      <c r="G501" s="2">
        <v>13545100000</v>
      </c>
      <c r="H501" s="2">
        <v>7223500000</v>
      </c>
      <c r="I501" s="2">
        <v>4345500000</v>
      </c>
      <c r="J501">
        <v>0</v>
      </c>
      <c r="K501">
        <v>0</v>
      </c>
      <c r="L501" s="2">
        <f t="shared" si="29"/>
        <v>4345500000</v>
      </c>
      <c r="M501" s="2">
        <f t="shared" si="30"/>
        <v>6321600000</v>
      </c>
      <c r="N501" s="2">
        <f t="shared" si="31"/>
        <v>1976100000</v>
      </c>
    </row>
    <row r="502" spans="1:14" x14ac:dyDescent="0.3">
      <c r="A502" t="s">
        <v>212</v>
      </c>
      <c r="B502" t="s">
        <v>2</v>
      </c>
      <c r="C502" s="1">
        <v>41639</v>
      </c>
      <c r="D502" s="65">
        <f t="shared" si="28"/>
        <v>2013</v>
      </c>
      <c r="E502" s="66" t="s">
        <v>32</v>
      </c>
      <c r="F502" s="66" t="s">
        <v>35</v>
      </c>
      <c r="G502" s="2">
        <v>12354000000</v>
      </c>
      <c r="H502" s="2">
        <v>7191000000</v>
      </c>
      <c r="I502" s="2">
        <v>1895000000</v>
      </c>
      <c r="J502">
        <v>0</v>
      </c>
      <c r="K502" s="2">
        <v>1024000000</v>
      </c>
      <c r="L502" s="2">
        <f t="shared" si="29"/>
        <v>2919000000</v>
      </c>
      <c r="M502" s="2">
        <f t="shared" si="30"/>
        <v>5163000000</v>
      </c>
      <c r="N502" s="2">
        <f t="shared" si="31"/>
        <v>2244000000</v>
      </c>
    </row>
    <row r="503" spans="1:14" x14ac:dyDescent="0.3">
      <c r="A503" t="s">
        <v>212</v>
      </c>
      <c r="B503" t="s">
        <v>5</v>
      </c>
      <c r="C503" s="1">
        <v>42004</v>
      </c>
      <c r="D503" s="65">
        <f t="shared" si="28"/>
        <v>2014</v>
      </c>
      <c r="E503" s="66" t="s">
        <v>32</v>
      </c>
      <c r="F503" s="66" t="s">
        <v>35</v>
      </c>
      <c r="G503" s="2">
        <v>12919000000</v>
      </c>
      <c r="H503" s="2">
        <v>7807000000</v>
      </c>
      <c r="I503" s="2">
        <v>1877000000</v>
      </c>
      <c r="J503">
        <v>0</v>
      </c>
      <c r="K503" s="2">
        <v>1071000000</v>
      </c>
      <c r="L503" s="2">
        <f t="shared" si="29"/>
        <v>2948000000</v>
      </c>
      <c r="M503" s="2">
        <f t="shared" si="30"/>
        <v>5112000000</v>
      </c>
      <c r="N503" s="2">
        <f t="shared" si="31"/>
        <v>2164000000</v>
      </c>
    </row>
    <row r="504" spans="1:14" x14ac:dyDescent="0.3">
      <c r="A504" t="s">
        <v>212</v>
      </c>
      <c r="B504" t="s">
        <v>6</v>
      </c>
      <c r="C504" s="1">
        <v>42369</v>
      </c>
      <c r="D504" s="65">
        <f t="shared" si="28"/>
        <v>2015</v>
      </c>
      <c r="E504" s="66" t="s">
        <v>32</v>
      </c>
      <c r="F504" s="66" t="s">
        <v>35</v>
      </c>
      <c r="G504" s="2">
        <v>12554000000</v>
      </c>
      <c r="H504" s="2">
        <v>7060000000</v>
      </c>
      <c r="I504" s="2">
        <v>1937000000</v>
      </c>
      <c r="J504">
        <v>0</v>
      </c>
      <c r="K504" s="2">
        <v>1130000000</v>
      </c>
      <c r="L504" s="2">
        <f t="shared" si="29"/>
        <v>3067000000</v>
      </c>
      <c r="M504" s="2">
        <f t="shared" si="30"/>
        <v>5494000000</v>
      </c>
      <c r="N504" s="2">
        <f t="shared" si="31"/>
        <v>2427000000</v>
      </c>
    </row>
    <row r="505" spans="1:14" x14ac:dyDescent="0.3">
      <c r="A505" t="s">
        <v>212</v>
      </c>
      <c r="B505" t="s">
        <v>7</v>
      </c>
      <c r="C505" s="1">
        <v>42735</v>
      </c>
      <c r="D505" s="65">
        <f t="shared" si="28"/>
        <v>2016</v>
      </c>
      <c r="E505" s="66" t="s">
        <v>32</v>
      </c>
      <c r="F505" s="66" t="s">
        <v>35</v>
      </c>
      <c r="G505" s="2">
        <v>12075000000</v>
      </c>
      <c r="H505" s="2">
        <v>6357000000</v>
      </c>
      <c r="I505" s="2">
        <v>2031000000</v>
      </c>
      <c r="J505">
        <v>0</v>
      </c>
      <c r="K505" s="2">
        <v>1216000000</v>
      </c>
      <c r="L505" s="2">
        <f t="shared" si="29"/>
        <v>3247000000</v>
      </c>
      <c r="M505" s="2">
        <f t="shared" si="30"/>
        <v>5718000000</v>
      </c>
      <c r="N505" s="2">
        <f t="shared" si="31"/>
        <v>2471000000</v>
      </c>
    </row>
    <row r="506" spans="1:14" x14ac:dyDescent="0.3">
      <c r="A506" t="s">
        <v>213</v>
      </c>
      <c r="B506" t="s">
        <v>2</v>
      </c>
      <c r="C506" s="1">
        <v>41274</v>
      </c>
      <c r="D506" s="65">
        <f t="shared" si="28"/>
        <v>2012</v>
      </c>
      <c r="E506" s="66" t="s">
        <v>3</v>
      </c>
      <c r="F506" s="66" t="s">
        <v>201</v>
      </c>
      <c r="G506" s="2">
        <v>2073000000</v>
      </c>
      <c r="H506" s="2">
        <v>759500000</v>
      </c>
      <c r="I506" s="2">
        <v>673500000</v>
      </c>
      <c r="J506">
        <v>0</v>
      </c>
      <c r="K506" s="2">
        <v>160000000</v>
      </c>
      <c r="L506" s="2">
        <f t="shared" si="29"/>
        <v>833500000</v>
      </c>
      <c r="M506" s="2">
        <f t="shared" si="30"/>
        <v>1313500000</v>
      </c>
      <c r="N506" s="2">
        <f t="shared" si="31"/>
        <v>480000000</v>
      </c>
    </row>
    <row r="507" spans="1:14" x14ac:dyDescent="0.3">
      <c r="A507" t="s">
        <v>213</v>
      </c>
      <c r="B507" t="s">
        <v>5</v>
      </c>
      <c r="C507" s="1">
        <v>41639</v>
      </c>
      <c r="D507" s="65">
        <f t="shared" si="28"/>
        <v>2013</v>
      </c>
      <c r="E507" s="66" t="s">
        <v>3</v>
      </c>
      <c r="F507" s="66" t="s">
        <v>201</v>
      </c>
      <c r="G507" s="2">
        <v>2303900000</v>
      </c>
      <c r="H507" s="2">
        <v>787300000</v>
      </c>
      <c r="I507" s="2">
        <v>715800000</v>
      </c>
      <c r="J507">
        <v>0</v>
      </c>
      <c r="K507" s="2">
        <v>189600000</v>
      </c>
      <c r="L507" s="2">
        <f t="shared" si="29"/>
        <v>905400000</v>
      </c>
      <c r="M507" s="2">
        <f t="shared" si="30"/>
        <v>1516600000</v>
      </c>
      <c r="N507" s="2">
        <f t="shared" si="31"/>
        <v>611200000</v>
      </c>
    </row>
    <row r="508" spans="1:14" x14ac:dyDescent="0.3">
      <c r="A508" t="s">
        <v>213</v>
      </c>
      <c r="B508" t="s">
        <v>6</v>
      </c>
      <c r="C508" s="1">
        <v>42004</v>
      </c>
      <c r="D508" s="65">
        <f t="shared" si="28"/>
        <v>2014</v>
      </c>
      <c r="E508" s="66" t="s">
        <v>3</v>
      </c>
      <c r="F508" s="66" t="s">
        <v>201</v>
      </c>
      <c r="G508" s="2">
        <v>2436400000</v>
      </c>
      <c r="H508" s="2">
        <v>844700000</v>
      </c>
      <c r="I508" s="2">
        <v>751700000</v>
      </c>
      <c r="J508">
        <v>0</v>
      </c>
      <c r="K508" s="2">
        <v>201800000</v>
      </c>
      <c r="L508" s="2">
        <f t="shared" si="29"/>
        <v>953500000</v>
      </c>
      <c r="M508" s="2">
        <f t="shared" si="30"/>
        <v>1591700000</v>
      </c>
      <c r="N508" s="2">
        <f t="shared" si="31"/>
        <v>638200000</v>
      </c>
    </row>
    <row r="509" spans="1:14" x14ac:dyDescent="0.3">
      <c r="A509" t="s">
        <v>213</v>
      </c>
      <c r="B509" t="s">
        <v>7</v>
      </c>
      <c r="C509" s="1">
        <v>42369</v>
      </c>
      <c r="D509" s="65">
        <f t="shared" si="28"/>
        <v>2015</v>
      </c>
      <c r="E509" s="66" t="s">
        <v>3</v>
      </c>
      <c r="F509" s="66" t="s">
        <v>201</v>
      </c>
      <c r="G509" s="2">
        <v>2663600000</v>
      </c>
      <c r="H509" s="2">
        <v>887400000</v>
      </c>
      <c r="I509" s="2">
        <v>884300000</v>
      </c>
      <c r="J509">
        <v>0</v>
      </c>
      <c r="K509" s="2">
        <v>198000000</v>
      </c>
      <c r="L509" s="2">
        <f t="shared" si="29"/>
        <v>1082300000</v>
      </c>
      <c r="M509" s="2">
        <f t="shared" si="30"/>
        <v>1776200000</v>
      </c>
      <c r="N509" s="2">
        <f t="shared" si="31"/>
        <v>693900000</v>
      </c>
    </row>
    <row r="510" spans="1:14" x14ac:dyDescent="0.3">
      <c r="A510" t="s">
        <v>214</v>
      </c>
      <c r="B510" t="s">
        <v>2</v>
      </c>
      <c r="C510" s="1">
        <v>41274</v>
      </c>
      <c r="D510" s="65">
        <f t="shared" si="28"/>
        <v>2012</v>
      </c>
      <c r="E510" s="66" t="s">
        <v>32</v>
      </c>
      <c r="F510" s="66" t="s">
        <v>35</v>
      </c>
      <c r="G510" s="2">
        <v>11862000000</v>
      </c>
      <c r="H510" s="2">
        <v>7747000000</v>
      </c>
      <c r="I510" s="2">
        <v>296000000</v>
      </c>
      <c r="J510">
        <v>0</v>
      </c>
      <c r="K510" s="2">
        <v>1562000000</v>
      </c>
      <c r="L510" s="2">
        <f t="shared" si="29"/>
        <v>1858000000</v>
      </c>
      <c r="M510" s="2">
        <f t="shared" si="30"/>
        <v>4115000000</v>
      </c>
      <c r="N510" s="2">
        <f t="shared" si="31"/>
        <v>2257000000</v>
      </c>
    </row>
    <row r="511" spans="1:14" x14ac:dyDescent="0.3">
      <c r="A511" t="s">
        <v>214</v>
      </c>
      <c r="B511" t="s">
        <v>5</v>
      </c>
      <c r="C511" s="1">
        <v>41639</v>
      </c>
      <c r="D511" s="65">
        <f t="shared" si="28"/>
        <v>2013</v>
      </c>
      <c r="E511" s="66" t="s">
        <v>32</v>
      </c>
      <c r="F511" s="66" t="s">
        <v>35</v>
      </c>
      <c r="G511" s="2">
        <v>12581000000</v>
      </c>
      <c r="H511" s="2">
        <v>8364000000</v>
      </c>
      <c r="I511" s="2">
        <v>309000000</v>
      </c>
      <c r="J511">
        <v>0</v>
      </c>
      <c r="K511" s="2">
        <v>1622000000</v>
      </c>
      <c r="L511" s="2">
        <f t="shared" si="29"/>
        <v>1931000000</v>
      </c>
      <c r="M511" s="2">
        <f t="shared" si="30"/>
        <v>4217000000</v>
      </c>
      <c r="N511" s="2">
        <f t="shared" si="31"/>
        <v>2286000000</v>
      </c>
    </row>
    <row r="512" spans="1:14" x14ac:dyDescent="0.3">
      <c r="A512" t="s">
        <v>214</v>
      </c>
      <c r="B512" t="s">
        <v>6</v>
      </c>
      <c r="C512" s="1">
        <v>42004</v>
      </c>
      <c r="D512" s="65">
        <f t="shared" si="28"/>
        <v>2014</v>
      </c>
      <c r="E512" s="66" t="s">
        <v>32</v>
      </c>
      <c r="F512" s="66" t="s">
        <v>35</v>
      </c>
      <c r="G512" s="2">
        <v>13413000000</v>
      </c>
      <c r="H512" s="2">
        <v>8742000000</v>
      </c>
      <c r="I512" s="2">
        <v>322000000</v>
      </c>
      <c r="J512">
        <v>0</v>
      </c>
      <c r="K512" s="2">
        <v>1720000000</v>
      </c>
      <c r="L512" s="2">
        <f t="shared" si="29"/>
        <v>2042000000</v>
      </c>
      <c r="M512" s="2">
        <f t="shared" si="30"/>
        <v>4671000000</v>
      </c>
      <c r="N512" s="2">
        <f t="shared" si="31"/>
        <v>2629000000</v>
      </c>
    </row>
    <row r="513" spans="1:14" x14ac:dyDescent="0.3">
      <c r="A513" t="s">
        <v>214</v>
      </c>
      <c r="B513" t="s">
        <v>7</v>
      </c>
      <c r="C513" s="1">
        <v>42369</v>
      </c>
      <c r="D513" s="65">
        <f t="shared" si="28"/>
        <v>2015</v>
      </c>
      <c r="E513" s="66" t="s">
        <v>32</v>
      </c>
      <c r="F513" s="66" t="s">
        <v>35</v>
      </c>
      <c r="G513" s="2">
        <v>11524000000</v>
      </c>
      <c r="H513" s="2">
        <v>7256000000</v>
      </c>
      <c r="I513" s="2">
        <v>336000000</v>
      </c>
      <c r="J513">
        <v>0</v>
      </c>
      <c r="K513" s="2">
        <v>1919000000</v>
      </c>
      <c r="L513" s="2">
        <f t="shared" si="29"/>
        <v>2255000000</v>
      </c>
      <c r="M513" s="2">
        <f t="shared" si="30"/>
        <v>4268000000</v>
      </c>
      <c r="N513" s="2">
        <f t="shared" si="31"/>
        <v>2013000000</v>
      </c>
    </row>
    <row r="514" spans="1:14" x14ac:dyDescent="0.3">
      <c r="A514" t="s">
        <v>215</v>
      </c>
      <c r="B514" t="s">
        <v>2</v>
      </c>
      <c r="C514" s="1">
        <v>41455</v>
      </c>
      <c r="D514" s="65">
        <f t="shared" si="28"/>
        <v>2013</v>
      </c>
      <c r="E514" s="66" t="s">
        <v>26</v>
      </c>
      <c r="F514" s="66" t="s">
        <v>160</v>
      </c>
      <c r="G514" s="2">
        <v>10181700000</v>
      </c>
      <c r="H514" s="2">
        <v>2025900000</v>
      </c>
      <c r="I514" s="2">
        <v>6597000000</v>
      </c>
      <c r="J514">
        <v>0</v>
      </c>
      <c r="K514">
        <v>0</v>
      </c>
      <c r="L514" s="2">
        <f t="shared" si="29"/>
        <v>6597000000</v>
      </c>
      <c r="M514" s="2">
        <f t="shared" si="30"/>
        <v>8155800000</v>
      </c>
      <c r="N514" s="2">
        <f t="shared" si="31"/>
        <v>1558800000</v>
      </c>
    </row>
    <row r="515" spans="1:14" x14ac:dyDescent="0.3">
      <c r="A515" t="s">
        <v>215</v>
      </c>
      <c r="B515" t="s">
        <v>5</v>
      </c>
      <c r="C515" s="1">
        <v>41820</v>
      </c>
      <c r="D515" s="65">
        <f t="shared" ref="D515:D578" si="32">YEAR(C515)</f>
        <v>2014</v>
      </c>
      <c r="E515" s="66" t="s">
        <v>26</v>
      </c>
      <c r="F515" s="66" t="s">
        <v>160</v>
      </c>
      <c r="G515" s="2">
        <v>10968800000</v>
      </c>
      <c r="H515" s="2">
        <v>2158200000</v>
      </c>
      <c r="I515" s="2">
        <v>6985900000</v>
      </c>
      <c r="J515">
        <v>0</v>
      </c>
      <c r="K515">
        <v>0</v>
      </c>
      <c r="L515" s="2">
        <f t="shared" ref="L515:L578" si="33">I515+J515+K515</f>
        <v>6985900000</v>
      </c>
      <c r="M515" s="2">
        <f>G515-H515</f>
        <v>8810600000</v>
      </c>
      <c r="N515" s="2">
        <f t="shared" ref="N515:N578" si="34">M515-L515</f>
        <v>1824700000</v>
      </c>
    </row>
    <row r="516" spans="1:14" x14ac:dyDescent="0.3">
      <c r="A516" t="s">
        <v>215</v>
      </c>
      <c r="B516" t="s">
        <v>6</v>
      </c>
      <c r="C516" s="1">
        <v>42185</v>
      </c>
      <c r="D516" s="65">
        <f t="shared" si="32"/>
        <v>2015</v>
      </c>
      <c r="E516" s="66" t="s">
        <v>26</v>
      </c>
      <c r="F516" s="66" t="s">
        <v>160</v>
      </c>
      <c r="G516" s="2">
        <v>10780400000</v>
      </c>
      <c r="H516" s="2">
        <v>2100600000</v>
      </c>
      <c r="I516" s="2">
        <v>7073500000</v>
      </c>
      <c r="J516">
        <v>0</v>
      </c>
      <c r="K516">
        <v>0</v>
      </c>
      <c r="L516" s="2">
        <f t="shared" si="33"/>
        <v>7073500000</v>
      </c>
      <c r="M516" s="2">
        <f>G516-H516</f>
        <v>8679800000</v>
      </c>
      <c r="N516" s="2">
        <f t="shared" si="34"/>
        <v>1606300000</v>
      </c>
    </row>
    <row r="517" spans="1:14" x14ac:dyDescent="0.3">
      <c r="A517" t="s">
        <v>215</v>
      </c>
      <c r="B517" t="s">
        <v>7</v>
      </c>
      <c r="C517" s="1">
        <v>42551</v>
      </c>
      <c r="D517" s="65">
        <f t="shared" si="32"/>
        <v>2016</v>
      </c>
      <c r="E517" s="66" t="s">
        <v>26</v>
      </c>
      <c r="F517" s="66" t="s">
        <v>160</v>
      </c>
      <c r="G517" s="2">
        <v>11262300000</v>
      </c>
      <c r="H517" s="2">
        <v>2181100000</v>
      </c>
      <c r="I517" s="2">
        <v>7337800000</v>
      </c>
      <c r="J517">
        <v>0</v>
      </c>
      <c r="K517">
        <v>0</v>
      </c>
      <c r="L517" s="2">
        <f t="shared" si="33"/>
        <v>7337800000</v>
      </c>
      <c r="M517" s="2">
        <f>G517-H517</f>
        <v>9081200000</v>
      </c>
      <c r="N517" s="2">
        <f t="shared" si="34"/>
        <v>1743400000</v>
      </c>
    </row>
    <row r="518" spans="1:14" x14ac:dyDescent="0.3">
      <c r="A518" t="s">
        <v>216</v>
      </c>
      <c r="B518" t="s">
        <v>2</v>
      </c>
      <c r="C518" s="1">
        <v>41274</v>
      </c>
      <c r="D518" s="65">
        <f t="shared" si="32"/>
        <v>2012</v>
      </c>
      <c r="E518" s="66" t="s">
        <v>49</v>
      </c>
      <c r="F518" s="66" t="s">
        <v>183</v>
      </c>
      <c r="G518" s="2">
        <v>8102000000</v>
      </c>
      <c r="H518" s="2">
        <v>6340000000</v>
      </c>
      <c r="I518" s="2">
        <v>644000000</v>
      </c>
      <c r="J518" s="2">
        <v>198000000</v>
      </c>
      <c r="K518">
        <v>0</v>
      </c>
      <c r="L518" s="2">
        <f t="shared" si="33"/>
        <v>842000000</v>
      </c>
      <c r="M518" s="2">
        <f>G518-H518</f>
        <v>1762000000</v>
      </c>
      <c r="N518" s="2">
        <f t="shared" si="34"/>
        <v>920000000</v>
      </c>
    </row>
    <row r="519" spans="1:14" x14ac:dyDescent="0.3">
      <c r="A519" t="s">
        <v>216</v>
      </c>
      <c r="B519" t="s">
        <v>5</v>
      </c>
      <c r="C519" s="1">
        <v>41639</v>
      </c>
      <c r="D519" s="65">
        <f t="shared" si="32"/>
        <v>2013</v>
      </c>
      <c r="E519" s="66" t="s">
        <v>49</v>
      </c>
      <c r="F519" s="66" t="s">
        <v>183</v>
      </c>
      <c r="G519" s="2">
        <v>9350000000</v>
      </c>
      <c r="H519" s="2">
        <v>6574000000</v>
      </c>
      <c r="I519" s="2">
        <v>645000000</v>
      </c>
      <c r="J519" s="2">
        <v>193000000</v>
      </c>
      <c r="K519">
        <v>0</v>
      </c>
      <c r="L519" s="2">
        <f t="shared" si="33"/>
        <v>838000000</v>
      </c>
      <c r="M519" s="2">
        <f>G519-H519</f>
        <v>2776000000</v>
      </c>
      <c r="N519" s="2">
        <f t="shared" si="34"/>
        <v>1938000000</v>
      </c>
    </row>
    <row r="520" spans="1:14" x14ac:dyDescent="0.3">
      <c r="A520" t="s">
        <v>216</v>
      </c>
      <c r="B520" t="s">
        <v>6</v>
      </c>
      <c r="C520" s="1">
        <v>42004</v>
      </c>
      <c r="D520" s="65">
        <f t="shared" si="32"/>
        <v>2014</v>
      </c>
      <c r="E520" s="66" t="s">
        <v>49</v>
      </c>
      <c r="F520" s="66" t="s">
        <v>183</v>
      </c>
      <c r="G520" s="2">
        <v>9527000000</v>
      </c>
      <c r="H520" s="2">
        <v>7306000000</v>
      </c>
      <c r="I520" s="2">
        <v>755000000</v>
      </c>
      <c r="J520" s="2">
        <v>227000000</v>
      </c>
      <c r="K520">
        <v>0</v>
      </c>
      <c r="L520" s="2">
        <f t="shared" si="33"/>
        <v>982000000</v>
      </c>
      <c r="M520" s="2">
        <f>G520-H520</f>
        <v>2221000000</v>
      </c>
      <c r="N520" s="2">
        <f t="shared" si="34"/>
        <v>1239000000</v>
      </c>
    </row>
    <row r="521" spans="1:14" x14ac:dyDescent="0.3">
      <c r="A521" t="s">
        <v>216</v>
      </c>
      <c r="B521" t="s">
        <v>7</v>
      </c>
      <c r="C521" s="1">
        <v>42369</v>
      </c>
      <c r="D521" s="65">
        <f t="shared" si="32"/>
        <v>2015</v>
      </c>
      <c r="E521" s="66" t="s">
        <v>49</v>
      </c>
      <c r="F521" s="66" t="s">
        <v>183</v>
      </c>
      <c r="G521" s="2">
        <v>9648000000</v>
      </c>
      <c r="H521" s="2">
        <v>7068000000</v>
      </c>
      <c r="I521" s="2">
        <v>762000000</v>
      </c>
      <c r="J521" s="2">
        <v>251000000</v>
      </c>
      <c r="K521">
        <v>0</v>
      </c>
      <c r="L521" s="2">
        <f t="shared" si="33"/>
        <v>1013000000</v>
      </c>
      <c r="M521" s="2">
        <f>G521-H521</f>
        <v>2580000000</v>
      </c>
      <c r="N521" s="2">
        <f t="shared" si="34"/>
        <v>1567000000</v>
      </c>
    </row>
    <row r="522" spans="1:14" x14ac:dyDescent="0.3">
      <c r="A522" t="s">
        <v>217</v>
      </c>
      <c r="B522" t="s">
        <v>2</v>
      </c>
      <c r="C522" s="1">
        <v>41547</v>
      </c>
      <c r="D522" s="65">
        <f t="shared" si="32"/>
        <v>2013</v>
      </c>
      <c r="E522" s="66" t="s">
        <v>3</v>
      </c>
      <c r="F522" s="66" t="s">
        <v>154</v>
      </c>
      <c r="G522" s="2">
        <v>24669000000</v>
      </c>
      <c r="H522" s="2">
        <v>14717000000</v>
      </c>
      <c r="I522" s="2">
        <v>6010000000</v>
      </c>
      <c r="J522">
        <v>0</v>
      </c>
      <c r="K522">
        <v>0</v>
      </c>
      <c r="L522" s="2">
        <f t="shared" si="33"/>
        <v>6010000000</v>
      </c>
      <c r="M522" s="2">
        <f>G522-H522</f>
        <v>9952000000</v>
      </c>
      <c r="N522" s="2">
        <f t="shared" si="34"/>
        <v>3942000000</v>
      </c>
    </row>
    <row r="523" spans="1:14" x14ac:dyDescent="0.3">
      <c r="A523" t="s">
        <v>217</v>
      </c>
      <c r="B523" t="s">
        <v>5</v>
      </c>
      <c r="C523" s="1">
        <v>41912</v>
      </c>
      <c r="D523" s="65">
        <f t="shared" si="32"/>
        <v>2014</v>
      </c>
      <c r="E523" s="66" t="s">
        <v>3</v>
      </c>
      <c r="F523" s="66" t="s">
        <v>154</v>
      </c>
      <c r="G523" s="2">
        <v>17733000000</v>
      </c>
      <c r="H523" s="2">
        <v>9971000000</v>
      </c>
      <c r="I523" s="2">
        <v>4375000000</v>
      </c>
      <c r="J523">
        <v>0</v>
      </c>
      <c r="K523">
        <v>0</v>
      </c>
      <c r="L523" s="2">
        <f t="shared" si="33"/>
        <v>4375000000</v>
      </c>
      <c r="M523" s="2">
        <f>G523-H523</f>
        <v>7762000000</v>
      </c>
      <c r="N523" s="2">
        <f t="shared" si="34"/>
        <v>3387000000</v>
      </c>
    </row>
    <row r="524" spans="1:14" x14ac:dyDescent="0.3">
      <c r="A524" t="s">
        <v>217</v>
      </c>
      <c r="B524" t="s">
        <v>6</v>
      </c>
      <c r="C524" s="1">
        <v>42277</v>
      </c>
      <c r="D524" s="65">
        <f t="shared" si="32"/>
        <v>2015</v>
      </c>
      <c r="E524" s="66" t="s">
        <v>3</v>
      </c>
      <c r="F524" s="66" t="s">
        <v>154</v>
      </c>
      <c r="G524" s="2">
        <v>16249000000</v>
      </c>
      <c r="H524" s="2">
        <v>9241000000</v>
      </c>
      <c r="I524" s="2">
        <v>4065000000</v>
      </c>
      <c r="J524">
        <v>0</v>
      </c>
      <c r="K524">
        <v>0</v>
      </c>
      <c r="L524" s="2">
        <f t="shared" si="33"/>
        <v>4065000000</v>
      </c>
      <c r="M524" s="2">
        <f>G524-H524</f>
        <v>7008000000</v>
      </c>
      <c r="N524" s="2">
        <f t="shared" si="34"/>
        <v>2943000000</v>
      </c>
    </row>
    <row r="525" spans="1:14" x14ac:dyDescent="0.3">
      <c r="A525" t="s">
        <v>217</v>
      </c>
      <c r="B525" t="s">
        <v>7</v>
      </c>
      <c r="C525" s="1">
        <v>42643</v>
      </c>
      <c r="D525" s="65">
        <f t="shared" si="32"/>
        <v>2016</v>
      </c>
      <c r="E525" s="66" t="s">
        <v>3</v>
      </c>
      <c r="F525" s="66" t="s">
        <v>154</v>
      </c>
      <c r="G525" s="2">
        <v>14522000000</v>
      </c>
      <c r="H525" s="2">
        <v>8260000000</v>
      </c>
      <c r="I525" s="2">
        <v>3758000000</v>
      </c>
      <c r="J525">
        <v>0</v>
      </c>
      <c r="K525">
        <v>0</v>
      </c>
      <c r="L525" s="2">
        <f t="shared" si="33"/>
        <v>3758000000</v>
      </c>
      <c r="M525" s="2">
        <f>G525-H525</f>
        <v>6262000000</v>
      </c>
      <c r="N525" s="2">
        <f t="shared" si="34"/>
        <v>2504000000</v>
      </c>
    </row>
    <row r="526" spans="1:14" x14ac:dyDescent="0.3">
      <c r="A526" t="s">
        <v>218</v>
      </c>
      <c r="B526" t="s">
        <v>2</v>
      </c>
      <c r="C526" s="1">
        <v>41274</v>
      </c>
      <c r="D526" s="65">
        <f t="shared" si="32"/>
        <v>2012</v>
      </c>
      <c r="E526" s="66" t="s">
        <v>73</v>
      </c>
      <c r="F526" s="66" t="s">
        <v>74</v>
      </c>
      <c r="G526" s="2">
        <v>11682636000</v>
      </c>
      <c r="H526" s="2">
        <v>1699428000</v>
      </c>
      <c r="I526" s="2">
        <v>3862434000</v>
      </c>
      <c r="J526">
        <v>0</v>
      </c>
      <c r="K526" s="2">
        <v>3169703000</v>
      </c>
      <c r="L526" s="2">
        <f t="shared" si="33"/>
        <v>7032137000</v>
      </c>
      <c r="M526" s="2">
        <f>G526-H526</f>
        <v>9983208000</v>
      </c>
      <c r="N526" s="2">
        <f t="shared" si="34"/>
        <v>2951071000</v>
      </c>
    </row>
    <row r="527" spans="1:14" x14ac:dyDescent="0.3">
      <c r="A527" t="s">
        <v>218</v>
      </c>
      <c r="B527" t="s">
        <v>5</v>
      </c>
      <c r="C527" s="1">
        <v>41639</v>
      </c>
      <c r="D527" s="65">
        <f t="shared" si="32"/>
        <v>2013</v>
      </c>
      <c r="E527" s="66" t="s">
        <v>73</v>
      </c>
      <c r="F527" s="66" t="s">
        <v>74</v>
      </c>
      <c r="G527" s="2">
        <v>14487118000</v>
      </c>
      <c r="H527" s="2">
        <v>2066893000</v>
      </c>
      <c r="I527" s="2">
        <v>4621096000</v>
      </c>
      <c r="J527">
        <v>0</v>
      </c>
      <c r="K527" s="2">
        <v>3600976000</v>
      </c>
      <c r="L527" s="2">
        <f t="shared" si="33"/>
        <v>8222072000</v>
      </c>
      <c r="M527" s="2">
        <f>G527-H527</f>
        <v>12420225000</v>
      </c>
      <c r="N527" s="2">
        <f t="shared" si="34"/>
        <v>4198153000</v>
      </c>
    </row>
    <row r="528" spans="1:14" x14ac:dyDescent="0.3">
      <c r="A528" t="s">
        <v>218</v>
      </c>
      <c r="B528" t="s">
        <v>6</v>
      </c>
      <c r="C528" s="1">
        <v>42004</v>
      </c>
      <c r="D528" s="65">
        <f t="shared" si="32"/>
        <v>2014</v>
      </c>
      <c r="E528" s="66" t="s">
        <v>73</v>
      </c>
      <c r="F528" s="66" t="s">
        <v>74</v>
      </c>
      <c r="G528" s="2">
        <v>18035340000</v>
      </c>
      <c r="H528" s="2">
        <v>2534389000</v>
      </c>
      <c r="I528" s="2">
        <v>5285634000</v>
      </c>
      <c r="J528">
        <v>0</v>
      </c>
      <c r="K528" s="2">
        <v>3997041000</v>
      </c>
      <c r="L528" s="2">
        <f t="shared" si="33"/>
        <v>9282675000</v>
      </c>
      <c r="M528" s="2">
        <f>G528-H528</f>
        <v>15500951000</v>
      </c>
      <c r="N528" s="2">
        <f t="shared" si="34"/>
        <v>6218276000</v>
      </c>
    </row>
    <row r="529" spans="1:14" x14ac:dyDescent="0.3">
      <c r="A529" t="s">
        <v>218</v>
      </c>
      <c r="B529" t="s">
        <v>7</v>
      </c>
      <c r="C529" s="1">
        <v>42369</v>
      </c>
      <c r="D529" s="65">
        <f t="shared" si="32"/>
        <v>2015</v>
      </c>
      <c r="E529" s="66" t="s">
        <v>73</v>
      </c>
      <c r="F529" s="66" t="s">
        <v>74</v>
      </c>
      <c r="G529" s="2">
        <v>8757428000</v>
      </c>
      <c r="H529" s="2">
        <v>2177757000</v>
      </c>
      <c r="I529" s="2">
        <v>3174320000</v>
      </c>
      <c r="J529">
        <v>0</v>
      </c>
      <c r="K529" s="2">
        <v>3313644000</v>
      </c>
      <c r="L529" s="2">
        <f t="shared" si="33"/>
        <v>6487964000</v>
      </c>
      <c r="M529" s="2">
        <f>G529-H529</f>
        <v>6579671000</v>
      </c>
      <c r="N529" s="2">
        <f t="shared" si="34"/>
        <v>91707000</v>
      </c>
    </row>
    <row r="530" spans="1:14" x14ac:dyDescent="0.3">
      <c r="A530" t="s">
        <v>219</v>
      </c>
      <c r="B530" t="s">
        <v>2</v>
      </c>
      <c r="C530" s="1">
        <v>41274</v>
      </c>
      <c r="D530" s="65">
        <f t="shared" si="32"/>
        <v>2012</v>
      </c>
      <c r="E530" s="66" t="s">
        <v>42</v>
      </c>
      <c r="F530" s="66" t="s">
        <v>43</v>
      </c>
      <c r="G530" s="2">
        <v>1887376000</v>
      </c>
      <c r="H530" s="2">
        <v>944617000</v>
      </c>
      <c r="I530" s="2">
        <v>531180000</v>
      </c>
      <c r="J530">
        <v>0</v>
      </c>
      <c r="K530">
        <v>0</v>
      </c>
      <c r="L530" s="2">
        <f t="shared" si="33"/>
        <v>531180000</v>
      </c>
      <c r="M530" s="2">
        <f>G530-H530</f>
        <v>942759000</v>
      </c>
      <c r="N530" s="2">
        <f t="shared" si="34"/>
        <v>411579000</v>
      </c>
    </row>
    <row r="531" spans="1:14" x14ac:dyDescent="0.3">
      <c r="A531" t="s">
        <v>219</v>
      </c>
      <c r="B531" t="s">
        <v>5</v>
      </c>
      <c r="C531" s="1">
        <v>41639</v>
      </c>
      <c r="D531" s="65">
        <f t="shared" si="32"/>
        <v>2013</v>
      </c>
      <c r="E531" s="66" t="s">
        <v>42</v>
      </c>
      <c r="F531" s="66" t="s">
        <v>43</v>
      </c>
      <c r="G531" s="2">
        <v>2152766000</v>
      </c>
      <c r="H531" s="2">
        <v>1064403000</v>
      </c>
      <c r="I531" s="2">
        <v>621413000</v>
      </c>
      <c r="J531">
        <v>0</v>
      </c>
      <c r="K531">
        <v>0</v>
      </c>
      <c r="L531" s="2">
        <f t="shared" si="33"/>
        <v>621413000</v>
      </c>
      <c r="M531" s="2">
        <f>G531-H531</f>
        <v>1088363000</v>
      </c>
      <c r="N531" s="2">
        <f t="shared" si="34"/>
        <v>466950000</v>
      </c>
    </row>
    <row r="532" spans="1:14" x14ac:dyDescent="0.3">
      <c r="A532" t="s">
        <v>219</v>
      </c>
      <c r="B532" t="s">
        <v>6</v>
      </c>
      <c r="C532" s="1">
        <v>42004</v>
      </c>
      <c r="D532" s="65">
        <f t="shared" si="32"/>
        <v>2014</v>
      </c>
      <c r="E532" s="66" t="s">
        <v>42</v>
      </c>
      <c r="F532" s="66" t="s">
        <v>43</v>
      </c>
      <c r="G532" s="2">
        <v>2443776000</v>
      </c>
      <c r="H532" s="2">
        <v>1197885000</v>
      </c>
      <c r="I532" s="2">
        <v>734119000</v>
      </c>
      <c r="J532">
        <v>0</v>
      </c>
      <c r="K532">
        <v>0</v>
      </c>
      <c r="L532" s="2">
        <f t="shared" si="33"/>
        <v>734119000</v>
      </c>
      <c r="M532" s="2">
        <f>G532-H532</f>
        <v>1245891000</v>
      </c>
      <c r="N532" s="2">
        <f t="shared" si="34"/>
        <v>511772000</v>
      </c>
    </row>
    <row r="533" spans="1:14" x14ac:dyDescent="0.3">
      <c r="A533" t="s">
        <v>219</v>
      </c>
      <c r="B533" t="s">
        <v>7</v>
      </c>
      <c r="C533" s="1">
        <v>42369</v>
      </c>
      <c r="D533" s="65">
        <f t="shared" si="32"/>
        <v>2015</v>
      </c>
      <c r="E533" s="66" t="s">
        <v>42</v>
      </c>
      <c r="F533" s="66" t="s">
        <v>43</v>
      </c>
      <c r="G533" s="2">
        <v>2725867000</v>
      </c>
      <c r="H533" s="2">
        <v>1291506000</v>
      </c>
      <c r="I533" s="2">
        <v>825296000</v>
      </c>
      <c r="J533">
        <v>0</v>
      </c>
      <c r="K533">
        <v>0</v>
      </c>
      <c r="L533" s="2">
        <f t="shared" si="33"/>
        <v>825296000</v>
      </c>
      <c r="M533" s="2">
        <f>G533-H533</f>
        <v>1434361000</v>
      </c>
      <c r="N533" s="2">
        <f t="shared" si="34"/>
        <v>609065000</v>
      </c>
    </row>
    <row r="534" spans="1:14" x14ac:dyDescent="0.3">
      <c r="A534" t="s">
        <v>220</v>
      </c>
      <c r="B534" t="s">
        <v>2</v>
      </c>
      <c r="C534" s="1">
        <v>41274</v>
      </c>
      <c r="D534" s="65">
        <f t="shared" si="32"/>
        <v>2012</v>
      </c>
      <c r="E534" s="66" t="s">
        <v>42</v>
      </c>
      <c r="F534" s="66" t="s">
        <v>43</v>
      </c>
      <c r="G534" s="2">
        <v>1747502000</v>
      </c>
      <c r="H534" s="2">
        <v>625507000</v>
      </c>
      <c r="I534" s="2">
        <v>47233000</v>
      </c>
      <c r="J534">
        <v>0</v>
      </c>
      <c r="K534" s="2">
        <v>560669000</v>
      </c>
      <c r="L534" s="2">
        <f t="shared" si="33"/>
        <v>607902000</v>
      </c>
      <c r="M534" s="2">
        <f>G534-H534</f>
        <v>1121995000</v>
      </c>
      <c r="N534" s="2">
        <f t="shared" si="34"/>
        <v>514093000</v>
      </c>
    </row>
    <row r="535" spans="1:14" x14ac:dyDescent="0.3">
      <c r="A535" t="s">
        <v>220</v>
      </c>
      <c r="B535" t="s">
        <v>5</v>
      </c>
      <c r="C535" s="1">
        <v>41639</v>
      </c>
      <c r="D535" s="65">
        <f t="shared" si="32"/>
        <v>2013</v>
      </c>
      <c r="E535" s="66" t="s">
        <v>42</v>
      </c>
      <c r="F535" s="66" t="s">
        <v>43</v>
      </c>
      <c r="G535" s="2">
        <v>2387702000</v>
      </c>
      <c r="H535" s="2">
        <v>834228000</v>
      </c>
      <c r="I535" s="2">
        <v>62179000</v>
      </c>
      <c r="J535">
        <v>0</v>
      </c>
      <c r="K535" s="2">
        <v>978973000</v>
      </c>
      <c r="L535" s="2">
        <f t="shared" si="33"/>
        <v>1041152000</v>
      </c>
      <c r="M535" s="2">
        <f>G535-H535</f>
        <v>1553474000</v>
      </c>
      <c r="N535" s="2">
        <f t="shared" si="34"/>
        <v>512322000</v>
      </c>
    </row>
    <row r="536" spans="1:14" x14ac:dyDescent="0.3">
      <c r="A536" t="s">
        <v>220</v>
      </c>
      <c r="B536" t="s">
        <v>6</v>
      </c>
      <c r="C536" s="1">
        <v>42004</v>
      </c>
      <c r="D536" s="65">
        <f t="shared" si="32"/>
        <v>2014</v>
      </c>
      <c r="E536" s="66" t="s">
        <v>42</v>
      </c>
      <c r="F536" s="66" t="s">
        <v>43</v>
      </c>
      <c r="G536" s="2">
        <v>2614748000</v>
      </c>
      <c r="H536" s="2">
        <v>883564000</v>
      </c>
      <c r="I536" s="2">
        <v>50948000</v>
      </c>
      <c r="J536">
        <v>0</v>
      </c>
      <c r="K536" s="2">
        <v>758861000</v>
      </c>
      <c r="L536" s="2">
        <f t="shared" si="33"/>
        <v>809809000</v>
      </c>
      <c r="M536" s="2">
        <f>G536-H536</f>
        <v>1731184000</v>
      </c>
      <c r="N536" s="2">
        <f t="shared" si="34"/>
        <v>921375000</v>
      </c>
    </row>
    <row r="537" spans="1:14" x14ac:dyDescent="0.3">
      <c r="A537" t="s">
        <v>220</v>
      </c>
      <c r="B537" t="s">
        <v>7</v>
      </c>
      <c r="C537" s="1">
        <v>42369</v>
      </c>
      <c r="D537" s="65">
        <f t="shared" si="32"/>
        <v>2015</v>
      </c>
      <c r="E537" s="66" t="s">
        <v>42</v>
      </c>
      <c r="F537" s="66" t="s">
        <v>43</v>
      </c>
      <c r="G537" s="2">
        <v>2744965000</v>
      </c>
      <c r="H537" s="2">
        <v>905168000</v>
      </c>
      <c r="I537" s="2">
        <v>65082000</v>
      </c>
      <c r="J537">
        <v>0</v>
      </c>
      <c r="K537" s="2">
        <v>765895000</v>
      </c>
      <c r="L537" s="2">
        <f t="shared" si="33"/>
        <v>830977000</v>
      </c>
      <c r="M537" s="2">
        <f>G537-H537</f>
        <v>1839797000</v>
      </c>
      <c r="N537" s="2">
        <f t="shared" si="34"/>
        <v>1008820000</v>
      </c>
    </row>
    <row r="538" spans="1:14" x14ac:dyDescent="0.3">
      <c r="A538" t="s">
        <v>221</v>
      </c>
      <c r="B538" t="s">
        <v>2</v>
      </c>
      <c r="C538" s="1">
        <v>41639</v>
      </c>
      <c r="D538" s="65">
        <f t="shared" si="32"/>
        <v>2013</v>
      </c>
      <c r="E538" s="66" t="s">
        <v>73</v>
      </c>
      <c r="F538" s="66" t="s">
        <v>74</v>
      </c>
      <c r="G538" s="2">
        <v>1859177000</v>
      </c>
      <c r="H538" s="2">
        <v>354561000</v>
      </c>
      <c r="I538" s="2">
        <v>200849000</v>
      </c>
      <c r="J538">
        <v>0</v>
      </c>
      <c r="K538" s="2">
        <v>653132000</v>
      </c>
      <c r="L538" s="2">
        <f t="shared" si="33"/>
        <v>853981000</v>
      </c>
      <c r="M538" s="2">
        <f>G538-H538</f>
        <v>1504616000</v>
      </c>
      <c r="N538" s="2">
        <f t="shared" si="34"/>
        <v>650635000</v>
      </c>
    </row>
    <row r="539" spans="1:14" x14ac:dyDescent="0.3">
      <c r="A539" t="s">
        <v>221</v>
      </c>
      <c r="B539" t="s">
        <v>5</v>
      </c>
      <c r="C539" s="1">
        <v>42004</v>
      </c>
      <c r="D539" s="65">
        <f t="shared" si="32"/>
        <v>2014</v>
      </c>
      <c r="E539" s="66" t="s">
        <v>73</v>
      </c>
      <c r="F539" s="66" t="s">
        <v>74</v>
      </c>
      <c r="G539" s="2">
        <v>2388768000</v>
      </c>
      <c r="H539" s="2">
        <v>443974000</v>
      </c>
      <c r="I539" s="2">
        <v>238134000</v>
      </c>
      <c r="J539">
        <v>0</v>
      </c>
      <c r="K539" s="2">
        <v>679298000</v>
      </c>
      <c r="L539" s="2">
        <f t="shared" si="33"/>
        <v>917432000</v>
      </c>
      <c r="M539" s="2">
        <f>G539-H539</f>
        <v>1944794000</v>
      </c>
      <c r="N539" s="2">
        <f t="shared" si="34"/>
        <v>1027362000</v>
      </c>
    </row>
    <row r="540" spans="1:14" x14ac:dyDescent="0.3">
      <c r="A540" t="s">
        <v>221</v>
      </c>
      <c r="B540" t="s">
        <v>6</v>
      </c>
      <c r="C540" s="1">
        <v>42369</v>
      </c>
      <c r="D540" s="65">
        <f t="shared" si="32"/>
        <v>2015</v>
      </c>
      <c r="E540" s="66" t="s">
        <v>73</v>
      </c>
      <c r="F540" s="66" t="s">
        <v>74</v>
      </c>
      <c r="G540" s="2">
        <v>1954000000</v>
      </c>
      <c r="H540" s="2">
        <v>523043000</v>
      </c>
      <c r="I540" s="2">
        <v>249925000</v>
      </c>
      <c r="J540">
        <v>0</v>
      </c>
      <c r="K540" s="2">
        <v>819216000</v>
      </c>
      <c r="L540" s="2">
        <f t="shared" si="33"/>
        <v>1069141000</v>
      </c>
      <c r="M540" s="2">
        <f>G540-H540</f>
        <v>1430957000</v>
      </c>
      <c r="N540" s="2">
        <f t="shared" si="34"/>
        <v>361816000</v>
      </c>
    </row>
    <row r="541" spans="1:14" x14ac:dyDescent="0.3">
      <c r="A541" t="s">
        <v>221</v>
      </c>
      <c r="B541" t="s">
        <v>7</v>
      </c>
      <c r="C541" s="1">
        <v>42735</v>
      </c>
      <c r="D541" s="65">
        <f t="shared" si="32"/>
        <v>2016</v>
      </c>
      <c r="E541" s="66" t="s">
        <v>73</v>
      </c>
      <c r="F541" s="66" t="s">
        <v>74</v>
      </c>
      <c r="G541" s="2">
        <v>1857339000</v>
      </c>
      <c r="H541" s="2">
        <v>613909000</v>
      </c>
      <c r="I541" s="2">
        <v>272747000</v>
      </c>
      <c r="J541">
        <v>0</v>
      </c>
      <c r="K541" s="2">
        <v>927920000</v>
      </c>
      <c r="L541" s="2">
        <f t="shared" si="33"/>
        <v>1200667000</v>
      </c>
      <c r="M541" s="2">
        <f>G541-H541</f>
        <v>1243430000</v>
      </c>
      <c r="N541" s="2">
        <f t="shared" si="34"/>
        <v>42763000</v>
      </c>
    </row>
    <row r="542" spans="1:14" x14ac:dyDescent="0.3">
      <c r="A542" t="s">
        <v>222</v>
      </c>
      <c r="B542" t="s">
        <v>2</v>
      </c>
      <c r="C542" s="1">
        <v>41274</v>
      </c>
      <c r="D542" s="65">
        <f t="shared" si="32"/>
        <v>2012</v>
      </c>
      <c r="E542" s="66" t="s">
        <v>32</v>
      </c>
      <c r="F542" s="66" t="s">
        <v>33</v>
      </c>
      <c r="G542" s="2">
        <v>6273787000</v>
      </c>
      <c r="H542" s="2">
        <v>3667434000</v>
      </c>
      <c r="I542" s="2">
        <v>747356000</v>
      </c>
      <c r="J542">
        <v>0</v>
      </c>
      <c r="K542" s="2">
        <v>740791000</v>
      </c>
      <c r="L542" s="2">
        <f t="shared" si="33"/>
        <v>1488147000</v>
      </c>
      <c r="M542" s="2">
        <f>G542-H542</f>
        <v>2606353000</v>
      </c>
      <c r="N542" s="2">
        <f t="shared" si="34"/>
        <v>1118206000</v>
      </c>
    </row>
    <row r="543" spans="1:14" x14ac:dyDescent="0.3">
      <c r="A543" t="s">
        <v>222</v>
      </c>
      <c r="B543" t="s">
        <v>5</v>
      </c>
      <c r="C543" s="1">
        <v>41639</v>
      </c>
      <c r="D543" s="65">
        <f t="shared" si="32"/>
        <v>2013</v>
      </c>
      <c r="E543" s="66" t="s">
        <v>32</v>
      </c>
      <c r="F543" s="66" t="s">
        <v>33</v>
      </c>
      <c r="G543" s="2">
        <v>7301204000</v>
      </c>
      <c r="H543" s="2">
        <v>3997940000</v>
      </c>
      <c r="I543" s="2">
        <v>914149000</v>
      </c>
      <c r="J543">
        <v>0</v>
      </c>
      <c r="K543" s="2">
        <v>859680000</v>
      </c>
      <c r="L543" s="2">
        <f t="shared" si="33"/>
        <v>1773829000</v>
      </c>
      <c r="M543" s="2">
        <f>G543-H543</f>
        <v>3303264000</v>
      </c>
      <c r="N543" s="2">
        <f t="shared" si="34"/>
        <v>1529435000</v>
      </c>
    </row>
    <row r="544" spans="1:14" x14ac:dyDescent="0.3">
      <c r="A544" t="s">
        <v>222</v>
      </c>
      <c r="B544" t="s">
        <v>6</v>
      </c>
      <c r="C544" s="1">
        <v>42004</v>
      </c>
      <c r="D544" s="65">
        <f t="shared" si="32"/>
        <v>2014</v>
      </c>
      <c r="E544" s="66" t="s">
        <v>32</v>
      </c>
      <c r="F544" s="66" t="s">
        <v>33</v>
      </c>
      <c r="G544" s="2">
        <v>7741856000</v>
      </c>
      <c r="H544" s="2">
        <v>4449139000</v>
      </c>
      <c r="I544" s="2">
        <v>1034507000</v>
      </c>
      <c r="J544">
        <v>0</v>
      </c>
      <c r="K544" s="2">
        <v>625361000</v>
      </c>
      <c r="L544" s="2">
        <f t="shared" si="33"/>
        <v>1659868000</v>
      </c>
      <c r="M544" s="2">
        <f>G544-H544</f>
        <v>3292717000</v>
      </c>
      <c r="N544" s="2">
        <f t="shared" si="34"/>
        <v>1632849000</v>
      </c>
    </row>
    <row r="545" spans="1:14" x14ac:dyDescent="0.3">
      <c r="A545" t="s">
        <v>222</v>
      </c>
      <c r="B545" t="s">
        <v>7</v>
      </c>
      <c r="C545" s="1">
        <v>42369</v>
      </c>
      <c r="D545" s="65">
        <f t="shared" si="32"/>
        <v>2015</v>
      </c>
      <c r="E545" s="66" t="s">
        <v>32</v>
      </c>
      <c r="F545" s="66" t="s">
        <v>33</v>
      </c>
      <c r="G545" s="2">
        <v>7954827000</v>
      </c>
      <c r="H545" s="2">
        <v>4416194000</v>
      </c>
      <c r="I545" s="2">
        <v>1086274000</v>
      </c>
      <c r="J545">
        <v>0</v>
      </c>
      <c r="K545" s="2">
        <v>688195000</v>
      </c>
      <c r="L545" s="2">
        <f t="shared" si="33"/>
        <v>1774469000</v>
      </c>
      <c r="M545" s="2">
        <f>G545-H545</f>
        <v>3538633000</v>
      </c>
      <c r="N545" s="2">
        <f t="shared" si="34"/>
        <v>1764164000</v>
      </c>
    </row>
    <row r="546" spans="1:14" x14ac:dyDescent="0.3">
      <c r="A546" t="s">
        <v>223</v>
      </c>
      <c r="B546" t="s">
        <v>2</v>
      </c>
      <c r="C546" s="1">
        <v>41274</v>
      </c>
      <c r="D546" s="65">
        <f t="shared" si="32"/>
        <v>2012</v>
      </c>
      <c r="E546" s="66" t="s">
        <v>42</v>
      </c>
      <c r="F546" s="66" t="s">
        <v>224</v>
      </c>
      <c r="G546" s="2">
        <v>535153000</v>
      </c>
      <c r="H546" s="2">
        <v>172167000</v>
      </c>
      <c r="I546" s="2">
        <v>24573000</v>
      </c>
      <c r="J546">
        <v>0</v>
      </c>
      <c r="K546" s="2">
        <v>169173000</v>
      </c>
      <c r="L546" s="2">
        <f t="shared" si="33"/>
        <v>193746000</v>
      </c>
      <c r="M546" s="2">
        <f>G546-H546</f>
        <v>362986000</v>
      </c>
      <c r="N546" s="2">
        <f t="shared" si="34"/>
        <v>169240000</v>
      </c>
    </row>
    <row r="547" spans="1:14" x14ac:dyDescent="0.3">
      <c r="A547" t="s">
        <v>223</v>
      </c>
      <c r="B547" t="s">
        <v>5</v>
      </c>
      <c r="C547" s="1">
        <v>41639</v>
      </c>
      <c r="D547" s="65">
        <f t="shared" si="32"/>
        <v>2013</v>
      </c>
      <c r="E547" s="66" t="s">
        <v>42</v>
      </c>
      <c r="F547" s="66" t="s">
        <v>224</v>
      </c>
      <c r="G547" s="2">
        <v>610590000</v>
      </c>
      <c r="H547" s="2">
        <v>197336000</v>
      </c>
      <c r="I547" s="2">
        <v>26684000</v>
      </c>
      <c r="J547">
        <v>0</v>
      </c>
      <c r="K547" s="2">
        <v>192420000</v>
      </c>
      <c r="L547" s="2">
        <f t="shared" si="33"/>
        <v>219104000</v>
      </c>
      <c r="M547" s="2">
        <f>G547-H547</f>
        <v>413254000</v>
      </c>
      <c r="N547" s="2">
        <f t="shared" si="34"/>
        <v>194150000</v>
      </c>
    </row>
    <row r="548" spans="1:14" x14ac:dyDescent="0.3">
      <c r="A548" t="s">
        <v>223</v>
      </c>
      <c r="B548" t="s">
        <v>6</v>
      </c>
      <c r="C548" s="1">
        <v>42004</v>
      </c>
      <c r="D548" s="65">
        <f t="shared" si="32"/>
        <v>2014</v>
      </c>
      <c r="E548" s="66" t="s">
        <v>42</v>
      </c>
      <c r="F548" s="66" t="s">
        <v>224</v>
      </c>
      <c r="G548" s="2">
        <v>970938000</v>
      </c>
      <c r="H548" s="2">
        <v>312546000</v>
      </c>
      <c r="I548" s="2">
        <v>40878000</v>
      </c>
      <c r="J548">
        <v>0</v>
      </c>
      <c r="K548" s="2">
        <v>360592000</v>
      </c>
      <c r="L548" s="2">
        <f t="shared" si="33"/>
        <v>401470000</v>
      </c>
      <c r="M548" s="2">
        <f>G548-H548</f>
        <v>658392000</v>
      </c>
      <c r="N548" s="2">
        <f t="shared" si="34"/>
        <v>256922000</v>
      </c>
    </row>
    <row r="549" spans="1:14" x14ac:dyDescent="0.3">
      <c r="A549" t="s">
        <v>223</v>
      </c>
      <c r="B549" t="s">
        <v>7</v>
      </c>
      <c r="C549" s="1">
        <v>42369</v>
      </c>
      <c r="D549" s="65">
        <f t="shared" si="32"/>
        <v>2015</v>
      </c>
      <c r="E549" s="66" t="s">
        <v>42</v>
      </c>
      <c r="F549" s="66" t="s">
        <v>224</v>
      </c>
      <c r="G549" s="2">
        <v>1194407000</v>
      </c>
      <c r="H549" s="2">
        <v>363508000</v>
      </c>
      <c r="I549" s="2">
        <v>40090000</v>
      </c>
      <c r="J549">
        <v>0</v>
      </c>
      <c r="K549" s="2">
        <v>453423000</v>
      </c>
      <c r="L549" s="2">
        <f t="shared" si="33"/>
        <v>493513000</v>
      </c>
      <c r="M549" s="2">
        <f>G549-H549</f>
        <v>830899000</v>
      </c>
      <c r="N549" s="2">
        <f t="shared" si="34"/>
        <v>337386000</v>
      </c>
    </row>
    <row r="550" spans="1:14" x14ac:dyDescent="0.3">
      <c r="A550" t="s">
        <v>225</v>
      </c>
      <c r="B550" t="s">
        <v>2</v>
      </c>
      <c r="C550" s="1">
        <v>41274</v>
      </c>
      <c r="D550" s="65">
        <f t="shared" si="32"/>
        <v>2012</v>
      </c>
      <c r="E550" s="66" t="s">
        <v>37</v>
      </c>
      <c r="F550" s="66" t="s">
        <v>226</v>
      </c>
      <c r="G550" s="2">
        <v>1365000000</v>
      </c>
      <c r="H550">
        <v>0</v>
      </c>
      <c r="I550" s="2">
        <v>921000000</v>
      </c>
      <c r="J550">
        <v>0</v>
      </c>
      <c r="K550" s="2">
        <v>471000000</v>
      </c>
      <c r="L550" s="2">
        <f t="shared" si="33"/>
        <v>1392000000</v>
      </c>
      <c r="M550" s="63">
        <f>(G550-H550)</f>
        <v>1365000000</v>
      </c>
      <c r="N550" s="2">
        <f t="shared" si="34"/>
        <v>-27000000</v>
      </c>
    </row>
    <row r="551" spans="1:14" x14ac:dyDescent="0.3">
      <c r="A551" t="s">
        <v>225</v>
      </c>
      <c r="B551" t="s">
        <v>5</v>
      </c>
      <c r="C551" s="1">
        <v>41639</v>
      </c>
      <c r="D551" s="65">
        <f t="shared" si="32"/>
        <v>2013</v>
      </c>
      <c r="E551" s="66" t="s">
        <v>37</v>
      </c>
      <c r="F551" s="66" t="s">
        <v>226</v>
      </c>
      <c r="G551" s="2">
        <v>1466000000</v>
      </c>
      <c r="H551">
        <v>0</v>
      </c>
      <c r="I551" s="2">
        <v>888000000</v>
      </c>
      <c r="J551">
        <v>0</v>
      </c>
      <c r="K551" s="2">
        <v>256000000</v>
      </c>
      <c r="L551" s="2">
        <f t="shared" si="33"/>
        <v>1144000000</v>
      </c>
      <c r="M551" s="2">
        <f>G551-H551</f>
        <v>1466000000</v>
      </c>
      <c r="N551" s="2">
        <f t="shared" si="34"/>
        <v>322000000</v>
      </c>
    </row>
    <row r="552" spans="1:14" x14ac:dyDescent="0.3">
      <c r="A552" t="s">
        <v>225</v>
      </c>
      <c r="B552" t="s">
        <v>6</v>
      </c>
      <c r="C552" s="1">
        <v>42004</v>
      </c>
      <c r="D552" s="65">
        <f t="shared" si="32"/>
        <v>2014</v>
      </c>
      <c r="E552" s="66" t="s">
        <v>37</v>
      </c>
      <c r="F552" s="66" t="s">
        <v>226</v>
      </c>
      <c r="G552" s="2">
        <v>1665000000</v>
      </c>
      <c r="H552">
        <v>0</v>
      </c>
      <c r="I552" s="2">
        <v>958000000</v>
      </c>
      <c r="J552">
        <v>0</v>
      </c>
      <c r="K552" s="2">
        <v>136000000</v>
      </c>
      <c r="L552" s="2">
        <f t="shared" si="33"/>
        <v>1094000000</v>
      </c>
      <c r="M552" s="2">
        <f>G552-H552</f>
        <v>1665000000</v>
      </c>
      <c r="N552" s="2">
        <f t="shared" si="34"/>
        <v>571000000</v>
      </c>
    </row>
    <row r="553" spans="1:14" x14ac:dyDescent="0.3">
      <c r="A553" t="s">
        <v>225</v>
      </c>
      <c r="B553" t="s">
        <v>7</v>
      </c>
      <c r="C553" s="1">
        <v>42369</v>
      </c>
      <c r="D553" s="65">
        <f t="shared" si="32"/>
        <v>2015</v>
      </c>
      <c r="E553" s="66" t="s">
        <v>37</v>
      </c>
      <c r="F553" s="66" t="s">
        <v>226</v>
      </c>
      <c r="G553" s="2">
        <v>1403000000</v>
      </c>
      <c r="H553">
        <v>0</v>
      </c>
      <c r="I553" s="2">
        <v>1048000000</v>
      </c>
      <c r="J553">
        <v>0</v>
      </c>
      <c r="K553" s="2">
        <v>61000000</v>
      </c>
      <c r="L553" s="2">
        <f t="shared" si="33"/>
        <v>1109000000</v>
      </c>
      <c r="M553" s="2">
        <f>G553-H553</f>
        <v>1403000000</v>
      </c>
      <c r="N553" s="2">
        <f t="shared" si="34"/>
        <v>294000000</v>
      </c>
    </row>
    <row r="554" spans="1:14" x14ac:dyDescent="0.3">
      <c r="A554" t="s">
        <v>227</v>
      </c>
      <c r="B554" t="s">
        <v>2</v>
      </c>
      <c r="C554" s="1">
        <v>41274</v>
      </c>
      <c r="D554" s="65">
        <f t="shared" si="32"/>
        <v>2012</v>
      </c>
      <c r="E554" s="66" t="s">
        <v>3</v>
      </c>
      <c r="F554" s="66" t="s">
        <v>154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>
        <v>0</v>
      </c>
      <c r="L554" s="2">
        <f t="shared" si="33"/>
        <v>3333000000</v>
      </c>
      <c r="M554" s="2">
        <f>G554-H554</f>
        <v>4863000000</v>
      </c>
      <c r="N554" s="2">
        <f t="shared" si="34"/>
        <v>1530000000</v>
      </c>
    </row>
    <row r="555" spans="1:14" x14ac:dyDescent="0.3">
      <c r="A555" t="s">
        <v>227</v>
      </c>
      <c r="B555" t="s">
        <v>5</v>
      </c>
      <c r="C555" s="1">
        <v>41639</v>
      </c>
      <c r="D555" s="65">
        <f t="shared" si="32"/>
        <v>2013</v>
      </c>
      <c r="E555" s="66" t="s">
        <v>3</v>
      </c>
      <c r="F555" s="66" t="s">
        <v>154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>
        <v>0</v>
      </c>
      <c r="L555" s="2">
        <f t="shared" si="33"/>
        <v>4530000000</v>
      </c>
      <c r="M555" s="2">
        <f>G555-H555</f>
        <v>6677000000</v>
      </c>
      <c r="N555" s="2">
        <f t="shared" si="34"/>
        <v>2147000000</v>
      </c>
    </row>
    <row r="556" spans="1:14" x14ac:dyDescent="0.3">
      <c r="A556" t="s">
        <v>227</v>
      </c>
      <c r="B556" t="s">
        <v>6</v>
      </c>
      <c r="C556" s="1">
        <v>42004</v>
      </c>
      <c r="D556" s="65">
        <f t="shared" si="32"/>
        <v>2014</v>
      </c>
      <c r="E556" s="66" t="s">
        <v>3</v>
      </c>
      <c r="F556" s="66" t="s">
        <v>154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>
        <v>0</v>
      </c>
      <c r="L556" s="2">
        <f t="shared" si="33"/>
        <v>4457000000</v>
      </c>
      <c r="M556" s="2">
        <f>G556-H556</f>
        <v>6906000000</v>
      </c>
      <c r="N556" s="2">
        <f t="shared" si="34"/>
        <v>2449000000</v>
      </c>
    </row>
    <row r="557" spans="1:14" x14ac:dyDescent="0.3">
      <c r="A557" t="s">
        <v>227</v>
      </c>
      <c r="B557" t="s">
        <v>7</v>
      </c>
      <c r="C557" s="1">
        <v>42369</v>
      </c>
      <c r="D557" s="65">
        <f t="shared" si="32"/>
        <v>2015</v>
      </c>
      <c r="E557" s="66" t="s">
        <v>3</v>
      </c>
      <c r="F557" s="66" t="s">
        <v>154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>
        <v>0</v>
      </c>
      <c r="L557" s="2">
        <f t="shared" si="33"/>
        <v>4221000000</v>
      </c>
      <c r="M557" s="2">
        <f>G557-H557</f>
        <v>6563000000</v>
      </c>
      <c r="N557" s="2">
        <f t="shared" si="34"/>
        <v>2342000000</v>
      </c>
    </row>
    <row r="558" spans="1:14" x14ac:dyDescent="0.3">
      <c r="A558" t="s">
        <v>228</v>
      </c>
      <c r="B558" t="s">
        <v>2</v>
      </c>
      <c r="C558" s="1">
        <v>41274</v>
      </c>
      <c r="D558" s="65">
        <f t="shared" si="32"/>
        <v>2012</v>
      </c>
      <c r="E558" s="66" t="s">
        <v>32</v>
      </c>
      <c r="F558" s="66" t="s">
        <v>35</v>
      </c>
      <c r="G558" s="2">
        <v>10302079000</v>
      </c>
      <c r="H558" s="2">
        <v>6583627000</v>
      </c>
      <c r="I558" s="2">
        <v>917162000</v>
      </c>
      <c r="J558">
        <v>0</v>
      </c>
      <c r="K558" s="2">
        <v>1144585000</v>
      </c>
      <c r="L558" s="2">
        <f t="shared" si="33"/>
        <v>2061747000</v>
      </c>
      <c r="M558" s="2">
        <f>G558-H558</f>
        <v>3718452000</v>
      </c>
      <c r="N558" s="2">
        <f t="shared" si="34"/>
        <v>1656705000</v>
      </c>
    </row>
    <row r="559" spans="1:14" x14ac:dyDescent="0.3">
      <c r="A559" t="s">
        <v>228</v>
      </c>
      <c r="B559" t="s">
        <v>5</v>
      </c>
      <c r="C559" s="1">
        <v>41639</v>
      </c>
      <c r="D559" s="65">
        <f t="shared" si="32"/>
        <v>2013</v>
      </c>
      <c r="E559" s="66" t="s">
        <v>32</v>
      </c>
      <c r="F559" s="66" t="s">
        <v>35</v>
      </c>
      <c r="G559" s="2">
        <v>11390947000</v>
      </c>
      <c r="H559" s="2">
        <v>7588885000</v>
      </c>
      <c r="I559" s="2">
        <v>888051000</v>
      </c>
      <c r="J559">
        <v>0</v>
      </c>
      <c r="K559" s="2">
        <v>1261044000</v>
      </c>
      <c r="L559" s="2">
        <f t="shared" si="33"/>
        <v>2149095000</v>
      </c>
      <c r="M559" s="2">
        <f>G559-H559</f>
        <v>3802062000</v>
      </c>
      <c r="N559" s="2">
        <f t="shared" si="34"/>
        <v>1652967000</v>
      </c>
    </row>
    <row r="560" spans="1:14" x14ac:dyDescent="0.3">
      <c r="A560" t="s">
        <v>228</v>
      </c>
      <c r="B560" t="s">
        <v>6</v>
      </c>
      <c r="C560" s="1">
        <v>42004</v>
      </c>
      <c r="D560" s="65">
        <f t="shared" si="32"/>
        <v>2014</v>
      </c>
      <c r="E560" s="66" t="s">
        <v>32</v>
      </c>
      <c r="F560" s="66" t="s">
        <v>35</v>
      </c>
      <c r="G560" s="2">
        <v>12494921000</v>
      </c>
      <c r="H560" s="2">
        <v>8126187000</v>
      </c>
      <c r="I560" s="2">
        <v>863455000</v>
      </c>
      <c r="J560">
        <v>0</v>
      </c>
      <c r="K560" s="2">
        <v>1318638000</v>
      </c>
      <c r="L560" s="2">
        <f t="shared" si="33"/>
        <v>2182093000</v>
      </c>
      <c r="M560" s="2">
        <f>G560-H560</f>
        <v>4368734000</v>
      </c>
      <c r="N560" s="2">
        <f t="shared" si="34"/>
        <v>2186641000</v>
      </c>
    </row>
    <row r="561" spans="1:14" x14ac:dyDescent="0.3">
      <c r="A561" t="s">
        <v>228</v>
      </c>
      <c r="B561" t="s">
        <v>7</v>
      </c>
      <c r="C561" s="1">
        <v>42369</v>
      </c>
      <c r="D561" s="65">
        <f t="shared" si="32"/>
        <v>2015</v>
      </c>
      <c r="E561" s="66" t="s">
        <v>32</v>
      </c>
      <c r="F561" s="66" t="s">
        <v>35</v>
      </c>
      <c r="G561" s="2">
        <v>11513251000</v>
      </c>
      <c r="H561" s="2">
        <v>7449273000</v>
      </c>
      <c r="I561" s="2">
        <v>1074998000</v>
      </c>
      <c r="J561">
        <v>0</v>
      </c>
      <c r="K561" s="2">
        <v>1337276000</v>
      </c>
      <c r="L561" s="2">
        <f t="shared" si="33"/>
        <v>2412274000</v>
      </c>
      <c r="M561" s="2">
        <f>G561-H561</f>
        <v>4063978000</v>
      </c>
      <c r="N561" s="2">
        <f t="shared" si="34"/>
        <v>1651704000</v>
      </c>
    </row>
    <row r="562" spans="1:14" x14ac:dyDescent="0.3">
      <c r="A562" t="s">
        <v>229</v>
      </c>
      <c r="B562" t="s">
        <v>2</v>
      </c>
      <c r="C562" s="1">
        <v>41274</v>
      </c>
      <c r="D562" s="65">
        <f t="shared" si="32"/>
        <v>2012</v>
      </c>
      <c r="E562" s="66" t="s">
        <v>15</v>
      </c>
      <c r="F562" s="66" t="s">
        <v>20</v>
      </c>
      <c r="G562" s="2">
        <v>1899600000</v>
      </c>
      <c r="H562" s="2">
        <v>491000000</v>
      </c>
      <c r="I562" s="2">
        <v>697400000</v>
      </c>
      <c r="J562" s="2">
        <v>291300000</v>
      </c>
      <c r="K562">
        <v>0</v>
      </c>
      <c r="L562" s="2">
        <f t="shared" si="33"/>
        <v>988700000</v>
      </c>
      <c r="M562" s="2">
        <f>G562-H562</f>
        <v>1408600000</v>
      </c>
      <c r="N562" s="2">
        <f t="shared" si="34"/>
        <v>419900000</v>
      </c>
    </row>
    <row r="563" spans="1:14" x14ac:dyDescent="0.3">
      <c r="A563" t="s">
        <v>229</v>
      </c>
      <c r="B563" t="s">
        <v>5</v>
      </c>
      <c r="C563" s="1">
        <v>41639</v>
      </c>
      <c r="D563" s="65">
        <f t="shared" si="32"/>
        <v>2013</v>
      </c>
      <c r="E563" s="66" t="s">
        <v>15</v>
      </c>
      <c r="F563" s="66" t="s">
        <v>20</v>
      </c>
      <c r="G563" s="2">
        <v>2045500000</v>
      </c>
      <c r="H563" s="2">
        <v>516600000</v>
      </c>
      <c r="I563" s="2">
        <v>749700000</v>
      </c>
      <c r="J563" s="2">
        <v>323000000</v>
      </c>
      <c r="K563">
        <v>0</v>
      </c>
      <c r="L563" s="2">
        <f t="shared" si="33"/>
        <v>1072700000</v>
      </c>
      <c r="M563" s="2">
        <f>G563-H563</f>
        <v>1528900000</v>
      </c>
      <c r="N563" s="2">
        <f t="shared" si="34"/>
        <v>456200000</v>
      </c>
    </row>
    <row r="564" spans="1:14" x14ac:dyDescent="0.3">
      <c r="A564" t="s">
        <v>229</v>
      </c>
      <c r="B564" t="s">
        <v>6</v>
      </c>
      <c r="C564" s="1">
        <v>42004</v>
      </c>
      <c r="D564" s="65">
        <f t="shared" si="32"/>
        <v>2014</v>
      </c>
      <c r="E564" s="66" t="s">
        <v>15</v>
      </c>
      <c r="F564" s="66" t="s">
        <v>20</v>
      </c>
      <c r="G564" s="2">
        <v>2322900000</v>
      </c>
      <c r="H564" s="2">
        <v>625600000</v>
      </c>
      <c r="I564" s="2">
        <v>928700000</v>
      </c>
      <c r="J564" s="2">
        <v>346500000</v>
      </c>
      <c r="K564">
        <v>0</v>
      </c>
      <c r="L564" s="2">
        <f t="shared" si="33"/>
        <v>1275200000</v>
      </c>
      <c r="M564" s="2">
        <f>G564-H564</f>
        <v>1697300000</v>
      </c>
      <c r="N564" s="2">
        <f t="shared" si="34"/>
        <v>422100000</v>
      </c>
    </row>
    <row r="565" spans="1:14" x14ac:dyDescent="0.3">
      <c r="A565" t="s">
        <v>229</v>
      </c>
      <c r="B565" t="s">
        <v>7</v>
      </c>
      <c r="C565" s="1">
        <v>42369</v>
      </c>
      <c r="D565" s="65">
        <f t="shared" si="32"/>
        <v>2015</v>
      </c>
      <c r="E565" s="66" t="s">
        <v>15</v>
      </c>
      <c r="F565" s="66" t="s">
        <v>20</v>
      </c>
      <c r="G565" s="2">
        <v>2493700000</v>
      </c>
      <c r="H565" s="2">
        <v>617200000</v>
      </c>
      <c r="I565" s="2">
        <v>850700000</v>
      </c>
      <c r="J565" s="2">
        <v>383100000</v>
      </c>
      <c r="K565">
        <v>0</v>
      </c>
      <c r="L565" s="2">
        <f t="shared" si="33"/>
        <v>1233800000</v>
      </c>
      <c r="M565" s="2">
        <f>G565-H565</f>
        <v>1876500000</v>
      </c>
      <c r="N565" s="2">
        <f t="shared" si="34"/>
        <v>642700000</v>
      </c>
    </row>
    <row r="566" spans="1:14" x14ac:dyDescent="0.3">
      <c r="A566" t="s">
        <v>230</v>
      </c>
      <c r="B566" t="s">
        <v>2</v>
      </c>
      <c r="C566" s="1">
        <v>41639</v>
      </c>
      <c r="D566" s="65">
        <f t="shared" si="32"/>
        <v>2013</v>
      </c>
      <c r="E566" s="66" t="s">
        <v>32</v>
      </c>
      <c r="F566" s="66" t="s">
        <v>33</v>
      </c>
      <c r="G566" s="2">
        <v>24888000000</v>
      </c>
      <c r="H566" s="2">
        <v>17994000000</v>
      </c>
      <c r="I566" s="2">
        <v>1095000000</v>
      </c>
      <c r="J566">
        <v>0</v>
      </c>
      <c r="K566" s="2">
        <v>2153000000</v>
      </c>
      <c r="L566" s="2">
        <f t="shared" si="33"/>
        <v>3248000000</v>
      </c>
      <c r="M566" s="2">
        <f>G566-H566</f>
        <v>6894000000</v>
      </c>
      <c r="N566" s="2">
        <f t="shared" si="34"/>
        <v>3646000000</v>
      </c>
    </row>
    <row r="567" spans="1:14" x14ac:dyDescent="0.3">
      <c r="A567" t="s">
        <v>230</v>
      </c>
      <c r="B567" t="s">
        <v>5</v>
      </c>
      <c r="C567" s="1">
        <v>42004</v>
      </c>
      <c r="D567" s="65">
        <f t="shared" si="32"/>
        <v>2014</v>
      </c>
      <c r="E567" s="66" t="s">
        <v>32</v>
      </c>
      <c r="F567" s="66" t="s">
        <v>33</v>
      </c>
      <c r="G567" s="2">
        <v>27429000000</v>
      </c>
      <c r="H567" s="2">
        <v>21571000000</v>
      </c>
      <c r="I567" s="2">
        <v>1154000000</v>
      </c>
      <c r="J567">
        <v>0</v>
      </c>
      <c r="K567" s="2">
        <v>2314000000</v>
      </c>
      <c r="L567" s="2">
        <f t="shared" si="33"/>
        <v>3468000000</v>
      </c>
      <c r="M567" s="2">
        <f>G567-H567</f>
        <v>5858000000</v>
      </c>
      <c r="N567" s="2">
        <f t="shared" si="34"/>
        <v>2390000000</v>
      </c>
    </row>
    <row r="568" spans="1:14" x14ac:dyDescent="0.3">
      <c r="A568" t="s">
        <v>230</v>
      </c>
      <c r="B568" t="s">
        <v>6</v>
      </c>
      <c r="C568" s="1">
        <v>42369</v>
      </c>
      <c r="D568" s="65">
        <f t="shared" si="32"/>
        <v>2015</v>
      </c>
      <c r="E568" s="66" t="s">
        <v>32</v>
      </c>
      <c r="F568" s="66" t="s">
        <v>33</v>
      </c>
      <c r="G568" s="2">
        <v>29447000000</v>
      </c>
      <c r="H568" s="2">
        <v>21406000000</v>
      </c>
      <c r="I568" s="2">
        <v>1200000000</v>
      </c>
      <c r="J568">
        <v>0</v>
      </c>
      <c r="K568" s="2">
        <v>2450000000</v>
      </c>
      <c r="L568" s="2">
        <f t="shared" si="33"/>
        <v>3650000000</v>
      </c>
      <c r="M568" s="2">
        <f>G568-H568</f>
        <v>8041000000</v>
      </c>
      <c r="N568" s="2">
        <f t="shared" si="34"/>
        <v>4391000000</v>
      </c>
    </row>
    <row r="569" spans="1:14" x14ac:dyDescent="0.3">
      <c r="A569" t="s">
        <v>230</v>
      </c>
      <c r="B569" t="s">
        <v>7</v>
      </c>
      <c r="C569" s="1">
        <v>42735</v>
      </c>
      <c r="D569" s="65">
        <f t="shared" si="32"/>
        <v>2016</v>
      </c>
      <c r="E569" s="66" t="s">
        <v>32</v>
      </c>
      <c r="F569" s="66" t="s">
        <v>33</v>
      </c>
      <c r="G569" s="2">
        <v>31360000000</v>
      </c>
      <c r="H569" s="2">
        <v>22688000000</v>
      </c>
      <c r="I569" s="2">
        <v>1576000000</v>
      </c>
      <c r="J569">
        <v>0</v>
      </c>
      <c r="K569" s="2">
        <v>3936000000</v>
      </c>
      <c r="L569" s="2">
        <f t="shared" si="33"/>
        <v>5512000000</v>
      </c>
      <c r="M569" s="2">
        <f>G569-H569</f>
        <v>8672000000</v>
      </c>
      <c r="N569" s="2">
        <f t="shared" si="34"/>
        <v>3160000000</v>
      </c>
    </row>
    <row r="570" spans="1:14" x14ac:dyDescent="0.3">
      <c r="A570" t="s">
        <v>231</v>
      </c>
      <c r="B570" t="s">
        <v>2</v>
      </c>
      <c r="C570" s="1">
        <v>41274</v>
      </c>
      <c r="D570" s="65">
        <f t="shared" si="32"/>
        <v>2012</v>
      </c>
      <c r="E570" s="66" t="s">
        <v>3</v>
      </c>
      <c r="F570" s="66" t="s">
        <v>136</v>
      </c>
      <c r="G570" s="2">
        <v>5992215000</v>
      </c>
      <c r="H570" s="2">
        <v>4156845000</v>
      </c>
      <c r="I570" s="2">
        <v>1264632000</v>
      </c>
      <c r="J570">
        <v>0</v>
      </c>
      <c r="K570" s="2">
        <v>39940000</v>
      </c>
      <c r="L570" s="2">
        <f t="shared" si="33"/>
        <v>1304572000</v>
      </c>
      <c r="M570" s="2">
        <f>G570-H570</f>
        <v>1835370000</v>
      </c>
      <c r="N570" s="2">
        <f t="shared" si="34"/>
        <v>530798000</v>
      </c>
    </row>
    <row r="571" spans="1:14" x14ac:dyDescent="0.3">
      <c r="A571" t="s">
        <v>231</v>
      </c>
      <c r="B571" t="s">
        <v>5</v>
      </c>
      <c r="C571" s="1">
        <v>41639</v>
      </c>
      <c r="D571" s="65">
        <f t="shared" si="32"/>
        <v>2013</v>
      </c>
      <c r="E571" s="66" t="s">
        <v>3</v>
      </c>
      <c r="F571" s="66" t="s">
        <v>136</v>
      </c>
      <c r="G571" s="2">
        <v>6080257000</v>
      </c>
      <c r="H571" s="2">
        <v>4197404000</v>
      </c>
      <c r="I571" s="2">
        <v>1282709000</v>
      </c>
      <c r="J571">
        <v>0</v>
      </c>
      <c r="K571" s="2">
        <v>48071000</v>
      </c>
      <c r="L571" s="2">
        <f t="shared" si="33"/>
        <v>1330780000</v>
      </c>
      <c r="M571" s="2">
        <f>G571-H571</f>
        <v>1882853000</v>
      </c>
      <c r="N571" s="2">
        <f t="shared" si="34"/>
        <v>552073000</v>
      </c>
    </row>
    <row r="572" spans="1:14" x14ac:dyDescent="0.3">
      <c r="A572" t="s">
        <v>231</v>
      </c>
      <c r="B572" t="s">
        <v>6</v>
      </c>
      <c r="C572" s="1">
        <v>42004</v>
      </c>
      <c r="D572" s="65">
        <f t="shared" si="32"/>
        <v>2014</v>
      </c>
      <c r="E572" s="66" t="s">
        <v>3</v>
      </c>
      <c r="F572" s="66" t="s">
        <v>136</v>
      </c>
      <c r="G572" s="2">
        <v>6564721000</v>
      </c>
      <c r="H572" s="2">
        <v>4583294000</v>
      </c>
      <c r="I572" s="2">
        <v>1337487000</v>
      </c>
      <c r="J572">
        <v>0</v>
      </c>
      <c r="K572" s="2">
        <v>49292000</v>
      </c>
      <c r="L572" s="2">
        <f t="shared" si="33"/>
        <v>1386779000</v>
      </c>
      <c r="M572" s="2">
        <f>G572-H572</f>
        <v>1981427000</v>
      </c>
      <c r="N572" s="2">
        <f t="shared" si="34"/>
        <v>594648000</v>
      </c>
    </row>
    <row r="573" spans="1:14" x14ac:dyDescent="0.3">
      <c r="A573" t="s">
        <v>231</v>
      </c>
      <c r="B573" t="s">
        <v>7</v>
      </c>
      <c r="C573" s="1">
        <v>42369</v>
      </c>
      <c r="D573" s="65">
        <f t="shared" si="32"/>
        <v>2015</v>
      </c>
      <c r="E573" s="66" t="s">
        <v>3</v>
      </c>
      <c r="F573" s="66" t="s">
        <v>136</v>
      </c>
      <c r="G573" s="2">
        <v>6616632000</v>
      </c>
      <c r="H573" s="2">
        <v>4428855000</v>
      </c>
      <c r="I573" s="2">
        <v>1420281000</v>
      </c>
      <c r="J573">
        <v>0</v>
      </c>
      <c r="K573" s="2">
        <v>46012000</v>
      </c>
      <c r="L573" s="2">
        <f t="shared" si="33"/>
        <v>1466293000</v>
      </c>
      <c r="M573" s="2">
        <f>G573-H573</f>
        <v>2187777000</v>
      </c>
      <c r="N573" s="2">
        <f t="shared" si="34"/>
        <v>721484000</v>
      </c>
    </row>
    <row r="574" spans="1:14" x14ac:dyDescent="0.3">
      <c r="A574" t="s">
        <v>232</v>
      </c>
      <c r="B574" t="s">
        <v>2</v>
      </c>
      <c r="C574" s="1">
        <v>41639</v>
      </c>
      <c r="D574" s="65">
        <f t="shared" si="32"/>
        <v>2013</v>
      </c>
      <c r="E574" s="66" t="s">
        <v>9</v>
      </c>
      <c r="F574" s="66" t="s">
        <v>67</v>
      </c>
      <c r="G574" s="2">
        <v>4771259000</v>
      </c>
      <c r="H574" s="2">
        <v>1038034000</v>
      </c>
      <c r="I574" s="2">
        <v>3151043000</v>
      </c>
      <c r="J574">
        <v>0</v>
      </c>
      <c r="K574" s="2">
        <v>71731000</v>
      </c>
      <c r="L574" s="2">
        <f t="shared" si="33"/>
        <v>3222774000</v>
      </c>
      <c r="M574" s="2">
        <f>G574-H574</f>
        <v>3733225000</v>
      </c>
      <c r="N574" s="2">
        <f t="shared" si="34"/>
        <v>510451000</v>
      </c>
    </row>
    <row r="575" spans="1:14" x14ac:dyDescent="0.3">
      <c r="A575" t="s">
        <v>232</v>
      </c>
      <c r="B575" t="s">
        <v>5</v>
      </c>
      <c r="C575" s="1">
        <v>42004</v>
      </c>
      <c r="D575" s="65">
        <f t="shared" si="32"/>
        <v>2014</v>
      </c>
      <c r="E575" s="66" t="s">
        <v>9</v>
      </c>
      <c r="F575" s="66" t="s">
        <v>67</v>
      </c>
      <c r="G575" s="2">
        <v>5763485000</v>
      </c>
      <c r="H575" s="2">
        <v>1179081000</v>
      </c>
      <c r="I575" s="2">
        <v>3919856000</v>
      </c>
      <c r="J575">
        <v>0</v>
      </c>
      <c r="K575" s="2">
        <v>76773000</v>
      </c>
      <c r="L575" s="2">
        <f t="shared" si="33"/>
        <v>3996629000</v>
      </c>
      <c r="M575" s="2">
        <f>G575-H575</f>
        <v>4584404000</v>
      </c>
      <c r="N575" s="2">
        <f t="shared" si="34"/>
        <v>587775000</v>
      </c>
    </row>
    <row r="576" spans="1:14" x14ac:dyDescent="0.3">
      <c r="A576" t="s">
        <v>232</v>
      </c>
      <c r="B576" t="s">
        <v>6</v>
      </c>
      <c r="C576" s="1">
        <v>42369</v>
      </c>
      <c r="D576" s="65">
        <f t="shared" si="32"/>
        <v>2015</v>
      </c>
      <c r="E576" s="66" t="s">
        <v>9</v>
      </c>
      <c r="F576" s="66" t="s">
        <v>67</v>
      </c>
      <c r="G576" s="2">
        <v>6672317000</v>
      </c>
      <c r="H576" s="2">
        <v>1309559000</v>
      </c>
      <c r="I576" s="2">
        <v>4785243000</v>
      </c>
      <c r="J576">
        <v>0</v>
      </c>
      <c r="K576" s="2">
        <v>156458000</v>
      </c>
      <c r="L576" s="2">
        <f t="shared" si="33"/>
        <v>4941701000</v>
      </c>
      <c r="M576" s="2">
        <f>G576-H576</f>
        <v>5362758000</v>
      </c>
      <c r="N576" s="2">
        <f t="shared" si="34"/>
        <v>421057000</v>
      </c>
    </row>
    <row r="577" spans="1:14" x14ac:dyDescent="0.3">
      <c r="A577" t="s">
        <v>232</v>
      </c>
      <c r="B577" t="s">
        <v>7</v>
      </c>
      <c r="C577" s="1">
        <v>42735</v>
      </c>
      <c r="D577" s="65">
        <f t="shared" si="32"/>
        <v>2016</v>
      </c>
      <c r="E577" s="66" t="s">
        <v>9</v>
      </c>
      <c r="F577" s="66" t="s">
        <v>67</v>
      </c>
      <c r="G577" s="2">
        <v>8773564000</v>
      </c>
      <c r="H577" s="2">
        <v>1596698000</v>
      </c>
      <c r="I577" s="2">
        <v>6280728000</v>
      </c>
      <c r="J577">
        <v>0</v>
      </c>
      <c r="K577" s="2">
        <v>317141000</v>
      </c>
      <c r="L577" s="2">
        <f t="shared" si="33"/>
        <v>6597869000</v>
      </c>
      <c r="M577" s="2">
        <f>G577-H577</f>
        <v>7176866000</v>
      </c>
      <c r="N577" s="2">
        <f t="shared" si="34"/>
        <v>578997000</v>
      </c>
    </row>
    <row r="578" spans="1:14" x14ac:dyDescent="0.3">
      <c r="A578" t="s">
        <v>233</v>
      </c>
      <c r="B578" t="s">
        <v>2</v>
      </c>
      <c r="C578" s="1">
        <v>41274</v>
      </c>
      <c r="D578" s="65">
        <f t="shared" si="32"/>
        <v>2012</v>
      </c>
      <c r="E578" s="66" t="s">
        <v>42</v>
      </c>
      <c r="F578" s="66" t="s">
        <v>65</v>
      </c>
      <c r="G578" s="2">
        <v>409396000</v>
      </c>
      <c r="H578" s="2">
        <v>114028000</v>
      </c>
      <c r="I578" s="2">
        <v>58323000</v>
      </c>
      <c r="J578">
        <v>0</v>
      </c>
      <c r="K578" s="2">
        <v>74453000</v>
      </c>
      <c r="L578" s="2">
        <f t="shared" si="33"/>
        <v>132776000</v>
      </c>
      <c r="M578" s="2">
        <f>G578-H578</f>
        <v>295368000</v>
      </c>
      <c r="N578" s="2">
        <f t="shared" si="34"/>
        <v>162592000</v>
      </c>
    </row>
    <row r="579" spans="1:14" x14ac:dyDescent="0.3">
      <c r="A579" t="s">
        <v>233</v>
      </c>
      <c r="B579" t="s">
        <v>5</v>
      </c>
      <c r="C579" s="1">
        <v>41639</v>
      </c>
      <c r="D579" s="65">
        <f t="shared" ref="D579:D642" si="35">YEAR(C579)</f>
        <v>2013</v>
      </c>
      <c r="E579" s="66" t="s">
        <v>42</v>
      </c>
      <c r="F579" s="66" t="s">
        <v>65</v>
      </c>
      <c r="G579" s="2">
        <v>520613000</v>
      </c>
      <c r="H579" s="2">
        <v>140012000</v>
      </c>
      <c r="I579" s="2">
        <v>63268000</v>
      </c>
      <c r="J579">
        <v>0</v>
      </c>
      <c r="K579" s="2">
        <v>95232000</v>
      </c>
      <c r="L579" s="2">
        <f t="shared" ref="L579:L642" si="36">I579+J579+K579</f>
        <v>158500000</v>
      </c>
      <c r="M579" s="2">
        <f t="shared" ref="M579:M642" si="37">G579-H579</f>
        <v>380601000</v>
      </c>
      <c r="N579" s="2">
        <f t="shared" ref="N579:N642" si="38">M579-L579</f>
        <v>222101000</v>
      </c>
    </row>
    <row r="580" spans="1:14" x14ac:dyDescent="0.3">
      <c r="A580" t="s">
        <v>233</v>
      </c>
      <c r="B580" t="s">
        <v>6</v>
      </c>
      <c r="C580" s="1">
        <v>42004</v>
      </c>
      <c r="D580" s="65">
        <f t="shared" si="35"/>
        <v>2014</v>
      </c>
      <c r="E580" s="66" t="s">
        <v>42</v>
      </c>
      <c r="F580" s="66" t="s">
        <v>65</v>
      </c>
      <c r="G580" s="2">
        <v>647155000</v>
      </c>
      <c r="H580" s="2">
        <v>172416000</v>
      </c>
      <c r="I580" s="2">
        <v>71369000</v>
      </c>
      <c r="J580">
        <v>0</v>
      </c>
      <c r="K580" s="2">
        <v>115076000</v>
      </c>
      <c r="L580" s="2">
        <f t="shared" si="36"/>
        <v>186445000</v>
      </c>
      <c r="M580" s="2">
        <f t="shared" si="37"/>
        <v>474739000</v>
      </c>
      <c r="N580" s="2">
        <f t="shared" si="38"/>
        <v>288294000</v>
      </c>
    </row>
    <row r="581" spans="1:14" x14ac:dyDescent="0.3">
      <c r="A581" t="s">
        <v>233</v>
      </c>
      <c r="B581" t="s">
        <v>7</v>
      </c>
      <c r="C581" s="1">
        <v>42369</v>
      </c>
      <c r="D581" s="65">
        <f t="shared" si="35"/>
        <v>2015</v>
      </c>
      <c r="E581" s="66" t="s">
        <v>42</v>
      </c>
      <c r="F581" s="66" t="s">
        <v>65</v>
      </c>
      <c r="G581" s="2">
        <v>782270000</v>
      </c>
      <c r="H581" s="2">
        <v>203965000</v>
      </c>
      <c r="I581" s="2">
        <v>80791000</v>
      </c>
      <c r="J581">
        <v>0</v>
      </c>
      <c r="K581" s="2">
        <v>133457000</v>
      </c>
      <c r="L581" s="2">
        <f t="shared" si="36"/>
        <v>214248000</v>
      </c>
      <c r="M581" s="2">
        <f t="shared" si="37"/>
        <v>578305000</v>
      </c>
      <c r="N581" s="2">
        <f t="shared" si="38"/>
        <v>364057000</v>
      </c>
    </row>
    <row r="582" spans="1:14" x14ac:dyDescent="0.3">
      <c r="A582" t="s">
        <v>234</v>
      </c>
      <c r="B582" t="s">
        <v>2</v>
      </c>
      <c r="C582" s="1">
        <v>41639</v>
      </c>
      <c r="D582" s="65">
        <f t="shared" si="35"/>
        <v>2013</v>
      </c>
      <c r="E582" s="66" t="s">
        <v>9</v>
      </c>
      <c r="F582" s="66" t="s">
        <v>235</v>
      </c>
      <c r="G582" s="2">
        <v>146917000000</v>
      </c>
      <c r="H582" s="2">
        <v>123050000000</v>
      </c>
      <c r="I582" s="2">
        <v>10850000000</v>
      </c>
      <c r="J582">
        <v>0</v>
      </c>
      <c r="K582">
        <v>0</v>
      </c>
      <c r="L582" s="2">
        <f t="shared" si="36"/>
        <v>10850000000</v>
      </c>
      <c r="M582" s="2">
        <f t="shared" si="37"/>
        <v>23867000000</v>
      </c>
      <c r="N582" s="2">
        <f t="shared" si="38"/>
        <v>13017000000</v>
      </c>
    </row>
    <row r="583" spans="1:14" x14ac:dyDescent="0.3">
      <c r="A583" t="s">
        <v>234</v>
      </c>
      <c r="B583" t="s">
        <v>5</v>
      </c>
      <c r="C583" s="1">
        <v>42004</v>
      </c>
      <c r="D583" s="65">
        <f t="shared" si="35"/>
        <v>2014</v>
      </c>
      <c r="E583" s="66" t="s">
        <v>9</v>
      </c>
      <c r="F583" s="66" t="s">
        <v>235</v>
      </c>
      <c r="G583" s="2">
        <v>144077000000</v>
      </c>
      <c r="H583" s="2">
        <v>131903000000</v>
      </c>
      <c r="I583" s="2">
        <v>11842000000</v>
      </c>
      <c r="J583">
        <v>0</v>
      </c>
      <c r="K583">
        <v>0</v>
      </c>
      <c r="L583" s="2">
        <f t="shared" si="36"/>
        <v>11842000000</v>
      </c>
      <c r="M583" s="2">
        <f t="shared" si="37"/>
        <v>12174000000</v>
      </c>
      <c r="N583" s="2">
        <f t="shared" si="38"/>
        <v>332000000</v>
      </c>
    </row>
    <row r="584" spans="1:14" x14ac:dyDescent="0.3">
      <c r="A584" t="s">
        <v>234</v>
      </c>
      <c r="B584" t="s">
        <v>6</v>
      </c>
      <c r="C584" s="1">
        <v>42369</v>
      </c>
      <c r="D584" s="65">
        <f t="shared" si="35"/>
        <v>2015</v>
      </c>
      <c r="E584" s="66" t="s">
        <v>9</v>
      </c>
      <c r="F584" s="66" t="s">
        <v>235</v>
      </c>
      <c r="G584" s="2">
        <v>149558000000</v>
      </c>
      <c r="H584" s="2">
        <v>131409000000</v>
      </c>
      <c r="I584" s="2">
        <v>10502000000</v>
      </c>
      <c r="J584">
        <v>0</v>
      </c>
      <c r="K584">
        <v>0</v>
      </c>
      <c r="L584" s="2">
        <f t="shared" si="36"/>
        <v>10502000000</v>
      </c>
      <c r="M584" s="2">
        <f t="shared" si="37"/>
        <v>18149000000</v>
      </c>
      <c r="N584" s="2">
        <f t="shared" si="38"/>
        <v>7647000000</v>
      </c>
    </row>
    <row r="585" spans="1:14" x14ac:dyDescent="0.3">
      <c r="A585" t="s">
        <v>234</v>
      </c>
      <c r="B585" t="s">
        <v>7</v>
      </c>
      <c r="C585" s="1">
        <v>42735</v>
      </c>
      <c r="D585" s="65">
        <f t="shared" si="35"/>
        <v>2016</v>
      </c>
      <c r="E585" s="66" t="s">
        <v>9</v>
      </c>
      <c r="F585" s="66" t="s">
        <v>235</v>
      </c>
      <c r="G585" s="2">
        <v>151800000000</v>
      </c>
      <c r="H585" s="2">
        <v>135488000000</v>
      </c>
      <c r="I585" s="2">
        <v>12196000000</v>
      </c>
      <c r="J585">
        <v>0</v>
      </c>
      <c r="K585">
        <v>0</v>
      </c>
      <c r="L585" s="2">
        <f t="shared" si="36"/>
        <v>12196000000</v>
      </c>
      <c r="M585" s="2">
        <f t="shared" si="37"/>
        <v>16312000000</v>
      </c>
      <c r="N585" s="2">
        <f t="shared" si="38"/>
        <v>4116000000</v>
      </c>
    </row>
    <row r="586" spans="1:14" x14ac:dyDescent="0.3">
      <c r="A586" t="s">
        <v>236</v>
      </c>
      <c r="B586" t="s">
        <v>2</v>
      </c>
      <c r="C586" s="1">
        <v>41639</v>
      </c>
      <c r="D586" s="65">
        <f t="shared" si="35"/>
        <v>2013</v>
      </c>
      <c r="E586" s="66" t="s">
        <v>3</v>
      </c>
      <c r="F586" s="66" t="s">
        <v>54</v>
      </c>
      <c r="G586" s="2">
        <v>3326106000</v>
      </c>
      <c r="H586" s="2">
        <v>1606661000</v>
      </c>
      <c r="I586" s="2">
        <v>1007431000</v>
      </c>
      <c r="J586">
        <v>0</v>
      </c>
      <c r="K586">
        <v>0</v>
      </c>
      <c r="L586" s="2">
        <f t="shared" si="36"/>
        <v>1007431000</v>
      </c>
      <c r="M586" s="2">
        <f t="shared" si="37"/>
        <v>1719445000</v>
      </c>
      <c r="N586" s="2">
        <f t="shared" si="38"/>
        <v>712014000</v>
      </c>
    </row>
    <row r="587" spans="1:14" x14ac:dyDescent="0.3">
      <c r="A587" t="s">
        <v>236</v>
      </c>
      <c r="B587" t="s">
        <v>5</v>
      </c>
      <c r="C587" s="1">
        <v>42004</v>
      </c>
      <c r="D587" s="65">
        <f t="shared" si="35"/>
        <v>2014</v>
      </c>
      <c r="E587" s="66" t="s">
        <v>3</v>
      </c>
      <c r="F587" s="66" t="s">
        <v>54</v>
      </c>
      <c r="G587" s="2">
        <v>3733507000</v>
      </c>
      <c r="H587" s="2">
        <v>1836105000</v>
      </c>
      <c r="I587" s="2">
        <v>1110776000</v>
      </c>
      <c r="J587">
        <v>0</v>
      </c>
      <c r="K587">
        <v>0</v>
      </c>
      <c r="L587" s="2">
        <f t="shared" si="36"/>
        <v>1110776000</v>
      </c>
      <c r="M587" s="2">
        <f t="shared" si="37"/>
        <v>1897402000</v>
      </c>
      <c r="N587" s="2">
        <f t="shared" si="38"/>
        <v>786626000</v>
      </c>
    </row>
    <row r="588" spans="1:14" x14ac:dyDescent="0.3">
      <c r="A588" t="s">
        <v>236</v>
      </c>
      <c r="B588" t="s">
        <v>6</v>
      </c>
      <c r="C588" s="1">
        <v>42369</v>
      </c>
      <c r="D588" s="65">
        <f t="shared" si="35"/>
        <v>2015</v>
      </c>
      <c r="E588" s="66" t="s">
        <v>3</v>
      </c>
      <c r="F588" s="66" t="s">
        <v>54</v>
      </c>
      <c r="G588" s="2">
        <v>3869187000</v>
      </c>
      <c r="H588" s="2">
        <v>1920253000</v>
      </c>
      <c r="I588" s="2">
        <v>1121590000</v>
      </c>
      <c r="J588">
        <v>0</v>
      </c>
      <c r="K588">
        <v>0</v>
      </c>
      <c r="L588" s="2">
        <f t="shared" si="36"/>
        <v>1121590000</v>
      </c>
      <c r="M588" s="2">
        <f t="shared" si="37"/>
        <v>1948934000</v>
      </c>
      <c r="N588" s="2">
        <f t="shared" si="38"/>
        <v>827344000</v>
      </c>
    </row>
    <row r="589" spans="1:14" x14ac:dyDescent="0.3">
      <c r="A589" t="s">
        <v>236</v>
      </c>
      <c r="B589" t="s">
        <v>7</v>
      </c>
      <c r="C589" s="1">
        <v>42735</v>
      </c>
      <c r="D589" s="65">
        <f t="shared" si="35"/>
        <v>2016</v>
      </c>
      <c r="E589" s="66" t="s">
        <v>3</v>
      </c>
      <c r="F589" s="66" t="s">
        <v>54</v>
      </c>
      <c r="G589" s="2">
        <v>3962036000</v>
      </c>
      <c r="H589" s="2">
        <v>1997259000</v>
      </c>
      <c r="I589" s="2">
        <v>1169470000</v>
      </c>
      <c r="J589">
        <v>0</v>
      </c>
      <c r="K589">
        <v>0</v>
      </c>
      <c r="L589" s="2">
        <f t="shared" si="36"/>
        <v>1169470000</v>
      </c>
      <c r="M589" s="2">
        <f t="shared" si="37"/>
        <v>1964777000</v>
      </c>
      <c r="N589" s="2">
        <f t="shared" si="38"/>
        <v>795307000</v>
      </c>
    </row>
    <row r="590" spans="1:14" x14ac:dyDescent="0.3">
      <c r="A590" t="s">
        <v>237</v>
      </c>
      <c r="B590" t="s">
        <v>2</v>
      </c>
      <c r="C590" s="1">
        <v>41639</v>
      </c>
      <c r="D590" s="65">
        <f t="shared" si="35"/>
        <v>2013</v>
      </c>
      <c r="E590" s="66" t="s">
        <v>12</v>
      </c>
      <c r="F590" s="66" t="s">
        <v>47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>
        <v>0</v>
      </c>
      <c r="L590" s="2">
        <f t="shared" si="36"/>
        <v>3193000000</v>
      </c>
      <c r="M590" s="2">
        <f t="shared" si="37"/>
        <v>5997000000</v>
      </c>
      <c r="N590" s="2">
        <f t="shared" si="38"/>
        <v>2804000000</v>
      </c>
    </row>
    <row r="591" spans="1:14" x14ac:dyDescent="0.3">
      <c r="A591" t="s">
        <v>237</v>
      </c>
      <c r="B591" t="s">
        <v>5</v>
      </c>
      <c r="C591" s="1">
        <v>42004</v>
      </c>
      <c r="D591" s="65">
        <f t="shared" si="35"/>
        <v>2014</v>
      </c>
      <c r="E591" s="66" t="s">
        <v>12</v>
      </c>
      <c r="F591" s="66" t="s">
        <v>47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>
        <v>0</v>
      </c>
      <c r="L591" s="2">
        <f t="shared" si="36"/>
        <v>5319000000</v>
      </c>
      <c r="M591" s="2">
        <f t="shared" si="37"/>
        <v>10313000000</v>
      </c>
      <c r="N591" s="2">
        <f t="shared" si="38"/>
        <v>4994000000</v>
      </c>
    </row>
    <row r="592" spans="1:14" x14ac:dyDescent="0.3">
      <c r="A592" t="s">
        <v>237</v>
      </c>
      <c r="B592" t="s">
        <v>6</v>
      </c>
      <c r="C592" s="1">
        <v>42369</v>
      </c>
      <c r="D592" s="65">
        <f t="shared" si="35"/>
        <v>2015</v>
      </c>
      <c r="E592" s="66" t="s">
        <v>12</v>
      </c>
      <c r="F592" s="66" t="s">
        <v>47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>
        <v>0</v>
      </c>
      <c r="L592" s="2">
        <f t="shared" si="36"/>
        <v>8836000000</v>
      </c>
      <c r="M592" s="2">
        <f t="shared" si="37"/>
        <v>15061000000</v>
      </c>
      <c r="N592" s="2">
        <f t="shared" si="38"/>
        <v>6225000000</v>
      </c>
    </row>
    <row r="593" spans="1:14" x14ac:dyDescent="0.3">
      <c r="A593" t="s">
        <v>237</v>
      </c>
      <c r="B593" t="s">
        <v>7</v>
      </c>
      <c r="C593" s="1">
        <v>42735</v>
      </c>
      <c r="D593" s="65">
        <f t="shared" si="35"/>
        <v>2016</v>
      </c>
      <c r="E593" s="66" t="s">
        <v>12</v>
      </c>
      <c r="F593" s="66" t="s">
        <v>47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>
        <v>0</v>
      </c>
      <c r="L593" s="2">
        <f t="shared" si="36"/>
        <v>11422000000</v>
      </c>
      <c r="M593" s="2">
        <f t="shared" si="37"/>
        <v>23849000000</v>
      </c>
      <c r="N593" s="2">
        <f t="shared" si="38"/>
        <v>12427000000</v>
      </c>
    </row>
    <row r="594" spans="1:14" x14ac:dyDescent="0.3">
      <c r="A594" t="s">
        <v>238</v>
      </c>
      <c r="B594" t="s">
        <v>2</v>
      </c>
      <c r="C594" s="1">
        <v>41274</v>
      </c>
      <c r="D594" s="65">
        <f t="shared" si="35"/>
        <v>2012</v>
      </c>
      <c r="E594" s="66" t="s">
        <v>3</v>
      </c>
      <c r="F594" s="66" t="s">
        <v>54</v>
      </c>
      <c r="G594" s="2">
        <v>3134800000</v>
      </c>
      <c r="H594" s="2">
        <v>2093200000</v>
      </c>
      <c r="I594" s="2">
        <v>873100000</v>
      </c>
      <c r="J594">
        <v>0</v>
      </c>
      <c r="K594" s="2">
        <v>7400000</v>
      </c>
      <c r="L594" s="2">
        <f t="shared" si="36"/>
        <v>880500000</v>
      </c>
      <c r="M594" s="2">
        <f t="shared" si="37"/>
        <v>1041600000</v>
      </c>
      <c r="N594" s="2">
        <f t="shared" si="38"/>
        <v>161100000</v>
      </c>
    </row>
    <row r="595" spans="1:14" x14ac:dyDescent="0.3">
      <c r="A595" t="s">
        <v>238</v>
      </c>
      <c r="B595" t="s">
        <v>5</v>
      </c>
      <c r="C595" s="1">
        <v>41639</v>
      </c>
      <c r="D595" s="65">
        <f t="shared" si="35"/>
        <v>2013</v>
      </c>
      <c r="E595" s="66" t="s">
        <v>3</v>
      </c>
      <c r="F595" s="66" t="s">
        <v>54</v>
      </c>
      <c r="G595" s="2">
        <v>3703600000</v>
      </c>
      <c r="H595" s="2">
        <v>2408500000</v>
      </c>
      <c r="I595" s="2">
        <v>938700000</v>
      </c>
      <c r="J595">
        <v>0</v>
      </c>
      <c r="K595" s="2">
        <v>9400000</v>
      </c>
      <c r="L595" s="2">
        <f t="shared" si="36"/>
        <v>948100000</v>
      </c>
      <c r="M595" s="2">
        <f t="shared" si="37"/>
        <v>1295100000</v>
      </c>
      <c r="N595" s="2">
        <f t="shared" si="38"/>
        <v>347000000</v>
      </c>
    </row>
    <row r="596" spans="1:14" x14ac:dyDescent="0.3">
      <c r="A596" t="s">
        <v>238</v>
      </c>
      <c r="B596" t="s">
        <v>6</v>
      </c>
      <c r="C596" s="1">
        <v>42004</v>
      </c>
      <c r="D596" s="65">
        <f t="shared" si="35"/>
        <v>2014</v>
      </c>
      <c r="E596" s="66" t="s">
        <v>3</v>
      </c>
      <c r="F596" s="66" t="s">
        <v>54</v>
      </c>
      <c r="G596" s="2">
        <v>4013600000</v>
      </c>
      <c r="H596" s="2">
        <v>2646700000</v>
      </c>
      <c r="I596" s="2">
        <v>943300000</v>
      </c>
      <c r="J596">
        <v>0</v>
      </c>
      <c r="K596" s="2">
        <v>13100000</v>
      </c>
      <c r="L596" s="2">
        <f t="shared" si="36"/>
        <v>956400000</v>
      </c>
      <c r="M596" s="2">
        <f t="shared" si="37"/>
        <v>1366900000</v>
      </c>
      <c r="N596" s="2">
        <f t="shared" si="38"/>
        <v>410500000</v>
      </c>
    </row>
    <row r="597" spans="1:14" x14ac:dyDescent="0.3">
      <c r="A597" t="s">
        <v>238</v>
      </c>
      <c r="B597" t="s">
        <v>7</v>
      </c>
      <c r="C597" s="1">
        <v>42369</v>
      </c>
      <c r="D597" s="65">
        <f t="shared" si="35"/>
        <v>2015</v>
      </c>
      <c r="E597" s="66" t="s">
        <v>3</v>
      </c>
      <c r="F597" s="66" t="s">
        <v>54</v>
      </c>
      <c r="G597" s="2">
        <v>4579400000</v>
      </c>
      <c r="H597" s="2">
        <v>2997500000</v>
      </c>
      <c r="I597" s="2">
        <v>1047600000</v>
      </c>
      <c r="J597">
        <v>0</v>
      </c>
      <c r="K597" s="2">
        <v>21600000</v>
      </c>
      <c r="L597" s="2">
        <f t="shared" si="36"/>
        <v>1069200000</v>
      </c>
      <c r="M597" s="2">
        <f t="shared" si="37"/>
        <v>1581900000</v>
      </c>
      <c r="N597" s="2">
        <f t="shared" si="38"/>
        <v>512700000</v>
      </c>
    </row>
    <row r="598" spans="1:14" x14ac:dyDescent="0.3">
      <c r="A598" t="s">
        <v>239</v>
      </c>
      <c r="B598" t="s">
        <v>2</v>
      </c>
      <c r="C598" s="1">
        <v>41274</v>
      </c>
      <c r="D598" s="65">
        <f t="shared" si="35"/>
        <v>2012</v>
      </c>
      <c r="E598" s="66" t="s">
        <v>49</v>
      </c>
      <c r="F598" s="66" t="s">
        <v>240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>
        <v>0</v>
      </c>
      <c r="L598" s="2">
        <f t="shared" si="36"/>
        <v>716000000</v>
      </c>
      <c r="M598" s="2">
        <f t="shared" si="37"/>
        <v>6449000000</v>
      </c>
      <c r="N598" s="2">
        <f t="shared" si="38"/>
        <v>5733000000</v>
      </c>
    </row>
    <row r="599" spans="1:14" x14ac:dyDescent="0.3">
      <c r="A599" t="s">
        <v>239</v>
      </c>
      <c r="B599" t="s">
        <v>5</v>
      </c>
      <c r="C599" s="1">
        <v>41639</v>
      </c>
      <c r="D599" s="65">
        <f t="shared" si="35"/>
        <v>2013</v>
      </c>
      <c r="E599" s="66" t="s">
        <v>49</v>
      </c>
      <c r="F599" s="66" t="s">
        <v>240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>
        <v>0</v>
      </c>
      <c r="L599" s="2">
        <f t="shared" si="36"/>
        <v>867000000</v>
      </c>
      <c r="M599" s="2">
        <f t="shared" si="37"/>
        <v>6284000000</v>
      </c>
      <c r="N599" s="2">
        <f t="shared" si="38"/>
        <v>5417000000</v>
      </c>
    </row>
    <row r="600" spans="1:14" x14ac:dyDescent="0.3">
      <c r="A600" t="s">
        <v>239</v>
      </c>
      <c r="B600" t="s">
        <v>6</v>
      </c>
      <c r="C600" s="1">
        <v>42004</v>
      </c>
      <c r="D600" s="65">
        <f t="shared" si="35"/>
        <v>2014</v>
      </c>
      <c r="E600" s="66" t="s">
        <v>49</v>
      </c>
      <c r="F600" s="66" t="s">
        <v>240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>
        <v>0</v>
      </c>
      <c r="L600" s="2">
        <f t="shared" si="36"/>
        <v>718000000</v>
      </c>
      <c r="M600" s="2">
        <f t="shared" si="37"/>
        <v>1934000000</v>
      </c>
      <c r="N600" s="2">
        <f t="shared" si="38"/>
        <v>1216000000</v>
      </c>
    </row>
    <row r="601" spans="1:14" x14ac:dyDescent="0.3">
      <c r="A601" t="s">
        <v>239</v>
      </c>
      <c r="B601" t="s">
        <v>7</v>
      </c>
      <c r="C601" s="1">
        <v>42369</v>
      </c>
      <c r="D601" s="65">
        <f t="shared" si="35"/>
        <v>2015</v>
      </c>
      <c r="E601" s="66" t="s">
        <v>49</v>
      </c>
      <c r="F601" s="66" t="s">
        <v>240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>
        <v>0</v>
      </c>
      <c r="L601" s="2">
        <f t="shared" si="36"/>
        <v>696000000</v>
      </c>
      <c r="M601" s="2">
        <f t="shared" si="37"/>
        <v>-12647000000</v>
      </c>
      <c r="N601" s="2">
        <f t="shared" si="38"/>
        <v>-13343000000</v>
      </c>
    </row>
    <row r="602" spans="1:14" x14ac:dyDescent="0.3">
      <c r="A602" t="s">
        <v>241</v>
      </c>
      <c r="B602" t="s">
        <v>2</v>
      </c>
      <c r="C602" s="1">
        <v>41425</v>
      </c>
      <c r="D602" s="65">
        <f t="shared" si="35"/>
        <v>2013</v>
      </c>
      <c r="E602" s="66" t="s">
        <v>3</v>
      </c>
      <c r="F602" s="66" t="s">
        <v>136</v>
      </c>
      <c r="G602" s="2">
        <v>44287000000</v>
      </c>
      <c r="H602" s="2">
        <v>16448000000</v>
      </c>
      <c r="I602" s="2">
        <v>20359000000</v>
      </c>
      <c r="J602">
        <v>0</v>
      </c>
      <c r="K602" s="2">
        <v>2386000000</v>
      </c>
      <c r="L602" s="2">
        <f t="shared" si="36"/>
        <v>22745000000</v>
      </c>
      <c r="M602" s="2">
        <f t="shared" si="37"/>
        <v>27839000000</v>
      </c>
      <c r="N602" s="2">
        <f t="shared" si="38"/>
        <v>5094000000</v>
      </c>
    </row>
    <row r="603" spans="1:14" x14ac:dyDescent="0.3">
      <c r="A603" t="s">
        <v>241</v>
      </c>
      <c r="B603" t="s">
        <v>5</v>
      </c>
      <c r="C603" s="1">
        <v>41790</v>
      </c>
      <c r="D603" s="65">
        <f t="shared" si="35"/>
        <v>2014</v>
      </c>
      <c r="E603" s="66" t="s">
        <v>3</v>
      </c>
      <c r="F603" s="66" t="s">
        <v>136</v>
      </c>
      <c r="G603" s="2">
        <v>45567000000</v>
      </c>
      <c r="H603" s="2">
        <v>17052000000</v>
      </c>
      <c r="I603" s="2">
        <v>22113000000</v>
      </c>
      <c r="J603">
        <v>0</v>
      </c>
      <c r="K603" s="2">
        <v>2587000000</v>
      </c>
      <c r="L603" s="2">
        <f t="shared" si="36"/>
        <v>24700000000</v>
      </c>
      <c r="M603" s="2">
        <f t="shared" si="37"/>
        <v>28515000000</v>
      </c>
      <c r="N603" s="2">
        <f t="shared" si="38"/>
        <v>3815000000</v>
      </c>
    </row>
    <row r="604" spans="1:14" x14ac:dyDescent="0.3">
      <c r="A604" t="s">
        <v>241</v>
      </c>
      <c r="B604" t="s">
        <v>6</v>
      </c>
      <c r="C604" s="1">
        <v>42155</v>
      </c>
      <c r="D604" s="65">
        <f t="shared" si="35"/>
        <v>2015</v>
      </c>
      <c r="E604" s="66" t="s">
        <v>3</v>
      </c>
      <c r="F604" s="66" t="s">
        <v>136</v>
      </c>
      <c r="G604" s="2">
        <v>47453000000</v>
      </c>
      <c r="H604" s="2">
        <v>16984000000</v>
      </c>
      <c r="I604" s="2">
        <v>25715000000</v>
      </c>
      <c r="J604">
        <v>0</v>
      </c>
      <c r="K604" s="2">
        <v>2611000000</v>
      </c>
      <c r="L604" s="2">
        <f t="shared" si="36"/>
        <v>28326000000</v>
      </c>
      <c r="M604" s="2">
        <f t="shared" si="37"/>
        <v>30469000000</v>
      </c>
      <c r="N604" s="2">
        <f t="shared" si="38"/>
        <v>2143000000</v>
      </c>
    </row>
    <row r="605" spans="1:14" x14ac:dyDescent="0.3">
      <c r="A605" t="s">
        <v>241</v>
      </c>
      <c r="B605" t="s">
        <v>7</v>
      </c>
      <c r="C605" s="1">
        <v>42521</v>
      </c>
      <c r="D605" s="65">
        <f t="shared" si="35"/>
        <v>2016</v>
      </c>
      <c r="E605" s="66" t="s">
        <v>3</v>
      </c>
      <c r="F605" s="66" t="s">
        <v>136</v>
      </c>
      <c r="G605" s="2">
        <v>50365000000</v>
      </c>
      <c r="H605" s="2">
        <v>17327000000</v>
      </c>
      <c r="I605" s="2">
        <v>27330000000</v>
      </c>
      <c r="J605">
        <v>0</v>
      </c>
      <c r="K605" s="2">
        <v>2631000000</v>
      </c>
      <c r="L605" s="2">
        <f t="shared" si="36"/>
        <v>29961000000</v>
      </c>
      <c r="M605" s="2">
        <f t="shared" si="37"/>
        <v>33038000000</v>
      </c>
      <c r="N605" s="2">
        <f t="shared" si="38"/>
        <v>3077000000</v>
      </c>
    </row>
    <row r="606" spans="1:14" x14ac:dyDescent="0.3">
      <c r="A606" t="s">
        <v>242</v>
      </c>
      <c r="B606" t="s">
        <v>2</v>
      </c>
      <c r="C606" s="1">
        <v>41274</v>
      </c>
      <c r="D606" s="65">
        <f t="shared" si="35"/>
        <v>2012</v>
      </c>
      <c r="E606" s="66" t="s">
        <v>32</v>
      </c>
      <c r="F606" s="66" t="s">
        <v>35</v>
      </c>
      <c r="G606" s="2">
        <v>15255000000</v>
      </c>
      <c r="H606" s="2">
        <v>6717000000</v>
      </c>
      <c r="I606" s="2">
        <v>5353000000</v>
      </c>
      <c r="J606">
        <v>0</v>
      </c>
      <c r="K606" s="2">
        <v>1051000000</v>
      </c>
      <c r="L606" s="2">
        <f t="shared" si="36"/>
        <v>6404000000</v>
      </c>
      <c r="M606" s="2">
        <f t="shared" si="37"/>
        <v>8538000000</v>
      </c>
      <c r="N606" s="2">
        <f t="shared" si="38"/>
        <v>2134000000</v>
      </c>
    </row>
    <row r="607" spans="1:14" x14ac:dyDescent="0.3">
      <c r="A607" t="s">
        <v>242</v>
      </c>
      <c r="B607" t="s">
        <v>5</v>
      </c>
      <c r="C607" s="1">
        <v>41639</v>
      </c>
      <c r="D607" s="65">
        <f t="shared" si="35"/>
        <v>2013</v>
      </c>
      <c r="E607" s="66" t="s">
        <v>32</v>
      </c>
      <c r="F607" s="66" t="s">
        <v>35</v>
      </c>
      <c r="G607" s="2">
        <v>14892000000</v>
      </c>
      <c r="H607" s="2">
        <v>6459000000</v>
      </c>
      <c r="I607" s="2">
        <v>4315000000</v>
      </c>
      <c r="J607">
        <v>0</v>
      </c>
      <c r="K607" s="2">
        <v>1741000000</v>
      </c>
      <c r="L607" s="2">
        <f t="shared" si="36"/>
        <v>6056000000</v>
      </c>
      <c r="M607" s="2">
        <f t="shared" si="37"/>
        <v>8433000000</v>
      </c>
      <c r="N607" s="2">
        <f t="shared" si="38"/>
        <v>2377000000</v>
      </c>
    </row>
    <row r="608" spans="1:14" x14ac:dyDescent="0.3">
      <c r="A608" t="s">
        <v>242</v>
      </c>
      <c r="B608" t="s">
        <v>6</v>
      </c>
      <c r="C608" s="1">
        <v>42004</v>
      </c>
      <c r="D608" s="65">
        <f t="shared" si="35"/>
        <v>2014</v>
      </c>
      <c r="E608" s="66" t="s">
        <v>32</v>
      </c>
      <c r="F608" s="66" t="s">
        <v>35</v>
      </c>
      <c r="G608" s="2">
        <v>15049000000</v>
      </c>
      <c r="H608" s="2">
        <v>6996000000</v>
      </c>
      <c r="I608" s="2">
        <v>5759000000</v>
      </c>
      <c r="J608">
        <v>0</v>
      </c>
      <c r="K608" s="2">
        <v>1232000000</v>
      </c>
      <c r="L608" s="2">
        <f t="shared" si="36"/>
        <v>6991000000</v>
      </c>
      <c r="M608" s="2">
        <f t="shared" si="37"/>
        <v>8053000000</v>
      </c>
      <c r="N608" s="2">
        <f t="shared" si="38"/>
        <v>1062000000</v>
      </c>
    </row>
    <row r="609" spans="1:14" x14ac:dyDescent="0.3">
      <c r="A609" t="s">
        <v>242</v>
      </c>
      <c r="B609" t="s">
        <v>7</v>
      </c>
      <c r="C609" s="1">
        <v>42369</v>
      </c>
      <c r="D609" s="65">
        <f t="shared" si="35"/>
        <v>2015</v>
      </c>
      <c r="E609" s="66" t="s">
        <v>32</v>
      </c>
      <c r="F609" s="66" t="s">
        <v>35</v>
      </c>
      <c r="G609" s="2">
        <v>15026000000</v>
      </c>
      <c r="H609" s="2">
        <v>6173000000</v>
      </c>
      <c r="I609" s="2">
        <v>4969000000</v>
      </c>
      <c r="J609">
        <v>0</v>
      </c>
      <c r="K609" s="2">
        <v>1550000000</v>
      </c>
      <c r="L609" s="2">
        <f t="shared" si="36"/>
        <v>6519000000</v>
      </c>
      <c r="M609" s="2">
        <f t="shared" si="37"/>
        <v>8853000000</v>
      </c>
      <c r="N609" s="2">
        <f t="shared" si="38"/>
        <v>2334000000</v>
      </c>
    </row>
    <row r="610" spans="1:14" x14ac:dyDescent="0.3">
      <c r="A610" t="s">
        <v>243</v>
      </c>
      <c r="B610" t="s">
        <v>2</v>
      </c>
      <c r="C610" s="1">
        <v>41547</v>
      </c>
      <c r="D610" s="65">
        <f t="shared" si="35"/>
        <v>2013</v>
      </c>
      <c r="E610" s="66" t="s">
        <v>12</v>
      </c>
      <c r="F610" s="66" t="s">
        <v>164</v>
      </c>
      <c r="G610" s="2">
        <v>1481314000</v>
      </c>
      <c r="H610" s="2">
        <v>253047000</v>
      </c>
      <c r="I610" s="2">
        <v>587835000</v>
      </c>
      <c r="J610" s="2">
        <v>209614000</v>
      </c>
      <c r="K610">
        <v>0</v>
      </c>
      <c r="L610" s="2">
        <f t="shared" si="36"/>
        <v>797449000</v>
      </c>
      <c r="M610" s="2">
        <f t="shared" si="37"/>
        <v>1228267000</v>
      </c>
      <c r="N610" s="2">
        <f t="shared" si="38"/>
        <v>430818000</v>
      </c>
    </row>
    <row r="611" spans="1:14" x14ac:dyDescent="0.3">
      <c r="A611" t="s">
        <v>243</v>
      </c>
      <c r="B611" t="s">
        <v>5</v>
      </c>
      <c r="C611" s="1">
        <v>41912</v>
      </c>
      <c r="D611" s="65">
        <f t="shared" si="35"/>
        <v>2014</v>
      </c>
      <c r="E611" s="66" t="s">
        <v>12</v>
      </c>
      <c r="F611" s="66" t="s">
        <v>164</v>
      </c>
      <c r="G611" s="2">
        <v>1732046000</v>
      </c>
      <c r="H611" s="2">
        <v>309959000</v>
      </c>
      <c r="I611" s="2">
        <v>664738000</v>
      </c>
      <c r="J611" s="2">
        <v>263792000</v>
      </c>
      <c r="K611">
        <v>0</v>
      </c>
      <c r="L611" s="2">
        <f t="shared" si="36"/>
        <v>928530000</v>
      </c>
      <c r="M611" s="2">
        <f t="shared" si="37"/>
        <v>1422087000</v>
      </c>
      <c r="N611" s="2">
        <f t="shared" si="38"/>
        <v>493557000</v>
      </c>
    </row>
    <row r="612" spans="1:14" x14ac:dyDescent="0.3">
      <c r="A612" t="s">
        <v>243</v>
      </c>
      <c r="B612" t="s">
        <v>6</v>
      </c>
      <c r="C612" s="1">
        <v>42277</v>
      </c>
      <c r="D612" s="65">
        <f t="shared" si="35"/>
        <v>2015</v>
      </c>
      <c r="E612" s="66" t="s">
        <v>12</v>
      </c>
      <c r="F612" s="66" t="s">
        <v>164</v>
      </c>
      <c r="G612" s="2">
        <v>1919823000</v>
      </c>
      <c r="H612" s="2">
        <v>332261000</v>
      </c>
      <c r="I612" s="2">
        <v>738080000</v>
      </c>
      <c r="J612" s="2">
        <v>296583000</v>
      </c>
      <c r="K612">
        <v>0</v>
      </c>
      <c r="L612" s="2">
        <f t="shared" si="36"/>
        <v>1034663000</v>
      </c>
      <c r="M612" s="2">
        <f t="shared" si="37"/>
        <v>1587562000</v>
      </c>
      <c r="N612" s="2">
        <f t="shared" si="38"/>
        <v>552899000</v>
      </c>
    </row>
    <row r="613" spans="1:14" x14ac:dyDescent="0.3">
      <c r="A613" t="s">
        <v>243</v>
      </c>
      <c r="B613" t="s">
        <v>7</v>
      </c>
      <c r="C613" s="1">
        <v>42643</v>
      </c>
      <c r="D613" s="65">
        <f t="shared" si="35"/>
        <v>2016</v>
      </c>
      <c r="E613" s="66" t="s">
        <v>12</v>
      </c>
      <c r="F613" s="66" t="s">
        <v>164</v>
      </c>
      <c r="G613" s="2">
        <v>1995034000</v>
      </c>
      <c r="H613" s="2">
        <v>337205000</v>
      </c>
      <c r="I613" s="2">
        <v>767174000</v>
      </c>
      <c r="J613" s="2">
        <v>334227000</v>
      </c>
      <c r="K613">
        <v>0</v>
      </c>
      <c r="L613" s="2">
        <f t="shared" si="36"/>
        <v>1101401000</v>
      </c>
      <c r="M613" s="2">
        <f t="shared" si="37"/>
        <v>1657829000</v>
      </c>
      <c r="N613" s="2">
        <f t="shared" si="38"/>
        <v>556428000</v>
      </c>
    </row>
    <row r="614" spans="1:14" x14ac:dyDescent="0.3">
      <c r="A614" t="s">
        <v>244</v>
      </c>
      <c r="B614" t="s">
        <v>2</v>
      </c>
      <c r="C614" s="1">
        <v>41274</v>
      </c>
      <c r="D614" s="65">
        <f t="shared" si="35"/>
        <v>2012</v>
      </c>
      <c r="E614" s="66" t="s">
        <v>12</v>
      </c>
      <c r="F614" s="66" t="s">
        <v>47</v>
      </c>
      <c r="G614" s="2">
        <v>5795800000</v>
      </c>
      <c r="H614" s="2">
        <v>3956200000</v>
      </c>
      <c r="I614" s="2">
        <v>763300000</v>
      </c>
      <c r="J614">
        <v>0</v>
      </c>
      <c r="K614">
        <v>0</v>
      </c>
      <c r="L614" s="2">
        <f t="shared" si="36"/>
        <v>763300000</v>
      </c>
      <c r="M614" s="2">
        <f t="shared" si="37"/>
        <v>1839600000</v>
      </c>
      <c r="N614" s="2">
        <f t="shared" si="38"/>
        <v>1076300000</v>
      </c>
    </row>
    <row r="615" spans="1:14" x14ac:dyDescent="0.3">
      <c r="A615" t="s">
        <v>244</v>
      </c>
      <c r="B615" t="s">
        <v>5</v>
      </c>
      <c r="C615" s="1">
        <v>41639</v>
      </c>
      <c r="D615" s="65">
        <f t="shared" si="35"/>
        <v>2013</v>
      </c>
      <c r="E615" s="66" t="s">
        <v>12</v>
      </c>
      <c r="F615" s="66" t="s">
        <v>47</v>
      </c>
      <c r="G615" s="2">
        <v>6063400000</v>
      </c>
      <c r="H615" s="2">
        <v>4092700000</v>
      </c>
      <c r="I615" s="2">
        <v>907800000</v>
      </c>
      <c r="J615">
        <v>0</v>
      </c>
      <c r="K615">
        <v>0</v>
      </c>
      <c r="L615" s="2">
        <f t="shared" si="36"/>
        <v>907800000</v>
      </c>
      <c r="M615" s="2">
        <f t="shared" si="37"/>
        <v>1970700000</v>
      </c>
      <c r="N615" s="2">
        <f t="shared" si="38"/>
        <v>1062900000</v>
      </c>
    </row>
    <row r="616" spans="1:14" x14ac:dyDescent="0.3">
      <c r="A616" t="s">
        <v>244</v>
      </c>
      <c r="B616" t="s">
        <v>6</v>
      </c>
      <c r="C616" s="1">
        <v>42004</v>
      </c>
      <c r="D616" s="65">
        <f t="shared" si="35"/>
        <v>2014</v>
      </c>
      <c r="E616" s="66" t="s">
        <v>12</v>
      </c>
      <c r="F616" s="66" t="s">
        <v>47</v>
      </c>
      <c r="G616" s="2">
        <v>6413800000</v>
      </c>
      <c r="H616" s="2">
        <v>4328300000</v>
      </c>
      <c r="I616" s="2">
        <v>814900000</v>
      </c>
      <c r="J616">
        <v>0</v>
      </c>
      <c r="K616">
        <v>0</v>
      </c>
      <c r="L616" s="2">
        <f t="shared" si="36"/>
        <v>814900000</v>
      </c>
      <c r="M616" s="2">
        <f t="shared" si="37"/>
        <v>2085500000</v>
      </c>
      <c r="N616" s="2">
        <f t="shared" si="38"/>
        <v>1270600000</v>
      </c>
    </row>
    <row r="617" spans="1:14" x14ac:dyDescent="0.3">
      <c r="A617" t="s">
        <v>244</v>
      </c>
      <c r="B617" t="s">
        <v>7</v>
      </c>
      <c r="C617" s="1">
        <v>42369</v>
      </c>
      <c r="D617" s="65">
        <f t="shared" si="35"/>
        <v>2015</v>
      </c>
      <c r="E617" s="66" t="s">
        <v>12</v>
      </c>
      <c r="F617" s="66" t="s">
        <v>47</v>
      </c>
      <c r="G617" s="2">
        <v>6595200000</v>
      </c>
      <c r="H617" s="2">
        <v>4393200000</v>
      </c>
      <c r="I617" s="2">
        <v>1102800000</v>
      </c>
      <c r="J617">
        <v>0</v>
      </c>
      <c r="K617">
        <v>0</v>
      </c>
      <c r="L617" s="2">
        <f t="shared" si="36"/>
        <v>1102800000</v>
      </c>
      <c r="M617" s="2">
        <f t="shared" si="37"/>
        <v>2202000000</v>
      </c>
      <c r="N617" s="2">
        <f t="shared" si="38"/>
        <v>1099200000</v>
      </c>
    </row>
    <row r="618" spans="1:14" x14ac:dyDescent="0.3">
      <c r="A618" t="s">
        <v>245</v>
      </c>
      <c r="B618" t="s">
        <v>2</v>
      </c>
      <c r="C618" s="1">
        <v>41274</v>
      </c>
      <c r="D618" s="65">
        <f t="shared" si="35"/>
        <v>2012</v>
      </c>
      <c r="E618" s="66" t="s">
        <v>12</v>
      </c>
      <c r="F618" s="66" t="s">
        <v>47</v>
      </c>
      <c r="G618" s="2">
        <v>4436000000</v>
      </c>
      <c r="H618" s="2">
        <v>2564000000</v>
      </c>
      <c r="I618" s="2">
        <v>824000000</v>
      </c>
      <c r="J618">
        <v>0</v>
      </c>
      <c r="K618">
        <v>0</v>
      </c>
      <c r="L618" s="2">
        <f t="shared" si="36"/>
        <v>824000000</v>
      </c>
      <c r="M618" s="2">
        <f t="shared" si="37"/>
        <v>1872000000</v>
      </c>
      <c r="N618" s="2">
        <f t="shared" si="38"/>
        <v>1048000000</v>
      </c>
    </row>
    <row r="619" spans="1:14" x14ac:dyDescent="0.3">
      <c r="A619" t="s">
        <v>245</v>
      </c>
      <c r="B619" t="s">
        <v>5</v>
      </c>
      <c r="C619" s="1">
        <v>41639</v>
      </c>
      <c r="D619" s="65">
        <f t="shared" si="35"/>
        <v>2013</v>
      </c>
      <c r="E619" s="66" t="s">
        <v>12</v>
      </c>
      <c r="F619" s="66" t="s">
        <v>47</v>
      </c>
      <c r="G619" s="2">
        <v>4814000000</v>
      </c>
      <c r="H619" s="2">
        <v>2776000000</v>
      </c>
      <c r="I619" s="2">
        <v>977000000</v>
      </c>
      <c r="J619">
        <v>0</v>
      </c>
      <c r="K619">
        <v>0</v>
      </c>
      <c r="L619" s="2">
        <f t="shared" si="36"/>
        <v>977000000</v>
      </c>
      <c r="M619" s="2">
        <f t="shared" si="37"/>
        <v>2038000000</v>
      </c>
      <c r="N619" s="2">
        <f t="shared" si="38"/>
        <v>1061000000</v>
      </c>
    </row>
    <row r="620" spans="1:14" x14ac:dyDescent="0.3">
      <c r="A620" t="s">
        <v>245</v>
      </c>
      <c r="B620" t="s">
        <v>6</v>
      </c>
      <c r="C620" s="1">
        <v>42004</v>
      </c>
      <c r="D620" s="65">
        <f t="shared" si="35"/>
        <v>2014</v>
      </c>
      <c r="E620" s="66" t="s">
        <v>12</v>
      </c>
      <c r="F620" s="66" t="s">
        <v>47</v>
      </c>
      <c r="G620" s="2">
        <v>5066000000</v>
      </c>
      <c r="H620" s="2">
        <v>2881000000</v>
      </c>
      <c r="I620" s="2">
        <v>975000000</v>
      </c>
      <c r="J620">
        <v>0</v>
      </c>
      <c r="K620">
        <v>0</v>
      </c>
      <c r="L620" s="2">
        <f t="shared" si="36"/>
        <v>975000000</v>
      </c>
      <c r="M620" s="2">
        <f t="shared" si="37"/>
        <v>2185000000</v>
      </c>
      <c r="N620" s="2">
        <f t="shared" si="38"/>
        <v>1210000000</v>
      </c>
    </row>
    <row r="621" spans="1:14" x14ac:dyDescent="0.3">
      <c r="A621" t="s">
        <v>245</v>
      </c>
      <c r="B621" t="s">
        <v>7</v>
      </c>
      <c r="C621" s="1">
        <v>42369</v>
      </c>
      <c r="D621" s="65">
        <f t="shared" si="35"/>
        <v>2015</v>
      </c>
      <c r="E621" s="66" t="s">
        <v>12</v>
      </c>
      <c r="F621" s="66" t="s">
        <v>47</v>
      </c>
      <c r="G621" s="2">
        <v>5254000000</v>
      </c>
      <c r="H621" s="2">
        <v>2909000000</v>
      </c>
      <c r="I621" s="2">
        <v>1034000000</v>
      </c>
      <c r="J621">
        <v>0</v>
      </c>
      <c r="K621">
        <v>0</v>
      </c>
      <c r="L621" s="2">
        <f t="shared" si="36"/>
        <v>1034000000</v>
      </c>
      <c r="M621" s="2">
        <f t="shared" si="37"/>
        <v>2345000000</v>
      </c>
      <c r="N621" s="2">
        <f t="shared" si="38"/>
        <v>1311000000</v>
      </c>
    </row>
    <row r="622" spans="1:14" x14ac:dyDescent="0.3">
      <c r="A622" t="s">
        <v>246</v>
      </c>
      <c r="B622" t="s">
        <v>2</v>
      </c>
      <c r="C622" s="1">
        <v>41307</v>
      </c>
      <c r="D622" s="65">
        <f t="shared" si="35"/>
        <v>2013</v>
      </c>
      <c r="E622" s="66" t="s">
        <v>9</v>
      </c>
      <c r="F622" s="66" t="s">
        <v>247</v>
      </c>
      <c r="G622" s="2">
        <v>6182000000</v>
      </c>
      <c r="H622" s="2">
        <v>4148000000</v>
      </c>
      <c r="I622" s="2">
        <v>1294000000</v>
      </c>
      <c r="J622">
        <v>0</v>
      </c>
      <c r="K622" s="2">
        <v>118000000</v>
      </c>
      <c r="L622" s="2">
        <f t="shared" si="36"/>
        <v>1412000000</v>
      </c>
      <c r="M622" s="2">
        <f t="shared" si="37"/>
        <v>2034000000</v>
      </c>
      <c r="N622" s="2">
        <f t="shared" si="38"/>
        <v>622000000</v>
      </c>
    </row>
    <row r="623" spans="1:14" x14ac:dyDescent="0.3">
      <c r="A623" t="s">
        <v>246</v>
      </c>
      <c r="B623" t="s">
        <v>5</v>
      </c>
      <c r="C623" s="1">
        <v>41671</v>
      </c>
      <c r="D623" s="65">
        <f t="shared" si="35"/>
        <v>2014</v>
      </c>
      <c r="E623" s="66" t="s">
        <v>9</v>
      </c>
      <c r="F623" s="66" t="s">
        <v>247</v>
      </c>
      <c r="G623" s="2">
        <v>6505000000</v>
      </c>
      <c r="H623" s="2">
        <v>4372000000</v>
      </c>
      <c r="I623" s="2">
        <v>1334000000</v>
      </c>
      <c r="J623">
        <v>0</v>
      </c>
      <c r="K623" s="2">
        <v>133000000</v>
      </c>
      <c r="L623" s="2">
        <f t="shared" si="36"/>
        <v>1467000000</v>
      </c>
      <c r="M623" s="2">
        <f t="shared" si="37"/>
        <v>2133000000</v>
      </c>
      <c r="N623" s="2">
        <f t="shared" si="38"/>
        <v>666000000</v>
      </c>
    </row>
    <row r="624" spans="1:14" x14ac:dyDescent="0.3">
      <c r="A624" t="s">
        <v>246</v>
      </c>
      <c r="B624" t="s">
        <v>6</v>
      </c>
      <c r="C624" s="1">
        <v>42035</v>
      </c>
      <c r="D624" s="65">
        <f t="shared" si="35"/>
        <v>2015</v>
      </c>
      <c r="E624" s="66" t="s">
        <v>9</v>
      </c>
      <c r="F624" s="66" t="s">
        <v>247</v>
      </c>
      <c r="G624" s="2">
        <v>7151000000</v>
      </c>
      <c r="H624" s="2">
        <v>4777000000</v>
      </c>
      <c r="I624" s="2">
        <v>1426000000</v>
      </c>
      <c r="J624">
        <v>0</v>
      </c>
      <c r="K624" s="2">
        <v>139000000</v>
      </c>
      <c r="L624" s="2">
        <f t="shared" si="36"/>
        <v>1565000000</v>
      </c>
      <c r="M624" s="2">
        <f t="shared" si="37"/>
        <v>2374000000</v>
      </c>
      <c r="N624" s="2">
        <f t="shared" si="38"/>
        <v>809000000</v>
      </c>
    </row>
    <row r="625" spans="1:14" x14ac:dyDescent="0.3">
      <c r="A625" t="s">
        <v>246</v>
      </c>
      <c r="B625" t="s">
        <v>7</v>
      </c>
      <c r="C625" s="1">
        <v>42399</v>
      </c>
      <c r="D625" s="65">
        <f t="shared" si="35"/>
        <v>2016</v>
      </c>
      <c r="E625" s="66" t="s">
        <v>9</v>
      </c>
      <c r="F625" s="66" t="s">
        <v>247</v>
      </c>
      <c r="G625" s="2">
        <v>7412000000</v>
      </c>
      <c r="H625" s="2">
        <v>4907000000</v>
      </c>
      <c r="I625" s="2">
        <v>1415000000</v>
      </c>
      <c r="J625">
        <v>0</v>
      </c>
      <c r="K625" s="2">
        <v>148000000</v>
      </c>
      <c r="L625" s="2">
        <f t="shared" si="36"/>
        <v>1563000000</v>
      </c>
      <c r="M625" s="2">
        <f t="shared" si="37"/>
        <v>2505000000</v>
      </c>
      <c r="N625" s="2">
        <f t="shared" si="38"/>
        <v>942000000</v>
      </c>
    </row>
    <row r="626" spans="1:14" x14ac:dyDescent="0.3">
      <c r="A626" t="s">
        <v>248</v>
      </c>
      <c r="B626" t="s">
        <v>2</v>
      </c>
      <c r="C626" s="1">
        <v>41274</v>
      </c>
      <c r="D626" s="65">
        <f t="shared" si="35"/>
        <v>2012</v>
      </c>
      <c r="E626" s="66" t="s">
        <v>12</v>
      </c>
      <c r="F626" s="66" t="s">
        <v>249</v>
      </c>
      <c r="G626" s="2">
        <v>1405358000</v>
      </c>
      <c r="H626" s="2">
        <v>670174000</v>
      </c>
      <c r="I626" s="2">
        <v>292500000</v>
      </c>
      <c r="J626" s="2">
        <v>137354000</v>
      </c>
      <c r="K626">
        <v>0</v>
      </c>
      <c r="L626" s="2">
        <f t="shared" si="36"/>
        <v>429854000</v>
      </c>
      <c r="M626" s="2">
        <f t="shared" si="37"/>
        <v>735184000</v>
      </c>
      <c r="N626" s="2">
        <f t="shared" si="38"/>
        <v>305330000</v>
      </c>
    </row>
    <row r="627" spans="1:14" x14ac:dyDescent="0.3">
      <c r="A627" t="s">
        <v>248</v>
      </c>
      <c r="B627" t="s">
        <v>5</v>
      </c>
      <c r="C627" s="1">
        <v>41639</v>
      </c>
      <c r="D627" s="65">
        <f t="shared" si="35"/>
        <v>2013</v>
      </c>
      <c r="E627" s="66" t="s">
        <v>12</v>
      </c>
      <c r="F627" s="66" t="s">
        <v>249</v>
      </c>
      <c r="G627" s="2">
        <v>1496372000</v>
      </c>
      <c r="H627" s="2">
        <v>759362000</v>
      </c>
      <c r="I627" s="2">
        <v>322739000</v>
      </c>
      <c r="J627" s="2">
        <v>147696000</v>
      </c>
      <c r="K627">
        <v>0</v>
      </c>
      <c r="L627" s="2">
        <f t="shared" si="36"/>
        <v>470435000</v>
      </c>
      <c r="M627" s="2">
        <f t="shared" si="37"/>
        <v>737010000</v>
      </c>
      <c r="N627" s="2">
        <f t="shared" si="38"/>
        <v>266575000</v>
      </c>
    </row>
    <row r="628" spans="1:14" x14ac:dyDescent="0.3">
      <c r="A628" t="s">
        <v>248</v>
      </c>
      <c r="B628" t="s">
        <v>6</v>
      </c>
      <c r="C628" s="1">
        <v>42004</v>
      </c>
      <c r="D628" s="65">
        <f t="shared" si="35"/>
        <v>2014</v>
      </c>
      <c r="E628" s="66" t="s">
        <v>12</v>
      </c>
      <c r="F628" s="66" t="s">
        <v>249</v>
      </c>
      <c r="G628" s="2">
        <v>1530654000</v>
      </c>
      <c r="H628" s="2">
        <v>780281000</v>
      </c>
      <c r="I628" s="2">
        <v>331995000</v>
      </c>
      <c r="J628" s="2">
        <v>142751000</v>
      </c>
      <c r="K628">
        <v>0</v>
      </c>
      <c r="L628" s="2">
        <f t="shared" si="36"/>
        <v>474746000</v>
      </c>
      <c r="M628" s="2">
        <f t="shared" si="37"/>
        <v>750373000</v>
      </c>
      <c r="N628" s="2">
        <f t="shared" si="38"/>
        <v>275627000</v>
      </c>
    </row>
    <row r="629" spans="1:14" x14ac:dyDescent="0.3">
      <c r="A629" t="s">
        <v>248</v>
      </c>
      <c r="B629" t="s">
        <v>7</v>
      </c>
      <c r="C629" s="1">
        <v>42369</v>
      </c>
      <c r="D629" s="65">
        <f t="shared" si="35"/>
        <v>2015</v>
      </c>
      <c r="E629" s="66" t="s">
        <v>12</v>
      </c>
      <c r="F629" s="66" t="s">
        <v>249</v>
      </c>
      <c r="G629" s="2">
        <v>1557067000</v>
      </c>
      <c r="H629" s="2">
        <v>803506000</v>
      </c>
      <c r="I629" s="2">
        <v>313544000</v>
      </c>
      <c r="J629" s="2">
        <v>132892000</v>
      </c>
      <c r="K629">
        <v>0</v>
      </c>
      <c r="L629" s="2">
        <f t="shared" si="36"/>
        <v>446436000</v>
      </c>
      <c r="M629" s="2">
        <f t="shared" si="37"/>
        <v>753561000</v>
      </c>
      <c r="N629" s="2">
        <f t="shared" si="38"/>
        <v>307125000</v>
      </c>
    </row>
    <row r="630" spans="1:14" x14ac:dyDescent="0.3">
      <c r="A630" t="s">
        <v>250</v>
      </c>
      <c r="B630" t="s">
        <v>2</v>
      </c>
      <c r="C630" s="1">
        <v>41639</v>
      </c>
      <c r="D630" s="65">
        <f t="shared" si="35"/>
        <v>2013</v>
      </c>
      <c r="E630" s="66" t="s">
        <v>3</v>
      </c>
      <c r="F630" s="66" t="s">
        <v>251</v>
      </c>
      <c r="G630" s="2">
        <v>27351573000</v>
      </c>
      <c r="H630" s="2">
        <v>25986382000</v>
      </c>
      <c r="I630" s="2">
        <v>175148000</v>
      </c>
      <c r="J630">
        <v>0</v>
      </c>
      <c r="K630">
        <v>0</v>
      </c>
      <c r="L630" s="2">
        <f t="shared" si="36"/>
        <v>175148000</v>
      </c>
      <c r="M630" s="2">
        <f t="shared" si="37"/>
        <v>1365191000</v>
      </c>
      <c r="N630" s="2">
        <f t="shared" si="38"/>
        <v>1190043000</v>
      </c>
    </row>
    <row r="631" spans="1:14" x14ac:dyDescent="0.3">
      <c r="A631" t="s">
        <v>250</v>
      </c>
      <c r="B631" t="s">
        <v>5</v>
      </c>
      <c r="C631" s="1">
        <v>42004</v>
      </c>
      <c r="D631" s="65">
        <f t="shared" si="35"/>
        <v>2014</v>
      </c>
      <c r="E631" s="66" t="s">
        <v>3</v>
      </c>
      <c r="F631" s="66" t="s">
        <v>251</v>
      </c>
      <c r="G631" s="2">
        <v>21531577000</v>
      </c>
      <c r="H631" s="2">
        <v>20132544000</v>
      </c>
      <c r="I631" s="2">
        <v>182711000</v>
      </c>
      <c r="J631">
        <v>0</v>
      </c>
      <c r="K631">
        <v>0</v>
      </c>
      <c r="L631" s="2">
        <f t="shared" si="36"/>
        <v>182711000</v>
      </c>
      <c r="M631" s="2">
        <f t="shared" si="37"/>
        <v>1399033000</v>
      </c>
      <c r="N631" s="2">
        <f t="shared" si="38"/>
        <v>1216322000</v>
      </c>
    </row>
    <row r="632" spans="1:14" x14ac:dyDescent="0.3">
      <c r="A632" t="s">
        <v>250</v>
      </c>
      <c r="B632" t="s">
        <v>6</v>
      </c>
      <c r="C632" s="1">
        <v>42369</v>
      </c>
      <c r="D632" s="65">
        <f t="shared" si="35"/>
        <v>2015</v>
      </c>
      <c r="E632" s="66" t="s">
        <v>3</v>
      </c>
      <c r="F632" s="66" t="s">
        <v>251</v>
      </c>
      <c r="G632" s="2">
        <v>18114048000</v>
      </c>
      <c r="H632" s="2">
        <v>17019352000</v>
      </c>
      <c r="I632" s="2">
        <v>408225000</v>
      </c>
      <c r="J632">
        <v>0</v>
      </c>
      <c r="K632">
        <v>0</v>
      </c>
      <c r="L632" s="2">
        <f t="shared" si="36"/>
        <v>408225000</v>
      </c>
      <c r="M632" s="2">
        <f t="shared" si="37"/>
        <v>1094696000</v>
      </c>
      <c r="N632" s="2">
        <f t="shared" si="38"/>
        <v>686471000</v>
      </c>
    </row>
    <row r="633" spans="1:14" x14ac:dyDescent="0.3">
      <c r="A633" t="s">
        <v>250</v>
      </c>
      <c r="B633" t="s">
        <v>7</v>
      </c>
      <c r="C633" s="1">
        <v>42735</v>
      </c>
      <c r="D633" s="65">
        <f t="shared" si="35"/>
        <v>2016</v>
      </c>
      <c r="E633" s="66" t="s">
        <v>3</v>
      </c>
      <c r="F633" s="66" t="s">
        <v>251</v>
      </c>
      <c r="G633" s="2">
        <v>19036525000</v>
      </c>
      <c r="H633" s="2">
        <v>18246209000</v>
      </c>
      <c r="I633" s="2">
        <v>191073000</v>
      </c>
      <c r="J633">
        <v>0</v>
      </c>
      <c r="K633">
        <v>0</v>
      </c>
      <c r="L633" s="2">
        <f t="shared" si="36"/>
        <v>191073000</v>
      </c>
      <c r="M633" s="2">
        <f t="shared" si="37"/>
        <v>790316000</v>
      </c>
      <c r="N633" s="2">
        <f t="shared" si="38"/>
        <v>599243000</v>
      </c>
    </row>
    <row r="634" spans="1:14" x14ac:dyDescent="0.3">
      <c r="A634" t="s">
        <v>252</v>
      </c>
      <c r="B634" t="s">
        <v>2</v>
      </c>
      <c r="C634" s="1">
        <v>41639</v>
      </c>
      <c r="D634" s="65">
        <f t="shared" si="35"/>
        <v>2013</v>
      </c>
      <c r="E634" s="66" t="s">
        <v>3</v>
      </c>
      <c r="F634" s="66" t="s">
        <v>147</v>
      </c>
      <c r="G634" s="2">
        <v>4954619000</v>
      </c>
      <c r="H634" s="2">
        <v>3266524000</v>
      </c>
      <c r="I634" s="2">
        <v>966829000</v>
      </c>
      <c r="J634">
        <v>0</v>
      </c>
      <c r="K634">
        <v>0</v>
      </c>
      <c r="L634" s="2">
        <f t="shared" si="36"/>
        <v>966829000</v>
      </c>
      <c r="M634" s="2">
        <f t="shared" si="37"/>
        <v>1688095000</v>
      </c>
      <c r="N634" s="2">
        <f t="shared" si="38"/>
        <v>721266000</v>
      </c>
    </row>
    <row r="635" spans="1:14" x14ac:dyDescent="0.3">
      <c r="A635" t="s">
        <v>252</v>
      </c>
      <c r="B635" t="s">
        <v>5</v>
      </c>
      <c r="C635" s="1">
        <v>42004</v>
      </c>
      <c r="D635" s="65">
        <f t="shared" si="35"/>
        <v>2014</v>
      </c>
      <c r="E635" s="66" t="s">
        <v>3</v>
      </c>
      <c r="F635" s="66" t="s">
        <v>147</v>
      </c>
      <c r="G635" s="2">
        <v>4877885000</v>
      </c>
      <c r="H635" s="2">
        <v>3163268000</v>
      </c>
      <c r="I635" s="2">
        <v>936900000</v>
      </c>
      <c r="J635">
        <v>0</v>
      </c>
      <c r="K635">
        <v>0</v>
      </c>
      <c r="L635" s="2">
        <f t="shared" si="36"/>
        <v>936900000</v>
      </c>
      <c r="M635" s="2">
        <f t="shared" si="37"/>
        <v>1714617000</v>
      </c>
      <c r="N635" s="2">
        <f t="shared" si="38"/>
        <v>777717000</v>
      </c>
    </row>
    <row r="636" spans="1:14" x14ac:dyDescent="0.3">
      <c r="A636" t="s">
        <v>252</v>
      </c>
      <c r="B636" t="s">
        <v>6</v>
      </c>
      <c r="C636" s="1">
        <v>42369</v>
      </c>
      <c r="D636" s="65">
        <f t="shared" si="35"/>
        <v>2015</v>
      </c>
      <c r="E636" s="66" t="s">
        <v>3</v>
      </c>
      <c r="F636" s="66" t="s">
        <v>147</v>
      </c>
      <c r="G636" s="2">
        <v>4561030000</v>
      </c>
      <c r="H636" s="2">
        <v>3073712000</v>
      </c>
      <c r="I636" s="2">
        <v>971611000</v>
      </c>
      <c r="J636">
        <v>0</v>
      </c>
      <c r="K636">
        <v>0</v>
      </c>
      <c r="L636" s="2">
        <f t="shared" si="36"/>
        <v>971611000</v>
      </c>
      <c r="M636" s="2">
        <f t="shared" si="37"/>
        <v>1487318000</v>
      </c>
      <c r="N636" s="2">
        <f t="shared" si="38"/>
        <v>515707000</v>
      </c>
    </row>
    <row r="637" spans="1:14" x14ac:dyDescent="0.3">
      <c r="A637" t="s">
        <v>252</v>
      </c>
      <c r="B637" t="s">
        <v>7</v>
      </c>
      <c r="C637" s="1">
        <v>42735</v>
      </c>
      <c r="D637" s="65">
        <f t="shared" si="35"/>
        <v>2016</v>
      </c>
      <c r="E637" s="66" t="s">
        <v>3</v>
      </c>
      <c r="F637" s="66" t="s">
        <v>147</v>
      </c>
      <c r="G637" s="2">
        <v>3991462000</v>
      </c>
      <c r="H637" s="2">
        <v>2759908000</v>
      </c>
      <c r="I637" s="2">
        <v>965322000</v>
      </c>
      <c r="J637">
        <v>0</v>
      </c>
      <c r="K637">
        <v>0</v>
      </c>
      <c r="L637" s="2">
        <f t="shared" si="36"/>
        <v>965322000</v>
      </c>
      <c r="M637" s="2">
        <f t="shared" si="37"/>
        <v>1231554000</v>
      </c>
      <c r="N637" s="2">
        <f t="shared" si="38"/>
        <v>266232000</v>
      </c>
    </row>
    <row r="638" spans="1:14" x14ac:dyDescent="0.3">
      <c r="A638" t="s">
        <v>253</v>
      </c>
      <c r="B638" t="s">
        <v>2</v>
      </c>
      <c r="C638" s="1">
        <v>41274</v>
      </c>
      <c r="D638" s="65">
        <f t="shared" si="35"/>
        <v>2012</v>
      </c>
      <c r="E638" s="66" t="s">
        <v>49</v>
      </c>
      <c r="F638" s="66" t="s">
        <v>183</v>
      </c>
      <c r="G638" s="2">
        <v>3409900000</v>
      </c>
      <c r="H638" s="2">
        <v>2141600000</v>
      </c>
      <c r="I638" s="2">
        <v>489700000</v>
      </c>
      <c r="J638" s="2">
        <v>112000000</v>
      </c>
      <c r="K638">
        <v>0</v>
      </c>
      <c r="L638" s="2">
        <f t="shared" si="36"/>
        <v>601700000</v>
      </c>
      <c r="M638" s="2">
        <f t="shared" si="37"/>
        <v>1268300000</v>
      </c>
      <c r="N638" s="2">
        <f t="shared" si="38"/>
        <v>666600000</v>
      </c>
    </row>
    <row r="639" spans="1:14" x14ac:dyDescent="0.3">
      <c r="A639" t="s">
        <v>253</v>
      </c>
      <c r="B639" t="s">
        <v>5</v>
      </c>
      <c r="C639" s="1">
        <v>41639</v>
      </c>
      <c r="D639" s="65">
        <f t="shared" si="35"/>
        <v>2013</v>
      </c>
      <c r="E639" s="66" t="s">
        <v>49</v>
      </c>
      <c r="F639" s="66" t="s">
        <v>183</v>
      </c>
      <c r="G639" s="2">
        <v>3130700000</v>
      </c>
      <c r="H639" s="2">
        <v>1929800000</v>
      </c>
      <c r="I639" s="2">
        <v>496100000</v>
      </c>
      <c r="J639" s="2">
        <v>115600000</v>
      </c>
      <c r="K639">
        <v>0</v>
      </c>
      <c r="L639" s="2">
        <f t="shared" si="36"/>
        <v>611700000</v>
      </c>
      <c r="M639" s="2">
        <f t="shared" si="37"/>
        <v>1200900000</v>
      </c>
      <c r="N639" s="2">
        <f t="shared" si="38"/>
        <v>589200000</v>
      </c>
    </row>
    <row r="640" spans="1:14" x14ac:dyDescent="0.3">
      <c r="A640" t="s">
        <v>253</v>
      </c>
      <c r="B640" t="s">
        <v>6</v>
      </c>
      <c r="C640" s="1">
        <v>42004</v>
      </c>
      <c r="D640" s="65">
        <f t="shared" si="35"/>
        <v>2014</v>
      </c>
      <c r="E640" s="66" t="s">
        <v>49</v>
      </c>
      <c r="F640" s="66" t="s">
        <v>183</v>
      </c>
      <c r="G640" s="2">
        <v>3258700000</v>
      </c>
      <c r="H640" s="2">
        <v>2047800000</v>
      </c>
      <c r="I640" s="2">
        <v>589800000</v>
      </c>
      <c r="J640" s="2">
        <v>126300000</v>
      </c>
      <c r="K640">
        <v>0</v>
      </c>
      <c r="L640" s="2">
        <f t="shared" si="36"/>
        <v>716100000</v>
      </c>
      <c r="M640" s="2">
        <f t="shared" si="37"/>
        <v>1210900000</v>
      </c>
      <c r="N640" s="2">
        <f t="shared" si="38"/>
        <v>494800000</v>
      </c>
    </row>
    <row r="641" spans="1:14" x14ac:dyDescent="0.3">
      <c r="A641" t="s">
        <v>253</v>
      </c>
      <c r="B641" t="s">
        <v>7</v>
      </c>
      <c r="C641" s="1">
        <v>42369</v>
      </c>
      <c r="D641" s="65">
        <f t="shared" si="35"/>
        <v>2015</v>
      </c>
      <c r="E641" s="66" t="s">
        <v>49</v>
      </c>
      <c r="F641" s="66" t="s">
        <v>183</v>
      </c>
      <c r="G641" s="2">
        <v>3276500000</v>
      </c>
      <c r="H641" s="2">
        <v>2201100000</v>
      </c>
      <c r="I641" s="2">
        <v>737900000</v>
      </c>
      <c r="J641" s="2">
        <v>143700000</v>
      </c>
      <c r="K641">
        <v>0</v>
      </c>
      <c r="L641" s="2">
        <f t="shared" si="36"/>
        <v>881600000</v>
      </c>
      <c r="M641" s="2">
        <f t="shared" si="37"/>
        <v>1075400000</v>
      </c>
      <c r="N641" s="2">
        <f t="shared" si="38"/>
        <v>193800000</v>
      </c>
    </row>
    <row r="642" spans="1:14" x14ac:dyDescent="0.3">
      <c r="A642" t="s">
        <v>254</v>
      </c>
      <c r="B642" t="s">
        <v>2</v>
      </c>
      <c r="C642" s="1">
        <v>41639</v>
      </c>
      <c r="D642" s="65">
        <f t="shared" si="35"/>
        <v>2013</v>
      </c>
      <c r="E642" s="66" t="s">
        <v>42</v>
      </c>
      <c r="F642" s="66" t="s">
        <v>255</v>
      </c>
      <c r="G642" s="2">
        <v>637413000</v>
      </c>
      <c r="H642" s="2">
        <v>190454000</v>
      </c>
      <c r="I642" s="2">
        <v>31970000</v>
      </c>
      <c r="J642">
        <v>0</v>
      </c>
      <c r="K642" s="2">
        <v>160828000</v>
      </c>
      <c r="L642" s="2">
        <f t="shared" si="36"/>
        <v>192798000</v>
      </c>
      <c r="M642" s="2">
        <f t="shared" si="37"/>
        <v>446959000</v>
      </c>
      <c r="N642" s="2">
        <f t="shared" si="38"/>
        <v>254161000</v>
      </c>
    </row>
    <row r="643" spans="1:14" x14ac:dyDescent="0.3">
      <c r="A643" t="s">
        <v>254</v>
      </c>
      <c r="B643" t="s">
        <v>5</v>
      </c>
      <c r="C643" s="1">
        <v>42004</v>
      </c>
      <c r="D643" s="65">
        <f t="shared" ref="D643:D706" si="39">YEAR(C643)</f>
        <v>2014</v>
      </c>
      <c r="E643" s="66" t="s">
        <v>42</v>
      </c>
      <c r="F643" s="66" t="s">
        <v>255</v>
      </c>
      <c r="G643" s="2">
        <v>686090000</v>
      </c>
      <c r="H643" s="2">
        <v>211923000</v>
      </c>
      <c r="I643" s="2">
        <v>32316000</v>
      </c>
      <c r="J643">
        <v>0</v>
      </c>
      <c r="K643" s="2">
        <v>170814000</v>
      </c>
      <c r="L643" s="2">
        <f t="shared" ref="L643:L706" si="40">I643+J643+K643</f>
        <v>203130000</v>
      </c>
      <c r="M643" s="2">
        <f t="shared" ref="M643:M706" si="41">G643-H643</f>
        <v>474167000</v>
      </c>
      <c r="N643" s="2">
        <f t="shared" ref="N643:N706" si="42">M643-L643</f>
        <v>271037000</v>
      </c>
    </row>
    <row r="644" spans="1:14" x14ac:dyDescent="0.3">
      <c r="A644" t="s">
        <v>254</v>
      </c>
      <c r="B644" t="s">
        <v>6</v>
      </c>
      <c r="C644" s="1">
        <v>42369</v>
      </c>
      <c r="D644" s="65">
        <f t="shared" si="39"/>
        <v>2015</v>
      </c>
      <c r="E644" s="66" t="s">
        <v>42</v>
      </c>
      <c r="F644" s="66" t="s">
        <v>255</v>
      </c>
      <c r="G644" s="2">
        <v>744012000</v>
      </c>
      <c r="H644" s="2">
        <v>233417000</v>
      </c>
      <c r="I644" s="2">
        <v>35645000</v>
      </c>
      <c r="J644">
        <v>0</v>
      </c>
      <c r="K644" s="2">
        <v>174796000</v>
      </c>
      <c r="L644" s="2">
        <f t="shared" si="40"/>
        <v>210441000</v>
      </c>
      <c r="M644" s="2">
        <f t="shared" si="41"/>
        <v>510595000</v>
      </c>
      <c r="N644" s="2">
        <f t="shared" si="42"/>
        <v>300154000</v>
      </c>
    </row>
    <row r="645" spans="1:14" x14ac:dyDescent="0.3">
      <c r="A645" t="s">
        <v>254</v>
      </c>
      <c r="B645" t="s">
        <v>7</v>
      </c>
      <c r="C645" s="1">
        <v>42735</v>
      </c>
      <c r="D645" s="65">
        <f t="shared" si="39"/>
        <v>2016</v>
      </c>
      <c r="E645" s="66" t="s">
        <v>42</v>
      </c>
      <c r="F645" s="66" t="s">
        <v>255</v>
      </c>
      <c r="G645" s="2">
        <v>801591000</v>
      </c>
      <c r="H645" s="2">
        <v>253612000</v>
      </c>
      <c r="I645" s="2">
        <v>33399000</v>
      </c>
      <c r="J645">
        <v>0</v>
      </c>
      <c r="K645" s="2">
        <v>193585000</v>
      </c>
      <c r="L645" s="2">
        <f t="shared" si="40"/>
        <v>226984000</v>
      </c>
      <c r="M645" s="2">
        <f t="shared" si="41"/>
        <v>547979000</v>
      </c>
      <c r="N645" s="2">
        <f t="shared" si="42"/>
        <v>320995000</v>
      </c>
    </row>
    <row r="646" spans="1:14" x14ac:dyDescent="0.3">
      <c r="A646" t="s">
        <v>256</v>
      </c>
      <c r="B646" t="s">
        <v>2</v>
      </c>
      <c r="C646" s="1">
        <v>41274</v>
      </c>
      <c r="D646" s="65">
        <f t="shared" si="39"/>
        <v>2012</v>
      </c>
      <c r="E646" s="66" t="s">
        <v>12</v>
      </c>
      <c r="F646" s="66" t="s">
        <v>24</v>
      </c>
      <c r="G646" s="2">
        <v>3368545000</v>
      </c>
      <c r="H646" s="2">
        <v>2515796000</v>
      </c>
      <c r="I646" s="2">
        <v>280928000</v>
      </c>
      <c r="J646" s="2">
        <v>132460000</v>
      </c>
      <c r="K646">
        <v>0</v>
      </c>
      <c r="L646" s="2">
        <f t="shared" si="40"/>
        <v>413388000</v>
      </c>
      <c r="M646" s="2">
        <f t="shared" si="41"/>
        <v>852749000</v>
      </c>
      <c r="N646" s="2">
        <f t="shared" si="42"/>
        <v>439361000</v>
      </c>
    </row>
    <row r="647" spans="1:14" x14ac:dyDescent="0.3">
      <c r="A647" t="s">
        <v>256</v>
      </c>
      <c r="B647" t="s">
        <v>5</v>
      </c>
      <c r="C647" s="1">
        <v>41639</v>
      </c>
      <c r="D647" s="65">
        <f t="shared" si="39"/>
        <v>2013</v>
      </c>
      <c r="E647" s="66" t="s">
        <v>12</v>
      </c>
      <c r="F647" s="66" t="s">
        <v>24</v>
      </c>
      <c r="G647" s="2">
        <v>3309616000</v>
      </c>
      <c r="H647" s="2">
        <v>2444984000</v>
      </c>
      <c r="I647" s="2">
        <v>270261000</v>
      </c>
      <c r="J647" s="2">
        <v>134300000</v>
      </c>
      <c r="K647">
        <v>0</v>
      </c>
      <c r="L647" s="2">
        <f t="shared" si="40"/>
        <v>404561000</v>
      </c>
      <c r="M647" s="2">
        <f t="shared" si="41"/>
        <v>864632000</v>
      </c>
      <c r="N647" s="2">
        <f t="shared" si="42"/>
        <v>460071000</v>
      </c>
    </row>
    <row r="648" spans="1:14" x14ac:dyDescent="0.3">
      <c r="A648" t="s">
        <v>256</v>
      </c>
      <c r="B648" t="s">
        <v>6</v>
      </c>
      <c r="C648" s="1">
        <v>42004</v>
      </c>
      <c r="D648" s="65">
        <f t="shared" si="39"/>
        <v>2014</v>
      </c>
      <c r="E648" s="66" t="s">
        <v>12</v>
      </c>
      <c r="F648" s="66" t="s">
        <v>24</v>
      </c>
      <c r="G648" s="2">
        <v>3391187000</v>
      </c>
      <c r="H648" s="2">
        <v>2566246000</v>
      </c>
      <c r="I648" s="2">
        <v>253827000</v>
      </c>
      <c r="J648" s="2">
        <v>143969000</v>
      </c>
      <c r="K648">
        <v>0</v>
      </c>
      <c r="L648" s="2">
        <f t="shared" si="40"/>
        <v>397796000</v>
      </c>
      <c r="M648" s="2">
        <f t="shared" si="41"/>
        <v>824941000</v>
      </c>
      <c r="N648" s="2">
        <f t="shared" si="42"/>
        <v>427145000</v>
      </c>
    </row>
    <row r="649" spans="1:14" x14ac:dyDescent="0.3">
      <c r="A649" t="s">
        <v>256</v>
      </c>
      <c r="B649" t="s">
        <v>7</v>
      </c>
      <c r="C649" s="1">
        <v>42369</v>
      </c>
      <c r="D649" s="65">
        <f t="shared" si="39"/>
        <v>2015</v>
      </c>
      <c r="E649" s="66" t="s">
        <v>12</v>
      </c>
      <c r="F649" s="66" t="s">
        <v>24</v>
      </c>
      <c r="G649" s="2">
        <v>3578995000</v>
      </c>
      <c r="H649" s="2">
        <v>2659728000</v>
      </c>
      <c r="I649" s="2">
        <v>255192000</v>
      </c>
      <c r="J649" s="2">
        <v>130593000</v>
      </c>
      <c r="K649">
        <v>0</v>
      </c>
      <c r="L649" s="2">
        <f t="shared" si="40"/>
        <v>385785000</v>
      </c>
      <c r="M649" s="2">
        <f t="shared" si="41"/>
        <v>919267000</v>
      </c>
      <c r="N649" s="2">
        <f t="shared" si="42"/>
        <v>533482000</v>
      </c>
    </row>
    <row r="650" spans="1:14" x14ac:dyDescent="0.3">
      <c r="A650" t="s">
        <v>257</v>
      </c>
      <c r="B650" t="s">
        <v>2</v>
      </c>
      <c r="C650" s="1">
        <v>41274</v>
      </c>
      <c r="D650" s="65">
        <f t="shared" si="39"/>
        <v>2012</v>
      </c>
      <c r="E650" s="66" t="s">
        <v>172</v>
      </c>
      <c r="F650" s="66" t="s">
        <v>173</v>
      </c>
      <c r="G650" s="2">
        <v>5011853000</v>
      </c>
      <c r="H650">
        <v>0</v>
      </c>
      <c r="I650" s="2">
        <v>2676141000</v>
      </c>
      <c r="J650">
        <v>0</v>
      </c>
      <c r="K650" s="2">
        <v>1266807000</v>
      </c>
      <c r="L650" s="2">
        <f t="shared" si="40"/>
        <v>3942948000</v>
      </c>
      <c r="M650" s="2">
        <f t="shared" si="41"/>
        <v>5011853000</v>
      </c>
      <c r="N650" s="2">
        <f t="shared" si="42"/>
        <v>1068905000</v>
      </c>
    </row>
    <row r="651" spans="1:14" x14ac:dyDescent="0.3">
      <c r="A651" t="s">
        <v>257</v>
      </c>
      <c r="B651" t="s">
        <v>5</v>
      </c>
      <c r="C651" s="1">
        <v>41639</v>
      </c>
      <c r="D651" s="65">
        <f t="shared" si="39"/>
        <v>2013</v>
      </c>
      <c r="E651" s="66" t="s">
        <v>172</v>
      </c>
      <c r="F651" s="66" t="s">
        <v>173</v>
      </c>
      <c r="G651" s="2">
        <v>4762000000</v>
      </c>
      <c r="H651">
        <v>0</v>
      </c>
      <c r="I651" s="2">
        <v>2616000000</v>
      </c>
      <c r="J651">
        <v>0</v>
      </c>
      <c r="K651" s="2">
        <v>1170000000</v>
      </c>
      <c r="L651" s="2">
        <f t="shared" si="40"/>
        <v>3786000000</v>
      </c>
      <c r="M651" s="2">
        <f t="shared" si="41"/>
        <v>4762000000</v>
      </c>
      <c r="N651" s="2">
        <f t="shared" si="42"/>
        <v>976000000</v>
      </c>
    </row>
    <row r="652" spans="1:14" x14ac:dyDescent="0.3">
      <c r="A652" t="s">
        <v>257</v>
      </c>
      <c r="B652" t="s">
        <v>6</v>
      </c>
      <c r="C652" s="1">
        <v>42004</v>
      </c>
      <c r="D652" s="65">
        <f t="shared" si="39"/>
        <v>2014</v>
      </c>
      <c r="E652" s="66" t="s">
        <v>172</v>
      </c>
      <c r="F652" s="66" t="s">
        <v>173</v>
      </c>
      <c r="G652" s="2">
        <v>4772000000</v>
      </c>
      <c r="H652">
        <v>0</v>
      </c>
      <c r="I652" s="2">
        <v>2671000000</v>
      </c>
      <c r="J652">
        <v>0</v>
      </c>
      <c r="K652" s="2">
        <v>1139000000</v>
      </c>
      <c r="L652" s="2">
        <f t="shared" si="40"/>
        <v>3810000000</v>
      </c>
      <c r="M652" s="2">
        <f t="shared" si="41"/>
        <v>4772000000</v>
      </c>
      <c r="N652" s="2">
        <f t="shared" si="42"/>
        <v>962000000</v>
      </c>
    </row>
    <row r="653" spans="1:14" x14ac:dyDescent="0.3">
      <c r="A653" t="s">
        <v>257</v>
      </c>
      <c r="B653" t="s">
        <v>7</v>
      </c>
      <c r="C653" s="1">
        <v>42369</v>
      </c>
      <c r="D653" s="65">
        <f t="shared" si="39"/>
        <v>2015</v>
      </c>
      <c r="E653" s="66" t="s">
        <v>172</v>
      </c>
      <c r="F653" s="66" t="s">
        <v>173</v>
      </c>
      <c r="G653" s="2">
        <v>5576000000</v>
      </c>
      <c r="H653">
        <v>0</v>
      </c>
      <c r="I653" s="2">
        <v>3275000000</v>
      </c>
      <c r="J653">
        <v>0</v>
      </c>
      <c r="K653" s="2">
        <v>1320000000</v>
      </c>
      <c r="L653" s="2">
        <f t="shared" si="40"/>
        <v>4595000000</v>
      </c>
      <c r="M653" s="2">
        <f t="shared" si="41"/>
        <v>5576000000</v>
      </c>
      <c r="N653" s="2">
        <f t="shared" si="42"/>
        <v>981000000</v>
      </c>
    </row>
    <row r="654" spans="1:14" x14ac:dyDescent="0.3">
      <c r="A654" t="s">
        <v>258</v>
      </c>
      <c r="B654" t="s">
        <v>2</v>
      </c>
      <c r="C654" s="1">
        <v>41639</v>
      </c>
      <c r="D654" s="65">
        <f t="shared" si="39"/>
        <v>2013</v>
      </c>
      <c r="E654" s="66" t="s">
        <v>3</v>
      </c>
      <c r="F654" s="66" t="s">
        <v>81</v>
      </c>
      <c r="G654" s="2">
        <v>30930000000</v>
      </c>
      <c r="H654" s="2">
        <v>25202000000</v>
      </c>
      <c r="I654" s="2">
        <v>2039000000</v>
      </c>
      <c r="J654">
        <v>0</v>
      </c>
      <c r="K654">
        <v>0</v>
      </c>
      <c r="L654" s="2">
        <f t="shared" si="40"/>
        <v>2039000000</v>
      </c>
      <c r="M654" s="2">
        <f t="shared" si="41"/>
        <v>5728000000</v>
      </c>
      <c r="N654" s="2">
        <f t="shared" si="42"/>
        <v>3689000000</v>
      </c>
    </row>
    <row r="655" spans="1:14" x14ac:dyDescent="0.3">
      <c r="A655" t="s">
        <v>258</v>
      </c>
      <c r="B655" t="s">
        <v>5</v>
      </c>
      <c r="C655" s="1">
        <v>42004</v>
      </c>
      <c r="D655" s="65">
        <f t="shared" si="39"/>
        <v>2014</v>
      </c>
      <c r="E655" s="66" t="s">
        <v>3</v>
      </c>
      <c r="F655" s="66" t="s">
        <v>81</v>
      </c>
      <c r="G655" s="2">
        <v>30852000000</v>
      </c>
      <c r="H655" s="2">
        <v>24979000000</v>
      </c>
      <c r="I655" s="2">
        <v>1984000000</v>
      </c>
      <c r="J655">
        <v>0</v>
      </c>
      <c r="K655">
        <v>0</v>
      </c>
      <c r="L655" s="2">
        <f t="shared" si="40"/>
        <v>1984000000</v>
      </c>
      <c r="M655" s="2">
        <f t="shared" si="41"/>
        <v>5873000000</v>
      </c>
      <c r="N655" s="2">
        <f t="shared" si="42"/>
        <v>3889000000</v>
      </c>
    </row>
    <row r="656" spans="1:14" x14ac:dyDescent="0.3">
      <c r="A656" t="s">
        <v>258</v>
      </c>
      <c r="B656" t="s">
        <v>6</v>
      </c>
      <c r="C656" s="1">
        <v>42369</v>
      </c>
      <c r="D656" s="65">
        <f t="shared" si="39"/>
        <v>2015</v>
      </c>
      <c r="E656" s="66" t="s">
        <v>3</v>
      </c>
      <c r="F656" s="66" t="s">
        <v>81</v>
      </c>
      <c r="G656" s="2">
        <v>31469000000</v>
      </c>
      <c r="H656" s="2">
        <v>25339000000</v>
      </c>
      <c r="I656" s="2">
        <v>1952000000</v>
      </c>
      <c r="J656">
        <v>0</v>
      </c>
      <c r="K656">
        <v>0</v>
      </c>
      <c r="L656" s="2">
        <f t="shared" si="40"/>
        <v>1952000000</v>
      </c>
      <c r="M656" s="2">
        <f t="shared" si="41"/>
        <v>6130000000</v>
      </c>
      <c r="N656" s="2">
        <f t="shared" si="42"/>
        <v>4178000000</v>
      </c>
    </row>
    <row r="657" spans="1:14" x14ac:dyDescent="0.3">
      <c r="A657" t="s">
        <v>258</v>
      </c>
      <c r="B657" t="s">
        <v>7</v>
      </c>
      <c r="C657" s="1">
        <v>42735</v>
      </c>
      <c r="D657" s="65">
        <f t="shared" si="39"/>
        <v>2016</v>
      </c>
      <c r="E657" s="66" t="s">
        <v>3</v>
      </c>
      <c r="F657" s="66" t="s">
        <v>81</v>
      </c>
      <c r="G657" s="2">
        <v>31353000000</v>
      </c>
      <c r="H657" s="2">
        <v>25104000000</v>
      </c>
      <c r="I657" s="2">
        <v>1940000000</v>
      </c>
      <c r="J657">
        <v>0</v>
      </c>
      <c r="K657">
        <v>0</v>
      </c>
      <c r="L657" s="2">
        <f t="shared" si="40"/>
        <v>1940000000</v>
      </c>
      <c r="M657" s="2">
        <f t="shared" si="41"/>
        <v>6249000000</v>
      </c>
      <c r="N657" s="2">
        <f t="shared" si="42"/>
        <v>4309000000</v>
      </c>
    </row>
    <row r="658" spans="1:14" x14ac:dyDescent="0.3">
      <c r="A658" t="s">
        <v>259</v>
      </c>
      <c r="B658" t="s">
        <v>2</v>
      </c>
      <c r="C658" s="1">
        <v>41274</v>
      </c>
      <c r="D658" s="65">
        <f t="shared" si="39"/>
        <v>2012</v>
      </c>
      <c r="E658" s="66" t="s">
        <v>42</v>
      </c>
      <c r="F658" s="66" t="s">
        <v>255</v>
      </c>
      <c r="G658" s="2">
        <v>2426301000</v>
      </c>
      <c r="H658" s="2">
        <v>800336000</v>
      </c>
      <c r="I658" s="2">
        <v>72163000</v>
      </c>
      <c r="J658">
        <v>0</v>
      </c>
      <c r="K658" s="2">
        <v>768820000</v>
      </c>
      <c r="L658" s="2">
        <f t="shared" si="40"/>
        <v>840983000</v>
      </c>
      <c r="M658" s="2">
        <f t="shared" si="41"/>
        <v>1625965000</v>
      </c>
      <c r="N658" s="2">
        <f t="shared" si="42"/>
        <v>784982000</v>
      </c>
    </row>
    <row r="659" spans="1:14" x14ac:dyDescent="0.3">
      <c r="A659" t="s">
        <v>259</v>
      </c>
      <c r="B659" t="s">
        <v>5</v>
      </c>
      <c r="C659" s="1">
        <v>41639</v>
      </c>
      <c r="D659" s="65">
        <f t="shared" si="39"/>
        <v>2013</v>
      </c>
      <c r="E659" s="66" t="s">
        <v>42</v>
      </c>
      <c r="F659" s="66" t="s">
        <v>255</v>
      </c>
      <c r="G659" s="2">
        <v>2486017000</v>
      </c>
      <c r="H659" s="2">
        <v>815095000</v>
      </c>
      <c r="I659" s="2">
        <v>76864000</v>
      </c>
      <c r="J659">
        <v>0</v>
      </c>
      <c r="K659" s="2">
        <v>749722000</v>
      </c>
      <c r="L659" s="2">
        <f t="shared" si="40"/>
        <v>826586000</v>
      </c>
      <c r="M659" s="2">
        <f t="shared" si="41"/>
        <v>1670922000</v>
      </c>
      <c r="N659" s="2">
        <f t="shared" si="42"/>
        <v>844336000</v>
      </c>
    </row>
    <row r="660" spans="1:14" x14ac:dyDescent="0.3">
      <c r="A660" t="s">
        <v>259</v>
      </c>
      <c r="B660" t="s">
        <v>6</v>
      </c>
      <c r="C660" s="1">
        <v>42004</v>
      </c>
      <c r="D660" s="65">
        <f t="shared" si="39"/>
        <v>2014</v>
      </c>
      <c r="E660" s="66" t="s">
        <v>42</v>
      </c>
      <c r="F660" s="66" t="s">
        <v>255</v>
      </c>
      <c r="G660" s="2">
        <v>2535559000</v>
      </c>
      <c r="H660" s="2">
        <v>783602000</v>
      </c>
      <c r="I660" s="2">
        <v>88705000</v>
      </c>
      <c r="J660">
        <v>0</v>
      </c>
      <c r="K660" s="2">
        <v>708406000</v>
      </c>
      <c r="L660" s="2">
        <f t="shared" si="40"/>
        <v>797111000</v>
      </c>
      <c r="M660" s="2">
        <f t="shared" si="41"/>
        <v>1751957000</v>
      </c>
      <c r="N660" s="2">
        <f t="shared" si="42"/>
        <v>954846000</v>
      </c>
    </row>
    <row r="661" spans="1:14" x14ac:dyDescent="0.3">
      <c r="A661" t="s">
        <v>259</v>
      </c>
      <c r="B661" t="s">
        <v>7</v>
      </c>
      <c r="C661" s="1">
        <v>42369</v>
      </c>
      <c r="D661" s="65">
        <f t="shared" si="39"/>
        <v>2015</v>
      </c>
      <c r="E661" s="66" t="s">
        <v>42</v>
      </c>
      <c r="F661" s="66" t="s">
        <v>255</v>
      </c>
      <c r="G661" s="2">
        <v>2403906000</v>
      </c>
      <c r="H661" s="2">
        <v>747276000</v>
      </c>
      <c r="I661" s="2">
        <v>72363000</v>
      </c>
      <c r="J661">
        <v>0</v>
      </c>
      <c r="K661" s="2">
        <v>643689000</v>
      </c>
      <c r="L661" s="2">
        <f t="shared" si="40"/>
        <v>716052000</v>
      </c>
      <c r="M661" s="2">
        <f t="shared" si="41"/>
        <v>1656630000</v>
      </c>
      <c r="N661" s="2">
        <f t="shared" si="42"/>
        <v>940578000</v>
      </c>
    </row>
    <row r="662" spans="1:14" x14ac:dyDescent="0.3">
      <c r="A662" t="s">
        <v>260</v>
      </c>
      <c r="B662" t="s">
        <v>2</v>
      </c>
      <c r="C662" s="1">
        <v>41274</v>
      </c>
      <c r="D662" s="65">
        <f t="shared" si="39"/>
        <v>2012</v>
      </c>
      <c r="E662" s="66" t="s">
        <v>15</v>
      </c>
      <c r="F662" s="66" t="s">
        <v>56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>
        <v>0</v>
      </c>
      <c r="L662" s="2">
        <f t="shared" si="40"/>
        <v>3221000000</v>
      </c>
      <c r="M662" s="2">
        <f t="shared" si="41"/>
        <v>7231000000</v>
      </c>
      <c r="N662" s="2">
        <f t="shared" si="42"/>
        <v>4010000000</v>
      </c>
    </row>
    <row r="663" spans="1:14" x14ac:dyDescent="0.3">
      <c r="A663" t="s">
        <v>260</v>
      </c>
      <c r="B663" t="s">
        <v>5</v>
      </c>
      <c r="C663" s="1">
        <v>41639</v>
      </c>
      <c r="D663" s="65">
        <f t="shared" si="39"/>
        <v>2013</v>
      </c>
      <c r="E663" s="66" t="s">
        <v>15</v>
      </c>
      <c r="F663" s="66" t="s">
        <v>56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>
        <v>0</v>
      </c>
      <c r="L663" s="2">
        <f t="shared" si="40"/>
        <v>3819000000</v>
      </c>
      <c r="M663" s="2">
        <f t="shared" si="41"/>
        <v>8343000000</v>
      </c>
      <c r="N663" s="2">
        <f t="shared" si="42"/>
        <v>4524000000</v>
      </c>
    </row>
    <row r="664" spans="1:14" x14ac:dyDescent="0.3">
      <c r="A664" t="s">
        <v>260</v>
      </c>
      <c r="B664" t="s">
        <v>6</v>
      </c>
      <c r="C664" s="1">
        <v>42004</v>
      </c>
      <c r="D664" s="65">
        <f t="shared" si="39"/>
        <v>2014</v>
      </c>
      <c r="E664" s="66" t="s">
        <v>15</v>
      </c>
      <c r="F664" s="66" t="s">
        <v>56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>
        <v>0</v>
      </c>
      <c r="L664" s="2">
        <f t="shared" si="40"/>
        <v>5837000000</v>
      </c>
      <c r="M664" s="2">
        <f t="shared" si="41"/>
        <v>21102000000</v>
      </c>
      <c r="N664" s="2">
        <f t="shared" si="42"/>
        <v>15265000000</v>
      </c>
    </row>
    <row r="665" spans="1:14" x14ac:dyDescent="0.3">
      <c r="A665" t="s">
        <v>260</v>
      </c>
      <c r="B665" t="s">
        <v>7</v>
      </c>
      <c r="C665" s="1">
        <v>42369</v>
      </c>
      <c r="D665" s="65">
        <f t="shared" si="39"/>
        <v>2015</v>
      </c>
      <c r="E665" s="66" t="s">
        <v>15</v>
      </c>
      <c r="F665" s="66" t="s">
        <v>56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>
        <v>0</v>
      </c>
      <c r="L665" s="2">
        <f t="shared" si="40"/>
        <v>6440000000</v>
      </c>
      <c r="M665" s="2">
        <f t="shared" si="41"/>
        <v>28633000000</v>
      </c>
      <c r="N665" s="2">
        <f t="shared" si="42"/>
        <v>22193000000</v>
      </c>
    </row>
    <row r="666" spans="1:14" x14ac:dyDescent="0.3">
      <c r="A666" t="s">
        <v>261</v>
      </c>
      <c r="B666" t="s">
        <v>2</v>
      </c>
      <c r="C666" s="1">
        <v>41420</v>
      </c>
      <c r="D666" s="65">
        <f t="shared" si="39"/>
        <v>2013</v>
      </c>
      <c r="E666" s="66" t="s">
        <v>26</v>
      </c>
      <c r="F666" s="66" t="s">
        <v>114</v>
      </c>
      <c r="G666" s="2">
        <v>17774100000</v>
      </c>
      <c r="H666" s="2">
        <v>11350200000</v>
      </c>
      <c r="I666" s="2">
        <v>3552300000</v>
      </c>
      <c r="J666">
        <v>0</v>
      </c>
      <c r="K666">
        <v>0</v>
      </c>
      <c r="L666" s="2">
        <f t="shared" si="40"/>
        <v>3552300000</v>
      </c>
      <c r="M666" s="2">
        <f t="shared" si="41"/>
        <v>6423900000</v>
      </c>
      <c r="N666" s="2">
        <f t="shared" si="42"/>
        <v>2871600000</v>
      </c>
    </row>
    <row r="667" spans="1:14" x14ac:dyDescent="0.3">
      <c r="A667" t="s">
        <v>261</v>
      </c>
      <c r="B667" t="s">
        <v>5</v>
      </c>
      <c r="C667" s="1">
        <v>41784</v>
      </c>
      <c r="D667" s="65">
        <f t="shared" si="39"/>
        <v>2014</v>
      </c>
      <c r="E667" s="66" t="s">
        <v>26</v>
      </c>
      <c r="F667" s="66" t="s">
        <v>114</v>
      </c>
      <c r="G667" s="2">
        <v>17909600000</v>
      </c>
      <c r="H667" s="2">
        <v>11539800000</v>
      </c>
      <c r="I667" s="2">
        <v>3474300000</v>
      </c>
      <c r="J667">
        <v>0</v>
      </c>
      <c r="K667">
        <v>0</v>
      </c>
      <c r="L667" s="2">
        <f t="shared" si="40"/>
        <v>3474300000</v>
      </c>
      <c r="M667" s="2">
        <f t="shared" si="41"/>
        <v>6369800000</v>
      </c>
      <c r="N667" s="2">
        <f t="shared" si="42"/>
        <v>2895500000</v>
      </c>
    </row>
    <row r="668" spans="1:14" x14ac:dyDescent="0.3">
      <c r="A668" t="s">
        <v>261</v>
      </c>
      <c r="B668" t="s">
        <v>6</v>
      </c>
      <c r="C668" s="1">
        <v>42155</v>
      </c>
      <c r="D668" s="65">
        <f t="shared" si="39"/>
        <v>2015</v>
      </c>
      <c r="E668" s="66" t="s">
        <v>26</v>
      </c>
      <c r="F668" s="66" t="s">
        <v>114</v>
      </c>
      <c r="G668" s="2">
        <v>17630300000</v>
      </c>
      <c r="H668" s="2">
        <v>11681100000</v>
      </c>
      <c r="I668" s="2">
        <v>3328000000</v>
      </c>
      <c r="J668">
        <v>0</v>
      </c>
      <c r="K668">
        <v>0</v>
      </c>
      <c r="L668" s="2">
        <f t="shared" si="40"/>
        <v>3328000000</v>
      </c>
      <c r="M668" s="2">
        <f t="shared" si="41"/>
        <v>5949200000</v>
      </c>
      <c r="N668" s="2">
        <f t="shared" si="42"/>
        <v>2621200000</v>
      </c>
    </row>
    <row r="669" spans="1:14" x14ac:dyDescent="0.3">
      <c r="A669" t="s">
        <v>261</v>
      </c>
      <c r="B669" t="s">
        <v>7</v>
      </c>
      <c r="C669" s="1">
        <v>42519</v>
      </c>
      <c r="D669" s="65">
        <f t="shared" si="39"/>
        <v>2016</v>
      </c>
      <c r="E669" s="66" t="s">
        <v>26</v>
      </c>
      <c r="F669" s="66" t="s">
        <v>114</v>
      </c>
      <c r="G669" s="2">
        <v>16563100000</v>
      </c>
      <c r="H669" s="2">
        <v>10733600000</v>
      </c>
      <c r="I669" s="2">
        <v>3118900000</v>
      </c>
      <c r="J669">
        <v>0</v>
      </c>
      <c r="K669">
        <v>0</v>
      </c>
      <c r="L669" s="2">
        <f t="shared" si="40"/>
        <v>3118900000</v>
      </c>
      <c r="M669" s="2">
        <f t="shared" si="41"/>
        <v>5829500000</v>
      </c>
      <c r="N669" s="2">
        <f t="shared" si="42"/>
        <v>2710600000</v>
      </c>
    </row>
    <row r="670" spans="1:14" x14ac:dyDescent="0.3">
      <c r="A670" t="s">
        <v>262</v>
      </c>
      <c r="B670" t="s">
        <v>2</v>
      </c>
      <c r="C670" s="1">
        <v>41639</v>
      </c>
      <c r="D670" s="65">
        <f t="shared" si="39"/>
        <v>2013</v>
      </c>
      <c r="E670" s="66" t="s">
        <v>12</v>
      </c>
      <c r="F670" s="66" t="s">
        <v>79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2">
        <f t="shared" si="40"/>
        <v>1867000000</v>
      </c>
      <c r="M670" s="2">
        <f t="shared" si="41"/>
        <v>3324000000</v>
      </c>
      <c r="N670" s="2">
        <f t="shared" si="42"/>
        <v>1457000000</v>
      </c>
    </row>
    <row r="671" spans="1:14" x14ac:dyDescent="0.3">
      <c r="A671" t="s">
        <v>262</v>
      </c>
      <c r="B671" t="s">
        <v>5</v>
      </c>
      <c r="C671" s="1">
        <v>42004</v>
      </c>
      <c r="D671" s="65">
        <f t="shared" si="39"/>
        <v>2014</v>
      </c>
      <c r="E671" s="66" t="s">
        <v>12</v>
      </c>
      <c r="F671" s="66" t="s">
        <v>79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2">
        <f t="shared" si="40"/>
        <v>2050000000</v>
      </c>
      <c r="M671" s="2">
        <f t="shared" si="41"/>
        <v>4052000000</v>
      </c>
      <c r="N671" s="2">
        <f t="shared" si="42"/>
        <v>2002000000</v>
      </c>
    </row>
    <row r="672" spans="1:14" x14ac:dyDescent="0.3">
      <c r="A672" t="s">
        <v>262</v>
      </c>
      <c r="B672" t="s">
        <v>6</v>
      </c>
      <c r="C672" s="1">
        <v>42369</v>
      </c>
      <c r="D672" s="65">
        <f t="shared" si="39"/>
        <v>2015</v>
      </c>
      <c r="E672" s="66" t="s">
        <v>12</v>
      </c>
      <c r="F672" s="66" t="s">
        <v>79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2">
        <f t="shared" si="40"/>
        <v>2331000000</v>
      </c>
      <c r="M672" s="2">
        <f t="shared" si="41"/>
        <v>3653000000</v>
      </c>
      <c r="N672" s="2">
        <f t="shared" si="42"/>
        <v>1322000000</v>
      </c>
    </row>
    <row r="673" spans="1:14" x14ac:dyDescent="0.3">
      <c r="A673" t="s">
        <v>262</v>
      </c>
      <c r="B673" t="s">
        <v>7</v>
      </c>
      <c r="C673" s="1">
        <v>42735</v>
      </c>
      <c r="D673" s="65">
        <f t="shared" si="39"/>
        <v>2016</v>
      </c>
      <c r="E673" s="66" t="s">
        <v>12</v>
      </c>
      <c r="F673" s="66" t="s">
        <v>79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2">
        <f t="shared" si="40"/>
        <v>2278000000</v>
      </c>
      <c r="M673" s="2">
        <f t="shared" si="41"/>
        <v>3746000000</v>
      </c>
      <c r="N673" s="2">
        <f t="shared" si="42"/>
        <v>1468000000</v>
      </c>
    </row>
    <row r="674" spans="1:14" x14ac:dyDescent="0.3">
      <c r="A674" t="s">
        <v>263</v>
      </c>
      <c r="B674" t="s">
        <v>2</v>
      </c>
      <c r="C674" s="1">
        <v>41639</v>
      </c>
      <c r="D674" s="65">
        <f t="shared" si="39"/>
        <v>2013</v>
      </c>
      <c r="E674" s="66" t="s">
        <v>9</v>
      </c>
      <c r="F674" s="66" t="s">
        <v>235</v>
      </c>
      <c r="G674" s="2">
        <v>155427000000</v>
      </c>
      <c r="H674" s="2">
        <v>137373000000</v>
      </c>
      <c r="I674" s="2">
        <v>12382000000</v>
      </c>
      <c r="J674">
        <v>0</v>
      </c>
      <c r="K674">
        <v>0</v>
      </c>
      <c r="L674" s="2">
        <f t="shared" si="40"/>
        <v>12382000000</v>
      </c>
      <c r="M674" s="2">
        <f t="shared" si="41"/>
        <v>18054000000</v>
      </c>
      <c r="N674" s="2">
        <f t="shared" si="42"/>
        <v>5672000000</v>
      </c>
    </row>
    <row r="675" spans="1:14" x14ac:dyDescent="0.3">
      <c r="A675" t="s">
        <v>263</v>
      </c>
      <c r="B675" t="s">
        <v>5</v>
      </c>
      <c r="C675" s="1">
        <v>42004</v>
      </c>
      <c r="D675" s="65">
        <f t="shared" si="39"/>
        <v>2014</v>
      </c>
      <c r="E675" s="66" t="s">
        <v>9</v>
      </c>
      <c r="F675" s="66" t="s">
        <v>235</v>
      </c>
      <c r="G675" s="2">
        <v>155929000000</v>
      </c>
      <c r="H675" s="2">
        <v>142121000000</v>
      </c>
      <c r="I675" s="2">
        <v>12158000000</v>
      </c>
      <c r="J675">
        <v>0</v>
      </c>
      <c r="K675">
        <v>0</v>
      </c>
      <c r="L675" s="2">
        <f t="shared" si="40"/>
        <v>12158000000</v>
      </c>
      <c r="M675" s="2">
        <f t="shared" si="41"/>
        <v>13808000000</v>
      </c>
      <c r="N675" s="2">
        <f t="shared" si="42"/>
        <v>1650000000</v>
      </c>
    </row>
    <row r="676" spans="1:14" x14ac:dyDescent="0.3">
      <c r="A676" t="s">
        <v>263</v>
      </c>
      <c r="B676" t="s">
        <v>6</v>
      </c>
      <c r="C676" s="1">
        <v>42369</v>
      </c>
      <c r="D676" s="65">
        <f t="shared" si="39"/>
        <v>2015</v>
      </c>
      <c r="E676" s="66" t="s">
        <v>9</v>
      </c>
      <c r="F676" s="66" t="s">
        <v>235</v>
      </c>
      <c r="G676" s="2">
        <v>152356000000</v>
      </c>
      <c r="H676" s="2">
        <v>134054000000</v>
      </c>
      <c r="I676" s="2">
        <v>13405000000</v>
      </c>
      <c r="J676">
        <v>0</v>
      </c>
      <c r="K676">
        <v>0</v>
      </c>
      <c r="L676" s="2">
        <f t="shared" si="40"/>
        <v>13405000000</v>
      </c>
      <c r="M676" s="2">
        <f t="shared" si="41"/>
        <v>18302000000</v>
      </c>
      <c r="N676" s="2">
        <f t="shared" si="42"/>
        <v>4897000000</v>
      </c>
    </row>
    <row r="677" spans="1:14" x14ac:dyDescent="0.3">
      <c r="A677" t="s">
        <v>263</v>
      </c>
      <c r="B677" t="s">
        <v>7</v>
      </c>
      <c r="C677" s="1">
        <v>42735</v>
      </c>
      <c r="D677" s="65">
        <f t="shared" si="39"/>
        <v>2016</v>
      </c>
      <c r="E677" s="66" t="s">
        <v>9</v>
      </c>
      <c r="F677" s="66" t="s">
        <v>235</v>
      </c>
      <c r="G677" s="2">
        <v>166380000000</v>
      </c>
      <c r="H677" s="2">
        <v>145125000000</v>
      </c>
      <c r="I677" s="2">
        <v>11710000000</v>
      </c>
      <c r="J677">
        <v>0</v>
      </c>
      <c r="K677">
        <v>0</v>
      </c>
      <c r="L677" s="2">
        <f t="shared" si="40"/>
        <v>11710000000</v>
      </c>
      <c r="M677" s="2">
        <f t="shared" si="41"/>
        <v>21255000000</v>
      </c>
      <c r="N677" s="2">
        <f t="shared" si="42"/>
        <v>9545000000</v>
      </c>
    </row>
    <row r="678" spans="1:14" x14ac:dyDescent="0.3">
      <c r="A678" t="s">
        <v>264</v>
      </c>
      <c r="B678" t="s">
        <v>2</v>
      </c>
      <c r="C678" s="1">
        <v>41274</v>
      </c>
      <c r="D678" s="65">
        <f t="shared" si="39"/>
        <v>2012</v>
      </c>
      <c r="E678" s="66" t="s">
        <v>9</v>
      </c>
      <c r="F678" s="66" t="s">
        <v>69</v>
      </c>
      <c r="G678" s="2">
        <v>13013868000</v>
      </c>
      <c r="H678" s="2">
        <v>9235777000</v>
      </c>
      <c r="I678" s="2">
        <v>2656530000</v>
      </c>
      <c r="J678">
        <v>0</v>
      </c>
      <c r="K678" s="2">
        <v>98383000</v>
      </c>
      <c r="L678" s="2">
        <f t="shared" si="40"/>
        <v>2754913000</v>
      </c>
      <c r="M678" s="2">
        <f t="shared" si="41"/>
        <v>3778091000</v>
      </c>
      <c r="N678" s="2">
        <f t="shared" si="42"/>
        <v>1023178000</v>
      </c>
    </row>
    <row r="679" spans="1:14" x14ac:dyDescent="0.3">
      <c r="A679" t="s">
        <v>264</v>
      </c>
      <c r="B679" t="s">
        <v>5</v>
      </c>
      <c r="C679" s="1">
        <v>41639</v>
      </c>
      <c r="D679" s="65">
        <f t="shared" si="39"/>
        <v>2013</v>
      </c>
      <c r="E679" s="66" t="s">
        <v>9</v>
      </c>
      <c r="F679" s="66" t="s">
        <v>69</v>
      </c>
      <c r="G679" s="2">
        <v>14077843000</v>
      </c>
      <c r="H679" s="2">
        <v>9857923000</v>
      </c>
      <c r="I679" s="2">
        <v>3028028000</v>
      </c>
      <c r="J679">
        <v>0</v>
      </c>
      <c r="K679" s="2">
        <v>133957000</v>
      </c>
      <c r="L679" s="2">
        <f t="shared" si="40"/>
        <v>3161985000</v>
      </c>
      <c r="M679" s="2">
        <f t="shared" si="41"/>
        <v>4219920000</v>
      </c>
      <c r="N679" s="2">
        <f t="shared" si="42"/>
        <v>1057935000</v>
      </c>
    </row>
    <row r="680" spans="1:14" x14ac:dyDescent="0.3">
      <c r="A680" t="s">
        <v>264</v>
      </c>
      <c r="B680" t="s">
        <v>6</v>
      </c>
      <c r="C680" s="1">
        <v>42004</v>
      </c>
      <c r="D680" s="65">
        <f t="shared" si="39"/>
        <v>2014</v>
      </c>
      <c r="E680" s="66" t="s">
        <v>9</v>
      </c>
      <c r="F680" s="66" t="s">
        <v>69</v>
      </c>
      <c r="G680" s="2">
        <v>15341647000</v>
      </c>
      <c r="H680" s="2">
        <v>10747886000</v>
      </c>
      <c r="I680" s="2">
        <v>3314030000</v>
      </c>
      <c r="J680">
        <v>0</v>
      </c>
      <c r="K680" s="2">
        <v>148313000</v>
      </c>
      <c r="L680" s="2">
        <f t="shared" si="40"/>
        <v>3462343000</v>
      </c>
      <c r="M680" s="2">
        <f t="shared" si="41"/>
        <v>4593761000</v>
      </c>
      <c r="N680" s="2">
        <f t="shared" si="42"/>
        <v>1131418000</v>
      </c>
    </row>
    <row r="681" spans="1:14" x14ac:dyDescent="0.3">
      <c r="A681" t="s">
        <v>264</v>
      </c>
      <c r="B681" t="s">
        <v>7</v>
      </c>
      <c r="C681" s="1">
        <v>42369</v>
      </c>
      <c r="D681" s="65">
        <f t="shared" si="39"/>
        <v>2015</v>
      </c>
      <c r="E681" s="66" t="s">
        <v>9</v>
      </c>
      <c r="F681" s="66" t="s">
        <v>69</v>
      </c>
      <c r="G681" s="2">
        <v>15280044000</v>
      </c>
      <c r="H681" s="2">
        <v>10724192000</v>
      </c>
      <c r="I681" s="2">
        <v>3277390000</v>
      </c>
      <c r="J681">
        <v>0</v>
      </c>
      <c r="K681" s="2">
        <v>141675000</v>
      </c>
      <c r="L681" s="2">
        <f t="shared" si="40"/>
        <v>3419065000</v>
      </c>
      <c r="M681" s="2">
        <f t="shared" si="41"/>
        <v>4555852000</v>
      </c>
      <c r="N681" s="2">
        <f t="shared" si="42"/>
        <v>1136787000</v>
      </c>
    </row>
    <row r="682" spans="1:14" x14ac:dyDescent="0.3">
      <c r="A682" t="s">
        <v>265</v>
      </c>
      <c r="B682" t="s">
        <v>2</v>
      </c>
      <c r="C682" s="1">
        <v>41425</v>
      </c>
      <c r="D682" s="65">
        <f t="shared" si="39"/>
        <v>2013</v>
      </c>
      <c r="E682" s="66" t="s">
        <v>12</v>
      </c>
      <c r="F682" s="66" t="s">
        <v>29</v>
      </c>
      <c r="G682" s="2">
        <v>2375923000</v>
      </c>
      <c r="H682" s="2">
        <v>862075000</v>
      </c>
      <c r="I682" s="2">
        <v>1156635000</v>
      </c>
      <c r="J682">
        <v>0</v>
      </c>
      <c r="K682">
        <v>0</v>
      </c>
      <c r="L682" s="2">
        <f t="shared" si="40"/>
        <v>1156635000</v>
      </c>
      <c r="M682" s="2">
        <f t="shared" si="41"/>
        <v>1513848000</v>
      </c>
      <c r="N682" s="2">
        <f t="shared" si="42"/>
        <v>357213000</v>
      </c>
    </row>
    <row r="683" spans="1:14" x14ac:dyDescent="0.3">
      <c r="A683" t="s">
        <v>265</v>
      </c>
      <c r="B683" t="s">
        <v>5</v>
      </c>
      <c r="C683" s="1">
        <v>41790</v>
      </c>
      <c r="D683" s="65">
        <f t="shared" si="39"/>
        <v>2014</v>
      </c>
      <c r="E683" s="66" t="s">
        <v>12</v>
      </c>
      <c r="F683" s="66" t="s">
        <v>29</v>
      </c>
      <c r="G683" s="2">
        <v>2554236000</v>
      </c>
      <c r="H683" s="2">
        <v>952225000</v>
      </c>
      <c r="I683" s="2">
        <v>1196512000</v>
      </c>
      <c r="J683">
        <v>0</v>
      </c>
      <c r="K683">
        <v>0</v>
      </c>
      <c r="L683" s="2">
        <f t="shared" si="40"/>
        <v>1196512000</v>
      </c>
      <c r="M683" s="2">
        <f t="shared" si="41"/>
        <v>1602011000</v>
      </c>
      <c r="N683" s="2">
        <f t="shared" si="42"/>
        <v>405499000</v>
      </c>
    </row>
    <row r="684" spans="1:14" x14ac:dyDescent="0.3">
      <c r="A684" t="s">
        <v>265</v>
      </c>
      <c r="B684" t="s">
        <v>6</v>
      </c>
      <c r="C684" s="1">
        <v>42155</v>
      </c>
      <c r="D684" s="65">
        <f t="shared" si="39"/>
        <v>2015</v>
      </c>
      <c r="E684" s="66" t="s">
        <v>12</v>
      </c>
      <c r="F684" s="66" t="s">
        <v>29</v>
      </c>
      <c r="G684" s="2">
        <v>2773718000</v>
      </c>
      <c r="H684" s="2">
        <v>1022107000</v>
      </c>
      <c r="I684" s="2">
        <v>1295014000</v>
      </c>
      <c r="J684">
        <v>0</v>
      </c>
      <c r="K684">
        <v>0</v>
      </c>
      <c r="L684" s="2">
        <f t="shared" si="40"/>
        <v>1295014000</v>
      </c>
      <c r="M684" s="2">
        <f t="shared" si="41"/>
        <v>1751611000</v>
      </c>
      <c r="N684" s="2">
        <f t="shared" si="42"/>
        <v>456597000</v>
      </c>
    </row>
    <row r="685" spans="1:14" x14ac:dyDescent="0.3">
      <c r="A685" t="s">
        <v>265</v>
      </c>
      <c r="B685" t="s">
        <v>7</v>
      </c>
      <c r="C685" s="1">
        <v>42521</v>
      </c>
      <c r="D685" s="65">
        <f t="shared" si="39"/>
        <v>2016</v>
      </c>
      <c r="E685" s="66" t="s">
        <v>12</v>
      </c>
      <c r="F685" s="66" t="s">
        <v>29</v>
      </c>
      <c r="G685" s="2">
        <v>2898150000</v>
      </c>
      <c r="H685" s="2">
        <v>1147639000</v>
      </c>
      <c r="I685" s="2">
        <v>1325567000</v>
      </c>
      <c r="J685">
        <v>0</v>
      </c>
      <c r="K685">
        <v>0</v>
      </c>
      <c r="L685" s="2">
        <f t="shared" si="40"/>
        <v>1325567000</v>
      </c>
      <c r="M685" s="2">
        <f t="shared" si="41"/>
        <v>1750511000</v>
      </c>
      <c r="N685" s="2">
        <f t="shared" si="42"/>
        <v>424944000</v>
      </c>
    </row>
    <row r="686" spans="1:14" x14ac:dyDescent="0.3">
      <c r="A686" t="s">
        <v>266</v>
      </c>
      <c r="B686" t="s">
        <v>2</v>
      </c>
      <c r="C686" s="1">
        <v>41307</v>
      </c>
      <c r="D686" s="65">
        <f t="shared" si="39"/>
        <v>2013</v>
      </c>
      <c r="E686" s="66" t="s">
        <v>9</v>
      </c>
      <c r="F686" s="66" t="s">
        <v>247</v>
      </c>
      <c r="G686" s="2">
        <v>15651000000</v>
      </c>
      <c r="H686" s="2">
        <v>9480000000</v>
      </c>
      <c r="I686">
        <v>0</v>
      </c>
      <c r="J686">
        <v>0</v>
      </c>
      <c r="K686">
        <v>0</v>
      </c>
      <c r="L686" s="2">
        <f t="shared" si="40"/>
        <v>0</v>
      </c>
      <c r="M686" s="2">
        <f t="shared" si="41"/>
        <v>6171000000</v>
      </c>
      <c r="N686" s="2">
        <f t="shared" si="42"/>
        <v>6171000000</v>
      </c>
    </row>
    <row r="687" spans="1:14" x14ac:dyDescent="0.3">
      <c r="A687" t="s">
        <v>266</v>
      </c>
      <c r="B687" t="s">
        <v>5</v>
      </c>
      <c r="C687" s="1">
        <v>41671</v>
      </c>
      <c r="D687" s="65">
        <f t="shared" si="39"/>
        <v>2014</v>
      </c>
      <c r="E687" s="66" t="s">
        <v>9</v>
      </c>
      <c r="F687" s="66" t="s">
        <v>247</v>
      </c>
      <c r="G687" s="2">
        <v>16148000000</v>
      </c>
      <c r="H687" s="2">
        <v>9855000000</v>
      </c>
      <c r="I687">
        <v>0</v>
      </c>
      <c r="J687">
        <v>0</v>
      </c>
      <c r="K687">
        <v>0</v>
      </c>
      <c r="L687" s="2">
        <f t="shared" si="40"/>
        <v>0</v>
      </c>
      <c r="M687" s="2">
        <f t="shared" si="41"/>
        <v>6293000000</v>
      </c>
      <c r="N687" s="2">
        <f t="shared" si="42"/>
        <v>6293000000</v>
      </c>
    </row>
    <row r="688" spans="1:14" x14ac:dyDescent="0.3">
      <c r="A688" t="s">
        <v>266</v>
      </c>
      <c r="B688" t="s">
        <v>6</v>
      </c>
      <c r="C688" s="1">
        <v>42035</v>
      </c>
      <c r="D688" s="65">
        <f t="shared" si="39"/>
        <v>2015</v>
      </c>
      <c r="E688" s="66" t="s">
        <v>9</v>
      </c>
      <c r="F688" s="66" t="s">
        <v>247</v>
      </c>
      <c r="G688" s="2">
        <v>16435000000</v>
      </c>
      <c r="H688" s="2">
        <v>10146000000</v>
      </c>
      <c r="I688">
        <v>0</v>
      </c>
      <c r="J688">
        <v>0</v>
      </c>
      <c r="K688">
        <v>0</v>
      </c>
      <c r="L688" s="2">
        <f t="shared" si="40"/>
        <v>0</v>
      </c>
      <c r="M688" s="2">
        <f t="shared" si="41"/>
        <v>6289000000</v>
      </c>
      <c r="N688" s="2">
        <f t="shared" si="42"/>
        <v>6289000000</v>
      </c>
    </row>
    <row r="689" spans="1:14" x14ac:dyDescent="0.3">
      <c r="A689" t="s">
        <v>266</v>
      </c>
      <c r="B689" t="s">
        <v>7</v>
      </c>
      <c r="C689" s="1">
        <v>42399</v>
      </c>
      <c r="D689" s="65">
        <f t="shared" si="39"/>
        <v>2016</v>
      </c>
      <c r="E689" s="66" t="s">
        <v>9</v>
      </c>
      <c r="F689" s="66" t="s">
        <v>247</v>
      </c>
      <c r="G689" s="2">
        <v>15797000000</v>
      </c>
      <c r="H689" s="2">
        <v>10077000000</v>
      </c>
      <c r="I689">
        <v>0</v>
      </c>
      <c r="J689">
        <v>0</v>
      </c>
      <c r="K689">
        <v>0</v>
      </c>
      <c r="L689" s="2">
        <f t="shared" si="40"/>
        <v>0</v>
      </c>
      <c r="M689" s="2">
        <f t="shared" si="41"/>
        <v>5720000000</v>
      </c>
      <c r="N689" s="2">
        <f t="shared" si="42"/>
        <v>5720000000</v>
      </c>
    </row>
    <row r="690" spans="1:14" x14ac:dyDescent="0.3">
      <c r="A690" t="s">
        <v>267</v>
      </c>
      <c r="B690" t="s">
        <v>2</v>
      </c>
      <c r="C690" s="1">
        <v>41272</v>
      </c>
      <c r="D690" s="65">
        <f t="shared" si="39"/>
        <v>2012</v>
      </c>
      <c r="E690" s="66" t="s">
        <v>9</v>
      </c>
      <c r="F690" s="66" t="s">
        <v>268</v>
      </c>
      <c r="G690" s="2">
        <v>2715675000</v>
      </c>
      <c r="H690" s="2">
        <v>1277195000</v>
      </c>
      <c r="I690" s="2">
        <v>508547000</v>
      </c>
      <c r="J690" s="2">
        <v>325773000</v>
      </c>
      <c r="K690">
        <v>0</v>
      </c>
      <c r="L690" s="2">
        <f t="shared" si="40"/>
        <v>834320000</v>
      </c>
      <c r="M690" s="2">
        <f t="shared" si="41"/>
        <v>1438480000</v>
      </c>
      <c r="N690" s="2">
        <f t="shared" si="42"/>
        <v>604160000</v>
      </c>
    </row>
    <row r="691" spans="1:14" x14ac:dyDescent="0.3">
      <c r="A691" t="s">
        <v>267</v>
      </c>
      <c r="B691" t="s">
        <v>5</v>
      </c>
      <c r="C691" s="1">
        <v>41636</v>
      </c>
      <c r="D691" s="65">
        <f t="shared" si="39"/>
        <v>2013</v>
      </c>
      <c r="E691" s="66" t="s">
        <v>9</v>
      </c>
      <c r="F691" s="66" t="s">
        <v>268</v>
      </c>
      <c r="G691" s="2">
        <v>2631851000</v>
      </c>
      <c r="H691" s="2">
        <v>1224551000</v>
      </c>
      <c r="I691" s="2">
        <v>468345000</v>
      </c>
      <c r="J691" s="2">
        <v>364923000</v>
      </c>
      <c r="K691">
        <v>0</v>
      </c>
      <c r="L691" s="2">
        <f t="shared" si="40"/>
        <v>833268000</v>
      </c>
      <c r="M691" s="2">
        <f t="shared" si="41"/>
        <v>1407300000</v>
      </c>
      <c r="N691" s="2">
        <f t="shared" si="42"/>
        <v>574032000</v>
      </c>
    </row>
    <row r="692" spans="1:14" x14ac:dyDescent="0.3">
      <c r="A692" t="s">
        <v>267</v>
      </c>
      <c r="B692" t="s">
        <v>6</v>
      </c>
      <c r="C692" s="1">
        <v>42000</v>
      </c>
      <c r="D692" s="65">
        <f t="shared" si="39"/>
        <v>2014</v>
      </c>
      <c r="E692" s="66" t="s">
        <v>9</v>
      </c>
      <c r="F692" s="66" t="s">
        <v>268</v>
      </c>
      <c r="G692" s="2">
        <v>2870658000</v>
      </c>
      <c r="H692" s="2">
        <v>1266246000</v>
      </c>
      <c r="I692" s="2">
        <v>518665000</v>
      </c>
      <c r="J692" s="2">
        <v>395121000</v>
      </c>
      <c r="K692">
        <v>0</v>
      </c>
      <c r="L692" s="2">
        <f t="shared" si="40"/>
        <v>913786000</v>
      </c>
      <c r="M692" s="2">
        <f t="shared" si="41"/>
        <v>1604412000</v>
      </c>
      <c r="N692" s="2">
        <f t="shared" si="42"/>
        <v>690626000</v>
      </c>
    </row>
    <row r="693" spans="1:14" x14ac:dyDescent="0.3">
      <c r="A693" t="s">
        <v>267</v>
      </c>
      <c r="B693" t="s">
        <v>7</v>
      </c>
      <c r="C693" s="1">
        <v>42364</v>
      </c>
      <c r="D693" s="65">
        <f t="shared" si="39"/>
        <v>2015</v>
      </c>
      <c r="E693" s="66" t="s">
        <v>9</v>
      </c>
      <c r="F693" s="66" t="s">
        <v>268</v>
      </c>
      <c r="G693" s="2">
        <v>2820270000</v>
      </c>
      <c r="H693" s="2">
        <v>1281566000</v>
      </c>
      <c r="I693" s="2">
        <v>562080000</v>
      </c>
      <c r="J693" s="2">
        <v>427043000</v>
      </c>
      <c r="K693">
        <v>0</v>
      </c>
      <c r="L693" s="2">
        <f t="shared" si="40"/>
        <v>989123000</v>
      </c>
      <c r="M693" s="2">
        <f t="shared" si="41"/>
        <v>1538704000</v>
      </c>
      <c r="N693" s="2">
        <f t="shared" si="42"/>
        <v>549581000</v>
      </c>
    </row>
    <row r="694" spans="1:14" x14ac:dyDescent="0.3">
      <c r="A694" t="s">
        <v>269</v>
      </c>
      <c r="B694" t="s">
        <v>2</v>
      </c>
      <c r="C694" s="1">
        <v>41639</v>
      </c>
      <c r="D694" s="65">
        <f t="shared" si="39"/>
        <v>2013</v>
      </c>
      <c r="E694" s="66" t="s">
        <v>9</v>
      </c>
      <c r="F694" s="66" t="s">
        <v>270</v>
      </c>
      <c r="G694" s="2">
        <v>19540000000</v>
      </c>
      <c r="H694" s="2">
        <v>15422000000</v>
      </c>
      <c r="I694" s="2">
        <v>2816000000</v>
      </c>
      <c r="J694">
        <v>0</v>
      </c>
      <c r="K694">
        <v>0</v>
      </c>
      <c r="L694" s="2">
        <f t="shared" si="40"/>
        <v>2816000000</v>
      </c>
      <c r="M694" s="2">
        <f t="shared" si="41"/>
        <v>4118000000</v>
      </c>
      <c r="N694" s="2">
        <f t="shared" si="42"/>
        <v>1302000000</v>
      </c>
    </row>
    <row r="695" spans="1:14" x14ac:dyDescent="0.3">
      <c r="A695" t="s">
        <v>269</v>
      </c>
      <c r="B695" t="s">
        <v>5</v>
      </c>
      <c r="C695" s="1">
        <v>42004</v>
      </c>
      <c r="D695" s="65">
        <f t="shared" si="39"/>
        <v>2014</v>
      </c>
      <c r="E695" s="66" t="s">
        <v>9</v>
      </c>
      <c r="F695" s="66" t="s">
        <v>270</v>
      </c>
      <c r="G695" s="2">
        <v>18138000000</v>
      </c>
      <c r="H695" s="2">
        <v>13906000000</v>
      </c>
      <c r="I695" s="2">
        <v>2815000000</v>
      </c>
      <c r="J695">
        <v>0</v>
      </c>
      <c r="K695">
        <v>0</v>
      </c>
      <c r="L695" s="2">
        <f t="shared" si="40"/>
        <v>2815000000</v>
      </c>
      <c r="M695" s="2">
        <f t="shared" si="41"/>
        <v>4232000000</v>
      </c>
      <c r="N695" s="2">
        <f t="shared" si="42"/>
        <v>1417000000</v>
      </c>
    </row>
    <row r="696" spans="1:14" x14ac:dyDescent="0.3">
      <c r="A696" t="s">
        <v>269</v>
      </c>
      <c r="B696" t="s">
        <v>6</v>
      </c>
      <c r="C696" s="1">
        <v>42369</v>
      </c>
      <c r="D696" s="65">
        <f t="shared" si="39"/>
        <v>2015</v>
      </c>
      <c r="E696" s="66" t="s">
        <v>9</v>
      </c>
      <c r="F696" s="66" t="s">
        <v>270</v>
      </c>
      <c r="G696" s="2">
        <v>16443000000</v>
      </c>
      <c r="H696" s="2">
        <v>12164000000</v>
      </c>
      <c r="I696" s="2">
        <v>2728000000</v>
      </c>
      <c r="J696">
        <v>0</v>
      </c>
      <c r="K696">
        <v>0</v>
      </c>
      <c r="L696" s="2">
        <f t="shared" si="40"/>
        <v>2728000000</v>
      </c>
      <c r="M696" s="2">
        <f t="shared" si="41"/>
        <v>4279000000</v>
      </c>
      <c r="N696" s="2">
        <f t="shared" si="42"/>
        <v>1551000000</v>
      </c>
    </row>
    <row r="697" spans="1:14" x14ac:dyDescent="0.3">
      <c r="A697" t="s">
        <v>269</v>
      </c>
      <c r="B697" t="s">
        <v>7</v>
      </c>
      <c r="C697" s="1">
        <v>42735</v>
      </c>
      <c r="D697" s="65">
        <f t="shared" si="39"/>
        <v>2016</v>
      </c>
      <c r="E697" s="66" t="s">
        <v>9</v>
      </c>
      <c r="F697" s="66" t="s">
        <v>270</v>
      </c>
      <c r="G697" s="2">
        <v>15158000000</v>
      </c>
      <c r="H697" s="2">
        <v>10972000000</v>
      </c>
      <c r="I697" s="2">
        <v>2617000000</v>
      </c>
      <c r="J697">
        <v>0</v>
      </c>
      <c r="K697">
        <v>0</v>
      </c>
      <c r="L697" s="2">
        <f t="shared" si="40"/>
        <v>2617000000</v>
      </c>
      <c r="M697" s="2">
        <f t="shared" si="41"/>
        <v>4186000000</v>
      </c>
      <c r="N697" s="2">
        <f t="shared" si="42"/>
        <v>1569000000</v>
      </c>
    </row>
    <row r="698" spans="1:14" x14ac:dyDescent="0.3">
      <c r="A698" t="s">
        <v>271</v>
      </c>
      <c r="B698" t="s">
        <v>2</v>
      </c>
      <c r="C698" s="1">
        <v>41274</v>
      </c>
      <c r="D698" s="65">
        <f t="shared" si="39"/>
        <v>2012</v>
      </c>
      <c r="E698" s="66" t="s">
        <v>3</v>
      </c>
      <c r="F698" s="66" t="s">
        <v>272</v>
      </c>
      <c r="G698" s="2">
        <v>8950045000</v>
      </c>
      <c r="H698" s="2">
        <v>5033885000</v>
      </c>
      <c r="I698" s="2">
        <v>2785035000</v>
      </c>
      <c r="J698">
        <v>0</v>
      </c>
      <c r="K698">
        <v>0</v>
      </c>
      <c r="L698" s="2">
        <f t="shared" si="40"/>
        <v>2785035000</v>
      </c>
      <c r="M698" s="2">
        <f t="shared" si="41"/>
        <v>3916160000</v>
      </c>
      <c r="N698" s="2">
        <f t="shared" si="42"/>
        <v>1131125000</v>
      </c>
    </row>
    <row r="699" spans="1:14" x14ac:dyDescent="0.3">
      <c r="A699" t="s">
        <v>271</v>
      </c>
      <c r="B699" t="s">
        <v>5</v>
      </c>
      <c r="C699" s="1">
        <v>41639</v>
      </c>
      <c r="D699" s="65">
        <f t="shared" si="39"/>
        <v>2013</v>
      </c>
      <c r="E699" s="66" t="s">
        <v>3</v>
      </c>
      <c r="F699" s="66" t="s">
        <v>272</v>
      </c>
      <c r="G699" s="2">
        <v>9437758000</v>
      </c>
      <c r="H699" s="2">
        <v>5301275000</v>
      </c>
      <c r="I699" s="2">
        <v>2839629000</v>
      </c>
      <c r="J699">
        <v>0</v>
      </c>
      <c r="K699">
        <v>0</v>
      </c>
      <c r="L699" s="2">
        <f t="shared" si="40"/>
        <v>2839629000</v>
      </c>
      <c r="M699" s="2">
        <f t="shared" si="41"/>
        <v>4136483000</v>
      </c>
      <c r="N699" s="2">
        <f t="shared" si="42"/>
        <v>1296854000</v>
      </c>
    </row>
    <row r="700" spans="1:14" x14ac:dyDescent="0.3">
      <c r="A700" t="s">
        <v>271</v>
      </c>
      <c r="B700" t="s">
        <v>6</v>
      </c>
      <c r="C700" s="1">
        <v>42004</v>
      </c>
      <c r="D700" s="65">
        <f t="shared" si="39"/>
        <v>2014</v>
      </c>
      <c r="E700" s="66" t="s">
        <v>3</v>
      </c>
      <c r="F700" s="66" t="s">
        <v>272</v>
      </c>
      <c r="G700" s="2">
        <v>9964953000</v>
      </c>
      <c r="H700" s="2">
        <v>5650711000</v>
      </c>
      <c r="I700" s="2">
        <v>2967125000</v>
      </c>
      <c r="J700">
        <v>0</v>
      </c>
      <c r="K700">
        <v>0</v>
      </c>
      <c r="L700" s="2">
        <f t="shared" si="40"/>
        <v>2967125000</v>
      </c>
      <c r="M700" s="2">
        <f t="shared" si="41"/>
        <v>4314242000</v>
      </c>
      <c r="N700" s="2">
        <f t="shared" si="42"/>
        <v>1347117000</v>
      </c>
    </row>
    <row r="701" spans="1:14" x14ac:dyDescent="0.3">
      <c r="A701" t="s">
        <v>271</v>
      </c>
      <c r="B701" t="s">
        <v>7</v>
      </c>
      <c r="C701" s="1">
        <v>42369</v>
      </c>
      <c r="D701" s="65">
        <f t="shared" si="39"/>
        <v>2015</v>
      </c>
      <c r="E701" s="66" t="s">
        <v>3</v>
      </c>
      <c r="F701" s="66" t="s">
        <v>272</v>
      </c>
      <c r="G701" s="2">
        <v>9973384000</v>
      </c>
      <c r="H701" s="2">
        <v>5741956000</v>
      </c>
      <c r="I701" s="2">
        <v>2931108000</v>
      </c>
      <c r="J701">
        <v>0</v>
      </c>
      <c r="K701">
        <v>0</v>
      </c>
      <c r="L701" s="2">
        <f t="shared" si="40"/>
        <v>2931108000</v>
      </c>
      <c r="M701" s="2">
        <f t="shared" si="41"/>
        <v>4231428000</v>
      </c>
      <c r="N701" s="2">
        <f t="shared" si="42"/>
        <v>1300320000</v>
      </c>
    </row>
    <row r="702" spans="1:14" x14ac:dyDescent="0.3">
      <c r="A702" t="s">
        <v>273</v>
      </c>
      <c r="B702" t="s">
        <v>2</v>
      </c>
      <c r="C702" s="1">
        <v>41639</v>
      </c>
      <c r="D702" s="65">
        <f t="shared" si="39"/>
        <v>2013</v>
      </c>
      <c r="E702" s="66" t="s">
        <v>73</v>
      </c>
      <c r="F702" s="66" t="s">
        <v>104</v>
      </c>
      <c r="G702" s="2">
        <v>29402000000</v>
      </c>
      <c r="H702" s="2">
        <v>24931000000</v>
      </c>
      <c r="I702" s="2">
        <v>1333000000</v>
      </c>
      <c r="J702">
        <v>0</v>
      </c>
      <c r="K702">
        <v>0</v>
      </c>
      <c r="L702" s="2">
        <f t="shared" si="40"/>
        <v>1333000000</v>
      </c>
      <c r="M702" s="2">
        <f t="shared" si="41"/>
        <v>4471000000</v>
      </c>
      <c r="N702" s="2">
        <f t="shared" si="42"/>
        <v>3138000000</v>
      </c>
    </row>
    <row r="703" spans="1:14" x14ac:dyDescent="0.3">
      <c r="A703" t="s">
        <v>273</v>
      </c>
      <c r="B703" t="s">
        <v>5</v>
      </c>
      <c r="C703" s="1">
        <v>42004</v>
      </c>
      <c r="D703" s="65">
        <f t="shared" si="39"/>
        <v>2014</v>
      </c>
      <c r="E703" s="66" t="s">
        <v>73</v>
      </c>
      <c r="F703" s="66" t="s">
        <v>104</v>
      </c>
      <c r="G703" s="2">
        <v>32870000000</v>
      </c>
      <c r="H703" s="2">
        <v>27334000000</v>
      </c>
      <c r="I703" s="2">
        <v>293000000</v>
      </c>
      <c r="J703">
        <v>0</v>
      </c>
      <c r="K703">
        <v>0</v>
      </c>
      <c r="L703" s="2">
        <f t="shared" si="40"/>
        <v>293000000</v>
      </c>
      <c r="M703" s="2">
        <f t="shared" si="41"/>
        <v>5536000000</v>
      </c>
      <c r="N703" s="2">
        <f t="shared" si="42"/>
        <v>5243000000</v>
      </c>
    </row>
    <row r="704" spans="1:14" x14ac:dyDescent="0.3">
      <c r="A704" t="s">
        <v>273</v>
      </c>
      <c r="B704" t="s">
        <v>6</v>
      </c>
      <c r="C704" s="1">
        <v>42369</v>
      </c>
      <c r="D704" s="65">
        <f t="shared" si="39"/>
        <v>2015</v>
      </c>
      <c r="E704" s="66" t="s">
        <v>73</v>
      </c>
      <c r="F704" s="66" t="s">
        <v>104</v>
      </c>
      <c r="G704" s="2">
        <v>23633000000</v>
      </c>
      <c r="H704" s="2">
        <v>21113000000</v>
      </c>
      <c r="I704" s="2">
        <v>200000000</v>
      </c>
      <c r="J704">
        <v>0</v>
      </c>
      <c r="K704">
        <v>0</v>
      </c>
      <c r="L704" s="2">
        <f t="shared" si="40"/>
        <v>200000000</v>
      </c>
      <c r="M704" s="2">
        <f t="shared" si="41"/>
        <v>2520000000</v>
      </c>
      <c r="N704" s="2">
        <f t="shared" si="42"/>
        <v>2320000000</v>
      </c>
    </row>
    <row r="705" spans="1:14" x14ac:dyDescent="0.3">
      <c r="A705" t="s">
        <v>273</v>
      </c>
      <c r="B705" t="s">
        <v>7</v>
      </c>
      <c r="C705" s="1">
        <v>42735</v>
      </c>
      <c r="D705" s="65">
        <f t="shared" si="39"/>
        <v>2016</v>
      </c>
      <c r="E705" s="66" t="s">
        <v>73</v>
      </c>
      <c r="F705" s="66" t="s">
        <v>104</v>
      </c>
      <c r="G705" s="2">
        <v>15887000000</v>
      </c>
      <c r="H705" s="2">
        <v>15023000000</v>
      </c>
      <c r="I705" s="2">
        <v>228000000</v>
      </c>
      <c r="J705">
        <v>0</v>
      </c>
      <c r="K705">
        <v>0</v>
      </c>
      <c r="L705" s="2">
        <f t="shared" si="40"/>
        <v>228000000</v>
      </c>
      <c r="M705" s="2">
        <f t="shared" si="41"/>
        <v>864000000</v>
      </c>
      <c r="N705" s="2">
        <f t="shared" si="42"/>
        <v>636000000</v>
      </c>
    </row>
    <row r="706" spans="1:14" x14ac:dyDescent="0.3">
      <c r="A706" t="s">
        <v>274</v>
      </c>
      <c r="B706" t="s">
        <v>2</v>
      </c>
      <c r="C706" s="1">
        <v>41455</v>
      </c>
      <c r="D706" s="65">
        <f t="shared" si="39"/>
        <v>2013</v>
      </c>
      <c r="E706" s="66" t="s">
        <v>9</v>
      </c>
      <c r="F706" s="66" t="s">
        <v>268</v>
      </c>
      <c r="G706" s="2">
        <v>4297842000</v>
      </c>
      <c r="H706" s="2">
        <v>3193722000</v>
      </c>
      <c r="I706" s="2">
        <v>902869000</v>
      </c>
      <c r="J706">
        <v>0</v>
      </c>
      <c r="K706">
        <v>0</v>
      </c>
      <c r="L706" s="2">
        <f t="shared" si="40"/>
        <v>902869000</v>
      </c>
      <c r="M706" s="2">
        <f t="shared" si="41"/>
        <v>1104120000</v>
      </c>
      <c r="N706" s="2">
        <f t="shared" si="42"/>
        <v>201251000</v>
      </c>
    </row>
    <row r="707" spans="1:14" x14ac:dyDescent="0.3">
      <c r="A707" t="s">
        <v>274</v>
      </c>
      <c r="B707" t="s">
        <v>5</v>
      </c>
      <c r="C707" s="1">
        <v>41820</v>
      </c>
      <c r="D707" s="65">
        <f t="shared" ref="D707:D770" si="43">YEAR(C707)</f>
        <v>2014</v>
      </c>
      <c r="E707" s="66" t="s">
        <v>9</v>
      </c>
      <c r="F707" s="66" t="s">
        <v>268</v>
      </c>
      <c r="G707" s="2">
        <v>5348483000</v>
      </c>
      <c r="H707" s="2">
        <v>3891816000</v>
      </c>
      <c r="I707" s="2">
        <v>1126940000</v>
      </c>
      <c r="J707">
        <v>0</v>
      </c>
      <c r="K707">
        <v>0</v>
      </c>
      <c r="L707" s="2">
        <f t="shared" ref="L707:L770" si="44">I707+J707+K707</f>
        <v>1126940000</v>
      </c>
      <c r="M707" s="2">
        <f t="shared" ref="M707:M770" si="45">G707-H707</f>
        <v>1456667000</v>
      </c>
      <c r="N707" s="2">
        <f t="shared" ref="N707:N770" si="46">M707-L707</f>
        <v>329727000</v>
      </c>
    </row>
    <row r="708" spans="1:14" x14ac:dyDescent="0.3">
      <c r="A708" t="s">
        <v>274</v>
      </c>
      <c r="B708" t="s">
        <v>6</v>
      </c>
      <c r="C708" s="1">
        <v>42185</v>
      </c>
      <c r="D708" s="65">
        <f t="shared" si="43"/>
        <v>2015</v>
      </c>
      <c r="E708" s="66" t="s">
        <v>9</v>
      </c>
      <c r="F708" s="66" t="s">
        <v>268</v>
      </c>
      <c r="G708" s="2">
        <v>6155297000</v>
      </c>
      <c r="H708" s="2">
        <v>4338193000</v>
      </c>
      <c r="I708" s="2">
        <v>1347510000</v>
      </c>
      <c r="J708">
        <v>0</v>
      </c>
      <c r="K708">
        <v>0</v>
      </c>
      <c r="L708" s="2">
        <f t="shared" si="44"/>
        <v>1347510000</v>
      </c>
      <c r="M708" s="2">
        <f t="shared" si="45"/>
        <v>1817104000</v>
      </c>
      <c r="N708" s="2">
        <f t="shared" si="46"/>
        <v>469594000</v>
      </c>
    </row>
    <row r="709" spans="1:14" x14ac:dyDescent="0.3">
      <c r="A709" t="s">
        <v>274</v>
      </c>
      <c r="B709" t="s">
        <v>7</v>
      </c>
      <c r="C709" s="1">
        <v>42551</v>
      </c>
      <c r="D709" s="65">
        <f t="shared" si="43"/>
        <v>2016</v>
      </c>
      <c r="E709" s="66" t="s">
        <v>9</v>
      </c>
      <c r="F709" s="66" t="s">
        <v>268</v>
      </c>
      <c r="G709" s="2">
        <v>6911676000</v>
      </c>
      <c r="H709" s="2">
        <v>4818585000</v>
      </c>
      <c r="I709" s="2">
        <v>1513064000</v>
      </c>
      <c r="J709">
        <v>0</v>
      </c>
      <c r="K709">
        <v>0</v>
      </c>
      <c r="L709" s="2">
        <f t="shared" si="44"/>
        <v>1513064000</v>
      </c>
      <c r="M709" s="2">
        <f t="shared" si="45"/>
        <v>2093091000</v>
      </c>
      <c r="N709" s="2">
        <f t="shared" si="46"/>
        <v>580027000</v>
      </c>
    </row>
    <row r="710" spans="1:14" x14ac:dyDescent="0.3">
      <c r="A710" t="s">
        <v>275</v>
      </c>
      <c r="B710" t="s">
        <v>2</v>
      </c>
      <c r="C710" s="1">
        <v>41274</v>
      </c>
      <c r="D710" s="65">
        <f t="shared" si="43"/>
        <v>2012</v>
      </c>
      <c r="E710" s="66" t="s">
        <v>9</v>
      </c>
      <c r="F710" s="66" t="s">
        <v>276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2">
        <f t="shared" si="44"/>
        <v>1563152000</v>
      </c>
      <c r="M710" s="2">
        <f t="shared" si="45"/>
        <v>2417003000</v>
      </c>
      <c r="N710" s="2">
        <f t="shared" si="46"/>
        <v>853851000</v>
      </c>
    </row>
    <row r="711" spans="1:14" x14ac:dyDescent="0.3">
      <c r="A711" t="s">
        <v>275</v>
      </c>
      <c r="B711" t="s">
        <v>5</v>
      </c>
      <c r="C711" s="1">
        <v>41637</v>
      </c>
      <c r="D711" s="65">
        <f t="shared" si="43"/>
        <v>2013</v>
      </c>
      <c r="E711" s="66" t="s">
        <v>9</v>
      </c>
      <c r="F711" s="66" t="s">
        <v>276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2">
        <f t="shared" si="44"/>
        <v>1603244000</v>
      </c>
      <c r="M711" s="2">
        <f t="shared" si="45"/>
        <v>2409256000</v>
      </c>
      <c r="N711" s="2">
        <f t="shared" si="46"/>
        <v>806012000</v>
      </c>
    </row>
    <row r="712" spans="1:14" x14ac:dyDescent="0.3">
      <c r="A712" t="s">
        <v>275</v>
      </c>
      <c r="B712" t="s">
        <v>6</v>
      </c>
      <c r="C712" s="1">
        <v>42001</v>
      </c>
      <c r="D712" s="65">
        <f t="shared" si="43"/>
        <v>2014</v>
      </c>
      <c r="E712" s="66" t="s">
        <v>9</v>
      </c>
      <c r="F712" s="66" t="s">
        <v>276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2">
        <f t="shared" si="44"/>
        <v>1638143000</v>
      </c>
      <c r="M712" s="2">
        <f t="shared" si="45"/>
        <v>2578835000</v>
      </c>
      <c r="N712" s="2">
        <f t="shared" si="46"/>
        <v>940692000</v>
      </c>
    </row>
    <row r="713" spans="1:14" x14ac:dyDescent="0.3">
      <c r="A713" t="s">
        <v>275</v>
      </c>
      <c r="B713" t="s">
        <v>7</v>
      </c>
      <c r="C713" s="1">
        <v>42365</v>
      </c>
      <c r="D713" s="65">
        <f t="shared" si="43"/>
        <v>2015</v>
      </c>
      <c r="E713" s="66" t="s">
        <v>9</v>
      </c>
      <c r="F713" s="66" t="s">
        <v>276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2">
        <f t="shared" si="44"/>
        <v>1699298000</v>
      </c>
      <c r="M713" s="2">
        <f t="shared" si="45"/>
        <v>2770476000</v>
      </c>
      <c r="N713" s="2">
        <f t="shared" si="46"/>
        <v>1071178000</v>
      </c>
    </row>
    <row r="714" spans="1:14" x14ac:dyDescent="0.3">
      <c r="A714" t="s">
        <v>277</v>
      </c>
      <c r="B714" t="s">
        <v>2</v>
      </c>
      <c r="C714" s="1">
        <v>41274</v>
      </c>
      <c r="D714" s="65">
        <f t="shared" si="43"/>
        <v>2012</v>
      </c>
      <c r="E714" s="66" t="s">
        <v>37</v>
      </c>
      <c r="F714" s="66" t="s">
        <v>95</v>
      </c>
      <c r="G714" s="2">
        <v>3036584000</v>
      </c>
      <c r="H714" s="2">
        <v>162167000</v>
      </c>
      <c r="I714" s="2">
        <v>1789327000</v>
      </c>
      <c r="J714">
        <v>0</v>
      </c>
      <c r="K714" s="2">
        <v>193937000</v>
      </c>
      <c r="L714" s="2">
        <f t="shared" si="44"/>
        <v>1983264000</v>
      </c>
      <c r="M714" s="2">
        <f t="shared" si="45"/>
        <v>2874417000</v>
      </c>
      <c r="N714" s="2">
        <f t="shared" si="46"/>
        <v>891153000</v>
      </c>
    </row>
    <row r="715" spans="1:14" x14ac:dyDescent="0.3">
      <c r="A715" t="s">
        <v>277</v>
      </c>
      <c r="B715" t="s">
        <v>5</v>
      </c>
      <c r="C715" s="1">
        <v>41639</v>
      </c>
      <c r="D715" s="65">
        <f t="shared" si="43"/>
        <v>2013</v>
      </c>
      <c r="E715" s="66" t="s">
        <v>37</v>
      </c>
      <c r="F715" s="66" t="s">
        <v>95</v>
      </c>
      <c r="G715" s="2">
        <v>2872833000</v>
      </c>
      <c r="H715" s="2">
        <v>116241000</v>
      </c>
      <c r="I715" s="2">
        <v>1716639000</v>
      </c>
      <c r="J715">
        <v>0</v>
      </c>
      <c r="K715" s="2">
        <v>131409000</v>
      </c>
      <c r="L715" s="2">
        <f t="shared" si="44"/>
        <v>1848048000</v>
      </c>
      <c r="M715" s="2">
        <f t="shared" si="45"/>
        <v>2756592000</v>
      </c>
      <c r="N715" s="2">
        <f t="shared" si="46"/>
        <v>908544000</v>
      </c>
    </row>
    <row r="716" spans="1:14" x14ac:dyDescent="0.3">
      <c r="A716" t="s">
        <v>277</v>
      </c>
      <c r="B716" t="s">
        <v>6</v>
      </c>
      <c r="C716" s="1">
        <v>42004</v>
      </c>
      <c r="D716" s="65">
        <f t="shared" si="43"/>
        <v>2014</v>
      </c>
      <c r="E716" s="66" t="s">
        <v>37</v>
      </c>
      <c r="F716" s="66" t="s">
        <v>95</v>
      </c>
      <c r="G716" s="2">
        <v>2955641000</v>
      </c>
      <c r="H716" s="2">
        <v>86453000</v>
      </c>
      <c r="I716" s="2">
        <v>1843069000</v>
      </c>
      <c r="J716">
        <v>0</v>
      </c>
      <c r="K716" s="2">
        <v>120266000</v>
      </c>
      <c r="L716" s="2">
        <f t="shared" si="44"/>
        <v>1963335000</v>
      </c>
      <c r="M716" s="2">
        <f t="shared" si="45"/>
        <v>2869188000</v>
      </c>
      <c r="N716" s="2">
        <f t="shared" si="46"/>
        <v>905853000</v>
      </c>
    </row>
    <row r="717" spans="1:14" x14ac:dyDescent="0.3">
      <c r="A717" t="s">
        <v>277</v>
      </c>
      <c r="B717" t="s">
        <v>7</v>
      </c>
      <c r="C717" s="1">
        <v>42369</v>
      </c>
      <c r="D717" s="65">
        <f t="shared" si="43"/>
        <v>2015</v>
      </c>
      <c r="E717" s="66" t="s">
        <v>37</v>
      </c>
      <c r="F717" s="66" t="s">
        <v>95</v>
      </c>
      <c r="G717" s="2">
        <v>3153251000</v>
      </c>
      <c r="H717" s="2">
        <v>82175000</v>
      </c>
      <c r="I717" s="2">
        <v>1948041000</v>
      </c>
      <c r="J717">
        <v>0</v>
      </c>
      <c r="K717" s="2">
        <v>127821000</v>
      </c>
      <c r="L717" s="2">
        <f t="shared" si="44"/>
        <v>2075862000</v>
      </c>
      <c r="M717" s="2">
        <f t="shared" si="45"/>
        <v>3071076000</v>
      </c>
      <c r="N717" s="2">
        <f t="shared" si="46"/>
        <v>995214000</v>
      </c>
    </row>
    <row r="718" spans="1:14" x14ac:dyDescent="0.3">
      <c r="A718" t="s">
        <v>278</v>
      </c>
      <c r="B718" t="s">
        <v>2</v>
      </c>
      <c r="C718" s="1">
        <v>41636</v>
      </c>
      <c r="D718" s="65">
        <f t="shared" si="43"/>
        <v>2013</v>
      </c>
      <c r="E718" s="66" t="s">
        <v>9</v>
      </c>
      <c r="F718" s="66" t="s">
        <v>279</v>
      </c>
      <c r="G718" s="2">
        <v>4627802000</v>
      </c>
      <c r="H718" s="2">
        <v>3016109000</v>
      </c>
      <c r="I718" s="2">
        <v>1096507000</v>
      </c>
      <c r="J718">
        <v>0</v>
      </c>
      <c r="K718">
        <v>0</v>
      </c>
      <c r="L718" s="2">
        <f t="shared" si="44"/>
        <v>1096507000</v>
      </c>
      <c r="M718" s="2">
        <f t="shared" si="45"/>
        <v>1611693000</v>
      </c>
      <c r="N718" s="2">
        <f t="shared" si="46"/>
        <v>515186000</v>
      </c>
    </row>
    <row r="719" spans="1:14" x14ac:dyDescent="0.3">
      <c r="A719" t="s">
        <v>278</v>
      </c>
      <c r="B719" t="s">
        <v>5</v>
      </c>
      <c r="C719" s="1">
        <v>42007</v>
      </c>
      <c r="D719" s="65">
        <f t="shared" si="43"/>
        <v>2015</v>
      </c>
      <c r="E719" s="66" t="s">
        <v>9</v>
      </c>
      <c r="F719" s="66" t="s">
        <v>279</v>
      </c>
      <c r="G719" s="2">
        <v>5324746000</v>
      </c>
      <c r="H719" s="2">
        <v>3420339000</v>
      </c>
      <c r="I719" s="2">
        <v>1340453000</v>
      </c>
      <c r="J719">
        <v>0</v>
      </c>
      <c r="K719">
        <v>0</v>
      </c>
      <c r="L719" s="2">
        <f t="shared" si="44"/>
        <v>1340453000</v>
      </c>
      <c r="M719" s="2">
        <f t="shared" si="45"/>
        <v>1904407000</v>
      </c>
      <c r="N719" s="2">
        <f t="shared" si="46"/>
        <v>563954000</v>
      </c>
    </row>
    <row r="720" spans="1:14" x14ac:dyDescent="0.3">
      <c r="A720" t="s">
        <v>278</v>
      </c>
      <c r="B720" t="s">
        <v>6</v>
      </c>
      <c r="C720" s="1">
        <v>42371</v>
      </c>
      <c r="D720" s="65">
        <f t="shared" si="43"/>
        <v>2016</v>
      </c>
      <c r="E720" s="66" t="s">
        <v>9</v>
      </c>
      <c r="F720" s="66" t="s">
        <v>279</v>
      </c>
      <c r="G720" s="2">
        <v>5731549000</v>
      </c>
      <c r="H720" s="2">
        <v>3595217000</v>
      </c>
      <c r="I720" s="2">
        <v>1541214000</v>
      </c>
      <c r="J720">
        <v>0</v>
      </c>
      <c r="K720">
        <v>0</v>
      </c>
      <c r="L720" s="2">
        <f t="shared" si="44"/>
        <v>1541214000</v>
      </c>
      <c r="M720" s="2">
        <f t="shared" si="45"/>
        <v>2136332000</v>
      </c>
      <c r="N720" s="2">
        <f t="shared" si="46"/>
        <v>595118000</v>
      </c>
    </row>
    <row r="721" spans="1:14" x14ac:dyDescent="0.3">
      <c r="A721" t="s">
        <v>278</v>
      </c>
      <c r="B721" t="s">
        <v>7</v>
      </c>
      <c r="C721" s="1">
        <v>42735</v>
      </c>
      <c r="D721" s="65">
        <f t="shared" si="43"/>
        <v>2016</v>
      </c>
      <c r="E721" s="66" t="s">
        <v>9</v>
      </c>
      <c r="F721" s="66" t="s">
        <v>279</v>
      </c>
      <c r="G721" s="2">
        <v>6028199000</v>
      </c>
      <c r="H721" s="2">
        <v>3752151000</v>
      </c>
      <c r="I721" s="2">
        <v>1500399000</v>
      </c>
      <c r="J721">
        <v>0</v>
      </c>
      <c r="K721">
        <v>0</v>
      </c>
      <c r="L721" s="2">
        <f t="shared" si="44"/>
        <v>1500399000</v>
      </c>
      <c r="M721" s="2">
        <f t="shared" si="45"/>
        <v>2276048000</v>
      </c>
      <c r="N721" s="2">
        <f t="shared" si="46"/>
        <v>775649000</v>
      </c>
    </row>
    <row r="722" spans="1:14" x14ac:dyDescent="0.3">
      <c r="A722" t="s">
        <v>280</v>
      </c>
      <c r="B722" t="s">
        <v>2</v>
      </c>
      <c r="C722" s="1">
        <v>41274</v>
      </c>
      <c r="D722" s="65">
        <f t="shared" si="43"/>
        <v>2012</v>
      </c>
      <c r="E722" s="66" t="s">
        <v>15</v>
      </c>
      <c r="F722" s="66" t="s">
        <v>189</v>
      </c>
      <c r="G722" s="2">
        <v>33013000000</v>
      </c>
      <c r="H722" s="2">
        <v>5717000000</v>
      </c>
      <c r="I722" s="2">
        <v>20801000000</v>
      </c>
      <c r="J722">
        <v>0</v>
      </c>
      <c r="K722" s="2">
        <v>1679000000</v>
      </c>
      <c r="L722" s="2">
        <f t="shared" si="44"/>
        <v>22480000000</v>
      </c>
      <c r="M722" s="2">
        <f t="shared" si="45"/>
        <v>27296000000</v>
      </c>
      <c r="N722" s="2">
        <f t="shared" si="46"/>
        <v>4816000000</v>
      </c>
    </row>
    <row r="723" spans="1:14" x14ac:dyDescent="0.3">
      <c r="A723" t="s">
        <v>280</v>
      </c>
      <c r="B723" t="s">
        <v>5</v>
      </c>
      <c r="C723" s="1">
        <v>41639</v>
      </c>
      <c r="D723" s="65">
        <f t="shared" si="43"/>
        <v>2013</v>
      </c>
      <c r="E723" s="66" t="s">
        <v>15</v>
      </c>
      <c r="F723" s="66" t="s">
        <v>189</v>
      </c>
      <c r="G723" s="2">
        <v>34182000000</v>
      </c>
      <c r="H723" s="2">
        <v>5970000000</v>
      </c>
      <c r="I723" s="2">
        <v>21667000000</v>
      </c>
      <c r="J723">
        <v>0</v>
      </c>
      <c r="K723" s="2">
        <v>1753000000</v>
      </c>
      <c r="L723" s="2">
        <f t="shared" si="44"/>
        <v>23420000000</v>
      </c>
      <c r="M723" s="2">
        <f t="shared" si="45"/>
        <v>28212000000</v>
      </c>
      <c r="N723" s="2">
        <f t="shared" si="46"/>
        <v>4792000000</v>
      </c>
    </row>
    <row r="724" spans="1:14" x14ac:dyDescent="0.3">
      <c r="A724" t="s">
        <v>280</v>
      </c>
      <c r="B724" t="s">
        <v>6</v>
      </c>
      <c r="C724" s="1">
        <v>42004</v>
      </c>
      <c r="D724" s="65">
        <f t="shared" si="43"/>
        <v>2014</v>
      </c>
      <c r="E724" s="66" t="s">
        <v>15</v>
      </c>
      <c r="F724" s="66" t="s">
        <v>189</v>
      </c>
      <c r="G724" s="2">
        <v>36918000000</v>
      </c>
      <c r="H724" s="2">
        <v>6262000000</v>
      </c>
      <c r="I724" s="2">
        <v>23271000000</v>
      </c>
      <c r="J724">
        <v>0</v>
      </c>
      <c r="K724" s="2">
        <v>1820000000</v>
      </c>
      <c r="L724" s="2">
        <f t="shared" si="44"/>
        <v>25091000000</v>
      </c>
      <c r="M724" s="2">
        <f t="shared" si="45"/>
        <v>30656000000</v>
      </c>
      <c r="N724" s="2">
        <f t="shared" si="46"/>
        <v>5565000000</v>
      </c>
    </row>
    <row r="725" spans="1:14" x14ac:dyDescent="0.3">
      <c r="A725" t="s">
        <v>280</v>
      </c>
      <c r="B725" t="s">
        <v>7</v>
      </c>
      <c r="C725" s="1">
        <v>42369</v>
      </c>
      <c r="D725" s="65">
        <f t="shared" si="43"/>
        <v>2015</v>
      </c>
      <c r="E725" s="66" t="s">
        <v>15</v>
      </c>
      <c r="F725" s="66" t="s">
        <v>189</v>
      </c>
      <c r="G725" s="2">
        <v>39678000000</v>
      </c>
      <c r="H725" s="2">
        <v>6638000000</v>
      </c>
      <c r="I725" s="2">
        <v>25171000000</v>
      </c>
      <c r="J725">
        <v>0</v>
      </c>
      <c r="K725" s="2">
        <v>1904000000</v>
      </c>
      <c r="L725" s="2">
        <f t="shared" si="44"/>
        <v>27075000000</v>
      </c>
      <c r="M725" s="2">
        <f t="shared" si="45"/>
        <v>33040000000</v>
      </c>
      <c r="N725" s="2">
        <f t="shared" si="46"/>
        <v>5965000000</v>
      </c>
    </row>
    <row r="726" spans="1:14" x14ac:dyDescent="0.3">
      <c r="A726" t="s">
        <v>281</v>
      </c>
      <c r="B726" t="s">
        <v>2</v>
      </c>
      <c r="C726" s="1">
        <v>41274</v>
      </c>
      <c r="D726" s="65">
        <f t="shared" si="43"/>
        <v>2012</v>
      </c>
      <c r="E726" s="66" t="s">
        <v>42</v>
      </c>
      <c r="F726" s="66" t="s">
        <v>43</v>
      </c>
      <c r="G726" s="2">
        <v>1765979000</v>
      </c>
      <c r="H726" s="2">
        <v>567989000</v>
      </c>
      <c r="I726" s="2">
        <v>158950000</v>
      </c>
      <c r="J726">
        <v>0</v>
      </c>
      <c r="K726" s="2">
        <v>506220000</v>
      </c>
      <c r="L726" s="2">
        <f t="shared" si="44"/>
        <v>665170000</v>
      </c>
      <c r="M726" s="2">
        <f t="shared" si="45"/>
        <v>1197990000</v>
      </c>
      <c r="N726" s="2">
        <f t="shared" si="46"/>
        <v>532820000</v>
      </c>
    </row>
    <row r="727" spans="1:14" x14ac:dyDescent="0.3">
      <c r="A727" t="s">
        <v>281</v>
      </c>
      <c r="B727" t="s">
        <v>5</v>
      </c>
      <c r="C727" s="1">
        <v>41639</v>
      </c>
      <c r="D727" s="65">
        <f t="shared" si="43"/>
        <v>2013</v>
      </c>
      <c r="E727" s="66" t="s">
        <v>42</v>
      </c>
      <c r="F727" s="66" t="s">
        <v>43</v>
      </c>
      <c r="G727" s="2">
        <v>2847945000</v>
      </c>
      <c r="H727" s="2">
        <v>1206813000</v>
      </c>
      <c r="I727" s="2">
        <v>241719000</v>
      </c>
      <c r="J727">
        <v>0</v>
      </c>
      <c r="K727" s="2">
        <v>865800000</v>
      </c>
      <c r="L727" s="2">
        <f t="shared" si="44"/>
        <v>1107519000</v>
      </c>
      <c r="M727" s="2">
        <f t="shared" si="45"/>
        <v>1641132000</v>
      </c>
      <c r="N727" s="2">
        <f t="shared" si="46"/>
        <v>533613000</v>
      </c>
    </row>
    <row r="728" spans="1:14" x14ac:dyDescent="0.3">
      <c r="A728" t="s">
        <v>281</v>
      </c>
      <c r="B728" t="s">
        <v>6</v>
      </c>
      <c r="C728" s="1">
        <v>42004</v>
      </c>
      <c r="D728" s="65">
        <f t="shared" si="43"/>
        <v>2014</v>
      </c>
      <c r="E728" s="66" t="s">
        <v>42</v>
      </c>
      <c r="F728" s="66" t="s">
        <v>43</v>
      </c>
      <c r="G728" s="2">
        <v>3305879000</v>
      </c>
      <c r="H728" s="2">
        <v>1403358000</v>
      </c>
      <c r="I728" s="2">
        <v>212481000</v>
      </c>
      <c r="J728">
        <v>0</v>
      </c>
      <c r="K728" s="2">
        <v>844130000</v>
      </c>
      <c r="L728" s="2">
        <f t="shared" si="44"/>
        <v>1056611000</v>
      </c>
      <c r="M728" s="2">
        <f t="shared" si="45"/>
        <v>1902521000</v>
      </c>
      <c r="N728" s="2">
        <f t="shared" si="46"/>
        <v>845910000</v>
      </c>
    </row>
    <row r="729" spans="1:14" x14ac:dyDescent="0.3">
      <c r="A729" t="s">
        <v>281</v>
      </c>
      <c r="B729" t="s">
        <v>7</v>
      </c>
      <c r="C729" s="1">
        <v>42369</v>
      </c>
      <c r="D729" s="65">
        <f t="shared" si="43"/>
        <v>2015</v>
      </c>
      <c r="E729" s="66" t="s">
        <v>42</v>
      </c>
      <c r="F729" s="66" t="s">
        <v>43</v>
      </c>
      <c r="G729" s="2">
        <v>3775685000</v>
      </c>
      <c r="H729" s="2">
        <v>1622257000</v>
      </c>
      <c r="I729" s="2">
        <v>258342000</v>
      </c>
      <c r="J729">
        <v>0</v>
      </c>
      <c r="K729" s="2">
        <v>826240000</v>
      </c>
      <c r="L729" s="2">
        <f t="shared" si="44"/>
        <v>1084582000</v>
      </c>
      <c r="M729" s="2">
        <f t="shared" si="45"/>
        <v>2153428000</v>
      </c>
      <c r="N729" s="2">
        <f t="shared" si="46"/>
        <v>1068846000</v>
      </c>
    </row>
    <row r="730" spans="1:14" x14ac:dyDescent="0.3">
      <c r="A730" t="s">
        <v>282</v>
      </c>
      <c r="B730" t="s">
        <v>2</v>
      </c>
      <c r="C730" s="1">
        <v>41639</v>
      </c>
      <c r="D730" s="65">
        <f t="shared" si="43"/>
        <v>2013</v>
      </c>
      <c r="E730" s="66" t="s">
        <v>42</v>
      </c>
      <c r="F730" s="66" t="s">
        <v>43</v>
      </c>
      <c r="G730" s="2">
        <v>2013719000</v>
      </c>
      <c r="H730">
        <v>0</v>
      </c>
      <c r="I730" s="2">
        <v>401324000</v>
      </c>
      <c r="J730">
        <v>0</v>
      </c>
      <c r="K730" s="2">
        <v>423312000</v>
      </c>
      <c r="L730" s="2">
        <f t="shared" si="44"/>
        <v>824636000</v>
      </c>
      <c r="M730" s="2">
        <f t="shared" si="45"/>
        <v>2013719000</v>
      </c>
      <c r="N730" s="2">
        <f t="shared" si="46"/>
        <v>1189083000</v>
      </c>
    </row>
    <row r="731" spans="1:14" x14ac:dyDescent="0.3">
      <c r="A731" t="s">
        <v>282</v>
      </c>
      <c r="B731" t="s">
        <v>5</v>
      </c>
      <c r="C731" s="1">
        <v>42004</v>
      </c>
      <c r="D731" s="65">
        <f t="shared" si="43"/>
        <v>2014</v>
      </c>
      <c r="E731" s="66" t="s">
        <v>42</v>
      </c>
      <c r="F731" s="66" t="s">
        <v>43</v>
      </c>
      <c r="G731" s="2">
        <v>1563210000</v>
      </c>
      <c r="H731">
        <v>0</v>
      </c>
      <c r="I731" s="2">
        <v>463059000</v>
      </c>
      <c r="J731">
        <v>0</v>
      </c>
      <c r="K731" s="2">
        <v>455016000</v>
      </c>
      <c r="L731" s="2">
        <f t="shared" si="44"/>
        <v>918075000</v>
      </c>
      <c r="M731" s="2">
        <f t="shared" si="45"/>
        <v>1563210000</v>
      </c>
      <c r="N731" s="2">
        <f t="shared" si="46"/>
        <v>645135000</v>
      </c>
    </row>
    <row r="732" spans="1:14" x14ac:dyDescent="0.3">
      <c r="A732" t="s">
        <v>282</v>
      </c>
      <c r="B732" t="s">
        <v>6</v>
      </c>
      <c r="C732" s="1">
        <v>42369</v>
      </c>
      <c r="D732" s="65">
        <f t="shared" si="43"/>
        <v>2015</v>
      </c>
      <c r="E732" s="66" t="s">
        <v>42</v>
      </c>
      <c r="F732" s="66" t="s">
        <v>43</v>
      </c>
      <c r="G732" s="2">
        <v>1828305000</v>
      </c>
      <c r="H732">
        <v>0</v>
      </c>
      <c r="I732" s="2">
        <v>706644000</v>
      </c>
      <c r="J732">
        <v>0</v>
      </c>
      <c r="K732" s="2">
        <v>504905000</v>
      </c>
      <c r="L732" s="2">
        <f t="shared" si="44"/>
        <v>1211549000</v>
      </c>
      <c r="M732" s="2">
        <f t="shared" si="45"/>
        <v>1828305000</v>
      </c>
      <c r="N732" s="2">
        <f t="shared" si="46"/>
        <v>616756000</v>
      </c>
    </row>
    <row r="733" spans="1:14" x14ac:dyDescent="0.3">
      <c r="A733" t="s">
        <v>282</v>
      </c>
      <c r="B733" t="s">
        <v>7</v>
      </c>
      <c r="C733" s="1">
        <v>42735</v>
      </c>
      <c r="D733" s="65">
        <f t="shared" si="43"/>
        <v>2016</v>
      </c>
      <c r="E733" s="66" t="s">
        <v>42</v>
      </c>
      <c r="F733" s="66" t="s">
        <v>43</v>
      </c>
      <c r="G733" s="2">
        <v>2040486000</v>
      </c>
      <c r="H733">
        <v>0</v>
      </c>
      <c r="I733" s="2">
        <v>842010000</v>
      </c>
      <c r="J733">
        <v>0</v>
      </c>
      <c r="K733" s="2">
        <v>568108000</v>
      </c>
      <c r="L733" s="2">
        <f t="shared" si="44"/>
        <v>1410118000</v>
      </c>
      <c r="M733" s="2">
        <f t="shared" si="45"/>
        <v>2040486000</v>
      </c>
      <c r="N733" s="2">
        <f t="shared" si="46"/>
        <v>630368000</v>
      </c>
    </row>
    <row r="734" spans="1:14" x14ac:dyDescent="0.3">
      <c r="A734" t="s">
        <v>283</v>
      </c>
      <c r="B734" t="s">
        <v>2</v>
      </c>
      <c r="C734" s="1">
        <v>41308</v>
      </c>
      <c r="D734" s="65">
        <f t="shared" si="43"/>
        <v>2013</v>
      </c>
      <c r="E734" s="66" t="s">
        <v>9</v>
      </c>
      <c r="F734" s="66" t="s">
        <v>284</v>
      </c>
      <c r="G734" s="2">
        <v>74754000000</v>
      </c>
      <c r="H734" s="2">
        <v>48912000000</v>
      </c>
      <c r="I734" s="2">
        <v>16508000000</v>
      </c>
      <c r="J734">
        <v>0</v>
      </c>
      <c r="K734" s="2">
        <v>1568000000</v>
      </c>
      <c r="L734" s="2">
        <f t="shared" si="44"/>
        <v>18076000000</v>
      </c>
      <c r="M734" s="2">
        <f t="shared" si="45"/>
        <v>25842000000</v>
      </c>
      <c r="N734" s="2">
        <f t="shared" si="46"/>
        <v>7766000000</v>
      </c>
    </row>
    <row r="735" spans="1:14" x14ac:dyDescent="0.3">
      <c r="A735" t="s">
        <v>283</v>
      </c>
      <c r="B735" t="s">
        <v>5</v>
      </c>
      <c r="C735" s="1">
        <v>41672</v>
      </c>
      <c r="D735" s="65">
        <f t="shared" si="43"/>
        <v>2014</v>
      </c>
      <c r="E735" s="66" t="s">
        <v>9</v>
      </c>
      <c r="F735" s="66" t="s">
        <v>284</v>
      </c>
      <c r="G735" s="2">
        <v>78812000000</v>
      </c>
      <c r="H735" s="2">
        <v>51897000000</v>
      </c>
      <c r="I735" s="2">
        <v>16122000000</v>
      </c>
      <c r="J735">
        <v>0</v>
      </c>
      <c r="K735" s="2">
        <v>1627000000</v>
      </c>
      <c r="L735" s="2">
        <f t="shared" si="44"/>
        <v>17749000000</v>
      </c>
      <c r="M735" s="2">
        <f t="shared" si="45"/>
        <v>26915000000</v>
      </c>
      <c r="N735" s="2">
        <f t="shared" si="46"/>
        <v>9166000000</v>
      </c>
    </row>
    <row r="736" spans="1:14" x14ac:dyDescent="0.3">
      <c r="A736" t="s">
        <v>283</v>
      </c>
      <c r="B736" t="s">
        <v>6</v>
      </c>
      <c r="C736" s="1">
        <v>42036</v>
      </c>
      <c r="D736" s="65">
        <f t="shared" si="43"/>
        <v>2015</v>
      </c>
      <c r="E736" s="66" t="s">
        <v>9</v>
      </c>
      <c r="F736" s="66" t="s">
        <v>284</v>
      </c>
      <c r="G736" s="2">
        <v>83176000000</v>
      </c>
      <c r="H736" s="2">
        <v>54787000000</v>
      </c>
      <c r="I736" s="2">
        <v>16280000000</v>
      </c>
      <c r="J736">
        <v>0</v>
      </c>
      <c r="K736" s="2">
        <v>1640000000</v>
      </c>
      <c r="L736" s="2">
        <f t="shared" si="44"/>
        <v>17920000000</v>
      </c>
      <c r="M736" s="2">
        <f t="shared" si="45"/>
        <v>28389000000</v>
      </c>
      <c r="N736" s="2">
        <f t="shared" si="46"/>
        <v>10469000000</v>
      </c>
    </row>
    <row r="737" spans="1:14" x14ac:dyDescent="0.3">
      <c r="A737" t="s">
        <v>283</v>
      </c>
      <c r="B737" t="s">
        <v>7</v>
      </c>
      <c r="C737" s="1">
        <v>42400</v>
      </c>
      <c r="D737" s="65">
        <f t="shared" si="43"/>
        <v>2016</v>
      </c>
      <c r="E737" s="66" t="s">
        <v>9</v>
      </c>
      <c r="F737" s="66" t="s">
        <v>284</v>
      </c>
      <c r="G737" s="2">
        <v>88519000000</v>
      </c>
      <c r="H737" s="2">
        <v>58254000000</v>
      </c>
      <c r="I737" s="2">
        <v>16801000000</v>
      </c>
      <c r="J737">
        <v>0</v>
      </c>
      <c r="K737" s="2">
        <v>1690000000</v>
      </c>
      <c r="L737" s="2">
        <f t="shared" si="44"/>
        <v>18491000000</v>
      </c>
      <c r="M737" s="2">
        <f t="shared" si="45"/>
        <v>30265000000</v>
      </c>
      <c r="N737" s="2">
        <f t="shared" si="46"/>
        <v>11774000000</v>
      </c>
    </row>
    <row r="738" spans="1:14" x14ac:dyDescent="0.3">
      <c r="A738" t="s">
        <v>285</v>
      </c>
      <c r="B738" t="s">
        <v>2</v>
      </c>
      <c r="C738" s="1">
        <v>41274</v>
      </c>
      <c r="D738" s="65">
        <f t="shared" si="43"/>
        <v>2012</v>
      </c>
      <c r="E738" s="66" t="s">
        <v>73</v>
      </c>
      <c r="F738" s="66" t="s">
        <v>134</v>
      </c>
      <c r="G738" s="2">
        <v>12245000000</v>
      </c>
      <c r="H738" s="2">
        <v>3535000000</v>
      </c>
      <c r="I738" s="2">
        <v>1126000000</v>
      </c>
      <c r="J738">
        <v>0</v>
      </c>
      <c r="K738" s="2">
        <v>2866000000</v>
      </c>
      <c r="L738" s="2">
        <f t="shared" si="44"/>
        <v>3992000000</v>
      </c>
      <c r="M738" s="2">
        <f t="shared" si="45"/>
        <v>8710000000</v>
      </c>
      <c r="N738" s="2">
        <f t="shared" si="46"/>
        <v>4718000000</v>
      </c>
    </row>
    <row r="739" spans="1:14" x14ac:dyDescent="0.3">
      <c r="A739" t="s">
        <v>285</v>
      </c>
      <c r="B739" t="s">
        <v>5</v>
      </c>
      <c r="C739" s="1">
        <v>41639</v>
      </c>
      <c r="D739" s="65">
        <f t="shared" si="43"/>
        <v>2013</v>
      </c>
      <c r="E739" s="66" t="s">
        <v>73</v>
      </c>
      <c r="F739" s="66" t="s">
        <v>134</v>
      </c>
      <c r="G739" s="2">
        <v>11905000000</v>
      </c>
      <c r="H739" s="2">
        <v>3969000000</v>
      </c>
      <c r="I739" s="2">
        <v>1045000000</v>
      </c>
      <c r="J739">
        <v>0</v>
      </c>
      <c r="K739" s="2">
        <v>2687000000</v>
      </c>
      <c r="L739" s="2">
        <f t="shared" si="44"/>
        <v>3732000000</v>
      </c>
      <c r="M739" s="2">
        <f t="shared" si="45"/>
        <v>7936000000</v>
      </c>
      <c r="N739" s="2">
        <f t="shared" si="46"/>
        <v>4204000000</v>
      </c>
    </row>
    <row r="740" spans="1:14" x14ac:dyDescent="0.3">
      <c r="A740" t="s">
        <v>285</v>
      </c>
      <c r="B740" t="s">
        <v>6</v>
      </c>
      <c r="C740" s="1">
        <v>42004</v>
      </c>
      <c r="D740" s="65">
        <f t="shared" si="43"/>
        <v>2014</v>
      </c>
      <c r="E740" s="66" t="s">
        <v>73</v>
      </c>
      <c r="F740" s="66" t="s">
        <v>134</v>
      </c>
      <c r="G740" s="2">
        <v>10737000000</v>
      </c>
      <c r="H740" s="2">
        <v>3753000000</v>
      </c>
      <c r="I740" s="2">
        <v>863000000</v>
      </c>
      <c r="J740">
        <v>0</v>
      </c>
      <c r="K740" s="2">
        <v>3224000000</v>
      </c>
      <c r="L740" s="2">
        <f t="shared" si="44"/>
        <v>4087000000</v>
      </c>
      <c r="M740" s="2">
        <f t="shared" si="45"/>
        <v>6984000000</v>
      </c>
      <c r="N740" s="2">
        <f t="shared" si="46"/>
        <v>2897000000</v>
      </c>
    </row>
    <row r="741" spans="1:14" x14ac:dyDescent="0.3">
      <c r="A741" t="s">
        <v>285</v>
      </c>
      <c r="B741" t="s">
        <v>7</v>
      </c>
      <c r="C741" s="1">
        <v>42369</v>
      </c>
      <c r="D741" s="65">
        <f t="shared" si="43"/>
        <v>2015</v>
      </c>
      <c r="E741" s="66" t="s">
        <v>73</v>
      </c>
      <c r="F741" s="66" t="s">
        <v>134</v>
      </c>
      <c r="G741" s="2">
        <v>6636000000</v>
      </c>
      <c r="H741" s="2">
        <v>3323000000</v>
      </c>
      <c r="I741" s="2">
        <v>703000000</v>
      </c>
      <c r="J741">
        <v>0</v>
      </c>
      <c r="K741" s="2">
        <v>3955000000</v>
      </c>
      <c r="L741" s="2">
        <f t="shared" si="44"/>
        <v>4658000000</v>
      </c>
      <c r="M741" s="2">
        <f t="shared" si="45"/>
        <v>3313000000</v>
      </c>
      <c r="N741" s="2">
        <f t="shared" si="46"/>
        <v>-1345000000</v>
      </c>
    </row>
    <row r="742" spans="1:14" x14ac:dyDescent="0.3">
      <c r="A742" t="s">
        <v>286</v>
      </c>
      <c r="B742" t="s">
        <v>2</v>
      </c>
      <c r="C742" s="1">
        <v>41274</v>
      </c>
      <c r="D742" s="65">
        <f t="shared" si="43"/>
        <v>2012</v>
      </c>
      <c r="E742" s="66" t="s">
        <v>37</v>
      </c>
      <c r="F742" s="66" t="s">
        <v>40</v>
      </c>
      <c r="G742" s="2">
        <v>22086000000</v>
      </c>
      <c r="H742" s="2">
        <v>13195000000</v>
      </c>
      <c r="I742">
        <v>0</v>
      </c>
      <c r="J742">
        <v>0</v>
      </c>
      <c r="K742" s="2">
        <v>7080000000</v>
      </c>
      <c r="L742" s="2">
        <f t="shared" si="44"/>
        <v>7080000000</v>
      </c>
      <c r="M742" s="2">
        <f t="shared" si="45"/>
        <v>8891000000</v>
      </c>
      <c r="N742" s="2">
        <f t="shared" si="46"/>
        <v>1811000000</v>
      </c>
    </row>
    <row r="743" spans="1:14" x14ac:dyDescent="0.3">
      <c r="A743" t="s">
        <v>286</v>
      </c>
      <c r="B743" t="s">
        <v>5</v>
      </c>
      <c r="C743" s="1">
        <v>41639</v>
      </c>
      <c r="D743" s="65">
        <f t="shared" si="43"/>
        <v>2013</v>
      </c>
      <c r="E743" s="66" t="s">
        <v>37</v>
      </c>
      <c r="F743" s="66" t="s">
        <v>40</v>
      </c>
      <c r="G743" s="2">
        <v>20673000000</v>
      </c>
      <c r="H743" s="2">
        <v>11048000000</v>
      </c>
      <c r="I743">
        <v>0</v>
      </c>
      <c r="J743">
        <v>0</v>
      </c>
      <c r="K743" s="2">
        <v>5970000000</v>
      </c>
      <c r="L743" s="2">
        <f t="shared" si="44"/>
        <v>5970000000</v>
      </c>
      <c r="M743" s="2">
        <f t="shared" si="45"/>
        <v>9625000000</v>
      </c>
      <c r="N743" s="2">
        <f t="shared" si="46"/>
        <v>3655000000</v>
      </c>
    </row>
    <row r="744" spans="1:14" x14ac:dyDescent="0.3">
      <c r="A744" t="s">
        <v>286</v>
      </c>
      <c r="B744" t="s">
        <v>6</v>
      </c>
      <c r="C744" s="1">
        <v>42004</v>
      </c>
      <c r="D744" s="65">
        <f t="shared" si="43"/>
        <v>2014</v>
      </c>
      <c r="E744" s="66" t="s">
        <v>37</v>
      </c>
      <c r="F744" s="66" t="s">
        <v>40</v>
      </c>
      <c r="G744" s="2">
        <v>18614000000</v>
      </c>
      <c r="H744" s="2">
        <v>10805000000</v>
      </c>
      <c r="I744">
        <v>0</v>
      </c>
      <c r="J744">
        <v>0</v>
      </c>
      <c r="K744" s="2">
        <v>5757000000</v>
      </c>
      <c r="L744" s="2">
        <f t="shared" si="44"/>
        <v>5757000000</v>
      </c>
      <c r="M744" s="2">
        <f t="shared" si="45"/>
        <v>7809000000</v>
      </c>
      <c r="N744" s="2">
        <f t="shared" si="46"/>
        <v>2052000000</v>
      </c>
    </row>
    <row r="745" spans="1:14" x14ac:dyDescent="0.3">
      <c r="A745" t="s">
        <v>286</v>
      </c>
      <c r="B745" t="s">
        <v>7</v>
      </c>
      <c r="C745" s="1">
        <v>42369</v>
      </c>
      <c r="D745" s="65">
        <f t="shared" si="43"/>
        <v>2015</v>
      </c>
      <c r="E745" s="66" t="s">
        <v>37</v>
      </c>
      <c r="F745" s="66" t="s">
        <v>40</v>
      </c>
      <c r="G745" s="2">
        <v>18377000000</v>
      </c>
      <c r="H745" s="2">
        <v>10775000000</v>
      </c>
      <c r="I745">
        <v>0</v>
      </c>
      <c r="J745">
        <v>0</v>
      </c>
      <c r="K745" s="2">
        <v>5274000000</v>
      </c>
      <c r="L745" s="2">
        <f t="shared" si="44"/>
        <v>5274000000</v>
      </c>
      <c r="M745" s="2">
        <f t="shared" si="45"/>
        <v>7602000000</v>
      </c>
      <c r="N745" s="2">
        <f t="shared" si="46"/>
        <v>2328000000</v>
      </c>
    </row>
    <row r="746" spans="1:14" x14ac:dyDescent="0.3">
      <c r="A746" t="s">
        <v>287</v>
      </c>
      <c r="B746" t="s">
        <v>2</v>
      </c>
      <c r="C746" s="1">
        <v>41274</v>
      </c>
      <c r="D746" s="65">
        <f t="shared" si="43"/>
        <v>2012</v>
      </c>
      <c r="E746" s="66" t="s">
        <v>9</v>
      </c>
      <c r="F746" s="66" t="s">
        <v>288</v>
      </c>
      <c r="G746" s="2">
        <v>5580506000</v>
      </c>
      <c r="H746" s="2">
        <v>3440623000</v>
      </c>
      <c r="I746" s="2">
        <v>1111232000</v>
      </c>
      <c r="J746">
        <v>0</v>
      </c>
      <c r="K746">
        <v>0</v>
      </c>
      <c r="L746" s="2">
        <f t="shared" si="44"/>
        <v>1111232000</v>
      </c>
      <c r="M746" s="2">
        <f t="shared" si="45"/>
        <v>2139883000</v>
      </c>
      <c r="N746" s="2">
        <f t="shared" si="46"/>
        <v>1028651000</v>
      </c>
    </row>
    <row r="747" spans="1:14" x14ac:dyDescent="0.3">
      <c r="A747" t="s">
        <v>287</v>
      </c>
      <c r="B747" t="s">
        <v>5</v>
      </c>
      <c r="C747" s="1">
        <v>41639</v>
      </c>
      <c r="D747" s="65">
        <f t="shared" si="43"/>
        <v>2013</v>
      </c>
      <c r="E747" s="66" t="s">
        <v>9</v>
      </c>
      <c r="F747" s="66" t="s">
        <v>288</v>
      </c>
      <c r="G747" s="2">
        <v>5899872000</v>
      </c>
      <c r="H747" s="2">
        <v>3621417000</v>
      </c>
      <c r="I747" s="2">
        <v>1124753000</v>
      </c>
      <c r="J747">
        <v>0</v>
      </c>
      <c r="K747">
        <v>0</v>
      </c>
      <c r="L747" s="2">
        <f t="shared" si="44"/>
        <v>1124753000</v>
      </c>
      <c r="M747" s="2">
        <f t="shared" si="45"/>
        <v>2278455000</v>
      </c>
      <c r="N747" s="2">
        <f t="shared" si="46"/>
        <v>1153702000</v>
      </c>
    </row>
    <row r="748" spans="1:14" x14ac:dyDescent="0.3">
      <c r="A748" t="s">
        <v>287</v>
      </c>
      <c r="B748" t="s">
        <v>6</v>
      </c>
      <c r="C748" s="1">
        <v>42004</v>
      </c>
      <c r="D748" s="65">
        <f t="shared" si="43"/>
        <v>2014</v>
      </c>
      <c r="E748" s="66" t="s">
        <v>9</v>
      </c>
      <c r="F748" s="66" t="s">
        <v>288</v>
      </c>
      <c r="G748" s="2">
        <v>6228508000</v>
      </c>
      <c r="H748" s="2">
        <v>3788023000</v>
      </c>
      <c r="I748" s="2">
        <v>1159502000</v>
      </c>
      <c r="J748">
        <v>0</v>
      </c>
      <c r="K748">
        <v>0</v>
      </c>
      <c r="L748" s="2">
        <f t="shared" si="44"/>
        <v>1159502000</v>
      </c>
      <c r="M748" s="2">
        <f t="shared" si="45"/>
        <v>2440485000</v>
      </c>
      <c r="N748" s="2">
        <f t="shared" si="46"/>
        <v>1280983000</v>
      </c>
    </row>
    <row r="749" spans="1:14" x14ac:dyDescent="0.3">
      <c r="A749" t="s">
        <v>287</v>
      </c>
      <c r="B749" t="s">
        <v>7</v>
      </c>
      <c r="C749" s="1">
        <v>42369</v>
      </c>
      <c r="D749" s="65">
        <f t="shared" si="43"/>
        <v>2015</v>
      </c>
      <c r="E749" s="66" t="s">
        <v>9</v>
      </c>
      <c r="F749" s="66" t="s">
        <v>288</v>
      </c>
      <c r="G749" s="2">
        <v>5995402000</v>
      </c>
      <c r="H749" s="2">
        <v>3619612000</v>
      </c>
      <c r="I749" s="2">
        <v>1220095000</v>
      </c>
      <c r="J749">
        <v>0</v>
      </c>
      <c r="K749">
        <v>0</v>
      </c>
      <c r="L749" s="2">
        <f t="shared" si="44"/>
        <v>1220095000</v>
      </c>
      <c r="M749" s="2">
        <f t="shared" si="45"/>
        <v>2375790000</v>
      </c>
      <c r="N749" s="2">
        <f t="shared" si="46"/>
        <v>1155695000</v>
      </c>
    </row>
    <row r="750" spans="1:14" x14ac:dyDescent="0.3">
      <c r="A750" t="s">
        <v>289</v>
      </c>
      <c r="B750" t="s">
        <v>2</v>
      </c>
      <c r="C750" s="1">
        <v>41545</v>
      </c>
      <c r="D750" s="65">
        <f t="shared" si="43"/>
        <v>2013</v>
      </c>
      <c r="E750" s="66" t="s">
        <v>15</v>
      </c>
      <c r="F750" s="66" t="s">
        <v>20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2">
        <f t="shared" si="44"/>
        <v>971300000</v>
      </c>
      <c r="M750" s="2">
        <f t="shared" si="45"/>
        <v>1161400000</v>
      </c>
      <c r="N750" s="2">
        <f t="shared" si="46"/>
        <v>190100000</v>
      </c>
    </row>
    <row r="751" spans="1:14" x14ac:dyDescent="0.3">
      <c r="A751" t="s">
        <v>289</v>
      </c>
      <c r="B751" t="s">
        <v>5</v>
      </c>
      <c r="C751" s="1">
        <v>41909</v>
      </c>
      <c r="D751" s="65">
        <f t="shared" si="43"/>
        <v>2014</v>
      </c>
      <c r="E751" s="66" t="s">
        <v>15</v>
      </c>
      <c r="F751" s="66" t="s">
        <v>20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2">
        <f t="shared" si="44"/>
        <v>908500000</v>
      </c>
      <c r="M751" s="2">
        <f t="shared" si="45"/>
        <v>1245500000</v>
      </c>
      <c r="N751" s="2">
        <f t="shared" si="46"/>
        <v>337000000</v>
      </c>
    </row>
    <row r="752" spans="1:14" x14ac:dyDescent="0.3">
      <c r="A752" t="s">
        <v>289</v>
      </c>
      <c r="B752" t="s">
        <v>6</v>
      </c>
      <c r="C752" s="1">
        <v>42273</v>
      </c>
      <c r="D752" s="65">
        <f t="shared" si="43"/>
        <v>2015</v>
      </c>
      <c r="E752" s="66" t="s">
        <v>15</v>
      </c>
      <c r="F752" s="66" t="s">
        <v>20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2">
        <f t="shared" si="44"/>
        <v>949100000</v>
      </c>
      <c r="M752" s="2">
        <f t="shared" si="45"/>
        <v>1432700000</v>
      </c>
      <c r="N752" s="2">
        <f t="shared" si="46"/>
        <v>483600000</v>
      </c>
    </row>
    <row r="753" spans="1:14" x14ac:dyDescent="0.3">
      <c r="A753" t="s">
        <v>289</v>
      </c>
      <c r="B753" t="s">
        <v>7</v>
      </c>
      <c r="C753" s="1">
        <v>42637</v>
      </c>
      <c r="D753" s="65">
        <f t="shared" si="43"/>
        <v>2016</v>
      </c>
      <c r="E753" s="66" t="s">
        <v>15</v>
      </c>
      <c r="F753" s="66" t="s">
        <v>20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2">
        <f t="shared" si="44"/>
        <v>1004200000</v>
      </c>
      <c r="M753" s="2">
        <f t="shared" si="45"/>
        <v>1563300000</v>
      </c>
      <c r="N753" s="2">
        <f t="shared" si="46"/>
        <v>559100000</v>
      </c>
    </row>
    <row r="754" spans="1:14" x14ac:dyDescent="0.3">
      <c r="A754" t="s">
        <v>290</v>
      </c>
      <c r="B754" t="s">
        <v>2</v>
      </c>
      <c r="C754" s="1">
        <v>41639</v>
      </c>
      <c r="D754" s="65">
        <f t="shared" si="43"/>
        <v>2013</v>
      </c>
      <c r="E754" s="66" t="s">
        <v>3</v>
      </c>
      <c r="F754" s="66" t="s">
        <v>154</v>
      </c>
      <c r="G754" s="2">
        <v>39055000000</v>
      </c>
      <c r="H754" s="2">
        <v>28364000000</v>
      </c>
      <c r="I754" s="2">
        <v>5190000000</v>
      </c>
      <c r="J754">
        <v>0</v>
      </c>
      <c r="K754">
        <v>0</v>
      </c>
      <c r="L754" s="2">
        <f t="shared" si="44"/>
        <v>5190000000</v>
      </c>
      <c r="M754" s="2">
        <f t="shared" si="45"/>
        <v>10691000000</v>
      </c>
      <c r="N754" s="2">
        <f t="shared" si="46"/>
        <v>5501000000</v>
      </c>
    </row>
    <row r="755" spans="1:14" x14ac:dyDescent="0.3">
      <c r="A755" t="s">
        <v>290</v>
      </c>
      <c r="B755" t="s">
        <v>5</v>
      </c>
      <c r="C755" s="1">
        <v>42004</v>
      </c>
      <c r="D755" s="65">
        <f t="shared" si="43"/>
        <v>2014</v>
      </c>
      <c r="E755" s="66" t="s">
        <v>3</v>
      </c>
      <c r="F755" s="66" t="s">
        <v>154</v>
      </c>
      <c r="G755" s="2">
        <v>40306000000</v>
      </c>
      <c r="H755" s="2">
        <v>28957000000</v>
      </c>
      <c r="I755" s="2">
        <v>5518000000</v>
      </c>
      <c r="J755">
        <v>0</v>
      </c>
      <c r="K755">
        <v>0</v>
      </c>
      <c r="L755" s="2">
        <f t="shared" si="44"/>
        <v>5518000000</v>
      </c>
      <c r="M755" s="2">
        <f t="shared" si="45"/>
        <v>11349000000</v>
      </c>
      <c r="N755" s="2">
        <f t="shared" si="46"/>
        <v>5831000000</v>
      </c>
    </row>
    <row r="756" spans="1:14" x14ac:dyDescent="0.3">
      <c r="A756" t="s">
        <v>290</v>
      </c>
      <c r="B756" t="s">
        <v>6</v>
      </c>
      <c r="C756" s="1">
        <v>42369</v>
      </c>
      <c r="D756" s="65">
        <f t="shared" si="43"/>
        <v>2015</v>
      </c>
      <c r="E756" s="66" t="s">
        <v>3</v>
      </c>
      <c r="F756" s="66" t="s">
        <v>154</v>
      </c>
      <c r="G756" s="2">
        <v>38581000000</v>
      </c>
      <c r="H756" s="2">
        <v>26747000000</v>
      </c>
      <c r="I756" s="2">
        <v>5006000000</v>
      </c>
      <c r="J756">
        <v>0</v>
      </c>
      <c r="K756">
        <v>0</v>
      </c>
      <c r="L756" s="2">
        <f t="shared" si="44"/>
        <v>5006000000</v>
      </c>
      <c r="M756" s="2">
        <f t="shared" si="45"/>
        <v>11834000000</v>
      </c>
      <c r="N756" s="2">
        <f t="shared" si="46"/>
        <v>6828000000</v>
      </c>
    </row>
    <row r="757" spans="1:14" x14ac:dyDescent="0.3">
      <c r="A757" t="s">
        <v>290</v>
      </c>
      <c r="B757" t="s">
        <v>7</v>
      </c>
      <c r="C757" s="1">
        <v>42735</v>
      </c>
      <c r="D757" s="65">
        <f t="shared" si="43"/>
        <v>2016</v>
      </c>
      <c r="E757" s="66" t="s">
        <v>3</v>
      </c>
      <c r="F757" s="66" t="s">
        <v>154</v>
      </c>
      <c r="G757" s="2">
        <v>39302000000</v>
      </c>
      <c r="H757" s="2">
        <v>27150000000</v>
      </c>
      <c r="I757" s="2">
        <v>5469000000</v>
      </c>
      <c r="J757">
        <v>0</v>
      </c>
      <c r="K757">
        <v>0</v>
      </c>
      <c r="L757" s="2">
        <f t="shared" si="44"/>
        <v>5469000000</v>
      </c>
      <c r="M757" s="2">
        <f t="shared" si="45"/>
        <v>12152000000</v>
      </c>
      <c r="N757" s="2">
        <f t="shared" si="46"/>
        <v>6683000000</v>
      </c>
    </row>
    <row r="758" spans="1:14" x14ac:dyDescent="0.3">
      <c r="A758" t="s">
        <v>291</v>
      </c>
      <c r="B758" t="s">
        <v>2</v>
      </c>
      <c r="C758" s="1">
        <v>41547</v>
      </c>
      <c r="D758" s="65">
        <f t="shared" si="43"/>
        <v>2013</v>
      </c>
      <c r="E758" s="66" t="s">
        <v>73</v>
      </c>
      <c r="F758" s="66" t="s">
        <v>292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2">
        <f t="shared" si="44"/>
        <v>597108000</v>
      </c>
      <c r="M758" s="2">
        <f t="shared" si="45"/>
        <v>1534846000</v>
      </c>
      <c r="N758" s="2">
        <f t="shared" si="46"/>
        <v>937738000</v>
      </c>
    </row>
    <row r="759" spans="1:14" x14ac:dyDescent="0.3">
      <c r="A759" t="s">
        <v>291</v>
      </c>
      <c r="B759" t="s">
        <v>5</v>
      </c>
      <c r="C759" s="1">
        <v>41912</v>
      </c>
      <c r="D759" s="65">
        <f t="shared" si="43"/>
        <v>2014</v>
      </c>
      <c r="E759" s="66" t="s">
        <v>73</v>
      </c>
      <c r="F759" s="66" t="s">
        <v>292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2">
        <f t="shared" si="44"/>
        <v>656079000</v>
      </c>
      <c r="M759" s="2">
        <f t="shared" si="45"/>
        <v>1709253000</v>
      </c>
      <c r="N759" s="2">
        <f t="shared" si="46"/>
        <v>1053174000</v>
      </c>
    </row>
    <row r="760" spans="1:14" x14ac:dyDescent="0.3">
      <c r="A760" t="s">
        <v>291</v>
      </c>
      <c r="B760" t="s">
        <v>6</v>
      </c>
      <c r="C760" s="1">
        <v>42277</v>
      </c>
      <c r="D760" s="65">
        <f t="shared" si="43"/>
        <v>2015</v>
      </c>
      <c r="E760" s="66" t="s">
        <v>73</v>
      </c>
      <c r="F760" s="66" t="s">
        <v>292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2">
        <f t="shared" si="44"/>
        <v>747021000</v>
      </c>
      <c r="M760" s="2">
        <f t="shared" si="45"/>
        <v>1458226000</v>
      </c>
      <c r="N760" s="2">
        <f t="shared" si="46"/>
        <v>711205000</v>
      </c>
    </row>
    <row r="761" spans="1:14" x14ac:dyDescent="0.3">
      <c r="A761" t="s">
        <v>291</v>
      </c>
      <c r="B761" t="s">
        <v>7</v>
      </c>
      <c r="C761" s="1">
        <v>42643</v>
      </c>
      <c r="D761" s="65">
        <f t="shared" si="43"/>
        <v>2016</v>
      </c>
      <c r="E761" s="66" t="s">
        <v>73</v>
      </c>
      <c r="F761" s="66" t="s">
        <v>292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2">
        <f t="shared" si="44"/>
        <v>745143000</v>
      </c>
      <c r="M761" s="2">
        <f t="shared" si="45"/>
        <v>725427000</v>
      </c>
      <c r="N761" s="2">
        <f t="shared" si="46"/>
        <v>-19716000</v>
      </c>
    </row>
    <row r="762" spans="1:14" x14ac:dyDescent="0.3">
      <c r="A762" t="s">
        <v>293</v>
      </c>
      <c r="B762" t="s">
        <v>2</v>
      </c>
      <c r="C762" s="1">
        <v>41943</v>
      </c>
      <c r="D762" s="65">
        <f t="shared" si="43"/>
        <v>2014</v>
      </c>
      <c r="E762" s="66" t="s">
        <v>12</v>
      </c>
      <c r="F762" s="66" t="s">
        <v>294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2">
        <f t="shared" si="44"/>
        <v>11820000000</v>
      </c>
      <c r="M762" s="2">
        <f t="shared" si="45"/>
        <v>15637000000</v>
      </c>
      <c r="N762" s="2">
        <f t="shared" si="46"/>
        <v>3817000000</v>
      </c>
    </row>
    <row r="763" spans="1:14" x14ac:dyDescent="0.3">
      <c r="A763" t="s">
        <v>293</v>
      </c>
      <c r="B763" t="s">
        <v>5</v>
      </c>
      <c r="C763" s="1">
        <v>42308</v>
      </c>
      <c r="D763" s="65">
        <f t="shared" si="43"/>
        <v>2015</v>
      </c>
      <c r="E763" s="66" t="s">
        <v>12</v>
      </c>
      <c r="F763" s="66" t="s">
        <v>294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2">
        <f t="shared" si="44"/>
        <v>12237000000</v>
      </c>
      <c r="M763" s="2">
        <f t="shared" si="45"/>
        <v>14939000000</v>
      </c>
      <c r="N763" s="2">
        <f t="shared" si="46"/>
        <v>2702000000</v>
      </c>
    </row>
    <row r="764" spans="1:14" x14ac:dyDescent="0.3">
      <c r="A764" t="s">
        <v>293</v>
      </c>
      <c r="B764" t="s">
        <v>6</v>
      </c>
      <c r="C764" s="1">
        <v>42674</v>
      </c>
      <c r="D764" s="65">
        <f t="shared" si="43"/>
        <v>2016</v>
      </c>
      <c r="E764" s="66" t="s">
        <v>12</v>
      </c>
      <c r="F764" s="66" t="s">
        <v>294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2">
        <f t="shared" si="44"/>
        <v>11472000000</v>
      </c>
      <c r="M764" s="2">
        <f t="shared" si="45"/>
        <v>14616000000</v>
      </c>
      <c r="N764" s="2">
        <f t="shared" si="46"/>
        <v>3144000000</v>
      </c>
    </row>
    <row r="765" spans="1:14" x14ac:dyDescent="0.3">
      <c r="A765" t="s">
        <v>295</v>
      </c>
      <c r="B765" t="s">
        <v>2</v>
      </c>
      <c r="C765" s="1">
        <v>41578</v>
      </c>
      <c r="D765" s="65">
        <f t="shared" si="43"/>
        <v>2013</v>
      </c>
      <c r="E765" s="66" t="s">
        <v>12</v>
      </c>
      <c r="F765" s="66" t="s">
        <v>13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2">
        <f t="shared" si="44"/>
        <v>17775000000</v>
      </c>
      <c r="M765" s="2">
        <f t="shared" si="45"/>
        <v>25918000000</v>
      </c>
      <c r="N765" s="2">
        <f t="shared" si="46"/>
        <v>8143000000</v>
      </c>
    </row>
    <row r="766" spans="1:14" x14ac:dyDescent="0.3">
      <c r="A766" t="s">
        <v>295</v>
      </c>
      <c r="B766" t="s">
        <v>5</v>
      </c>
      <c r="C766" s="1">
        <v>41943</v>
      </c>
      <c r="D766" s="65">
        <f t="shared" si="43"/>
        <v>2014</v>
      </c>
      <c r="E766" s="66" t="s">
        <v>12</v>
      </c>
      <c r="F766" s="66" t="s">
        <v>13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2">
        <f t="shared" si="44"/>
        <v>6788000000</v>
      </c>
      <c r="M766" s="2">
        <f t="shared" si="45"/>
        <v>11220000000</v>
      </c>
      <c r="N766" s="2">
        <f t="shared" si="46"/>
        <v>4432000000</v>
      </c>
    </row>
    <row r="767" spans="1:14" x14ac:dyDescent="0.3">
      <c r="A767" t="s">
        <v>295</v>
      </c>
      <c r="B767" t="s">
        <v>6</v>
      </c>
      <c r="C767" s="1">
        <v>42308</v>
      </c>
      <c r="D767" s="65">
        <f t="shared" si="43"/>
        <v>2015</v>
      </c>
      <c r="E767" s="66" t="s">
        <v>12</v>
      </c>
      <c r="F767" s="66" t="s">
        <v>13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2">
        <f t="shared" si="44"/>
        <v>5956000000</v>
      </c>
      <c r="M767" s="2">
        <f t="shared" si="45"/>
        <v>9939000000</v>
      </c>
      <c r="N767" s="2">
        <f t="shared" si="46"/>
        <v>3983000000</v>
      </c>
    </row>
    <row r="768" spans="1:14" x14ac:dyDescent="0.3">
      <c r="A768" t="s">
        <v>295</v>
      </c>
      <c r="B768" t="s">
        <v>7</v>
      </c>
      <c r="C768" s="1">
        <v>42674</v>
      </c>
      <c r="D768" s="65">
        <f t="shared" si="43"/>
        <v>2016</v>
      </c>
      <c r="E768" s="66" t="s">
        <v>12</v>
      </c>
      <c r="F768" s="66" t="s">
        <v>13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2">
        <f t="shared" si="44"/>
        <v>5244000000</v>
      </c>
      <c r="M768" s="2">
        <f t="shared" si="45"/>
        <v>8998000000</v>
      </c>
      <c r="N768" s="2">
        <f t="shared" si="46"/>
        <v>3754000000</v>
      </c>
    </row>
    <row r="769" spans="1:14" x14ac:dyDescent="0.3">
      <c r="A769" t="s">
        <v>296</v>
      </c>
      <c r="B769" t="s">
        <v>2</v>
      </c>
      <c r="C769" s="1">
        <v>41394</v>
      </c>
      <c r="D769" s="65">
        <f t="shared" si="43"/>
        <v>2013</v>
      </c>
      <c r="E769" s="66" t="s">
        <v>37</v>
      </c>
      <c r="F769" s="66" t="s">
        <v>90</v>
      </c>
      <c r="G769" s="2">
        <v>2807114000</v>
      </c>
      <c r="H769" s="2">
        <v>1123773000</v>
      </c>
      <c r="I769" s="2">
        <v>828095000</v>
      </c>
      <c r="J769">
        <v>0</v>
      </c>
      <c r="K769" s="2">
        <v>92407000</v>
      </c>
      <c r="L769" s="2">
        <f t="shared" si="44"/>
        <v>920502000</v>
      </c>
      <c r="M769" s="2">
        <f t="shared" si="45"/>
        <v>1683341000</v>
      </c>
      <c r="N769" s="2">
        <f t="shared" si="46"/>
        <v>762839000</v>
      </c>
    </row>
    <row r="770" spans="1:14" x14ac:dyDescent="0.3">
      <c r="A770" t="s">
        <v>296</v>
      </c>
      <c r="B770" t="s">
        <v>5</v>
      </c>
      <c r="C770" s="1">
        <v>41759</v>
      </c>
      <c r="D770" s="65">
        <f t="shared" si="43"/>
        <v>2014</v>
      </c>
      <c r="E770" s="66" t="s">
        <v>37</v>
      </c>
      <c r="F770" s="66" t="s">
        <v>90</v>
      </c>
      <c r="G770" s="2">
        <v>3024295000</v>
      </c>
      <c r="H770" s="2">
        <v>1179405000</v>
      </c>
      <c r="I770" s="2">
        <v>830789000</v>
      </c>
      <c r="J770">
        <v>0</v>
      </c>
      <c r="K770" s="2">
        <v>115604000</v>
      </c>
      <c r="L770" s="2">
        <f t="shared" si="44"/>
        <v>946393000</v>
      </c>
      <c r="M770" s="2">
        <f t="shared" si="45"/>
        <v>1844890000</v>
      </c>
      <c r="N770" s="2">
        <f t="shared" si="46"/>
        <v>898497000</v>
      </c>
    </row>
    <row r="771" spans="1:14" x14ac:dyDescent="0.3">
      <c r="A771" t="s">
        <v>296</v>
      </c>
      <c r="B771" t="s">
        <v>6</v>
      </c>
      <c r="C771" s="1">
        <v>42124</v>
      </c>
      <c r="D771" s="65">
        <f t="shared" ref="D771:D834" si="47">YEAR(C771)</f>
        <v>2015</v>
      </c>
      <c r="E771" s="66" t="s">
        <v>37</v>
      </c>
      <c r="F771" s="66" t="s">
        <v>90</v>
      </c>
      <c r="G771" s="2">
        <v>3078658000</v>
      </c>
      <c r="H771" s="2">
        <v>1231104000</v>
      </c>
      <c r="I771" s="2">
        <v>818091000</v>
      </c>
      <c r="J771">
        <v>0</v>
      </c>
      <c r="K771" s="2">
        <v>159804000</v>
      </c>
      <c r="L771" s="2">
        <f t="shared" ref="L771:L834" si="48">I771+J771+K771</f>
        <v>977895000</v>
      </c>
      <c r="M771" s="2">
        <f t="shared" ref="M771:M834" si="49">G771-H771</f>
        <v>1847554000</v>
      </c>
      <c r="N771" s="2">
        <f t="shared" ref="N771:N834" si="50">M771-L771</f>
        <v>869659000</v>
      </c>
    </row>
    <row r="772" spans="1:14" x14ac:dyDescent="0.3">
      <c r="A772" t="s">
        <v>296</v>
      </c>
      <c r="B772" t="s">
        <v>7</v>
      </c>
      <c r="C772" s="1">
        <v>42490</v>
      </c>
      <c r="D772" s="65">
        <f t="shared" si="47"/>
        <v>2016</v>
      </c>
      <c r="E772" s="66" t="s">
        <v>37</v>
      </c>
      <c r="F772" s="66" t="s">
        <v>90</v>
      </c>
      <c r="G772" s="2">
        <v>3038153000</v>
      </c>
      <c r="H772" s="2">
        <v>1250320000</v>
      </c>
      <c r="I772" s="2">
        <v>905648000</v>
      </c>
      <c r="J772">
        <v>0</v>
      </c>
      <c r="K772" s="2">
        <v>173598000</v>
      </c>
      <c r="L772" s="2">
        <f t="shared" si="48"/>
        <v>1079246000</v>
      </c>
      <c r="M772" s="2">
        <f t="shared" si="49"/>
        <v>1787833000</v>
      </c>
      <c r="N772" s="2">
        <f t="shared" si="50"/>
        <v>708587000</v>
      </c>
    </row>
    <row r="773" spans="1:14" x14ac:dyDescent="0.3">
      <c r="A773" t="s">
        <v>297</v>
      </c>
      <c r="B773" t="s">
        <v>2</v>
      </c>
      <c r="C773" s="1">
        <v>41574</v>
      </c>
      <c r="D773" s="65">
        <f t="shared" si="47"/>
        <v>2013</v>
      </c>
      <c r="E773" s="66" t="s">
        <v>26</v>
      </c>
      <c r="F773" s="66" t="s">
        <v>114</v>
      </c>
      <c r="G773" s="2">
        <v>8751654000</v>
      </c>
      <c r="H773" s="2">
        <v>7338838000</v>
      </c>
      <c r="I773" s="2">
        <v>627340000</v>
      </c>
      <c r="J773">
        <v>0</v>
      </c>
      <c r="K773">
        <v>0</v>
      </c>
      <c r="L773" s="2">
        <f t="shared" si="48"/>
        <v>627340000</v>
      </c>
      <c r="M773" s="2">
        <f t="shared" si="49"/>
        <v>1412816000</v>
      </c>
      <c r="N773" s="2">
        <f t="shared" si="50"/>
        <v>785476000</v>
      </c>
    </row>
    <row r="774" spans="1:14" x14ac:dyDescent="0.3">
      <c r="A774" t="s">
        <v>297</v>
      </c>
      <c r="B774" t="s">
        <v>5</v>
      </c>
      <c r="C774" s="1">
        <v>41938</v>
      </c>
      <c r="D774" s="65">
        <f t="shared" si="47"/>
        <v>2014</v>
      </c>
      <c r="E774" s="66" t="s">
        <v>26</v>
      </c>
      <c r="F774" s="66" t="s">
        <v>114</v>
      </c>
      <c r="G774" s="2">
        <v>9316256000</v>
      </c>
      <c r="H774" s="2">
        <v>7751273000</v>
      </c>
      <c r="I774" s="2">
        <v>650948000</v>
      </c>
      <c r="J774">
        <v>0</v>
      </c>
      <c r="K774">
        <v>0</v>
      </c>
      <c r="L774" s="2">
        <f t="shared" si="48"/>
        <v>650948000</v>
      </c>
      <c r="M774" s="2">
        <f t="shared" si="49"/>
        <v>1564983000</v>
      </c>
      <c r="N774" s="2">
        <f t="shared" si="50"/>
        <v>914035000</v>
      </c>
    </row>
    <row r="775" spans="1:14" x14ac:dyDescent="0.3">
      <c r="A775" t="s">
        <v>297</v>
      </c>
      <c r="B775" t="s">
        <v>6</v>
      </c>
      <c r="C775" s="1">
        <v>42308</v>
      </c>
      <c r="D775" s="65">
        <f t="shared" si="47"/>
        <v>2015</v>
      </c>
      <c r="E775" s="66" t="s">
        <v>26</v>
      </c>
      <c r="F775" s="66" t="s">
        <v>114</v>
      </c>
      <c r="G775" s="2">
        <v>9263863000</v>
      </c>
      <c r="H775" s="2">
        <v>7455282000</v>
      </c>
      <c r="I775" s="2">
        <v>743611000</v>
      </c>
      <c r="J775">
        <v>0</v>
      </c>
      <c r="K775">
        <v>0</v>
      </c>
      <c r="L775" s="2">
        <f t="shared" si="48"/>
        <v>743611000</v>
      </c>
      <c r="M775" s="2">
        <f t="shared" si="49"/>
        <v>1808581000</v>
      </c>
      <c r="N775" s="2">
        <f t="shared" si="50"/>
        <v>1064970000</v>
      </c>
    </row>
    <row r="776" spans="1:14" x14ac:dyDescent="0.3">
      <c r="A776" t="s">
        <v>297</v>
      </c>
      <c r="B776" t="s">
        <v>7</v>
      </c>
      <c r="C776" s="1">
        <v>42673</v>
      </c>
      <c r="D776" s="65">
        <f t="shared" si="47"/>
        <v>2016</v>
      </c>
      <c r="E776" s="66" t="s">
        <v>26</v>
      </c>
      <c r="F776" s="66" t="s">
        <v>114</v>
      </c>
      <c r="G776" s="2">
        <v>9523224000</v>
      </c>
      <c r="H776" s="2">
        <v>7365049000</v>
      </c>
      <c r="I776" s="2">
        <v>871974000</v>
      </c>
      <c r="J776">
        <v>0</v>
      </c>
      <c r="K776">
        <v>0</v>
      </c>
      <c r="L776" s="2">
        <f t="shared" si="48"/>
        <v>871974000</v>
      </c>
      <c r="M776" s="2">
        <f t="shared" si="49"/>
        <v>2158175000</v>
      </c>
      <c r="N776" s="2">
        <f t="shared" si="50"/>
        <v>1286201000</v>
      </c>
    </row>
    <row r="777" spans="1:14" x14ac:dyDescent="0.3">
      <c r="A777" t="s">
        <v>298</v>
      </c>
      <c r="B777" t="s">
        <v>2</v>
      </c>
      <c r="C777" s="1">
        <v>41453</v>
      </c>
      <c r="D777" s="65">
        <f t="shared" si="47"/>
        <v>2013</v>
      </c>
      <c r="E777" s="66" t="s">
        <v>12</v>
      </c>
      <c r="F777" s="66" t="s">
        <v>299</v>
      </c>
      <c r="G777" s="2">
        <v>5112000000</v>
      </c>
      <c r="H777" s="2">
        <v>3385000000</v>
      </c>
      <c r="I777" s="2">
        <v>914000000</v>
      </c>
      <c r="J777">
        <v>0</v>
      </c>
      <c r="K777">
        <v>0</v>
      </c>
      <c r="L777" s="2">
        <f t="shared" si="48"/>
        <v>914000000</v>
      </c>
      <c r="M777" s="2">
        <f t="shared" si="49"/>
        <v>1727000000</v>
      </c>
      <c r="N777" s="2">
        <f t="shared" si="50"/>
        <v>813000000</v>
      </c>
    </row>
    <row r="778" spans="1:14" x14ac:dyDescent="0.3">
      <c r="A778" t="s">
        <v>298</v>
      </c>
      <c r="B778" t="s">
        <v>5</v>
      </c>
      <c r="C778" s="1">
        <v>41817</v>
      </c>
      <c r="D778" s="65">
        <f t="shared" si="47"/>
        <v>2014</v>
      </c>
      <c r="E778" s="66" t="s">
        <v>12</v>
      </c>
      <c r="F778" s="66" t="s">
        <v>299</v>
      </c>
      <c r="G778" s="2">
        <v>5012000000</v>
      </c>
      <c r="H778" s="2">
        <v>3310000000</v>
      </c>
      <c r="I778" s="2">
        <v>820000000</v>
      </c>
      <c r="J778">
        <v>0</v>
      </c>
      <c r="K778">
        <v>0</v>
      </c>
      <c r="L778" s="2">
        <f t="shared" si="48"/>
        <v>820000000</v>
      </c>
      <c r="M778" s="2">
        <f t="shared" si="49"/>
        <v>1702000000</v>
      </c>
      <c r="N778" s="2">
        <f t="shared" si="50"/>
        <v>882000000</v>
      </c>
    </row>
    <row r="779" spans="1:14" x14ac:dyDescent="0.3">
      <c r="A779" t="s">
        <v>298</v>
      </c>
      <c r="B779" t="s">
        <v>6</v>
      </c>
      <c r="C779" s="1">
        <v>42188</v>
      </c>
      <c r="D779" s="65">
        <f t="shared" si="47"/>
        <v>2015</v>
      </c>
      <c r="E779" s="66" t="s">
        <v>12</v>
      </c>
      <c r="F779" s="66" t="s">
        <v>299</v>
      </c>
      <c r="G779" s="2">
        <v>5083000000</v>
      </c>
      <c r="H779" s="2">
        <v>3348000000</v>
      </c>
      <c r="I779" s="2">
        <v>976000000</v>
      </c>
      <c r="J779">
        <v>0</v>
      </c>
      <c r="K779">
        <v>0</v>
      </c>
      <c r="L779" s="2">
        <f t="shared" si="48"/>
        <v>976000000</v>
      </c>
      <c r="M779" s="2">
        <f t="shared" si="49"/>
        <v>1735000000</v>
      </c>
      <c r="N779" s="2">
        <f t="shared" si="50"/>
        <v>759000000</v>
      </c>
    </row>
    <row r="780" spans="1:14" x14ac:dyDescent="0.3">
      <c r="A780" t="s">
        <v>298</v>
      </c>
      <c r="B780" t="s">
        <v>7</v>
      </c>
      <c r="C780" s="1">
        <v>42552</v>
      </c>
      <c r="D780" s="65">
        <f t="shared" si="47"/>
        <v>2016</v>
      </c>
      <c r="E780" s="66" t="s">
        <v>12</v>
      </c>
      <c r="F780" s="66" t="s">
        <v>299</v>
      </c>
      <c r="G780" s="2">
        <v>7467000000</v>
      </c>
      <c r="H780" s="2">
        <v>5132000000</v>
      </c>
      <c r="I780" s="2">
        <v>1186000000</v>
      </c>
      <c r="J780">
        <v>0</v>
      </c>
      <c r="K780">
        <v>0</v>
      </c>
      <c r="L780" s="2">
        <f t="shared" si="48"/>
        <v>1186000000</v>
      </c>
      <c r="M780" s="2">
        <f t="shared" si="49"/>
        <v>2335000000</v>
      </c>
      <c r="N780" s="2">
        <f t="shared" si="50"/>
        <v>1149000000</v>
      </c>
    </row>
    <row r="781" spans="1:14" x14ac:dyDescent="0.3">
      <c r="A781" t="s">
        <v>300</v>
      </c>
      <c r="B781" t="s">
        <v>2</v>
      </c>
      <c r="C781" s="1">
        <v>41272</v>
      </c>
      <c r="D781" s="65">
        <f t="shared" si="47"/>
        <v>2012</v>
      </c>
      <c r="E781" s="66" t="s">
        <v>15</v>
      </c>
      <c r="F781" s="66" t="s">
        <v>18</v>
      </c>
      <c r="G781" s="2">
        <v>8939967000</v>
      </c>
      <c r="H781" s="2">
        <v>6432454000</v>
      </c>
      <c r="I781" s="2">
        <v>1873360000</v>
      </c>
      <c r="J781">
        <v>0</v>
      </c>
      <c r="K781">
        <v>0</v>
      </c>
      <c r="L781" s="2">
        <f t="shared" si="48"/>
        <v>1873360000</v>
      </c>
      <c r="M781" s="2">
        <f t="shared" si="49"/>
        <v>2507513000</v>
      </c>
      <c r="N781" s="2">
        <f t="shared" si="50"/>
        <v>634153000</v>
      </c>
    </row>
    <row r="782" spans="1:14" x14ac:dyDescent="0.3">
      <c r="A782" t="s">
        <v>300</v>
      </c>
      <c r="B782" t="s">
        <v>5</v>
      </c>
      <c r="C782" s="1">
        <v>41636</v>
      </c>
      <c r="D782" s="65">
        <f t="shared" si="47"/>
        <v>2013</v>
      </c>
      <c r="E782" s="66" t="s">
        <v>15</v>
      </c>
      <c r="F782" s="66" t="s">
        <v>18</v>
      </c>
      <c r="G782" s="2">
        <v>9560647000</v>
      </c>
      <c r="H782" s="2">
        <v>6904633000</v>
      </c>
      <c r="I782" s="2">
        <v>1978960000</v>
      </c>
      <c r="J782">
        <v>0</v>
      </c>
      <c r="K782">
        <v>0</v>
      </c>
      <c r="L782" s="2">
        <f t="shared" si="48"/>
        <v>1978960000</v>
      </c>
      <c r="M782" s="2">
        <f t="shared" si="49"/>
        <v>2656014000</v>
      </c>
      <c r="N782" s="2">
        <f t="shared" si="50"/>
        <v>677054000</v>
      </c>
    </row>
    <row r="783" spans="1:14" x14ac:dyDescent="0.3">
      <c r="A783" t="s">
        <v>300</v>
      </c>
      <c r="B783" t="s">
        <v>6</v>
      </c>
      <c r="C783" s="1">
        <v>42000</v>
      </c>
      <c r="D783" s="65">
        <f t="shared" si="47"/>
        <v>2014</v>
      </c>
      <c r="E783" s="66" t="s">
        <v>15</v>
      </c>
      <c r="F783" s="66" t="s">
        <v>18</v>
      </c>
      <c r="G783" s="2">
        <v>10371390000</v>
      </c>
      <c r="H783" s="2">
        <v>7460075000</v>
      </c>
      <c r="I783" s="2">
        <v>2196173000</v>
      </c>
      <c r="J783">
        <v>0</v>
      </c>
      <c r="K783">
        <v>0</v>
      </c>
      <c r="L783" s="2">
        <f t="shared" si="48"/>
        <v>2196173000</v>
      </c>
      <c r="M783" s="2">
        <f t="shared" si="49"/>
        <v>2911315000</v>
      </c>
      <c r="N783" s="2">
        <f t="shared" si="50"/>
        <v>715142000</v>
      </c>
    </row>
    <row r="784" spans="1:14" x14ac:dyDescent="0.3">
      <c r="A784" t="s">
        <v>300</v>
      </c>
      <c r="B784" t="s">
        <v>7</v>
      </c>
      <c r="C784" s="1">
        <v>42364</v>
      </c>
      <c r="D784" s="65">
        <f t="shared" si="47"/>
        <v>2015</v>
      </c>
      <c r="E784" s="66" t="s">
        <v>15</v>
      </c>
      <c r="F784" s="66" t="s">
        <v>18</v>
      </c>
      <c r="G784" s="2">
        <v>10629719000</v>
      </c>
      <c r="H784" s="2">
        <v>7617460000</v>
      </c>
      <c r="I784" s="2">
        <v>2243356000</v>
      </c>
      <c r="J784">
        <v>0</v>
      </c>
      <c r="K784">
        <v>0</v>
      </c>
      <c r="L784" s="2">
        <f t="shared" si="48"/>
        <v>2243356000</v>
      </c>
      <c r="M784" s="2">
        <f t="shared" si="49"/>
        <v>3012259000</v>
      </c>
      <c r="N784" s="2">
        <f t="shared" si="50"/>
        <v>768903000</v>
      </c>
    </row>
    <row r="785" spans="1:14" x14ac:dyDescent="0.3">
      <c r="A785" t="s">
        <v>301</v>
      </c>
      <c r="B785" t="s">
        <v>2</v>
      </c>
      <c r="C785" s="1">
        <v>41274</v>
      </c>
      <c r="D785" s="65">
        <f t="shared" si="47"/>
        <v>2012</v>
      </c>
      <c r="E785" s="66" t="s">
        <v>42</v>
      </c>
      <c r="F785" s="66" t="s">
        <v>43</v>
      </c>
      <c r="G785" s="2">
        <v>5059000000</v>
      </c>
      <c r="H785" s="2">
        <v>1885000000</v>
      </c>
      <c r="I785" s="2">
        <v>2101000000</v>
      </c>
      <c r="J785">
        <v>0</v>
      </c>
      <c r="K785" s="2">
        <v>722000000</v>
      </c>
      <c r="L785" s="2">
        <f t="shared" si="48"/>
        <v>2823000000</v>
      </c>
      <c r="M785" s="2">
        <f t="shared" si="49"/>
        <v>3174000000</v>
      </c>
      <c r="N785" s="2">
        <f t="shared" si="50"/>
        <v>351000000</v>
      </c>
    </row>
    <row r="786" spans="1:14" x14ac:dyDescent="0.3">
      <c r="A786" t="s">
        <v>301</v>
      </c>
      <c r="B786" t="s">
        <v>5</v>
      </c>
      <c r="C786" s="1">
        <v>41639</v>
      </c>
      <c r="D786" s="65">
        <f t="shared" si="47"/>
        <v>2013</v>
      </c>
      <c r="E786" s="66" t="s">
        <v>42</v>
      </c>
      <c r="F786" s="66" t="s">
        <v>43</v>
      </c>
      <c r="G786" s="2">
        <v>5166000000</v>
      </c>
      <c r="H786" s="2">
        <v>1989000000</v>
      </c>
      <c r="I786" s="2">
        <v>1968000000</v>
      </c>
      <c r="J786">
        <v>0</v>
      </c>
      <c r="K786" s="2">
        <v>697000000</v>
      </c>
      <c r="L786" s="2">
        <f t="shared" si="48"/>
        <v>2665000000</v>
      </c>
      <c r="M786" s="2">
        <f t="shared" si="49"/>
        <v>3177000000</v>
      </c>
      <c r="N786" s="2">
        <f t="shared" si="50"/>
        <v>512000000</v>
      </c>
    </row>
    <row r="787" spans="1:14" x14ac:dyDescent="0.3">
      <c r="A787" t="s">
        <v>301</v>
      </c>
      <c r="B787" t="s">
        <v>6</v>
      </c>
      <c r="C787" s="1">
        <v>42004</v>
      </c>
      <c r="D787" s="65">
        <f t="shared" si="47"/>
        <v>2014</v>
      </c>
      <c r="E787" s="66" t="s">
        <v>42</v>
      </c>
      <c r="F787" s="66" t="s">
        <v>43</v>
      </c>
      <c r="G787" s="2">
        <v>5354000000</v>
      </c>
      <c r="H787" s="2">
        <v>2033000000</v>
      </c>
      <c r="I787" s="2">
        <v>1920000000</v>
      </c>
      <c r="J787">
        <v>0</v>
      </c>
      <c r="K787" s="2">
        <v>701000000</v>
      </c>
      <c r="L787" s="2">
        <f t="shared" si="48"/>
        <v>2621000000</v>
      </c>
      <c r="M787" s="2">
        <f t="shared" si="49"/>
        <v>3321000000</v>
      </c>
      <c r="N787" s="2">
        <f t="shared" si="50"/>
        <v>700000000</v>
      </c>
    </row>
    <row r="788" spans="1:14" x14ac:dyDescent="0.3">
      <c r="A788" t="s">
        <v>301</v>
      </c>
      <c r="B788" t="s">
        <v>7</v>
      </c>
      <c r="C788" s="1">
        <v>42369</v>
      </c>
      <c r="D788" s="65">
        <f t="shared" si="47"/>
        <v>2015</v>
      </c>
      <c r="E788" s="66" t="s">
        <v>42</v>
      </c>
      <c r="F788" s="66" t="s">
        <v>43</v>
      </c>
      <c r="G788" s="2">
        <v>5387000000</v>
      </c>
      <c r="H788" s="2">
        <v>2012000000</v>
      </c>
      <c r="I788" s="2">
        <v>2011000000</v>
      </c>
      <c r="J788">
        <v>0</v>
      </c>
      <c r="K788" s="2">
        <v>716000000</v>
      </c>
      <c r="L788" s="2">
        <f t="shared" si="48"/>
        <v>2727000000</v>
      </c>
      <c r="M788" s="2">
        <f t="shared" si="49"/>
        <v>3375000000</v>
      </c>
      <c r="N788" s="2">
        <f t="shared" si="50"/>
        <v>648000000</v>
      </c>
    </row>
    <row r="789" spans="1:14" x14ac:dyDescent="0.3">
      <c r="A789" t="s">
        <v>302</v>
      </c>
      <c r="B789" t="s">
        <v>2</v>
      </c>
      <c r="C789" s="1">
        <v>41274</v>
      </c>
      <c r="D789" s="65">
        <f t="shared" si="47"/>
        <v>2012</v>
      </c>
      <c r="E789" s="66" t="s">
        <v>26</v>
      </c>
      <c r="F789" s="66" t="s">
        <v>114</v>
      </c>
      <c r="G789" s="2">
        <v>6644252000</v>
      </c>
      <c r="H789" s="2">
        <v>3784370000</v>
      </c>
      <c r="I789" s="2">
        <v>1703796000</v>
      </c>
      <c r="J789">
        <v>0</v>
      </c>
      <c r="K789">
        <v>0</v>
      </c>
      <c r="L789" s="2">
        <f t="shared" si="48"/>
        <v>1703796000</v>
      </c>
      <c r="M789" s="2">
        <f t="shared" si="49"/>
        <v>2859882000</v>
      </c>
      <c r="N789" s="2">
        <f t="shared" si="50"/>
        <v>1156086000</v>
      </c>
    </row>
    <row r="790" spans="1:14" x14ac:dyDescent="0.3">
      <c r="A790" t="s">
        <v>302</v>
      </c>
      <c r="B790" t="s">
        <v>5</v>
      </c>
      <c r="C790" s="1">
        <v>41639</v>
      </c>
      <c r="D790" s="65">
        <f t="shared" si="47"/>
        <v>2013</v>
      </c>
      <c r="E790" s="66" t="s">
        <v>26</v>
      </c>
      <c r="F790" s="66" t="s">
        <v>114</v>
      </c>
      <c r="G790" s="2">
        <v>7146079000</v>
      </c>
      <c r="H790" s="2">
        <v>3865231000</v>
      </c>
      <c r="I790" s="2">
        <v>1924132000</v>
      </c>
      <c r="J790">
        <v>0</v>
      </c>
      <c r="K790">
        <v>0</v>
      </c>
      <c r="L790" s="2">
        <f t="shared" si="48"/>
        <v>1924132000</v>
      </c>
      <c r="M790" s="2">
        <f t="shared" si="49"/>
        <v>3280848000</v>
      </c>
      <c r="N790" s="2">
        <f t="shared" si="50"/>
        <v>1356716000</v>
      </c>
    </row>
    <row r="791" spans="1:14" x14ac:dyDescent="0.3">
      <c r="A791" t="s">
        <v>302</v>
      </c>
      <c r="B791" t="s">
        <v>6</v>
      </c>
      <c r="C791" s="1">
        <v>42004</v>
      </c>
      <c r="D791" s="65">
        <f t="shared" si="47"/>
        <v>2014</v>
      </c>
      <c r="E791" s="66" t="s">
        <v>26</v>
      </c>
      <c r="F791" s="66" t="s">
        <v>114</v>
      </c>
      <c r="G791" s="2">
        <v>7421768000</v>
      </c>
      <c r="H791" s="2">
        <v>4085602000</v>
      </c>
      <c r="I791" s="2">
        <v>1898284000</v>
      </c>
      <c r="J791">
        <v>0</v>
      </c>
      <c r="K791">
        <v>0</v>
      </c>
      <c r="L791" s="2">
        <f t="shared" si="48"/>
        <v>1898284000</v>
      </c>
      <c r="M791" s="2">
        <f t="shared" si="49"/>
        <v>3336166000</v>
      </c>
      <c r="N791" s="2">
        <f t="shared" si="50"/>
        <v>1437882000</v>
      </c>
    </row>
    <row r="792" spans="1:14" x14ac:dyDescent="0.3">
      <c r="A792" t="s">
        <v>302</v>
      </c>
      <c r="B792" t="s">
        <v>7</v>
      </c>
      <c r="C792" s="1">
        <v>42369</v>
      </c>
      <c r="D792" s="65">
        <f t="shared" si="47"/>
        <v>2015</v>
      </c>
      <c r="E792" s="66" t="s">
        <v>26</v>
      </c>
      <c r="F792" s="66" t="s">
        <v>114</v>
      </c>
      <c r="G792" s="2">
        <v>7386626000</v>
      </c>
      <c r="H792" s="2">
        <v>4003951000</v>
      </c>
      <c r="I792" s="2">
        <v>1969308000</v>
      </c>
      <c r="J792">
        <v>0</v>
      </c>
      <c r="K792">
        <v>0</v>
      </c>
      <c r="L792" s="2">
        <f t="shared" si="48"/>
        <v>1969308000</v>
      </c>
      <c r="M792" s="2">
        <f t="shared" si="49"/>
        <v>3382675000</v>
      </c>
      <c r="N792" s="2">
        <f t="shared" si="50"/>
        <v>1413367000</v>
      </c>
    </row>
    <row r="793" spans="1:14" x14ac:dyDescent="0.3">
      <c r="A793" t="s">
        <v>303</v>
      </c>
      <c r="B793" t="s">
        <v>2</v>
      </c>
      <c r="C793" s="1">
        <v>41639</v>
      </c>
      <c r="D793" s="65">
        <f t="shared" si="47"/>
        <v>2013</v>
      </c>
      <c r="E793" s="66" t="s">
        <v>15</v>
      </c>
      <c r="F793" s="66" t="s">
        <v>71</v>
      </c>
      <c r="G793" s="2">
        <v>41313000000</v>
      </c>
      <c r="H793" s="2">
        <v>32564000000</v>
      </c>
      <c r="I793">
        <v>0</v>
      </c>
      <c r="J793">
        <v>0</v>
      </c>
      <c r="K793" s="2">
        <v>6688000000</v>
      </c>
      <c r="L793" s="2">
        <f t="shared" si="48"/>
        <v>6688000000</v>
      </c>
      <c r="M793" s="2">
        <f t="shared" si="49"/>
        <v>8749000000</v>
      </c>
      <c r="N793" s="2">
        <f t="shared" si="50"/>
        <v>2061000000</v>
      </c>
    </row>
    <row r="794" spans="1:14" x14ac:dyDescent="0.3">
      <c r="A794" t="s">
        <v>303</v>
      </c>
      <c r="B794" t="s">
        <v>5</v>
      </c>
      <c r="C794" s="1">
        <v>42004</v>
      </c>
      <c r="D794" s="65">
        <f t="shared" si="47"/>
        <v>2014</v>
      </c>
      <c r="E794" s="66" t="s">
        <v>15</v>
      </c>
      <c r="F794" s="66" t="s">
        <v>71</v>
      </c>
      <c r="G794" s="2">
        <v>48500000000</v>
      </c>
      <c r="H794" s="2">
        <v>38166000000</v>
      </c>
      <c r="I794">
        <v>0</v>
      </c>
      <c r="J794">
        <v>0</v>
      </c>
      <c r="K794" s="2">
        <v>7972000000</v>
      </c>
      <c r="L794" s="2">
        <f t="shared" si="48"/>
        <v>7972000000</v>
      </c>
      <c r="M794" s="2">
        <f t="shared" si="49"/>
        <v>10334000000</v>
      </c>
      <c r="N794" s="2">
        <f t="shared" si="50"/>
        <v>2362000000</v>
      </c>
    </row>
    <row r="795" spans="1:14" x14ac:dyDescent="0.3">
      <c r="A795" t="s">
        <v>303</v>
      </c>
      <c r="B795" t="s">
        <v>6</v>
      </c>
      <c r="C795" s="1">
        <v>42369</v>
      </c>
      <c r="D795" s="65">
        <f t="shared" si="47"/>
        <v>2015</v>
      </c>
      <c r="E795" s="66" t="s">
        <v>15</v>
      </c>
      <c r="F795" s="66" t="s">
        <v>71</v>
      </c>
      <c r="G795" s="2">
        <v>54289000000</v>
      </c>
      <c r="H795" s="2">
        <v>44269000000</v>
      </c>
      <c r="I795">
        <v>0</v>
      </c>
      <c r="J795">
        <v>0</v>
      </c>
      <c r="K795" s="2">
        <v>7673000000</v>
      </c>
      <c r="L795" s="2">
        <f t="shared" si="48"/>
        <v>7673000000</v>
      </c>
      <c r="M795" s="2">
        <f t="shared" si="49"/>
        <v>10020000000</v>
      </c>
      <c r="N795" s="2">
        <f t="shared" si="50"/>
        <v>2347000000</v>
      </c>
    </row>
    <row r="796" spans="1:14" x14ac:dyDescent="0.3">
      <c r="A796" t="s">
        <v>303</v>
      </c>
      <c r="B796" t="s">
        <v>7</v>
      </c>
      <c r="C796" s="1">
        <v>42735</v>
      </c>
      <c r="D796" s="65">
        <f t="shared" si="47"/>
        <v>2016</v>
      </c>
      <c r="E796" s="66" t="s">
        <v>15</v>
      </c>
      <c r="F796" s="66" t="s">
        <v>71</v>
      </c>
      <c r="G796" s="2">
        <v>54379000000</v>
      </c>
      <c r="H796" s="2">
        <v>45007000000</v>
      </c>
      <c r="I796">
        <v>0</v>
      </c>
      <c r="J796">
        <v>0</v>
      </c>
      <c r="K796" s="2">
        <v>7631000000</v>
      </c>
      <c r="L796" s="2">
        <f t="shared" si="48"/>
        <v>7631000000</v>
      </c>
      <c r="M796" s="2">
        <f t="shared" si="49"/>
        <v>9372000000</v>
      </c>
      <c r="N796" s="2">
        <f t="shared" si="50"/>
        <v>1741000000</v>
      </c>
    </row>
    <row r="797" spans="1:14" x14ac:dyDescent="0.3">
      <c r="A797" t="s">
        <v>304</v>
      </c>
      <c r="B797" t="s">
        <v>2</v>
      </c>
      <c r="C797" s="1">
        <v>41274</v>
      </c>
      <c r="D797" s="65">
        <f t="shared" si="47"/>
        <v>2012</v>
      </c>
      <c r="E797" s="66" t="s">
        <v>12</v>
      </c>
      <c r="F797" s="66" t="s">
        <v>166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>
        <v>0</v>
      </c>
      <c r="L797" s="2">
        <f t="shared" si="48"/>
        <v>28205000000</v>
      </c>
      <c r="M797" s="2">
        <f t="shared" si="49"/>
        <v>50361000000</v>
      </c>
      <c r="N797" s="2">
        <f t="shared" si="50"/>
        <v>22156000000</v>
      </c>
    </row>
    <row r="798" spans="1:14" x14ac:dyDescent="0.3">
      <c r="A798" t="s">
        <v>304</v>
      </c>
      <c r="B798" t="s">
        <v>5</v>
      </c>
      <c r="C798" s="1">
        <v>41639</v>
      </c>
      <c r="D798" s="65">
        <f t="shared" si="47"/>
        <v>2013</v>
      </c>
      <c r="E798" s="66" t="s">
        <v>12</v>
      </c>
      <c r="F798" s="66" t="s">
        <v>166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>
        <v>0</v>
      </c>
      <c r="L798" s="2">
        <f t="shared" si="48"/>
        <v>28372000000</v>
      </c>
      <c r="M798" s="2">
        <f t="shared" si="49"/>
        <v>48684000000</v>
      </c>
      <c r="N798" s="2">
        <f t="shared" si="50"/>
        <v>20312000000</v>
      </c>
    </row>
    <row r="799" spans="1:14" x14ac:dyDescent="0.3">
      <c r="A799" t="s">
        <v>304</v>
      </c>
      <c r="B799" t="s">
        <v>6</v>
      </c>
      <c r="C799" s="1">
        <v>42004</v>
      </c>
      <c r="D799" s="65">
        <f t="shared" si="47"/>
        <v>2014</v>
      </c>
      <c r="E799" s="66" t="s">
        <v>12</v>
      </c>
      <c r="F799" s="66" t="s">
        <v>166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>
        <v>0</v>
      </c>
      <c r="L799" s="2">
        <f t="shared" si="48"/>
        <v>27875000000</v>
      </c>
      <c r="M799" s="2">
        <f t="shared" si="49"/>
        <v>46407000000</v>
      </c>
      <c r="N799" s="2">
        <f t="shared" si="50"/>
        <v>18532000000</v>
      </c>
    </row>
    <row r="800" spans="1:14" x14ac:dyDescent="0.3">
      <c r="A800" t="s">
        <v>304</v>
      </c>
      <c r="B800" t="s">
        <v>7</v>
      </c>
      <c r="C800" s="1">
        <v>42369</v>
      </c>
      <c r="D800" s="65">
        <f t="shared" si="47"/>
        <v>2015</v>
      </c>
      <c r="E800" s="66" t="s">
        <v>12</v>
      </c>
      <c r="F800" s="66" t="s">
        <v>166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>
        <v>0</v>
      </c>
      <c r="L800" s="2">
        <f t="shared" si="48"/>
        <v>24995000000</v>
      </c>
      <c r="M800" s="2">
        <f t="shared" si="49"/>
        <v>40684000000</v>
      </c>
      <c r="N800" s="2">
        <f t="shared" si="50"/>
        <v>15689000000</v>
      </c>
    </row>
    <row r="801" spans="1:14" x14ac:dyDescent="0.3">
      <c r="A801" t="s">
        <v>305</v>
      </c>
      <c r="B801" t="s">
        <v>2</v>
      </c>
      <c r="C801" s="1">
        <v>41274</v>
      </c>
      <c r="D801" s="65">
        <f t="shared" si="47"/>
        <v>2012</v>
      </c>
      <c r="E801" s="66" t="s">
        <v>15</v>
      </c>
      <c r="F801" s="66" t="s">
        <v>20</v>
      </c>
      <c r="G801" s="2">
        <v>1293338000</v>
      </c>
      <c r="H801" s="2">
        <v>594190000</v>
      </c>
      <c r="I801" s="2">
        <v>354571000</v>
      </c>
      <c r="J801" s="2">
        <v>82014000</v>
      </c>
      <c r="K801">
        <v>0</v>
      </c>
      <c r="L801" s="2">
        <f t="shared" si="48"/>
        <v>436585000</v>
      </c>
      <c r="M801" s="2">
        <f t="shared" si="49"/>
        <v>699148000</v>
      </c>
      <c r="N801" s="2">
        <f t="shared" si="50"/>
        <v>262563000</v>
      </c>
    </row>
    <row r="802" spans="1:14" x14ac:dyDescent="0.3">
      <c r="A802" t="s">
        <v>305</v>
      </c>
      <c r="B802" t="s">
        <v>5</v>
      </c>
      <c r="C802" s="1">
        <v>41639</v>
      </c>
      <c r="D802" s="65">
        <f t="shared" si="47"/>
        <v>2013</v>
      </c>
      <c r="E802" s="66" t="s">
        <v>15</v>
      </c>
      <c r="F802" s="66" t="s">
        <v>20</v>
      </c>
      <c r="G802" s="2">
        <v>1377058000</v>
      </c>
      <c r="H802" s="2">
        <v>620940000</v>
      </c>
      <c r="I802" s="2">
        <v>401353000</v>
      </c>
      <c r="J802" s="2">
        <v>88003000</v>
      </c>
      <c r="K802">
        <v>0</v>
      </c>
      <c r="L802" s="2">
        <f t="shared" si="48"/>
        <v>489356000</v>
      </c>
      <c r="M802" s="2">
        <f t="shared" si="49"/>
        <v>756118000</v>
      </c>
      <c r="N802" s="2">
        <f t="shared" si="50"/>
        <v>266762000</v>
      </c>
    </row>
    <row r="803" spans="1:14" x14ac:dyDescent="0.3">
      <c r="A803" t="s">
        <v>305</v>
      </c>
      <c r="B803" t="s">
        <v>6</v>
      </c>
      <c r="C803" s="1">
        <v>42004</v>
      </c>
      <c r="D803" s="65">
        <f t="shared" si="47"/>
        <v>2014</v>
      </c>
      <c r="E803" s="66" t="s">
        <v>15</v>
      </c>
      <c r="F803" s="66" t="s">
        <v>20</v>
      </c>
      <c r="G803" s="2">
        <v>1485807000</v>
      </c>
      <c r="H803" s="2">
        <v>669691000</v>
      </c>
      <c r="I803" s="2">
        <v>457598000</v>
      </c>
      <c r="J803" s="2">
        <v>98263000</v>
      </c>
      <c r="K803">
        <v>0</v>
      </c>
      <c r="L803" s="2">
        <f t="shared" si="48"/>
        <v>555861000</v>
      </c>
      <c r="M803" s="2">
        <f t="shared" si="49"/>
        <v>816116000</v>
      </c>
      <c r="N803" s="2">
        <f t="shared" si="50"/>
        <v>260255000</v>
      </c>
    </row>
    <row r="804" spans="1:14" x14ac:dyDescent="0.3">
      <c r="A804" t="s">
        <v>305</v>
      </c>
      <c r="B804" t="s">
        <v>7</v>
      </c>
      <c r="C804" s="1">
        <v>42369</v>
      </c>
      <c r="D804" s="65">
        <f t="shared" si="47"/>
        <v>2015</v>
      </c>
      <c r="E804" s="66" t="s">
        <v>15</v>
      </c>
      <c r="F804" s="66" t="s">
        <v>20</v>
      </c>
      <c r="G804" s="2">
        <v>1601892000</v>
      </c>
      <c r="H804" s="2">
        <v>711622000</v>
      </c>
      <c r="I804" s="2">
        <v>482465000</v>
      </c>
      <c r="J804" s="2">
        <v>99681000</v>
      </c>
      <c r="K804">
        <v>0</v>
      </c>
      <c r="L804" s="2">
        <f t="shared" si="48"/>
        <v>582146000</v>
      </c>
      <c r="M804" s="2">
        <f t="shared" si="49"/>
        <v>890270000</v>
      </c>
      <c r="N804" s="2">
        <f t="shared" si="50"/>
        <v>308124000</v>
      </c>
    </row>
    <row r="805" spans="1:14" x14ac:dyDescent="0.3">
      <c r="A805" t="s">
        <v>306</v>
      </c>
      <c r="B805" t="s">
        <v>2</v>
      </c>
      <c r="C805" s="1">
        <v>41274</v>
      </c>
      <c r="D805" s="65">
        <f t="shared" si="47"/>
        <v>2012</v>
      </c>
      <c r="E805" s="66" t="s">
        <v>49</v>
      </c>
      <c r="F805" s="66" t="s">
        <v>50</v>
      </c>
      <c r="G805" s="2">
        <v>2821446000</v>
      </c>
      <c r="H805" s="2">
        <v>1645912000</v>
      </c>
      <c r="I805" s="2">
        <v>453535000</v>
      </c>
      <c r="J805" s="2">
        <v>233713000</v>
      </c>
      <c r="K805">
        <v>0</v>
      </c>
      <c r="L805" s="2">
        <f t="shared" si="48"/>
        <v>687248000</v>
      </c>
      <c r="M805" s="2">
        <f t="shared" si="49"/>
        <v>1175534000</v>
      </c>
      <c r="N805" s="2">
        <f t="shared" si="50"/>
        <v>488286000</v>
      </c>
    </row>
    <row r="806" spans="1:14" x14ac:dyDescent="0.3">
      <c r="A806" t="s">
        <v>306</v>
      </c>
      <c r="B806" t="s">
        <v>5</v>
      </c>
      <c r="C806" s="1">
        <v>41639</v>
      </c>
      <c r="D806" s="65">
        <f t="shared" si="47"/>
        <v>2013</v>
      </c>
      <c r="E806" s="66" t="s">
        <v>49</v>
      </c>
      <c r="F806" s="66" t="s">
        <v>50</v>
      </c>
      <c r="G806" s="2">
        <v>2952896000</v>
      </c>
      <c r="H806" s="2">
        <v>1668691000</v>
      </c>
      <c r="I806" s="2">
        <v>505877000</v>
      </c>
      <c r="J806" s="2">
        <v>259838000</v>
      </c>
      <c r="K806">
        <v>0</v>
      </c>
      <c r="L806" s="2">
        <f t="shared" si="48"/>
        <v>765715000</v>
      </c>
      <c r="M806" s="2">
        <f t="shared" si="49"/>
        <v>1284205000</v>
      </c>
      <c r="N806" s="2">
        <f t="shared" si="50"/>
        <v>518490000</v>
      </c>
    </row>
    <row r="807" spans="1:14" x14ac:dyDescent="0.3">
      <c r="A807" t="s">
        <v>306</v>
      </c>
      <c r="B807" t="s">
        <v>6</v>
      </c>
      <c r="C807" s="1">
        <v>42004</v>
      </c>
      <c r="D807" s="65">
        <f t="shared" si="47"/>
        <v>2014</v>
      </c>
      <c r="E807" s="66" t="s">
        <v>49</v>
      </c>
      <c r="F807" s="66" t="s">
        <v>50</v>
      </c>
      <c r="G807" s="2">
        <v>3088533000</v>
      </c>
      <c r="H807" s="2">
        <v>1726383000</v>
      </c>
      <c r="I807" s="2">
        <v>514891000</v>
      </c>
      <c r="J807" s="2">
        <v>253640000</v>
      </c>
      <c r="K807">
        <v>0</v>
      </c>
      <c r="L807" s="2">
        <f t="shared" si="48"/>
        <v>768531000</v>
      </c>
      <c r="M807" s="2">
        <f t="shared" si="49"/>
        <v>1362150000</v>
      </c>
      <c r="N807" s="2">
        <f t="shared" si="50"/>
        <v>593619000</v>
      </c>
    </row>
    <row r="808" spans="1:14" x14ac:dyDescent="0.3">
      <c r="A808" t="s">
        <v>306</v>
      </c>
      <c r="B808" t="s">
        <v>7</v>
      </c>
      <c r="C808" s="1">
        <v>42369</v>
      </c>
      <c r="D808" s="65">
        <f t="shared" si="47"/>
        <v>2015</v>
      </c>
      <c r="E808" s="66" t="s">
        <v>49</v>
      </c>
      <c r="F808" s="66" t="s">
        <v>50</v>
      </c>
      <c r="G808" s="2">
        <v>3023189000</v>
      </c>
      <c r="H808" s="2">
        <v>1671590000</v>
      </c>
      <c r="I808" s="2">
        <v>509557000</v>
      </c>
      <c r="J808" s="2">
        <v>246101000</v>
      </c>
      <c r="K808">
        <v>0</v>
      </c>
      <c r="L808" s="2">
        <f t="shared" si="48"/>
        <v>755658000</v>
      </c>
      <c r="M808" s="2">
        <f t="shared" si="49"/>
        <v>1351599000</v>
      </c>
      <c r="N808" s="2">
        <f t="shared" si="50"/>
        <v>595941000</v>
      </c>
    </row>
    <row r="809" spans="1:14" x14ac:dyDescent="0.3">
      <c r="A809" t="s">
        <v>307</v>
      </c>
      <c r="B809" t="s">
        <v>2</v>
      </c>
      <c r="C809" s="1">
        <v>41637</v>
      </c>
      <c r="D809" s="65">
        <f t="shared" si="47"/>
        <v>2013</v>
      </c>
      <c r="E809" s="66" t="s">
        <v>15</v>
      </c>
      <c r="F809" s="66" t="s">
        <v>308</v>
      </c>
      <c r="G809" s="2">
        <v>1421178000</v>
      </c>
      <c r="H809" s="2">
        <v>509291000</v>
      </c>
      <c r="I809" s="2">
        <v>397285000</v>
      </c>
      <c r="J809" s="2">
        <v>276743000</v>
      </c>
      <c r="K809">
        <v>0</v>
      </c>
      <c r="L809" s="2">
        <f t="shared" si="48"/>
        <v>674028000</v>
      </c>
      <c r="M809" s="2">
        <f t="shared" si="49"/>
        <v>911887000</v>
      </c>
      <c r="N809" s="2">
        <f t="shared" si="50"/>
        <v>237859000</v>
      </c>
    </row>
    <row r="810" spans="1:14" x14ac:dyDescent="0.3">
      <c r="A810" t="s">
        <v>307</v>
      </c>
      <c r="B810" t="s">
        <v>5</v>
      </c>
      <c r="C810" s="1">
        <v>42001</v>
      </c>
      <c r="D810" s="65">
        <f t="shared" si="47"/>
        <v>2014</v>
      </c>
      <c r="E810" s="66" t="s">
        <v>15</v>
      </c>
      <c r="F810" s="66" t="s">
        <v>308</v>
      </c>
      <c r="G810" s="2">
        <v>1861358000</v>
      </c>
      <c r="H810" s="2">
        <v>563648000</v>
      </c>
      <c r="I810" s="2">
        <v>471921000</v>
      </c>
      <c r="J810" s="2">
        <v>388055000</v>
      </c>
      <c r="K810">
        <v>0</v>
      </c>
      <c r="L810" s="2">
        <f t="shared" si="48"/>
        <v>859976000</v>
      </c>
      <c r="M810" s="2">
        <f t="shared" si="49"/>
        <v>1297710000</v>
      </c>
      <c r="N810" s="2">
        <f t="shared" si="50"/>
        <v>437734000</v>
      </c>
    </row>
    <row r="811" spans="1:14" x14ac:dyDescent="0.3">
      <c r="A811" t="s">
        <v>307</v>
      </c>
      <c r="B811" t="s">
        <v>6</v>
      </c>
      <c r="C811" s="1">
        <v>42372</v>
      </c>
      <c r="D811" s="65">
        <f t="shared" si="47"/>
        <v>2016</v>
      </c>
      <c r="E811" s="66" t="s">
        <v>15</v>
      </c>
      <c r="F811" s="66" t="s">
        <v>308</v>
      </c>
      <c r="G811" s="2">
        <v>2219762000</v>
      </c>
      <c r="H811" s="2">
        <v>670472000</v>
      </c>
      <c r="I811" s="2">
        <v>522046000</v>
      </c>
      <c r="J811" s="2">
        <v>401527000</v>
      </c>
      <c r="K811">
        <v>0</v>
      </c>
      <c r="L811" s="2">
        <f t="shared" si="48"/>
        <v>923573000</v>
      </c>
      <c r="M811" s="2">
        <f t="shared" si="49"/>
        <v>1549290000</v>
      </c>
      <c r="N811" s="2">
        <f t="shared" si="50"/>
        <v>625717000</v>
      </c>
    </row>
    <row r="812" spans="1:14" x14ac:dyDescent="0.3">
      <c r="A812" t="s">
        <v>307</v>
      </c>
      <c r="B812" t="s">
        <v>7</v>
      </c>
      <c r="C812" s="1">
        <v>42736</v>
      </c>
      <c r="D812" s="65">
        <f t="shared" si="47"/>
        <v>2017</v>
      </c>
      <c r="E812" s="66" t="s">
        <v>15</v>
      </c>
      <c r="F812" s="66" t="s">
        <v>308</v>
      </c>
      <c r="G812" s="2">
        <v>2398373000</v>
      </c>
      <c r="H812" s="2">
        <v>731925000</v>
      </c>
      <c r="I812" s="2">
        <v>584491000</v>
      </c>
      <c r="J812" s="2">
        <v>504415000</v>
      </c>
      <c r="K812">
        <v>0</v>
      </c>
      <c r="L812" s="2">
        <f t="shared" si="48"/>
        <v>1088906000</v>
      </c>
      <c r="M812" s="2">
        <f t="shared" si="49"/>
        <v>1666448000</v>
      </c>
      <c r="N812" s="2">
        <f t="shared" si="50"/>
        <v>577542000</v>
      </c>
    </row>
    <row r="813" spans="1:14" x14ac:dyDescent="0.3">
      <c r="A813" t="s">
        <v>309</v>
      </c>
      <c r="B813" t="s">
        <v>2</v>
      </c>
      <c r="C813" s="1">
        <v>41636</v>
      </c>
      <c r="D813" s="65">
        <f t="shared" si="47"/>
        <v>2013</v>
      </c>
      <c r="E813" s="66" t="s">
        <v>12</v>
      </c>
      <c r="F813" s="66" t="s">
        <v>24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2">
        <f t="shared" si="48"/>
        <v>18990000000</v>
      </c>
      <c r="M813" s="2">
        <f t="shared" si="49"/>
        <v>31521000000</v>
      </c>
      <c r="N813" s="2">
        <f t="shared" si="50"/>
        <v>12531000000</v>
      </c>
    </row>
    <row r="814" spans="1:14" x14ac:dyDescent="0.3">
      <c r="A814" t="s">
        <v>309</v>
      </c>
      <c r="B814" t="s">
        <v>5</v>
      </c>
      <c r="C814" s="1">
        <v>42000</v>
      </c>
      <c r="D814" s="65">
        <f t="shared" si="47"/>
        <v>2014</v>
      </c>
      <c r="E814" s="66" t="s">
        <v>12</v>
      </c>
      <c r="F814" s="66" t="s">
        <v>24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2">
        <f t="shared" si="48"/>
        <v>19967000000</v>
      </c>
      <c r="M814" s="2">
        <f t="shared" si="49"/>
        <v>35609000000</v>
      </c>
      <c r="N814" s="2">
        <f t="shared" si="50"/>
        <v>15642000000</v>
      </c>
    </row>
    <row r="815" spans="1:14" x14ac:dyDescent="0.3">
      <c r="A815" t="s">
        <v>309</v>
      </c>
      <c r="B815" t="s">
        <v>6</v>
      </c>
      <c r="C815" s="1">
        <v>42364</v>
      </c>
      <c r="D815" s="65">
        <f t="shared" si="47"/>
        <v>2015</v>
      </c>
      <c r="E815" s="66" t="s">
        <v>12</v>
      </c>
      <c r="F815" s="66" t="s">
        <v>24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2">
        <f t="shared" si="48"/>
        <v>20323000000</v>
      </c>
      <c r="M815" s="2">
        <f t="shared" si="49"/>
        <v>34679000000</v>
      </c>
      <c r="N815" s="2">
        <f t="shared" si="50"/>
        <v>14356000000</v>
      </c>
    </row>
    <row r="816" spans="1:14" x14ac:dyDescent="0.3">
      <c r="A816" t="s">
        <v>309</v>
      </c>
      <c r="B816" t="s">
        <v>7</v>
      </c>
      <c r="C816" s="1">
        <v>42735</v>
      </c>
      <c r="D816" s="65">
        <f t="shared" si="47"/>
        <v>2016</v>
      </c>
      <c r="E816" s="66" t="s">
        <v>12</v>
      </c>
      <c r="F816" s="66" t="s">
        <v>24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2">
        <f t="shared" si="48"/>
        <v>21431000000</v>
      </c>
      <c r="M816" s="2">
        <f t="shared" si="49"/>
        <v>36191000000</v>
      </c>
      <c r="N816" s="2">
        <f t="shared" si="50"/>
        <v>14760000000</v>
      </c>
    </row>
    <row r="817" spans="1:14" x14ac:dyDescent="0.3">
      <c r="A817" t="s">
        <v>310</v>
      </c>
      <c r="B817" t="s">
        <v>2</v>
      </c>
      <c r="C817" s="1">
        <v>41486</v>
      </c>
      <c r="D817" s="65">
        <f t="shared" si="47"/>
        <v>2013</v>
      </c>
      <c r="E817" s="66" t="s">
        <v>12</v>
      </c>
      <c r="F817" s="66" t="s">
        <v>47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2">
        <f t="shared" si="48"/>
        <v>2211000000</v>
      </c>
      <c r="M817" s="2">
        <f t="shared" si="49"/>
        <v>3419000000</v>
      </c>
      <c r="N817" s="2">
        <f t="shared" si="50"/>
        <v>1208000000</v>
      </c>
    </row>
    <row r="818" spans="1:14" x14ac:dyDescent="0.3">
      <c r="A818" t="s">
        <v>310</v>
      </c>
      <c r="B818" t="s">
        <v>5</v>
      </c>
      <c r="C818" s="1">
        <v>41851</v>
      </c>
      <c r="D818" s="65">
        <f t="shared" si="47"/>
        <v>2014</v>
      </c>
      <c r="E818" s="66" t="s">
        <v>12</v>
      </c>
      <c r="F818" s="66" t="s">
        <v>47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2">
        <f t="shared" si="48"/>
        <v>2340000000</v>
      </c>
      <c r="M818" s="2">
        <f t="shared" si="49"/>
        <v>3640000000</v>
      </c>
      <c r="N818" s="2">
        <f t="shared" si="50"/>
        <v>1300000000</v>
      </c>
    </row>
    <row r="819" spans="1:14" x14ac:dyDescent="0.3">
      <c r="A819" t="s">
        <v>310</v>
      </c>
      <c r="B819" t="s">
        <v>6</v>
      </c>
      <c r="C819" s="1">
        <v>42216</v>
      </c>
      <c r="D819" s="65">
        <f t="shared" si="47"/>
        <v>2015</v>
      </c>
      <c r="E819" s="66" t="s">
        <v>12</v>
      </c>
      <c r="F819" s="66" t="s">
        <v>47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2">
        <f t="shared" si="48"/>
        <v>2611000000</v>
      </c>
      <c r="M819" s="2">
        <f t="shared" si="49"/>
        <v>3497000000</v>
      </c>
      <c r="N819" s="2">
        <f t="shared" si="50"/>
        <v>886000000</v>
      </c>
    </row>
    <row r="820" spans="1:14" x14ac:dyDescent="0.3">
      <c r="A820" t="s">
        <v>310</v>
      </c>
      <c r="B820" t="s">
        <v>7</v>
      </c>
      <c r="C820" s="1">
        <v>42582</v>
      </c>
      <c r="D820" s="65">
        <f t="shared" si="47"/>
        <v>2016</v>
      </c>
      <c r="E820" s="66" t="s">
        <v>12</v>
      </c>
      <c r="F820" s="66" t="s">
        <v>47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2">
        <f t="shared" si="48"/>
        <v>2722000000</v>
      </c>
      <c r="M820" s="2">
        <f t="shared" si="49"/>
        <v>3964000000</v>
      </c>
      <c r="N820" s="2">
        <f t="shared" si="50"/>
        <v>1242000000</v>
      </c>
    </row>
    <row r="821" spans="1:14" x14ac:dyDescent="0.3">
      <c r="A821" t="s">
        <v>311</v>
      </c>
      <c r="B821" t="s">
        <v>2</v>
      </c>
      <c r="C821" s="1">
        <v>41274</v>
      </c>
      <c r="D821" s="65">
        <f t="shared" si="47"/>
        <v>2012</v>
      </c>
      <c r="E821" s="66" t="s">
        <v>49</v>
      </c>
      <c r="F821" s="66" t="s">
        <v>86</v>
      </c>
      <c r="G821" s="2">
        <v>21852000000</v>
      </c>
      <c r="H821" s="2">
        <v>15287000000</v>
      </c>
      <c r="I821" s="2">
        <v>3303000000</v>
      </c>
      <c r="J821">
        <v>0</v>
      </c>
      <c r="K821" s="2">
        <v>1473000000</v>
      </c>
      <c r="L821" s="2">
        <f t="shared" si="48"/>
        <v>4776000000</v>
      </c>
      <c r="M821" s="2">
        <f t="shared" si="49"/>
        <v>6565000000</v>
      </c>
      <c r="N821" s="2">
        <f t="shared" si="50"/>
        <v>1789000000</v>
      </c>
    </row>
    <row r="822" spans="1:14" x14ac:dyDescent="0.3">
      <c r="A822" t="s">
        <v>311</v>
      </c>
      <c r="B822" t="s">
        <v>5</v>
      </c>
      <c r="C822" s="1">
        <v>41639</v>
      </c>
      <c r="D822" s="65">
        <f t="shared" si="47"/>
        <v>2013</v>
      </c>
      <c r="E822" s="66" t="s">
        <v>49</v>
      </c>
      <c r="F822" s="66" t="s">
        <v>86</v>
      </c>
      <c r="G822" s="2">
        <v>23483000000</v>
      </c>
      <c r="H822" s="2">
        <v>16282000000</v>
      </c>
      <c r="I822" s="2">
        <v>3557000000</v>
      </c>
      <c r="J822">
        <v>0</v>
      </c>
      <c r="K822" s="2">
        <v>1531000000</v>
      </c>
      <c r="L822" s="2">
        <f t="shared" si="48"/>
        <v>5088000000</v>
      </c>
      <c r="M822" s="2">
        <f t="shared" si="49"/>
        <v>7201000000</v>
      </c>
      <c r="N822" s="2">
        <f t="shared" si="50"/>
        <v>2113000000</v>
      </c>
    </row>
    <row r="823" spans="1:14" x14ac:dyDescent="0.3">
      <c r="A823" t="s">
        <v>311</v>
      </c>
      <c r="B823" t="s">
        <v>6</v>
      </c>
      <c r="C823" s="1">
        <v>42004</v>
      </c>
      <c r="D823" s="65">
        <f t="shared" si="47"/>
        <v>2014</v>
      </c>
      <c r="E823" s="66" t="s">
        <v>49</v>
      </c>
      <c r="F823" s="66" t="s">
        <v>86</v>
      </c>
      <c r="G823" s="2">
        <v>23617000000</v>
      </c>
      <c r="H823" s="2">
        <v>16254000000</v>
      </c>
      <c r="I823" s="2">
        <v>3494000000</v>
      </c>
      <c r="J823">
        <v>0</v>
      </c>
      <c r="K823" s="2">
        <v>1406000000</v>
      </c>
      <c r="L823" s="2">
        <f t="shared" si="48"/>
        <v>4900000000</v>
      </c>
      <c r="M823" s="2">
        <f t="shared" si="49"/>
        <v>7363000000</v>
      </c>
      <c r="N823" s="2">
        <f t="shared" si="50"/>
        <v>2463000000</v>
      </c>
    </row>
    <row r="824" spans="1:14" x14ac:dyDescent="0.3">
      <c r="A824" t="s">
        <v>311</v>
      </c>
      <c r="B824" t="s">
        <v>7</v>
      </c>
      <c r="C824" s="1">
        <v>42369</v>
      </c>
      <c r="D824" s="65">
        <f t="shared" si="47"/>
        <v>2015</v>
      </c>
      <c r="E824" s="66" t="s">
        <v>49</v>
      </c>
      <c r="F824" s="66" t="s">
        <v>86</v>
      </c>
      <c r="G824" s="2">
        <v>22365000000</v>
      </c>
      <c r="H824" s="2">
        <v>15468000000</v>
      </c>
      <c r="I824" s="2">
        <v>3219000000</v>
      </c>
      <c r="J824">
        <v>0</v>
      </c>
      <c r="K824" s="2">
        <v>1294000000</v>
      </c>
      <c r="L824" s="2">
        <f t="shared" si="48"/>
        <v>4513000000</v>
      </c>
      <c r="M824" s="2">
        <f t="shared" si="49"/>
        <v>6897000000</v>
      </c>
      <c r="N824" s="2">
        <f t="shared" si="50"/>
        <v>2384000000</v>
      </c>
    </row>
    <row r="825" spans="1:14" x14ac:dyDescent="0.3">
      <c r="A825" t="s">
        <v>312</v>
      </c>
      <c r="B825" t="s">
        <v>2</v>
      </c>
      <c r="C825" s="1">
        <v>41274</v>
      </c>
      <c r="D825" s="65">
        <f t="shared" si="47"/>
        <v>2012</v>
      </c>
      <c r="E825" s="66" t="s">
        <v>9</v>
      </c>
      <c r="F825" s="66" t="s">
        <v>313</v>
      </c>
      <c r="G825" s="2">
        <v>6956200000</v>
      </c>
      <c r="H825">
        <v>0</v>
      </c>
      <c r="I825" s="2">
        <v>6279100000</v>
      </c>
      <c r="J825">
        <v>0</v>
      </c>
      <c r="K825">
        <v>0</v>
      </c>
      <c r="L825" s="2">
        <f t="shared" si="48"/>
        <v>6279100000</v>
      </c>
      <c r="M825" s="2">
        <f t="shared" si="49"/>
        <v>6956200000</v>
      </c>
      <c r="N825" s="2">
        <f t="shared" si="50"/>
        <v>677100000</v>
      </c>
    </row>
    <row r="826" spans="1:14" x14ac:dyDescent="0.3">
      <c r="A826" t="s">
        <v>312</v>
      </c>
      <c r="B826" t="s">
        <v>5</v>
      </c>
      <c r="C826" s="1">
        <v>41639</v>
      </c>
      <c r="D826" s="65">
        <f t="shared" si="47"/>
        <v>2013</v>
      </c>
      <c r="E826" s="66" t="s">
        <v>9</v>
      </c>
      <c r="F826" s="66" t="s">
        <v>313</v>
      </c>
      <c r="G826" s="2">
        <v>7122300000</v>
      </c>
      <c r="H826">
        <v>0</v>
      </c>
      <c r="I826" s="2">
        <v>6463400000</v>
      </c>
      <c r="J826">
        <v>0</v>
      </c>
      <c r="K826">
        <v>0</v>
      </c>
      <c r="L826" s="2">
        <f t="shared" si="48"/>
        <v>6463400000</v>
      </c>
      <c r="M826" s="2">
        <f t="shared" si="49"/>
        <v>7122300000</v>
      </c>
      <c r="N826" s="2">
        <f t="shared" si="50"/>
        <v>658900000</v>
      </c>
    </row>
    <row r="827" spans="1:14" x14ac:dyDescent="0.3">
      <c r="A827" t="s">
        <v>312</v>
      </c>
      <c r="B827" t="s">
        <v>6</v>
      </c>
      <c r="C827" s="1">
        <v>42004</v>
      </c>
      <c r="D827" s="65">
        <f t="shared" si="47"/>
        <v>2014</v>
      </c>
      <c r="E827" s="66" t="s">
        <v>9</v>
      </c>
      <c r="F827" s="66" t="s">
        <v>313</v>
      </c>
      <c r="G827" s="2">
        <v>7537100000</v>
      </c>
      <c r="H827">
        <v>0</v>
      </c>
      <c r="I827" s="2">
        <v>6748500000</v>
      </c>
      <c r="J827">
        <v>0</v>
      </c>
      <c r="K827">
        <v>0</v>
      </c>
      <c r="L827" s="2">
        <f t="shared" si="48"/>
        <v>6748500000</v>
      </c>
      <c r="M827" s="2">
        <f t="shared" si="49"/>
        <v>7537100000</v>
      </c>
      <c r="N827" s="2">
        <f t="shared" si="50"/>
        <v>788600000</v>
      </c>
    </row>
    <row r="828" spans="1:14" x14ac:dyDescent="0.3">
      <c r="A828" t="s">
        <v>312</v>
      </c>
      <c r="B828" t="s">
        <v>7</v>
      </c>
      <c r="C828" s="1">
        <v>42369</v>
      </c>
      <c r="D828" s="65">
        <f t="shared" si="47"/>
        <v>2015</v>
      </c>
      <c r="E828" s="66" t="s">
        <v>9</v>
      </c>
      <c r="F828" s="66" t="s">
        <v>313</v>
      </c>
      <c r="G828" s="2">
        <v>7613800000</v>
      </c>
      <c r="H828">
        <v>0</v>
      </c>
      <c r="I828" s="2">
        <v>6742700000</v>
      </c>
      <c r="J828">
        <v>0</v>
      </c>
      <c r="K828">
        <v>0</v>
      </c>
      <c r="L828" s="2">
        <f t="shared" si="48"/>
        <v>6742700000</v>
      </c>
      <c r="M828" s="2">
        <f t="shared" si="49"/>
        <v>7613800000</v>
      </c>
      <c r="N828" s="2">
        <f t="shared" si="50"/>
        <v>871100000</v>
      </c>
    </row>
    <row r="829" spans="1:14" x14ac:dyDescent="0.3">
      <c r="A829" t="s">
        <v>314</v>
      </c>
      <c r="B829" t="s">
        <v>2</v>
      </c>
      <c r="C829" s="1">
        <v>41274</v>
      </c>
      <c r="D829" s="65">
        <f t="shared" si="47"/>
        <v>2012</v>
      </c>
      <c r="E829" s="66" t="s">
        <v>42</v>
      </c>
      <c r="F829" s="66" t="s">
        <v>43</v>
      </c>
      <c r="G829" s="2">
        <v>3003955000</v>
      </c>
      <c r="H829" s="2">
        <v>1277113000</v>
      </c>
      <c r="I829" s="2">
        <v>850371000</v>
      </c>
      <c r="J829">
        <v>0</v>
      </c>
      <c r="K829" s="2">
        <v>316344000</v>
      </c>
      <c r="L829" s="2">
        <f t="shared" si="48"/>
        <v>1166715000</v>
      </c>
      <c r="M829" s="2">
        <f t="shared" si="49"/>
        <v>1726842000</v>
      </c>
      <c r="N829" s="2">
        <f t="shared" si="50"/>
        <v>560127000</v>
      </c>
    </row>
    <row r="830" spans="1:14" x14ac:dyDescent="0.3">
      <c r="A830" t="s">
        <v>314</v>
      </c>
      <c r="B830" t="s">
        <v>5</v>
      </c>
      <c r="C830" s="1">
        <v>41639</v>
      </c>
      <c r="D830" s="65">
        <f t="shared" si="47"/>
        <v>2013</v>
      </c>
      <c r="E830" s="66" t="s">
        <v>42</v>
      </c>
      <c r="F830" s="66" t="s">
        <v>43</v>
      </c>
      <c r="G830" s="2">
        <v>3024623000</v>
      </c>
      <c r="H830" s="2">
        <v>1288878000</v>
      </c>
      <c r="I830" s="2">
        <v>924031000</v>
      </c>
      <c r="J830">
        <v>0</v>
      </c>
      <c r="K830" s="2">
        <v>322037000</v>
      </c>
      <c r="L830" s="2">
        <f t="shared" si="48"/>
        <v>1246068000</v>
      </c>
      <c r="M830" s="2">
        <f t="shared" si="49"/>
        <v>1735745000</v>
      </c>
      <c r="N830" s="2">
        <f t="shared" si="50"/>
        <v>489677000</v>
      </c>
    </row>
    <row r="831" spans="1:14" x14ac:dyDescent="0.3">
      <c r="A831" t="s">
        <v>314</v>
      </c>
      <c r="B831" t="s">
        <v>6</v>
      </c>
      <c r="C831" s="1">
        <v>42004</v>
      </c>
      <c r="D831" s="65">
        <f t="shared" si="47"/>
        <v>2014</v>
      </c>
      <c r="E831" s="66" t="s">
        <v>42</v>
      </c>
      <c r="F831" s="66" t="s">
        <v>43</v>
      </c>
      <c r="G831" s="2">
        <v>3117693000</v>
      </c>
      <c r="H831" s="2">
        <v>1344636000</v>
      </c>
      <c r="I831" s="2">
        <v>869572000</v>
      </c>
      <c r="J831">
        <v>0</v>
      </c>
      <c r="K831" s="2">
        <v>353143000</v>
      </c>
      <c r="L831" s="2">
        <f t="shared" si="48"/>
        <v>1222715000</v>
      </c>
      <c r="M831" s="2">
        <f t="shared" si="49"/>
        <v>1773057000</v>
      </c>
      <c r="N831" s="2">
        <f t="shared" si="50"/>
        <v>550342000</v>
      </c>
    </row>
    <row r="832" spans="1:14" x14ac:dyDescent="0.3">
      <c r="A832" t="s">
        <v>314</v>
      </c>
      <c r="B832" t="s">
        <v>7</v>
      </c>
      <c r="C832" s="1">
        <v>42369</v>
      </c>
      <c r="D832" s="65">
        <f t="shared" si="47"/>
        <v>2015</v>
      </c>
      <c r="E832" s="66" t="s">
        <v>42</v>
      </c>
      <c r="F832" s="66" t="s">
        <v>43</v>
      </c>
      <c r="G832" s="2">
        <v>3007976000</v>
      </c>
      <c r="H832" s="2">
        <v>1290025000</v>
      </c>
      <c r="I832" s="2">
        <v>844960000</v>
      </c>
      <c r="J832">
        <v>0</v>
      </c>
      <c r="K832" s="2">
        <v>345464000</v>
      </c>
      <c r="L832" s="2">
        <f t="shared" si="48"/>
        <v>1190424000</v>
      </c>
      <c r="M832" s="2">
        <f t="shared" si="49"/>
        <v>1717951000</v>
      </c>
      <c r="N832" s="2">
        <f t="shared" si="50"/>
        <v>527527000</v>
      </c>
    </row>
    <row r="833" spans="1:14" x14ac:dyDescent="0.3">
      <c r="A833" t="s">
        <v>315</v>
      </c>
      <c r="B833" t="s">
        <v>2</v>
      </c>
      <c r="C833" s="1">
        <v>41639</v>
      </c>
      <c r="D833" s="65">
        <f t="shared" si="47"/>
        <v>2013</v>
      </c>
      <c r="E833" s="66" t="s">
        <v>15</v>
      </c>
      <c r="F833" s="66" t="s">
        <v>20</v>
      </c>
      <c r="G833" s="2">
        <v>2265100000</v>
      </c>
      <c r="H833" s="2">
        <v>670900000</v>
      </c>
      <c r="I833" s="2">
        <v>574000000</v>
      </c>
      <c r="J833" s="2">
        <v>167700000</v>
      </c>
      <c r="K833">
        <v>0</v>
      </c>
      <c r="L833" s="2">
        <f t="shared" si="48"/>
        <v>741700000</v>
      </c>
      <c r="M833" s="2">
        <f t="shared" si="49"/>
        <v>1594200000</v>
      </c>
      <c r="N833" s="2">
        <f t="shared" si="50"/>
        <v>852500000</v>
      </c>
    </row>
    <row r="834" spans="1:14" x14ac:dyDescent="0.3">
      <c r="A834" t="s">
        <v>315</v>
      </c>
      <c r="B834" t="s">
        <v>5</v>
      </c>
      <c r="C834" s="1">
        <v>42004</v>
      </c>
      <c r="D834" s="65">
        <f t="shared" si="47"/>
        <v>2014</v>
      </c>
      <c r="E834" s="66" t="s">
        <v>15</v>
      </c>
      <c r="F834" s="66" t="s">
        <v>20</v>
      </c>
      <c r="G834" s="2">
        <v>2131700000</v>
      </c>
      <c r="H834" s="2">
        <v>717900000</v>
      </c>
      <c r="I834" s="2">
        <v>691000000</v>
      </c>
      <c r="J834" s="2">
        <v>178000000</v>
      </c>
      <c r="K834">
        <v>0</v>
      </c>
      <c r="L834" s="2">
        <f t="shared" si="48"/>
        <v>869000000</v>
      </c>
      <c r="M834" s="2">
        <f t="shared" si="49"/>
        <v>1413800000</v>
      </c>
      <c r="N834" s="2">
        <f t="shared" si="50"/>
        <v>544800000</v>
      </c>
    </row>
    <row r="835" spans="1:14" x14ac:dyDescent="0.3">
      <c r="A835" t="s">
        <v>315</v>
      </c>
      <c r="B835" t="s">
        <v>6</v>
      </c>
      <c r="C835" s="1">
        <v>42369</v>
      </c>
      <c r="D835" s="65">
        <f t="shared" ref="D835:D898" si="51">YEAR(C835)</f>
        <v>2015</v>
      </c>
      <c r="E835" s="66" t="s">
        <v>15</v>
      </c>
      <c r="F835" s="66" t="s">
        <v>20</v>
      </c>
      <c r="G835" s="2">
        <v>2384400000</v>
      </c>
      <c r="H835" s="2">
        <v>806500000</v>
      </c>
      <c r="I835" s="2">
        <v>640500000</v>
      </c>
      <c r="J835" s="2">
        <v>197400000</v>
      </c>
      <c r="K835">
        <v>0</v>
      </c>
      <c r="L835" s="2">
        <f t="shared" ref="L835:L898" si="52">I835+J835+K835</f>
        <v>837900000</v>
      </c>
      <c r="M835" s="2">
        <f t="shared" ref="M835:M898" si="53">G835-H835</f>
        <v>1577900000</v>
      </c>
      <c r="N835" s="2">
        <f t="shared" ref="N835:N898" si="54">M835-L835</f>
        <v>740000000</v>
      </c>
    </row>
    <row r="836" spans="1:14" x14ac:dyDescent="0.3">
      <c r="A836" t="s">
        <v>315</v>
      </c>
      <c r="B836" t="s">
        <v>7</v>
      </c>
      <c r="C836" s="1">
        <v>42735</v>
      </c>
      <c r="D836" s="65">
        <f t="shared" si="51"/>
        <v>2016</v>
      </c>
      <c r="E836" s="66" t="s">
        <v>15</v>
      </c>
      <c r="F836" s="66" t="s">
        <v>20</v>
      </c>
      <c r="G836" s="2">
        <v>2704400000</v>
      </c>
      <c r="H836" s="2">
        <v>814300000</v>
      </c>
      <c r="I836" s="2">
        <v>705300000</v>
      </c>
      <c r="J836" s="2">
        <v>239600000</v>
      </c>
      <c r="K836">
        <v>0</v>
      </c>
      <c r="L836" s="2">
        <f t="shared" si="52"/>
        <v>944900000</v>
      </c>
      <c r="M836" s="2">
        <f t="shared" si="53"/>
        <v>1890100000</v>
      </c>
      <c r="N836" s="2">
        <f t="shared" si="54"/>
        <v>945200000</v>
      </c>
    </row>
    <row r="837" spans="1:14" x14ac:dyDescent="0.3">
      <c r="A837" t="s">
        <v>316</v>
      </c>
      <c r="B837" t="s">
        <v>2</v>
      </c>
      <c r="C837" s="1">
        <v>41639</v>
      </c>
      <c r="D837" s="65">
        <f t="shared" si="51"/>
        <v>2013</v>
      </c>
      <c r="E837" s="66" t="s">
        <v>3</v>
      </c>
      <c r="F837" s="66" t="s">
        <v>147</v>
      </c>
      <c r="G837" s="2">
        <v>14135000000</v>
      </c>
      <c r="H837" s="2">
        <v>8554000000</v>
      </c>
      <c r="I837" s="2">
        <v>2815000000</v>
      </c>
      <c r="J837">
        <v>0</v>
      </c>
      <c r="K837" s="2">
        <v>250000000</v>
      </c>
      <c r="L837" s="2">
        <f t="shared" si="52"/>
        <v>3065000000</v>
      </c>
      <c r="M837" s="2">
        <f t="shared" si="53"/>
        <v>5581000000</v>
      </c>
      <c r="N837" s="2">
        <f t="shared" si="54"/>
        <v>2516000000</v>
      </c>
    </row>
    <row r="838" spans="1:14" x14ac:dyDescent="0.3">
      <c r="A838" t="s">
        <v>316</v>
      </c>
      <c r="B838" t="s">
        <v>5</v>
      </c>
      <c r="C838" s="1">
        <v>42004</v>
      </c>
      <c r="D838" s="65">
        <f t="shared" si="51"/>
        <v>2014</v>
      </c>
      <c r="E838" s="66" t="s">
        <v>3</v>
      </c>
      <c r="F838" s="66" t="s">
        <v>147</v>
      </c>
      <c r="G838" s="2">
        <v>14484000000</v>
      </c>
      <c r="H838" s="2">
        <v>8673000000</v>
      </c>
      <c r="I838" s="2">
        <v>2678000000</v>
      </c>
      <c r="J838">
        <v>0</v>
      </c>
      <c r="K838" s="2">
        <v>245000000</v>
      </c>
      <c r="L838" s="2">
        <f t="shared" si="52"/>
        <v>2923000000</v>
      </c>
      <c r="M838" s="2">
        <f t="shared" si="53"/>
        <v>5811000000</v>
      </c>
      <c r="N838" s="2">
        <f t="shared" si="54"/>
        <v>2888000000</v>
      </c>
    </row>
    <row r="839" spans="1:14" x14ac:dyDescent="0.3">
      <c r="A839" t="s">
        <v>316</v>
      </c>
      <c r="B839" t="s">
        <v>6</v>
      </c>
      <c r="C839" s="1">
        <v>42369</v>
      </c>
      <c r="D839" s="65">
        <f t="shared" si="51"/>
        <v>2015</v>
      </c>
      <c r="E839" s="66" t="s">
        <v>3</v>
      </c>
      <c r="F839" s="66" t="s">
        <v>147</v>
      </c>
      <c r="G839" s="2">
        <v>13405000000</v>
      </c>
      <c r="H839" s="2">
        <v>7888000000</v>
      </c>
      <c r="I839" s="2">
        <v>2417000000</v>
      </c>
      <c r="J839">
        <v>0</v>
      </c>
      <c r="K839" s="2">
        <v>233000000</v>
      </c>
      <c r="L839" s="2">
        <f t="shared" si="52"/>
        <v>2650000000</v>
      </c>
      <c r="M839" s="2">
        <f t="shared" si="53"/>
        <v>5517000000</v>
      </c>
      <c r="N839" s="2">
        <f t="shared" si="54"/>
        <v>2867000000</v>
      </c>
    </row>
    <row r="840" spans="1:14" x14ac:dyDescent="0.3">
      <c r="A840" t="s">
        <v>316</v>
      </c>
      <c r="B840" t="s">
        <v>7</v>
      </c>
      <c r="C840" s="1">
        <v>42735</v>
      </c>
      <c r="D840" s="65">
        <f t="shared" si="51"/>
        <v>2016</v>
      </c>
      <c r="E840" s="66" t="s">
        <v>3</v>
      </c>
      <c r="F840" s="66" t="s">
        <v>147</v>
      </c>
      <c r="G840" s="2">
        <v>13599000000</v>
      </c>
      <c r="H840" s="2">
        <v>7896000000</v>
      </c>
      <c r="I840" s="2">
        <v>2415000000</v>
      </c>
      <c r="J840">
        <v>0</v>
      </c>
      <c r="K840" s="2">
        <v>224000000</v>
      </c>
      <c r="L840" s="2">
        <f t="shared" si="52"/>
        <v>2639000000</v>
      </c>
      <c r="M840" s="2">
        <f t="shared" si="53"/>
        <v>5703000000</v>
      </c>
      <c r="N840" s="2">
        <f t="shared" si="54"/>
        <v>3064000000</v>
      </c>
    </row>
    <row r="841" spans="1:14" x14ac:dyDescent="0.3">
      <c r="A841" t="s">
        <v>317</v>
      </c>
      <c r="B841" t="s">
        <v>2</v>
      </c>
      <c r="C841" s="1">
        <v>41274</v>
      </c>
      <c r="D841" s="65">
        <f t="shared" si="51"/>
        <v>2012</v>
      </c>
      <c r="E841" s="66" t="s">
        <v>37</v>
      </c>
      <c r="F841" s="66" t="s">
        <v>63</v>
      </c>
      <c r="G841" s="2">
        <v>4050400000</v>
      </c>
      <c r="H841">
        <v>0</v>
      </c>
      <c r="I841" s="2">
        <v>3207800000</v>
      </c>
      <c r="J841">
        <v>0</v>
      </c>
      <c r="K841">
        <v>0</v>
      </c>
      <c r="L841" s="2">
        <f t="shared" si="52"/>
        <v>3207800000</v>
      </c>
      <c r="M841" s="2">
        <f t="shared" si="53"/>
        <v>4050400000</v>
      </c>
      <c r="N841" s="2">
        <f t="shared" si="54"/>
        <v>842600000</v>
      </c>
    </row>
    <row r="842" spans="1:14" x14ac:dyDescent="0.3">
      <c r="A842" t="s">
        <v>317</v>
      </c>
      <c r="B842" t="s">
        <v>5</v>
      </c>
      <c r="C842" s="1">
        <v>41639</v>
      </c>
      <c r="D842" s="65">
        <f t="shared" si="51"/>
        <v>2013</v>
      </c>
      <c r="E842" s="66" t="s">
        <v>37</v>
      </c>
      <c r="F842" s="66" t="s">
        <v>63</v>
      </c>
      <c r="G842" s="2">
        <v>4644600000</v>
      </c>
      <c r="H842">
        <v>0</v>
      </c>
      <c r="I842" s="2">
        <v>3524400000</v>
      </c>
      <c r="J842">
        <v>0</v>
      </c>
      <c r="K842">
        <v>0</v>
      </c>
      <c r="L842" s="2">
        <f t="shared" si="52"/>
        <v>3524400000</v>
      </c>
      <c r="M842" s="2">
        <f t="shared" si="53"/>
        <v>4644600000</v>
      </c>
      <c r="N842" s="2">
        <f t="shared" si="54"/>
        <v>1120200000</v>
      </c>
    </row>
    <row r="843" spans="1:14" x14ac:dyDescent="0.3">
      <c r="A843" t="s">
        <v>317</v>
      </c>
      <c r="B843" t="s">
        <v>6</v>
      </c>
      <c r="C843" s="1">
        <v>42004</v>
      </c>
      <c r="D843" s="65">
        <f t="shared" si="51"/>
        <v>2014</v>
      </c>
      <c r="E843" s="66" t="s">
        <v>37</v>
      </c>
      <c r="F843" s="66" t="s">
        <v>63</v>
      </c>
      <c r="G843" s="2">
        <v>5147100000</v>
      </c>
      <c r="H843">
        <v>0</v>
      </c>
      <c r="I843" s="2">
        <v>3870200000</v>
      </c>
      <c r="J843">
        <v>0</v>
      </c>
      <c r="K843">
        <v>0</v>
      </c>
      <c r="L843" s="2">
        <f t="shared" si="52"/>
        <v>3870200000</v>
      </c>
      <c r="M843" s="2">
        <f t="shared" si="53"/>
        <v>5147100000</v>
      </c>
      <c r="N843" s="2">
        <f t="shared" si="54"/>
        <v>1276900000</v>
      </c>
    </row>
    <row r="844" spans="1:14" x14ac:dyDescent="0.3">
      <c r="A844" t="s">
        <v>317</v>
      </c>
      <c r="B844" t="s">
        <v>7</v>
      </c>
      <c r="C844" s="1">
        <v>42369</v>
      </c>
      <c r="D844" s="65">
        <f t="shared" si="51"/>
        <v>2015</v>
      </c>
      <c r="E844" s="66" t="s">
        <v>37</v>
      </c>
      <c r="F844" s="66" t="s">
        <v>63</v>
      </c>
      <c r="G844" s="2">
        <v>5122900000</v>
      </c>
      <c r="H844">
        <v>0</v>
      </c>
      <c r="I844" s="2">
        <v>3764500000</v>
      </c>
      <c r="J844">
        <v>0</v>
      </c>
      <c r="K844">
        <v>0</v>
      </c>
      <c r="L844" s="2">
        <f t="shared" si="52"/>
        <v>3764500000</v>
      </c>
      <c r="M844" s="2">
        <f t="shared" si="53"/>
        <v>5122900000</v>
      </c>
      <c r="N844" s="2">
        <f t="shared" si="54"/>
        <v>1358400000</v>
      </c>
    </row>
    <row r="845" spans="1:14" x14ac:dyDescent="0.3">
      <c r="A845" t="s">
        <v>318</v>
      </c>
      <c r="B845" t="s">
        <v>2</v>
      </c>
      <c r="C845" s="1">
        <v>41274</v>
      </c>
      <c r="D845" s="65">
        <f t="shared" si="51"/>
        <v>2012</v>
      </c>
      <c r="E845" s="66" t="s">
        <v>3</v>
      </c>
      <c r="F845" s="66" t="s">
        <v>319</v>
      </c>
      <c r="G845" s="2">
        <v>5054980000</v>
      </c>
      <c r="H845" s="2">
        <v>3230857000</v>
      </c>
      <c r="I845" s="2">
        <v>1064757000</v>
      </c>
      <c r="J845">
        <v>0</v>
      </c>
      <c r="K845" s="2">
        <v>229166000</v>
      </c>
      <c r="L845" s="2">
        <f t="shared" si="52"/>
        <v>1293923000</v>
      </c>
      <c r="M845" s="2">
        <f t="shared" si="53"/>
        <v>1824123000</v>
      </c>
      <c r="N845" s="2">
        <f t="shared" si="54"/>
        <v>530200000</v>
      </c>
    </row>
    <row r="846" spans="1:14" x14ac:dyDescent="0.3">
      <c r="A846" t="s">
        <v>318</v>
      </c>
      <c r="B846" t="s">
        <v>5</v>
      </c>
      <c r="C846" s="1">
        <v>41639</v>
      </c>
      <c r="D846" s="65">
        <f t="shared" si="51"/>
        <v>2013</v>
      </c>
      <c r="E846" s="66" t="s">
        <v>3</v>
      </c>
      <c r="F846" s="66" t="s">
        <v>319</v>
      </c>
      <c r="G846" s="2">
        <v>5584571000</v>
      </c>
      <c r="H846" s="2">
        <v>3570801000</v>
      </c>
      <c r="I846" s="2">
        <v>1183682000</v>
      </c>
      <c r="J846">
        <v>0</v>
      </c>
      <c r="K846" s="2">
        <v>253380000</v>
      </c>
      <c r="L846" s="2">
        <f t="shared" si="52"/>
        <v>1437062000</v>
      </c>
      <c r="M846" s="2">
        <f t="shared" si="53"/>
        <v>2013770000</v>
      </c>
      <c r="N846" s="2">
        <f t="shared" si="54"/>
        <v>576708000</v>
      </c>
    </row>
    <row r="847" spans="1:14" x14ac:dyDescent="0.3">
      <c r="A847" t="s">
        <v>318</v>
      </c>
      <c r="B847" t="s">
        <v>6</v>
      </c>
      <c r="C847" s="1">
        <v>42004</v>
      </c>
      <c r="D847" s="65">
        <f t="shared" si="51"/>
        <v>2014</v>
      </c>
      <c r="E847" s="66" t="s">
        <v>3</v>
      </c>
      <c r="F847" s="66" t="s">
        <v>319</v>
      </c>
      <c r="G847" s="2">
        <v>6165441000</v>
      </c>
      <c r="H847" s="2">
        <v>3898403000</v>
      </c>
      <c r="I847" s="2">
        <v>1341000000</v>
      </c>
      <c r="J847">
        <v>0</v>
      </c>
      <c r="K847" s="2">
        <v>294496000</v>
      </c>
      <c r="L847" s="2">
        <f t="shared" si="52"/>
        <v>1635496000</v>
      </c>
      <c r="M847" s="2">
        <f t="shared" si="53"/>
        <v>2267038000</v>
      </c>
      <c r="N847" s="2">
        <f t="shared" si="54"/>
        <v>631542000</v>
      </c>
    </row>
    <row r="848" spans="1:14" x14ac:dyDescent="0.3">
      <c r="A848" t="s">
        <v>318</v>
      </c>
      <c r="B848" t="s">
        <v>7</v>
      </c>
      <c r="C848" s="1">
        <v>42369</v>
      </c>
      <c r="D848" s="65">
        <f t="shared" si="51"/>
        <v>2015</v>
      </c>
      <c r="E848" s="66" t="s">
        <v>3</v>
      </c>
      <c r="F848" s="66" t="s">
        <v>319</v>
      </c>
      <c r="G848" s="2">
        <v>6187646000</v>
      </c>
      <c r="H848" s="2">
        <v>3665578000</v>
      </c>
      <c r="I848" s="2">
        <v>1466761000</v>
      </c>
      <c r="J848">
        <v>0</v>
      </c>
      <c r="K848" s="2">
        <v>339613000</v>
      </c>
      <c r="L848" s="2">
        <f t="shared" si="52"/>
        <v>1806374000</v>
      </c>
      <c r="M848" s="2">
        <f t="shared" si="53"/>
        <v>2522068000</v>
      </c>
      <c r="N848" s="2">
        <f t="shared" si="54"/>
        <v>715694000</v>
      </c>
    </row>
    <row r="849" spans="1:14" x14ac:dyDescent="0.3">
      <c r="A849" t="s">
        <v>320</v>
      </c>
      <c r="B849" t="s">
        <v>2</v>
      </c>
      <c r="C849" s="1">
        <v>41544</v>
      </c>
      <c r="D849" s="65">
        <f t="shared" si="51"/>
        <v>2013</v>
      </c>
      <c r="E849" s="66" t="s">
        <v>3</v>
      </c>
      <c r="F849" s="66" t="s">
        <v>154</v>
      </c>
      <c r="G849" s="2">
        <v>11818376000</v>
      </c>
      <c r="H849" s="2">
        <v>9976057000</v>
      </c>
      <c r="I849" s="2">
        <v>1173340000</v>
      </c>
      <c r="J849">
        <v>0</v>
      </c>
      <c r="K849">
        <v>0</v>
      </c>
      <c r="L849" s="2">
        <f t="shared" si="52"/>
        <v>1173340000</v>
      </c>
      <c r="M849" s="2">
        <f t="shared" si="53"/>
        <v>1842319000</v>
      </c>
      <c r="N849" s="2">
        <f t="shared" si="54"/>
        <v>668979000</v>
      </c>
    </row>
    <row r="850" spans="1:14" x14ac:dyDescent="0.3">
      <c r="A850" t="s">
        <v>320</v>
      </c>
      <c r="B850" t="s">
        <v>5</v>
      </c>
      <c r="C850" s="1">
        <v>41908</v>
      </c>
      <c r="D850" s="65">
        <f t="shared" si="51"/>
        <v>2014</v>
      </c>
      <c r="E850" s="66" t="s">
        <v>3</v>
      </c>
      <c r="F850" s="66" t="s">
        <v>154</v>
      </c>
      <c r="G850" s="2">
        <v>12695157000</v>
      </c>
      <c r="H850" s="2">
        <v>10621373000</v>
      </c>
      <c r="I850" s="2">
        <v>1545716000</v>
      </c>
      <c r="J850">
        <v>0</v>
      </c>
      <c r="K850">
        <v>0</v>
      </c>
      <c r="L850" s="2">
        <f t="shared" si="52"/>
        <v>1545716000</v>
      </c>
      <c r="M850" s="2">
        <f t="shared" si="53"/>
        <v>2073784000</v>
      </c>
      <c r="N850" s="2">
        <f t="shared" si="54"/>
        <v>528068000</v>
      </c>
    </row>
    <row r="851" spans="1:14" x14ac:dyDescent="0.3">
      <c r="A851" t="s">
        <v>320</v>
      </c>
      <c r="B851" t="s">
        <v>6</v>
      </c>
      <c r="C851" s="1">
        <v>42279</v>
      </c>
      <c r="D851" s="65">
        <f t="shared" si="51"/>
        <v>2015</v>
      </c>
      <c r="E851" s="66" t="s">
        <v>3</v>
      </c>
      <c r="F851" s="66" t="s">
        <v>154</v>
      </c>
      <c r="G851" s="2">
        <v>12114832000</v>
      </c>
      <c r="H851" s="2">
        <v>10146494000</v>
      </c>
      <c r="I851" s="2">
        <v>1522811000</v>
      </c>
      <c r="J851">
        <v>0</v>
      </c>
      <c r="K851">
        <v>0</v>
      </c>
      <c r="L851" s="2">
        <f t="shared" si="52"/>
        <v>1522811000</v>
      </c>
      <c r="M851" s="2">
        <f t="shared" si="53"/>
        <v>1968338000</v>
      </c>
      <c r="N851" s="2">
        <f t="shared" si="54"/>
        <v>445527000</v>
      </c>
    </row>
    <row r="852" spans="1:14" x14ac:dyDescent="0.3">
      <c r="A852" t="s">
        <v>320</v>
      </c>
      <c r="B852" t="s">
        <v>7</v>
      </c>
      <c r="C852" s="1">
        <v>42643</v>
      </c>
      <c r="D852" s="65">
        <f t="shared" si="51"/>
        <v>2016</v>
      </c>
      <c r="E852" s="66" t="s">
        <v>3</v>
      </c>
      <c r="F852" s="66" t="s">
        <v>154</v>
      </c>
      <c r="G852" s="2">
        <v>10964157000</v>
      </c>
      <c r="H852" s="2">
        <v>9196326000</v>
      </c>
      <c r="I852" s="2">
        <v>1429233000</v>
      </c>
      <c r="J852">
        <v>0</v>
      </c>
      <c r="K852">
        <v>0</v>
      </c>
      <c r="L852" s="2">
        <f t="shared" si="52"/>
        <v>1429233000</v>
      </c>
      <c r="M852" s="2">
        <f t="shared" si="53"/>
        <v>1767831000</v>
      </c>
      <c r="N852" s="2">
        <f t="shared" si="54"/>
        <v>338598000</v>
      </c>
    </row>
    <row r="853" spans="1:14" x14ac:dyDescent="0.3">
      <c r="A853" t="s">
        <v>321</v>
      </c>
      <c r="B853" t="s">
        <v>2</v>
      </c>
      <c r="C853" s="1">
        <v>41274</v>
      </c>
      <c r="D853" s="65">
        <f t="shared" si="51"/>
        <v>2012</v>
      </c>
      <c r="E853" s="66" t="s">
        <v>12</v>
      </c>
      <c r="F853" s="66" t="s">
        <v>164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>
        <v>0</v>
      </c>
      <c r="L853" s="2">
        <f t="shared" si="52"/>
        <v>2353900000</v>
      </c>
      <c r="M853" s="2">
        <f t="shared" si="53"/>
        <v>2708800000</v>
      </c>
      <c r="N853" s="2">
        <f t="shared" si="54"/>
        <v>354900000</v>
      </c>
    </row>
    <row r="854" spans="1:14" x14ac:dyDescent="0.3">
      <c r="A854" t="s">
        <v>321</v>
      </c>
      <c r="B854" t="s">
        <v>5</v>
      </c>
      <c r="C854" s="1">
        <v>41639</v>
      </c>
      <c r="D854" s="65">
        <f t="shared" si="51"/>
        <v>2013</v>
      </c>
      <c r="E854" s="66" t="s">
        <v>12</v>
      </c>
      <c r="F854" s="66" t="s">
        <v>164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>
        <v>0</v>
      </c>
      <c r="L854" s="2">
        <f t="shared" si="52"/>
        <v>2336400000</v>
      </c>
      <c r="M854" s="2">
        <f t="shared" si="53"/>
        <v>2941400000</v>
      </c>
      <c r="N854" s="2">
        <f t="shared" si="54"/>
        <v>605000000</v>
      </c>
    </row>
    <row r="855" spans="1:14" x14ac:dyDescent="0.3">
      <c r="A855" t="s">
        <v>321</v>
      </c>
      <c r="B855" t="s">
        <v>6</v>
      </c>
      <c r="C855" s="1">
        <v>42004</v>
      </c>
      <c r="D855" s="65">
        <f t="shared" si="51"/>
        <v>2014</v>
      </c>
      <c r="E855" s="66" t="s">
        <v>12</v>
      </c>
      <c r="F855" s="66" t="s">
        <v>164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>
        <v>0</v>
      </c>
      <c r="L855" s="2">
        <f t="shared" si="52"/>
        <v>2260900000</v>
      </c>
      <c r="M855" s="2">
        <f t="shared" si="53"/>
        <v>2858200000</v>
      </c>
      <c r="N855" s="2">
        <f t="shared" si="54"/>
        <v>597300000</v>
      </c>
    </row>
    <row r="856" spans="1:14" x14ac:dyDescent="0.3">
      <c r="A856" t="s">
        <v>321</v>
      </c>
      <c r="B856" t="s">
        <v>7</v>
      </c>
      <c r="C856" s="1">
        <v>42369</v>
      </c>
      <c r="D856" s="65">
        <f t="shared" si="51"/>
        <v>2015</v>
      </c>
      <c r="E856" s="66" t="s">
        <v>12</v>
      </c>
      <c r="F856" s="66" t="s">
        <v>164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>
        <v>0</v>
      </c>
      <c r="L856" s="2">
        <f t="shared" si="52"/>
        <v>2167200000</v>
      </c>
      <c r="M856" s="2">
        <f t="shared" si="53"/>
        <v>3078600000</v>
      </c>
      <c r="N856" s="2">
        <f t="shared" si="54"/>
        <v>911400000</v>
      </c>
    </row>
    <row r="857" spans="1:14" x14ac:dyDescent="0.3">
      <c r="A857" t="s">
        <v>322</v>
      </c>
      <c r="B857" t="s">
        <v>2</v>
      </c>
      <c r="C857" s="1">
        <v>41274</v>
      </c>
      <c r="D857" s="65">
        <f t="shared" si="51"/>
        <v>2012</v>
      </c>
      <c r="E857" s="66" t="s">
        <v>37</v>
      </c>
      <c r="F857" s="66" t="s">
        <v>95</v>
      </c>
      <c r="G857" s="2">
        <v>93646000000</v>
      </c>
      <c r="H857">
        <v>0</v>
      </c>
      <c r="I857" s="2">
        <v>64729000000</v>
      </c>
      <c r="J857">
        <v>0</v>
      </c>
      <c r="K857" s="2">
        <v>3385000000</v>
      </c>
      <c r="L857" s="2">
        <f t="shared" si="52"/>
        <v>68114000000</v>
      </c>
      <c r="M857" s="2">
        <f t="shared" si="53"/>
        <v>93646000000</v>
      </c>
      <c r="N857" s="2">
        <f t="shared" si="54"/>
        <v>25532000000</v>
      </c>
    </row>
    <row r="858" spans="1:14" x14ac:dyDescent="0.3">
      <c r="A858" t="s">
        <v>322</v>
      </c>
      <c r="B858" t="s">
        <v>5</v>
      </c>
      <c r="C858" s="1">
        <v>41639</v>
      </c>
      <c r="D858" s="65">
        <f t="shared" si="51"/>
        <v>2013</v>
      </c>
      <c r="E858" s="66" t="s">
        <v>37</v>
      </c>
      <c r="F858" s="66" t="s">
        <v>95</v>
      </c>
      <c r="G858" s="2">
        <v>97142000000</v>
      </c>
      <c r="H858">
        <v>0</v>
      </c>
      <c r="I858" s="2">
        <v>70467000000</v>
      </c>
      <c r="J858">
        <v>0</v>
      </c>
      <c r="K858" s="2">
        <v>225000000</v>
      </c>
      <c r="L858" s="2">
        <f t="shared" si="52"/>
        <v>70692000000</v>
      </c>
      <c r="M858" s="2">
        <f t="shared" si="53"/>
        <v>97142000000</v>
      </c>
      <c r="N858" s="2">
        <f t="shared" si="54"/>
        <v>26450000000</v>
      </c>
    </row>
    <row r="859" spans="1:14" x14ac:dyDescent="0.3">
      <c r="A859" t="s">
        <v>322</v>
      </c>
      <c r="B859" t="s">
        <v>6</v>
      </c>
      <c r="C859" s="1">
        <v>42004</v>
      </c>
      <c r="D859" s="65">
        <f t="shared" si="51"/>
        <v>2014</v>
      </c>
      <c r="E859" s="66" t="s">
        <v>37</v>
      </c>
      <c r="F859" s="66" t="s">
        <v>95</v>
      </c>
      <c r="G859" s="2">
        <v>91973000000</v>
      </c>
      <c r="H859">
        <v>0</v>
      </c>
      <c r="I859" s="2">
        <v>61274000000</v>
      </c>
      <c r="J859">
        <v>0</v>
      </c>
      <c r="K859" s="2">
        <v>3139000000</v>
      </c>
      <c r="L859" s="2">
        <f t="shared" si="52"/>
        <v>64413000000</v>
      </c>
      <c r="M859" s="2">
        <f t="shared" si="53"/>
        <v>91973000000</v>
      </c>
      <c r="N859" s="2">
        <f t="shared" si="54"/>
        <v>27560000000</v>
      </c>
    </row>
    <row r="860" spans="1:14" x14ac:dyDescent="0.3">
      <c r="A860" t="s">
        <v>322</v>
      </c>
      <c r="B860" t="s">
        <v>7</v>
      </c>
      <c r="C860" s="1">
        <v>42369</v>
      </c>
      <c r="D860" s="65">
        <f t="shared" si="51"/>
        <v>2015</v>
      </c>
      <c r="E860" s="66" t="s">
        <v>37</v>
      </c>
      <c r="F860" s="66" t="s">
        <v>95</v>
      </c>
      <c r="G860" s="2">
        <v>89716000000</v>
      </c>
      <c r="H860">
        <v>0</v>
      </c>
      <c r="I860" s="2">
        <v>59014000000</v>
      </c>
      <c r="J860">
        <v>0</v>
      </c>
      <c r="K860" s="2">
        <v>3827000000</v>
      </c>
      <c r="L860" s="2">
        <f t="shared" si="52"/>
        <v>62841000000</v>
      </c>
      <c r="M860" s="2">
        <f t="shared" si="53"/>
        <v>89716000000</v>
      </c>
      <c r="N860" s="2">
        <f t="shared" si="54"/>
        <v>26875000000</v>
      </c>
    </row>
    <row r="861" spans="1:14" x14ac:dyDescent="0.3">
      <c r="A861" t="s">
        <v>323</v>
      </c>
      <c r="B861" t="s">
        <v>2</v>
      </c>
      <c r="C861" s="1">
        <v>41307</v>
      </c>
      <c r="D861" s="65">
        <f t="shared" si="51"/>
        <v>2013</v>
      </c>
      <c r="E861" s="66" t="s">
        <v>9</v>
      </c>
      <c r="F861" s="66" t="s">
        <v>324</v>
      </c>
      <c r="G861" s="2">
        <v>12134000000</v>
      </c>
      <c r="H861" s="2">
        <v>7432000000</v>
      </c>
      <c r="I861" s="2">
        <v>3357000000</v>
      </c>
      <c r="J861">
        <v>0</v>
      </c>
      <c r="K861">
        <v>0</v>
      </c>
      <c r="L861" s="2">
        <f t="shared" si="52"/>
        <v>3357000000</v>
      </c>
      <c r="M861" s="2">
        <f t="shared" si="53"/>
        <v>4702000000</v>
      </c>
      <c r="N861" s="2">
        <f t="shared" si="54"/>
        <v>1345000000</v>
      </c>
    </row>
    <row r="862" spans="1:14" x14ac:dyDescent="0.3">
      <c r="A862" t="s">
        <v>323</v>
      </c>
      <c r="B862" t="s">
        <v>5</v>
      </c>
      <c r="C862" s="1">
        <v>41671</v>
      </c>
      <c r="D862" s="65">
        <f t="shared" si="51"/>
        <v>2014</v>
      </c>
      <c r="E862" s="66" t="s">
        <v>9</v>
      </c>
      <c r="F862" s="66" t="s">
        <v>324</v>
      </c>
      <c r="G862" s="2">
        <v>12540000000</v>
      </c>
      <c r="H862" s="2">
        <v>7737000000</v>
      </c>
      <c r="I862" s="2">
        <v>3453000000</v>
      </c>
      <c r="J862">
        <v>0</v>
      </c>
      <c r="K862">
        <v>0</v>
      </c>
      <c r="L862" s="2">
        <f t="shared" si="52"/>
        <v>3453000000</v>
      </c>
      <c r="M862" s="2">
        <f t="shared" si="53"/>
        <v>4803000000</v>
      </c>
      <c r="N862" s="2">
        <f t="shared" si="54"/>
        <v>1350000000</v>
      </c>
    </row>
    <row r="863" spans="1:14" x14ac:dyDescent="0.3">
      <c r="A863" t="s">
        <v>323</v>
      </c>
      <c r="B863" t="s">
        <v>6</v>
      </c>
      <c r="C863" s="1">
        <v>42035</v>
      </c>
      <c r="D863" s="65">
        <f t="shared" si="51"/>
        <v>2015</v>
      </c>
      <c r="E863" s="66" t="s">
        <v>9</v>
      </c>
      <c r="F863" s="66" t="s">
        <v>324</v>
      </c>
      <c r="G863" s="2">
        <v>13506000000</v>
      </c>
      <c r="H863" s="2">
        <v>8406000000</v>
      </c>
      <c r="I863" s="2">
        <v>3777000000</v>
      </c>
      <c r="J863">
        <v>0</v>
      </c>
      <c r="K863">
        <v>0</v>
      </c>
      <c r="L863" s="2">
        <f t="shared" si="52"/>
        <v>3777000000</v>
      </c>
      <c r="M863" s="2">
        <f t="shared" si="53"/>
        <v>5100000000</v>
      </c>
      <c r="N863" s="2">
        <f t="shared" si="54"/>
        <v>1323000000</v>
      </c>
    </row>
    <row r="864" spans="1:14" x14ac:dyDescent="0.3">
      <c r="A864" t="s">
        <v>323</v>
      </c>
      <c r="B864" t="s">
        <v>7</v>
      </c>
      <c r="C864" s="1">
        <v>42399</v>
      </c>
      <c r="D864" s="65">
        <f t="shared" si="51"/>
        <v>2016</v>
      </c>
      <c r="E864" s="66" t="s">
        <v>9</v>
      </c>
      <c r="F864" s="66" t="s">
        <v>324</v>
      </c>
      <c r="G864" s="2">
        <v>14437000000</v>
      </c>
      <c r="H864" s="2">
        <v>9168000000</v>
      </c>
      <c r="I864" s="2">
        <v>4168000000</v>
      </c>
      <c r="J864">
        <v>0</v>
      </c>
      <c r="K864">
        <v>0</v>
      </c>
      <c r="L864" s="2">
        <f t="shared" si="52"/>
        <v>4168000000</v>
      </c>
      <c r="M864" s="2">
        <f t="shared" si="53"/>
        <v>5269000000</v>
      </c>
      <c r="N864" s="2">
        <f t="shared" si="54"/>
        <v>1101000000</v>
      </c>
    </row>
    <row r="865" spans="1:14" x14ac:dyDescent="0.3">
      <c r="A865" t="s">
        <v>325</v>
      </c>
      <c r="B865" t="s">
        <v>2</v>
      </c>
      <c r="C865" s="1">
        <v>41272</v>
      </c>
      <c r="D865" s="65">
        <f t="shared" si="51"/>
        <v>2012</v>
      </c>
      <c r="E865" s="66" t="s">
        <v>26</v>
      </c>
      <c r="F865" s="66" t="s">
        <v>114</v>
      </c>
      <c r="G865" s="2">
        <v>14197000000</v>
      </c>
      <c r="H865" s="2">
        <v>8763000000</v>
      </c>
      <c r="I865" s="2">
        <v>3872000000</v>
      </c>
      <c r="J865">
        <v>0</v>
      </c>
      <c r="K865">
        <v>0</v>
      </c>
      <c r="L865" s="2">
        <f t="shared" si="52"/>
        <v>3872000000</v>
      </c>
      <c r="M865" s="2">
        <f t="shared" si="53"/>
        <v>5434000000</v>
      </c>
      <c r="N865" s="2">
        <f t="shared" si="54"/>
        <v>1562000000</v>
      </c>
    </row>
    <row r="866" spans="1:14" x14ac:dyDescent="0.3">
      <c r="A866" t="s">
        <v>325</v>
      </c>
      <c r="B866" t="s">
        <v>5</v>
      </c>
      <c r="C866" s="1">
        <v>41636</v>
      </c>
      <c r="D866" s="65">
        <f t="shared" si="51"/>
        <v>2013</v>
      </c>
      <c r="E866" s="66" t="s">
        <v>26</v>
      </c>
      <c r="F866" s="66" t="s">
        <v>114</v>
      </c>
      <c r="G866" s="2">
        <v>14792000000</v>
      </c>
      <c r="H866" s="2">
        <v>8689000000</v>
      </c>
      <c r="I866" s="2">
        <v>3266000000</v>
      </c>
      <c r="J866">
        <v>0</v>
      </c>
      <c r="K866">
        <v>0</v>
      </c>
      <c r="L866" s="2">
        <f t="shared" si="52"/>
        <v>3266000000</v>
      </c>
      <c r="M866" s="2">
        <f t="shared" si="53"/>
        <v>6103000000</v>
      </c>
      <c r="N866" s="2">
        <f t="shared" si="54"/>
        <v>2837000000</v>
      </c>
    </row>
    <row r="867" spans="1:14" x14ac:dyDescent="0.3">
      <c r="A867" t="s">
        <v>325</v>
      </c>
      <c r="B867" t="s">
        <v>6</v>
      </c>
      <c r="C867" s="1">
        <v>42007</v>
      </c>
      <c r="D867" s="65">
        <f t="shared" si="51"/>
        <v>2015</v>
      </c>
      <c r="E867" s="66" t="s">
        <v>26</v>
      </c>
      <c r="F867" s="66" t="s">
        <v>114</v>
      </c>
      <c r="G867" s="2">
        <v>14580000000</v>
      </c>
      <c r="H867" s="2">
        <v>9517000000</v>
      </c>
      <c r="I867" s="2">
        <v>4039000000</v>
      </c>
      <c r="J867">
        <v>0</v>
      </c>
      <c r="K867">
        <v>0</v>
      </c>
      <c r="L867" s="2">
        <f t="shared" si="52"/>
        <v>4039000000</v>
      </c>
      <c r="M867" s="2">
        <f t="shared" si="53"/>
        <v>5063000000</v>
      </c>
      <c r="N867" s="2">
        <f t="shared" si="54"/>
        <v>1024000000</v>
      </c>
    </row>
    <row r="868" spans="1:14" x14ac:dyDescent="0.3">
      <c r="A868" t="s">
        <v>325</v>
      </c>
      <c r="B868" t="s">
        <v>7</v>
      </c>
      <c r="C868" s="1">
        <v>42371</v>
      </c>
      <c r="D868" s="65">
        <f t="shared" si="51"/>
        <v>2016</v>
      </c>
      <c r="E868" s="66" t="s">
        <v>26</v>
      </c>
      <c r="F868" s="66" t="s">
        <v>114</v>
      </c>
      <c r="G868" s="2">
        <v>13525000000</v>
      </c>
      <c r="H868" s="2">
        <v>8844000000</v>
      </c>
      <c r="I868" s="2">
        <v>3590000000</v>
      </c>
      <c r="J868">
        <v>0</v>
      </c>
      <c r="K868">
        <v>0</v>
      </c>
      <c r="L868" s="2">
        <f t="shared" si="52"/>
        <v>3590000000</v>
      </c>
      <c r="M868" s="2">
        <f t="shared" si="53"/>
        <v>4681000000</v>
      </c>
      <c r="N868" s="2">
        <f t="shared" si="54"/>
        <v>1091000000</v>
      </c>
    </row>
    <row r="869" spans="1:14" x14ac:dyDescent="0.3">
      <c r="A869" t="s">
        <v>326</v>
      </c>
      <c r="B869" t="s">
        <v>2</v>
      </c>
      <c r="C869" s="1">
        <v>41547</v>
      </c>
      <c r="D869" s="65">
        <f t="shared" si="51"/>
        <v>2013</v>
      </c>
      <c r="E869" s="66" t="s">
        <v>37</v>
      </c>
      <c r="F869" s="66" t="s">
        <v>95</v>
      </c>
      <c r="G869" s="2">
        <v>1287577000</v>
      </c>
      <c r="H869" s="2">
        <v>1073447000</v>
      </c>
      <c r="I869" s="2">
        <v>174085000</v>
      </c>
      <c r="J869">
        <v>0</v>
      </c>
      <c r="K869" s="2">
        <v>12784000</v>
      </c>
      <c r="L869" s="2">
        <f t="shared" si="52"/>
        <v>186869000</v>
      </c>
      <c r="M869" s="2">
        <f t="shared" si="53"/>
        <v>214130000</v>
      </c>
      <c r="N869" s="2">
        <f t="shared" si="54"/>
        <v>27261000</v>
      </c>
    </row>
    <row r="870" spans="1:14" x14ac:dyDescent="0.3">
      <c r="A870" t="s">
        <v>326</v>
      </c>
      <c r="B870" t="s">
        <v>5</v>
      </c>
      <c r="C870" s="1">
        <v>41912</v>
      </c>
      <c r="D870" s="65">
        <f t="shared" si="51"/>
        <v>2014</v>
      </c>
      <c r="E870" s="66" t="s">
        <v>37</v>
      </c>
      <c r="F870" s="66" t="s">
        <v>95</v>
      </c>
      <c r="G870" s="2">
        <v>1463767000</v>
      </c>
      <c r="H870" s="2">
        <v>1200308000</v>
      </c>
      <c r="I870" s="2">
        <v>194491000</v>
      </c>
      <c r="J870">
        <v>0</v>
      </c>
      <c r="K870" s="2">
        <v>13279000</v>
      </c>
      <c r="L870" s="2">
        <f t="shared" si="52"/>
        <v>207770000</v>
      </c>
      <c r="M870" s="2">
        <f t="shared" si="53"/>
        <v>263459000</v>
      </c>
      <c r="N870" s="2">
        <f t="shared" si="54"/>
        <v>55689000</v>
      </c>
    </row>
    <row r="871" spans="1:14" x14ac:dyDescent="0.3">
      <c r="A871" t="s">
        <v>326</v>
      </c>
      <c r="B871" t="s">
        <v>6</v>
      </c>
      <c r="C871" s="1">
        <v>42277</v>
      </c>
      <c r="D871" s="65">
        <f t="shared" si="51"/>
        <v>2015</v>
      </c>
      <c r="E871" s="66" t="s">
        <v>37</v>
      </c>
      <c r="F871" s="66" t="s">
        <v>95</v>
      </c>
      <c r="G871" s="2">
        <v>1627413000</v>
      </c>
      <c r="H871" s="2">
        <v>1354969000</v>
      </c>
      <c r="I871" s="2">
        <v>207519000</v>
      </c>
      <c r="J871">
        <v>0</v>
      </c>
      <c r="K871" s="2">
        <v>13338000</v>
      </c>
      <c r="L871" s="2">
        <f t="shared" si="52"/>
        <v>220857000</v>
      </c>
      <c r="M871" s="2">
        <f t="shared" si="53"/>
        <v>272444000</v>
      </c>
      <c r="N871" s="2">
        <f t="shared" si="54"/>
        <v>51587000</v>
      </c>
    </row>
    <row r="872" spans="1:14" x14ac:dyDescent="0.3">
      <c r="A872" t="s">
        <v>326</v>
      </c>
      <c r="B872" t="s">
        <v>7</v>
      </c>
      <c r="C872" s="1">
        <v>42643</v>
      </c>
      <c r="D872" s="65">
        <f t="shared" si="51"/>
        <v>2016</v>
      </c>
      <c r="E872" s="66" t="s">
        <v>37</v>
      </c>
      <c r="F872" s="66" t="s">
        <v>95</v>
      </c>
      <c r="G872" s="2">
        <v>1822114000</v>
      </c>
      <c r="H872" s="2">
        <v>1524907000</v>
      </c>
      <c r="I872" s="2">
        <v>224088000</v>
      </c>
      <c r="J872">
        <v>0</v>
      </c>
      <c r="K872" s="2">
        <v>13794000</v>
      </c>
      <c r="L872" s="2">
        <f t="shared" si="52"/>
        <v>237882000</v>
      </c>
      <c r="M872" s="2">
        <f t="shared" si="53"/>
        <v>297207000</v>
      </c>
      <c r="N872" s="2">
        <f t="shared" si="54"/>
        <v>59325000</v>
      </c>
    </row>
    <row r="873" spans="1:14" x14ac:dyDescent="0.3">
      <c r="A873" t="s">
        <v>327</v>
      </c>
      <c r="B873" t="s">
        <v>2</v>
      </c>
      <c r="C873" s="1">
        <v>41274</v>
      </c>
      <c r="D873" s="65">
        <f t="shared" si="51"/>
        <v>2012</v>
      </c>
      <c r="E873" s="66" t="s">
        <v>42</v>
      </c>
      <c r="F873" s="66" t="s">
        <v>43</v>
      </c>
      <c r="G873" s="2">
        <v>793373000</v>
      </c>
      <c r="H873" s="2">
        <v>206974000</v>
      </c>
      <c r="I873" s="2">
        <v>123524000</v>
      </c>
      <c r="J873">
        <v>0</v>
      </c>
      <c r="K873" s="2">
        <v>214827000</v>
      </c>
      <c r="L873" s="2">
        <f t="shared" si="52"/>
        <v>338351000</v>
      </c>
      <c r="M873" s="2">
        <f t="shared" si="53"/>
        <v>586399000</v>
      </c>
      <c r="N873" s="2">
        <f t="shared" si="54"/>
        <v>248048000</v>
      </c>
    </row>
    <row r="874" spans="1:14" x14ac:dyDescent="0.3">
      <c r="A874" t="s">
        <v>327</v>
      </c>
      <c r="B874" t="s">
        <v>5</v>
      </c>
      <c r="C874" s="1">
        <v>41639</v>
      </c>
      <c r="D874" s="65">
        <f t="shared" si="51"/>
        <v>2013</v>
      </c>
      <c r="E874" s="66" t="s">
        <v>42</v>
      </c>
      <c r="F874" s="66" t="s">
        <v>43</v>
      </c>
      <c r="G874" s="2">
        <v>861527000</v>
      </c>
      <c r="H874" s="2">
        <v>221498000</v>
      </c>
      <c r="I874" s="2">
        <v>127470000</v>
      </c>
      <c r="J874">
        <v>0</v>
      </c>
      <c r="K874" s="2">
        <v>224713000</v>
      </c>
      <c r="L874" s="2">
        <f t="shared" si="52"/>
        <v>352183000</v>
      </c>
      <c r="M874" s="2">
        <f t="shared" si="53"/>
        <v>640029000</v>
      </c>
      <c r="N874" s="2">
        <f t="shared" si="54"/>
        <v>287846000</v>
      </c>
    </row>
    <row r="875" spans="1:14" x14ac:dyDescent="0.3">
      <c r="A875" t="s">
        <v>327</v>
      </c>
      <c r="B875" t="s">
        <v>6</v>
      </c>
      <c r="C875" s="1">
        <v>42004</v>
      </c>
      <c r="D875" s="65">
        <f t="shared" si="51"/>
        <v>2014</v>
      </c>
      <c r="E875" s="66" t="s">
        <v>42</v>
      </c>
      <c r="F875" s="66" t="s">
        <v>43</v>
      </c>
      <c r="G875" s="2">
        <v>993897000</v>
      </c>
      <c r="H875" s="2">
        <v>258617000</v>
      </c>
      <c r="I875" s="2">
        <v>122201000</v>
      </c>
      <c r="J875">
        <v>0</v>
      </c>
      <c r="K875" s="2">
        <v>258074000</v>
      </c>
      <c r="L875" s="2">
        <f t="shared" si="52"/>
        <v>380275000</v>
      </c>
      <c r="M875" s="2">
        <f t="shared" si="53"/>
        <v>735280000</v>
      </c>
      <c r="N875" s="2">
        <f t="shared" si="54"/>
        <v>355005000</v>
      </c>
    </row>
    <row r="876" spans="1:14" x14ac:dyDescent="0.3">
      <c r="A876" t="s">
        <v>327</v>
      </c>
      <c r="B876" t="s">
        <v>7</v>
      </c>
      <c r="C876" s="1">
        <v>42369</v>
      </c>
      <c r="D876" s="65">
        <f t="shared" si="51"/>
        <v>2015</v>
      </c>
      <c r="E876" s="66" t="s">
        <v>42</v>
      </c>
      <c r="F876" s="66" t="s">
        <v>43</v>
      </c>
      <c r="G876" s="2">
        <v>1166769000</v>
      </c>
      <c r="H876" s="2">
        <v>304477000</v>
      </c>
      <c r="I876" s="2">
        <v>122735000</v>
      </c>
      <c r="J876">
        <v>0</v>
      </c>
      <c r="K876" s="2">
        <v>344527000</v>
      </c>
      <c r="L876" s="2">
        <f t="shared" si="52"/>
        <v>467262000</v>
      </c>
      <c r="M876" s="2">
        <f t="shared" si="53"/>
        <v>862292000</v>
      </c>
      <c r="N876" s="2">
        <f t="shared" si="54"/>
        <v>395030000</v>
      </c>
    </row>
    <row r="877" spans="1:14" x14ac:dyDescent="0.3">
      <c r="A877" t="s">
        <v>328</v>
      </c>
      <c r="B877" t="s">
        <v>2</v>
      </c>
      <c r="C877" s="1">
        <v>41455</v>
      </c>
      <c r="D877" s="65">
        <f t="shared" si="51"/>
        <v>2013</v>
      </c>
      <c r="E877" s="66" t="s">
        <v>12</v>
      </c>
      <c r="F877" s="66" t="s">
        <v>58</v>
      </c>
      <c r="G877" s="2">
        <v>2842781000</v>
      </c>
      <c r="H877" s="2">
        <v>1237452000</v>
      </c>
      <c r="I877" s="2">
        <v>387812000</v>
      </c>
      <c r="J877" s="2">
        <v>487832000</v>
      </c>
      <c r="K877">
        <v>0</v>
      </c>
      <c r="L877" s="2">
        <f t="shared" si="52"/>
        <v>875644000</v>
      </c>
      <c r="M877" s="2">
        <f t="shared" si="53"/>
        <v>1605329000</v>
      </c>
      <c r="N877" s="2">
        <f t="shared" si="54"/>
        <v>729685000</v>
      </c>
    </row>
    <row r="878" spans="1:14" x14ac:dyDescent="0.3">
      <c r="A878" t="s">
        <v>328</v>
      </c>
      <c r="B878" t="s">
        <v>5</v>
      </c>
      <c r="C878" s="1">
        <v>41820</v>
      </c>
      <c r="D878" s="65">
        <f t="shared" si="51"/>
        <v>2014</v>
      </c>
      <c r="E878" s="66" t="s">
        <v>12</v>
      </c>
      <c r="F878" s="66" t="s">
        <v>58</v>
      </c>
      <c r="G878" s="2">
        <v>2929408000</v>
      </c>
      <c r="H878" s="2">
        <v>1232962000</v>
      </c>
      <c r="I878" s="2">
        <v>384907000</v>
      </c>
      <c r="J878" s="2">
        <v>539469000</v>
      </c>
      <c r="K878">
        <v>0</v>
      </c>
      <c r="L878" s="2">
        <f t="shared" si="52"/>
        <v>924376000</v>
      </c>
      <c r="M878" s="2">
        <f t="shared" si="53"/>
        <v>1696446000</v>
      </c>
      <c r="N878" s="2">
        <f t="shared" si="54"/>
        <v>772070000</v>
      </c>
    </row>
    <row r="879" spans="1:14" x14ac:dyDescent="0.3">
      <c r="A879" t="s">
        <v>328</v>
      </c>
      <c r="B879" t="s">
        <v>6</v>
      </c>
      <c r="C879" s="1">
        <v>42185</v>
      </c>
      <c r="D879" s="65">
        <f t="shared" si="51"/>
        <v>2015</v>
      </c>
      <c r="E879" s="66" t="s">
        <v>12</v>
      </c>
      <c r="F879" s="66" t="s">
        <v>58</v>
      </c>
      <c r="G879" s="2">
        <v>2814049000</v>
      </c>
      <c r="H879" s="2">
        <v>1215229000</v>
      </c>
      <c r="I879" s="2">
        <v>406864000</v>
      </c>
      <c r="J879" s="2">
        <v>530616000</v>
      </c>
      <c r="K879">
        <v>0</v>
      </c>
      <c r="L879" s="2">
        <f t="shared" si="52"/>
        <v>937480000</v>
      </c>
      <c r="M879" s="2">
        <f t="shared" si="53"/>
        <v>1598820000</v>
      </c>
      <c r="N879" s="2">
        <f t="shared" si="54"/>
        <v>661340000</v>
      </c>
    </row>
    <row r="880" spans="1:14" x14ac:dyDescent="0.3">
      <c r="A880" t="s">
        <v>328</v>
      </c>
      <c r="B880" t="s">
        <v>7</v>
      </c>
      <c r="C880" s="1">
        <v>42551</v>
      </c>
      <c r="D880" s="65">
        <f t="shared" si="51"/>
        <v>2016</v>
      </c>
      <c r="E880" s="66" t="s">
        <v>12</v>
      </c>
      <c r="F880" s="66" t="s">
        <v>58</v>
      </c>
      <c r="G880" s="2">
        <v>2984493000</v>
      </c>
      <c r="H880" s="2">
        <v>1163391000</v>
      </c>
      <c r="I880" s="2">
        <v>379399000</v>
      </c>
      <c r="J880" s="2">
        <v>481258000</v>
      </c>
      <c r="K880">
        <v>0</v>
      </c>
      <c r="L880" s="2">
        <f t="shared" si="52"/>
        <v>860657000</v>
      </c>
      <c r="M880" s="2">
        <f t="shared" si="53"/>
        <v>1821102000</v>
      </c>
      <c r="N880" s="2">
        <f t="shared" si="54"/>
        <v>960445000</v>
      </c>
    </row>
    <row r="881" spans="1:14" x14ac:dyDescent="0.3">
      <c r="A881" t="s">
        <v>329</v>
      </c>
      <c r="B881" t="s">
        <v>2</v>
      </c>
      <c r="C881" s="1">
        <v>41639</v>
      </c>
      <c r="D881" s="65">
        <f t="shared" si="51"/>
        <v>2013</v>
      </c>
      <c r="E881" s="66" t="s">
        <v>26</v>
      </c>
      <c r="F881" s="66" t="s">
        <v>132</v>
      </c>
      <c r="G881" s="2">
        <v>19561000000</v>
      </c>
      <c r="H881" s="2">
        <v>12952000000</v>
      </c>
      <c r="I881" s="2">
        <v>3706000000</v>
      </c>
      <c r="J881">
        <v>0</v>
      </c>
      <c r="K881">
        <v>0</v>
      </c>
      <c r="L881" s="2">
        <f t="shared" si="52"/>
        <v>3706000000</v>
      </c>
      <c r="M881" s="2">
        <f t="shared" si="53"/>
        <v>6609000000</v>
      </c>
      <c r="N881" s="2">
        <f t="shared" si="54"/>
        <v>2903000000</v>
      </c>
    </row>
    <row r="882" spans="1:14" x14ac:dyDescent="0.3">
      <c r="A882" t="s">
        <v>329</v>
      </c>
      <c r="B882" t="s">
        <v>5</v>
      </c>
      <c r="C882" s="1">
        <v>42004</v>
      </c>
      <c r="D882" s="65">
        <f t="shared" si="51"/>
        <v>2014</v>
      </c>
      <c r="E882" s="66" t="s">
        <v>26</v>
      </c>
      <c r="F882" s="66" t="s">
        <v>132</v>
      </c>
      <c r="G882" s="2">
        <v>19724000000</v>
      </c>
      <c r="H882" s="2">
        <v>13041000000</v>
      </c>
      <c r="I882" s="2">
        <v>4162000000</v>
      </c>
      <c r="J882">
        <v>0</v>
      </c>
      <c r="K882">
        <v>0</v>
      </c>
      <c r="L882" s="2">
        <f t="shared" si="52"/>
        <v>4162000000</v>
      </c>
      <c r="M882" s="2">
        <f t="shared" si="53"/>
        <v>6683000000</v>
      </c>
      <c r="N882" s="2">
        <f t="shared" si="54"/>
        <v>2521000000</v>
      </c>
    </row>
    <row r="883" spans="1:14" x14ac:dyDescent="0.3">
      <c r="A883" t="s">
        <v>329</v>
      </c>
      <c r="B883" t="s">
        <v>6</v>
      </c>
      <c r="C883" s="1">
        <v>42369</v>
      </c>
      <c r="D883" s="65">
        <f t="shared" si="51"/>
        <v>2015</v>
      </c>
      <c r="E883" s="66" t="s">
        <v>26</v>
      </c>
      <c r="F883" s="66" t="s">
        <v>132</v>
      </c>
      <c r="G883" s="2">
        <v>18591000000</v>
      </c>
      <c r="H883" s="2">
        <v>11967000000</v>
      </c>
      <c r="I883" s="2">
        <v>5011000000</v>
      </c>
      <c r="J883">
        <v>0</v>
      </c>
      <c r="K883">
        <v>0</v>
      </c>
      <c r="L883" s="2">
        <f t="shared" si="52"/>
        <v>5011000000</v>
      </c>
      <c r="M883" s="2">
        <f t="shared" si="53"/>
        <v>6624000000</v>
      </c>
      <c r="N883" s="2">
        <f t="shared" si="54"/>
        <v>1613000000</v>
      </c>
    </row>
    <row r="884" spans="1:14" x14ac:dyDescent="0.3">
      <c r="A884" t="s">
        <v>329</v>
      </c>
      <c r="B884" t="s">
        <v>7</v>
      </c>
      <c r="C884" s="1">
        <v>42735</v>
      </c>
      <c r="D884" s="65">
        <f t="shared" si="51"/>
        <v>2016</v>
      </c>
      <c r="E884" s="66" t="s">
        <v>26</v>
      </c>
      <c r="F884" s="66" t="s">
        <v>132</v>
      </c>
      <c r="G884" s="2">
        <v>18202000000</v>
      </c>
      <c r="H884" s="2">
        <v>11551000000</v>
      </c>
      <c r="I884" s="2">
        <v>3334000000</v>
      </c>
      <c r="J884">
        <v>0</v>
      </c>
      <c r="K884">
        <v>0</v>
      </c>
      <c r="L884" s="2">
        <f t="shared" si="52"/>
        <v>3334000000</v>
      </c>
      <c r="M884" s="2">
        <f t="shared" si="53"/>
        <v>6651000000</v>
      </c>
      <c r="N884" s="2">
        <f t="shared" si="54"/>
        <v>3317000000</v>
      </c>
    </row>
    <row r="885" spans="1:14" x14ac:dyDescent="0.3">
      <c r="A885" t="s">
        <v>330</v>
      </c>
      <c r="B885" t="s">
        <v>2</v>
      </c>
      <c r="C885" s="1">
        <v>41639</v>
      </c>
      <c r="D885" s="65">
        <f t="shared" si="51"/>
        <v>2013</v>
      </c>
      <c r="E885" s="66" t="s">
        <v>73</v>
      </c>
      <c r="F885" s="66" t="s">
        <v>331</v>
      </c>
      <c r="G885" s="2">
        <v>14070000000</v>
      </c>
      <c r="H885" s="2">
        <v>7365000000</v>
      </c>
      <c r="I885" s="2">
        <v>1007000000</v>
      </c>
      <c r="J885">
        <v>0</v>
      </c>
      <c r="K885" s="2">
        <v>1806000000</v>
      </c>
      <c r="L885" s="2">
        <f t="shared" si="52"/>
        <v>2813000000</v>
      </c>
      <c r="M885" s="2">
        <f t="shared" si="53"/>
        <v>6705000000</v>
      </c>
      <c r="N885" s="2">
        <f t="shared" si="54"/>
        <v>3892000000</v>
      </c>
    </row>
    <row r="886" spans="1:14" x14ac:dyDescent="0.3">
      <c r="A886" t="s">
        <v>330</v>
      </c>
      <c r="B886" t="s">
        <v>5</v>
      </c>
      <c r="C886" s="1">
        <v>42004</v>
      </c>
      <c r="D886" s="65">
        <f t="shared" si="51"/>
        <v>2014</v>
      </c>
      <c r="E886" s="66" t="s">
        <v>73</v>
      </c>
      <c r="F886" s="66" t="s">
        <v>331</v>
      </c>
      <c r="G886" s="2">
        <v>16226000000</v>
      </c>
      <c r="H886" s="2">
        <v>8435000000</v>
      </c>
      <c r="I886" s="2">
        <v>1029000000</v>
      </c>
      <c r="J886">
        <v>0</v>
      </c>
      <c r="K886" s="2">
        <v>2040000000</v>
      </c>
      <c r="L886" s="2">
        <f t="shared" si="52"/>
        <v>3069000000</v>
      </c>
      <c r="M886" s="2">
        <f t="shared" si="53"/>
        <v>7791000000</v>
      </c>
      <c r="N886" s="2">
        <f t="shared" si="54"/>
        <v>4722000000</v>
      </c>
    </row>
    <row r="887" spans="1:14" x14ac:dyDescent="0.3">
      <c r="A887" t="s">
        <v>330</v>
      </c>
      <c r="B887" t="s">
        <v>6</v>
      </c>
      <c r="C887" s="1">
        <v>42369</v>
      </c>
      <c r="D887" s="65">
        <f t="shared" si="51"/>
        <v>2015</v>
      </c>
      <c r="E887" s="66" t="s">
        <v>73</v>
      </c>
      <c r="F887" s="66" t="s">
        <v>331</v>
      </c>
      <c r="G887" s="2">
        <v>14403000000</v>
      </c>
      <c r="H887" s="2">
        <v>6452000000</v>
      </c>
      <c r="I887" s="2">
        <v>1126000000</v>
      </c>
      <c r="J887">
        <v>0</v>
      </c>
      <c r="K887" s="2">
        <v>2309000000</v>
      </c>
      <c r="L887" s="2">
        <f t="shared" si="52"/>
        <v>3435000000</v>
      </c>
      <c r="M887" s="2">
        <f t="shared" si="53"/>
        <v>7951000000</v>
      </c>
      <c r="N887" s="2">
        <f t="shared" si="54"/>
        <v>4516000000</v>
      </c>
    </row>
    <row r="888" spans="1:14" x14ac:dyDescent="0.3">
      <c r="A888" t="s">
        <v>330</v>
      </c>
      <c r="B888" t="s">
        <v>7</v>
      </c>
      <c r="C888" s="1">
        <v>42735</v>
      </c>
      <c r="D888" s="65">
        <f t="shared" si="51"/>
        <v>2016</v>
      </c>
      <c r="E888" s="66" t="s">
        <v>73</v>
      </c>
      <c r="F888" s="66" t="s">
        <v>331</v>
      </c>
      <c r="G888" s="2">
        <v>13058000000</v>
      </c>
      <c r="H888" s="2">
        <v>5801000000</v>
      </c>
      <c r="I888" s="2">
        <v>1089000000</v>
      </c>
      <c r="J888">
        <v>0</v>
      </c>
      <c r="K888" s="2">
        <v>2209000000</v>
      </c>
      <c r="L888" s="2">
        <f t="shared" si="52"/>
        <v>3298000000</v>
      </c>
      <c r="M888" s="2">
        <f t="shared" si="53"/>
        <v>7257000000</v>
      </c>
      <c r="N888" s="2">
        <f t="shared" si="54"/>
        <v>3959000000</v>
      </c>
    </row>
    <row r="889" spans="1:14" x14ac:dyDescent="0.3">
      <c r="A889" t="s">
        <v>332</v>
      </c>
      <c r="B889" t="s">
        <v>2</v>
      </c>
      <c r="C889" s="1">
        <v>41333</v>
      </c>
      <c r="D889" s="65">
        <f t="shared" si="51"/>
        <v>2013</v>
      </c>
      <c r="E889" s="66" t="s">
        <v>9</v>
      </c>
      <c r="F889" s="66" t="s">
        <v>69</v>
      </c>
      <c r="G889" s="2">
        <v>10962818000</v>
      </c>
      <c r="H889" s="2">
        <v>9498456000</v>
      </c>
      <c r="I889" s="2">
        <v>731767000</v>
      </c>
      <c r="J889">
        <v>0</v>
      </c>
      <c r="K889">
        <v>0</v>
      </c>
      <c r="L889" s="2">
        <f t="shared" si="52"/>
        <v>731767000</v>
      </c>
      <c r="M889" s="2">
        <f t="shared" si="53"/>
        <v>1464362000</v>
      </c>
      <c r="N889" s="2">
        <f t="shared" si="54"/>
        <v>732595000</v>
      </c>
    </row>
    <row r="890" spans="1:14" x14ac:dyDescent="0.3">
      <c r="A890" t="s">
        <v>332</v>
      </c>
      <c r="B890" t="s">
        <v>5</v>
      </c>
      <c r="C890" s="1">
        <v>41698</v>
      </c>
      <c r="D890" s="65">
        <f t="shared" si="51"/>
        <v>2014</v>
      </c>
      <c r="E890" s="66" t="s">
        <v>9</v>
      </c>
      <c r="F890" s="66" t="s">
        <v>69</v>
      </c>
      <c r="G890" s="2">
        <v>12574299000</v>
      </c>
      <c r="H890" s="2">
        <v>10925598000</v>
      </c>
      <c r="I890" s="2">
        <v>819048000</v>
      </c>
      <c r="J890">
        <v>0</v>
      </c>
      <c r="K890">
        <v>0</v>
      </c>
      <c r="L890" s="2">
        <f t="shared" si="52"/>
        <v>819048000</v>
      </c>
      <c r="M890" s="2">
        <f t="shared" si="53"/>
        <v>1648701000</v>
      </c>
      <c r="N890" s="2">
        <f t="shared" si="54"/>
        <v>829653000</v>
      </c>
    </row>
    <row r="891" spans="1:14" x14ac:dyDescent="0.3">
      <c r="A891" t="s">
        <v>332</v>
      </c>
      <c r="B891" t="s">
        <v>6</v>
      </c>
      <c r="C891" s="1">
        <v>42063</v>
      </c>
      <c r="D891" s="65">
        <f t="shared" si="51"/>
        <v>2015</v>
      </c>
      <c r="E891" s="66" t="s">
        <v>9</v>
      </c>
      <c r="F891" s="66" t="s">
        <v>69</v>
      </c>
      <c r="G891" s="2">
        <v>14268716000</v>
      </c>
      <c r="H891" s="2">
        <v>12381189000</v>
      </c>
      <c r="I891" s="2">
        <v>890431000</v>
      </c>
      <c r="J891">
        <v>0</v>
      </c>
      <c r="K891">
        <v>0</v>
      </c>
      <c r="L891" s="2">
        <f t="shared" si="52"/>
        <v>890431000</v>
      </c>
      <c r="M891" s="2">
        <f t="shared" si="53"/>
        <v>1887527000</v>
      </c>
      <c r="N891" s="2">
        <f t="shared" si="54"/>
        <v>997096000</v>
      </c>
    </row>
    <row r="892" spans="1:14" x14ac:dyDescent="0.3">
      <c r="A892" t="s">
        <v>332</v>
      </c>
      <c r="B892" t="s">
        <v>7</v>
      </c>
      <c r="C892" s="1">
        <v>42429</v>
      </c>
      <c r="D892" s="65">
        <f t="shared" si="51"/>
        <v>2016</v>
      </c>
      <c r="E892" s="66" t="s">
        <v>9</v>
      </c>
      <c r="F892" s="66" t="s">
        <v>69</v>
      </c>
      <c r="G892" s="2">
        <v>15149675000</v>
      </c>
      <c r="H892" s="2">
        <v>13130915000</v>
      </c>
      <c r="I892" s="2">
        <v>959899000</v>
      </c>
      <c r="J892">
        <v>0</v>
      </c>
      <c r="K892">
        <v>0</v>
      </c>
      <c r="L892" s="2">
        <f t="shared" si="52"/>
        <v>959899000</v>
      </c>
      <c r="M892" s="2">
        <f t="shared" si="53"/>
        <v>2018760000</v>
      </c>
      <c r="N892" s="2">
        <f t="shared" si="54"/>
        <v>1058861000</v>
      </c>
    </row>
    <row r="893" spans="1:14" x14ac:dyDescent="0.3">
      <c r="A893" t="s">
        <v>333</v>
      </c>
      <c r="B893" t="s">
        <v>2</v>
      </c>
      <c r="C893" s="1">
        <v>41274</v>
      </c>
      <c r="D893" s="65">
        <f t="shared" si="51"/>
        <v>2012</v>
      </c>
      <c r="E893" s="66" t="s">
        <v>26</v>
      </c>
      <c r="F893" s="66" t="s">
        <v>204</v>
      </c>
      <c r="G893" s="2">
        <v>48017000000</v>
      </c>
      <c r="H893" s="2">
        <v>19053000000</v>
      </c>
      <c r="I893" s="2">
        <v>18185000000</v>
      </c>
      <c r="J893">
        <v>0</v>
      </c>
      <c r="K893">
        <v>0</v>
      </c>
      <c r="L893" s="2">
        <f t="shared" si="52"/>
        <v>18185000000</v>
      </c>
      <c r="M893" s="2">
        <f t="shared" si="53"/>
        <v>28964000000</v>
      </c>
      <c r="N893" s="2">
        <f t="shared" si="54"/>
        <v>10779000000</v>
      </c>
    </row>
    <row r="894" spans="1:14" x14ac:dyDescent="0.3">
      <c r="A894" t="s">
        <v>333</v>
      </c>
      <c r="B894" t="s">
        <v>5</v>
      </c>
      <c r="C894" s="1">
        <v>41639</v>
      </c>
      <c r="D894" s="65">
        <f t="shared" si="51"/>
        <v>2013</v>
      </c>
      <c r="E894" s="66" t="s">
        <v>26</v>
      </c>
      <c r="F894" s="66" t="s">
        <v>204</v>
      </c>
      <c r="G894" s="2">
        <v>46854000000</v>
      </c>
      <c r="H894" s="2">
        <v>18421000000</v>
      </c>
      <c r="I894" s="2">
        <v>18205000000</v>
      </c>
      <c r="J894">
        <v>0</v>
      </c>
      <c r="K894">
        <v>0</v>
      </c>
      <c r="L894" s="2">
        <f t="shared" si="52"/>
        <v>18205000000</v>
      </c>
      <c r="M894" s="2">
        <f t="shared" si="53"/>
        <v>28433000000</v>
      </c>
      <c r="N894" s="2">
        <f t="shared" si="54"/>
        <v>10228000000</v>
      </c>
    </row>
    <row r="895" spans="1:14" x14ac:dyDescent="0.3">
      <c r="A895" t="s">
        <v>333</v>
      </c>
      <c r="B895" t="s">
        <v>6</v>
      </c>
      <c r="C895" s="1">
        <v>42004</v>
      </c>
      <c r="D895" s="65">
        <f t="shared" si="51"/>
        <v>2014</v>
      </c>
      <c r="E895" s="66" t="s">
        <v>26</v>
      </c>
      <c r="F895" s="66" t="s">
        <v>204</v>
      </c>
      <c r="G895" s="2">
        <v>45998000000</v>
      </c>
      <c r="H895" s="2">
        <v>17889000000</v>
      </c>
      <c r="I895" s="2">
        <v>18401000000</v>
      </c>
      <c r="J895">
        <v>0</v>
      </c>
      <c r="K895">
        <v>0</v>
      </c>
      <c r="L895" s="2">
        <f t="shared" si="52"/>
        <v>18401000000</v>
      </c>
      <c r="M895" s="2">
        <f t="shared" si="53"/>
        <v>28109000000</v>
      </c>
      <c r="N895" s="2">
        <f t="shared" si="54"/>
        <v>9708000000</v>
      </c>
    </row>
    <row r="896" spans="1:14" x14ac:dyDescent="0.3">
      <c r="A896" t="s">
        <v>333</v>
      </c>
      <c r="B896" t="s">
        <v>7</v>
      </c>
      <c r="C896" s="1">
        <v>42369</v>
      </c>
      <c r="D896" s="65">
        <f t="shared" si="51"/>
        <v>2015</v>
      </c>
      <c r="E896" s="66" t="s">
        <v>26</v>
      </c>
      <c r="F896" s="66" t="s">
        <v>204</v>
      </c>
      <c r="G896" s="2">
        <v>44294000000</v>
      </c>
      <c r="H896" s="2">
        <v>17482000000</v>
      </c>
      <c r="I896" s="2">
        <v>18084000000</v>
      </c>
      <c r="J896">
        <v>0</v>
      </c>
      <c r="K896">
        <v>0</v>
      </c>
      <c r="L896" s="2">
        <f t="shared" si="52"/>
        <v>18084000000</v>
      </c>
      <c r="M896" s="2">
        <f t="shared" si="53"/>
        <v>26812000000</v>
      </c>
      <c r="N896" s="2">
        <f t="shared" si="54"/>
        <v>8728000000</v>
      </c>
    </row>
    <row r="897" spans="1:14" x14ac:dyDescent="0.3">
      <c r="A897" t="s">
        <v>334</v>
      </c>
      <c r="B897" t="s">
        <v>2</v>
      </c>
      <c r="C897" s="1">
        <v>41363</v>
      </c>
      <c r="D897" s="65">
        <f t="shared" si="51"/>
        <v>2013</v>
      </c>
      <c r="E897" s="66" t="s">
        <v>9</v>
      </c>
      <c r="F897" s="66" t="s">
        <v>279</v>
      </c>
      <c r="G897" s="2">
        <v>2181732000</v>
      </c>
      <c r="H897" s="2">
        <v>875166000</v>
      </c>
      <c r="I897" s="2">
        <v>621536000</v>
      </c>
      <c r="J897">
        <v>0</v>
      </c>
      <c r="K897" s="2">
        <v>54291000</v>
      </c>
      <c r="L897" s="2">
        <f t="shared" si="52"/>
        <v>675827000</v>
      </c>
      <c r="M897" s="2">
        <f t="shared" si="53"/>
        <v>1306566000</v>
      </c>
      <c r="N897" s="2">
        <f t="shared" si="54"/>
        <v>630739000</v>
      </c>
    </row>
    <row r="898" spans="1:14" x14ac:dyDescent="0.3">
      <c r="A898" t="s">
        <v>334</v>
      </c>
      <c r="B898" t="s">
        <v>5</v>
      </c>
      <c r="C898" s="1">
        <v>41727</v>
      </c>
      <c r="D898" s="65">
        <f t="shared" si="51"/>
        <v>2014</v>
      </c>
      <c r="E898" s="66" t="s">
        <v>9</v>
      </c>
      <c r="F898" s="66" t="s">
        <v>279</v>
      </c>
      <c r="G898" s="2">
        <v>3310800000</v>
      </c>
      <c r="H898" s="2">
        <v>1294700000</v>
      </c>
      <c r="I898" s="2">
        <v>926900000</v>
      </c>
      <c r="J898">
        <v>0</v>
      </c>
      <c r="K898" s="2">
        <v>79700000</v>
      </c>
      <c r="L898" s="2">
        <f t="shared" si="52"/>
        <v>1006600000</v>
      </c>
      <c r="M898" s="2">
        <f t="shared" si="53"/>
        <v>2016100000</v>
      </c>
      <c r="N898" s="2">
        <f t="shared" si="54"/>
        <v>1009500000</v>
      </c>
    </row>
    <row r="899" spans="1:14" x14ac:dyDescent="0.3">
      <c r="A899" t="s">
        <v>334</v>
      </c>
      <c r="B899" t="s">
        <v>6</v>
      </c>
      <c r="C899" s="1">
        <v>42091</v>
      </c>
      <c r="D899" s="65">
        <f t="shared" ref="D899:D962" si="55">YEAR(C899)</f>
        <v>2015</v>
      </c>
      <c r="E899" s="66" t="s">
        <v>9</v>
      </c>
      <c r="F899" s="66" t="s">
        <v>279</v>
      </c>
      <c r="G899" s="2">
        <v>4371500000</v>
      </c>
      <c r="H899" s="2">
        <v>1723800000</v>
      </c>
      <c r="I899" s="2">
        <v>1251500000</v>
      </c>
      <c r="J899">
        <v>0</v>
      </c>
      <c r="K899" s="2">
        <v>138400000</v>
      </c>
      <c r="L899" s="2">
        <f t="shared" ref="L899:L962" si="56">I899+J899+K899</f>
        <v>1389900000</v>
      </c>
      <c r="M899" s="2">
        <f t="shared" ref="M899:M962" si="57">G899-H899</f>
        <v>2647700000</v>
      </c>
      <c r="N899" s="2">
        <f t="shared" ref="N899:N962" si="58">M899-L899</f>
        <v>1257800000</v>
      </c>
    </row>
    <row r="900" spans="1:14" x14ac:dyDescent="0.3">
      <c r="A900" t="s">
        <v>334</v>
      </c>
      <c r="B900" t="s">
        <v>7</v>
      </c>
      <c r="C900" s="1">
        <v>42462</v>
      </c>
      <c r="D900" s="65">
        <f t="shared" si="55"/>
        <v>2016</v>
      </c>
      <c r="E900" s="66" t="s">
        <v>9</v>
      </c>
      <c r="F900" s="66" t="s">
        <v>279</v>
      </c>
      <c r="G900" s="2">
        <v>4712100000</v>
      </c>
      <c r="H900" s="2">
        <v>1914900000</v>
      </c>
      <c r="I900" s="2">
        <v>1428000000</v>
      </c>
      <c r="J900">
        <v>0</v>
      </c>
      <c r="K900" s="2">
        <v>183200000</v>
      </c>
      <c r="L900" s="2">
        <f t="shared" si="56"/>
        <v>1611200000</v>
      </c>
      <c r="M900" s="2">
        <f t="shared" si="57"/>
        <v>2797200000</v>
      </c>
      <c r="N900" s="2">
        <f t="shared" si="58"/>
        <v>1186000000</v>
      </c>
    </row>
    <row r="901" spans="1:14" x14ac:dyDescent="0.3">
      <c r="A901" t="s">
        <v>335</v>
      </c>
      <c r="B901" t="s">
        <v>2</v>
      </c>
      <c r="C901" s="1">
        <v>41307</v>
      </c>
      <c r="D901" s="65">
        <f t="shared" si="55"/>
        <v>2013</v>
      </c>
      <c r="E901" s="66" t="s">
        <v>26</v>
      </c>
      <c r="F901" s="66" t="s">
        <v>336</v>
      </c>
      <c r="G901" s="2">
        <v>96619000000</v>
      </c>
      <c r="H901" s="2">
        <v>76726000000</v>
      </c>
      <c r="I901" s="2">
        <v>15477000000</v>
      </c>
      <c r="J901">
        <v>0</v>
      </c>
      <c r="K901" s="2">
        <v>1652000000</v>
      </c>
      <c r="L901" s="2">
        <f t="shared" si="56"/>
        <v>17129000000</v>
      </c>
      <c r="M901" s="2">
        <f t="shared" si="57"/>
        <v>19893000000</v>
      </c>
      <c r="N901" s="2">
        <f t="shared" si="58"/>
        <v>2764000000</v>
      </c>
    </row>
    <row r="902" spans="1:14" x14ac:dyDescent="0.3">
      <c r="A902" t="s">
        <v>335</v>
      </c>
      <c r="B902" t="s">
        <v>5</v>
      </c>
      <c r="C902" s="1">
        <v>41671</v>
      </c>
      <c r="D902" s="65">
        <f t="shared" si="55"/>
        <v>2014</v>
      </c>
      <c r="E902" s="66" t="s">
        <v>26</v>
      </c>
      <c r="F902" s="66" t="s">
        <v>336</v>
      </c>
      <c r="G902" s="2">
        <v>98375000000</v>
      </c>
      <c r="H902" s="2">
        <v>78138000000</v>
      </c>
      <c r="I902" s="2">
        <v>15809000000</v>
      </c>
      <c r="J902">
        <v>0</v>
      </c>
      <c r="K902" s="2">
        <v>1703000000</v>
      </c>
      <c r="L902" s="2">
        <f t="shared" si="56"/>
        <v>17512000000</v>
      </c>
      <c r="M902" s="2">
        <f t="shared" si="57"/>
        <v>20237000000</v>
      </c>
      <c r="N902" s="2">
        <f t="shared" si="58"/>
        <v>2725000000</v>
      </c>
    </row>
    <row r="903" spans="1:14" x14ac:dyDescent="0.3">
      <c r="A903" t="s">
        <v>335</v>
      </c>
      <c r="B903" t="s">
        <v>6</v>
      </c>
      <c r="C903" s="1">
        <v>42035</v>
      </c>
      <c r="D903" s="65">
        <f t="shared" si="55"/>
        <v>2015</v>
      </c>
      <c r="E903" s="66" t="s">
        <v>26</v>
      </c>
      <c r="F903" s="66" t="s">
        <v>336</v>
      </c>
      <c r="G903" s="2">
        <v>108465000000</v>
      </c>
      <c r="H903" s="2">
        <v>85512000000</v>
      </c>
      <c r="I903" s="2">
        <v>17868000000</v>
      </c>
      <c r="J903">
        <v>0</v>
      </c>
      <c r="K903" s="2">
        <v>1948000000</v>
      </c>
      <c r="L903" s="2">
        <f t="shared" si="56"/>
        <v>19816000000</v>
      </c>
      <c r="M903" s="2">
        <f t="shared" si="57"/>
        <v>22953000000</v>
      </c>
      <c r="N903" s="2">
        <f t="shared" si="58"/>
        <v>3137000000</v>
      </c>
    </row>
    <row r="904" spans="1:14" x14ac:dyDescent="0.3">
      <c r="A904" t="s">
        <v>335</v>
      </c>
      <c r="B904" t="s">
        <v>7</v>
      </c>
      <c r="C904" s="1">
        <v>42399</v>
      </c>
      <c r="D904" s="65">
        <f t="shared" si="55"/>
        <v>2016</v>
      </c>
      <c r="E904" s="66" t="s">
        <v>26</v>
      </c>
      <c r="F904" s="66" t="s">
        <v>336</v>
      </c>
      <c r="G904" s="2">
        <v>109830000000</v>
      </c>
      <c r="H904" s="2">
        <v>85496000000</v>
      </c>
      <c r="I904" s="2">
        <v>18669000000</v>
      </c>
      <c r="J904">
        <v>0</v>
      </c>
      <c r="K904" s="2">
        <v>2089000000</v>
      </c>
      <c r="L904" s="2">
        <f t="shared" si="56"/>
        <v>20758000000</v>
      </c>
      <c r="M904" s="2">
        <f t="shared" si="57"/>
        <v>24334000000</v>
      </c>
      <c r="N904" s="2">
        <f t="shared" si="58"/>
        <v>3576000000</v>
      </c>
    </row>
    <row r="905" spans="1:14" x14ac:dyDescent="0.3">
      <c r="A905" t="s">
        <v>337</v>
      </c>
      <c r="B905" t="s">
        <v>2</v>
      </c>
      <c r="C905" s="1">
        <v>41307</v>
      </c>
      <c r="D905" s="65">
        <f t="shared" si="55"/>
        <v>2013</v>
      </c>
      <c r="E905" s="66" t="s">
        <v>9</v>
      </c>
      <c r="F905" s="66" t="s">
        <v>187</v>
      </c>
      <c r="G905" s="2">
        <v>19279000000</v>
      </c>
      <c r="H905" s="2">
        <v>12289000000</v>
      </c>
      <c r="I905" s="2">
        <v>4267000000</v>
      </c>
      <c r="J905">
        <v>0</v>
      </c>
      <c r="K905" s="2">
        <v>833000000</v>
      </c>
      <c r="L905" s="2">
        <f t="shared" si="56"/>
        <v>5100000000</v>
      </c>
      <c r="M905" s="2">
        <f t="shared" si="57"/>
        <v>6990000000</v>
      </c>
      <c r="N905" s="2">
        <f t="shared" si="58"/>
        <v>1890000000</v>
      </c>
    </row>
    <row r="906" spans="1:14" x14ac:dyDescent="0.3">
      <c r="A906" t="s">
        <v>337</v>
      </c>
      <c r="B906" t="s">
        <v>5</v>
      </c>
      <c r="C906" s="1">
        <v>41671</v>
      </c>
      <c r="D906" s="65">
        <f t="shared" si="55"/>
        <v>2014</v>
      </c>
      <c r="E906" s="66" t="s">
        <v>9</v>
      </c>
      <c r="F906" s="66" t="s">
        <v>187</v>
      </c>
      <c r="G906" s="2">
        <v>19031000000</v>
      </c>
      <c r="H906" s="2">
        <v>12087000000</v>
      </c>
      <c r="I906" s="2">
        <v>4313000000</v>
      </c>
      <c r="J906">
        <v>0</v>
      </c>
      <c r="K906" s="2">
        <v>889000000</v>
      </c>
      <c r="L906" s="2">
        <f t="shared" si="56"/>
        <v>5202000000</v>
      </c>
      <c r="M906" s="2">
        <f t="shared" si="57"/>
        <v>6944000000</v>
      </c>
      <c r="N906" s="2">
        <f t="shared" si="58"/>
        <v>1742000000</v>
      </c>
    </row>
    <row r="907" spans="1:14" x14ac:dyDescent="0.3">
      <c r="A907" t="s">
        <v>337</v>
      </c>
      <c r="B907" t="s">
        <v>6</v>
      </c>
      <c r="C907" s="1">
        <v>42035</v>
      </c>
      <c r="D907" s="65">
        <f t="shared" si="55"/>
        <v>2015</v>
      </c>
      <c r="E907" s="66" t="s">
        <v>9</v>
      </c>
      <c r="F907" s="66" t="s">
        <v>187</v>
      </c>
      <c r="G907" s="2">
        <v>19023000000</v>
      </c>
      <c r="H907" s="2">
        <v>12098000000</v>
      </c>
      <c r="I907" s="2">
        <v>4350000000</v>
      </c>
      <c r="J907">
        <v>0</v>
      </c>
      <c r="K907" s="2">
        <v>886000000</v>
      </c>
      <c r="L907" s="2">
        <f t="shared" si="56"/>
        <v>5236000000</v>
      </c>
      <c r="M907" s="2">
        <f t="shared" si="57"/>
        <v>6925000000</v>
      </c>
      <c r="N907" s="2">
        <f t="shared" si="58"/>
        <v>1689000000</v>
      </c>
    </row>
    <row r="908" spans="1:14" x14ac:dyDescent="0.3">
      <c r="A908" t="s">
        <v>337</v>
      </c>
      <c r="B908" t="s">
        <v>7</v>
      </c>
      <c r="C908" s="1">
        <v>42399</v>
      </c>
      <c r="D908" s="65">
        <f t="shared" si="55"/>
        <v>2016</v>
      </c>
      <c r="E908" s="66" t="s">
        <v>9</v>
      </c>
      <c r="F908" s="66" t="s">
        <v>187</v>
      </c>
      <c r="G908" s="2">
        <v>19204000000</v>
      </c>
      <c r="H908" s="2">
        <v>12265000000</v>
      </c>
      <c r="I908" s="2">
        <v>4452000000</v>
      </c>
      <c r="J908">
        <v>0</v>
      </c>
      <c r="K908" s="2">
        <v>934000000</v>
      </c>
      <c r="L908" s="2">
        <f t="shared" si="56"/>
        <v>5386000000</v>
      </c>
      <c r="M908" s="2">
        <f t="shared" si="57"/>
        <v>6939000000</v>
      </c>
      <c r="N908" s="2">
        <f t="shared" si="58"/>
        <v>1553000000</v>
      </c>
    </row>
    <row r="909" spans="1:14" x14ac:dyDescent="0.3">
      <c r="A909" t="s">
        <v>338</v>
      </c>
      <c r="B909" t="s">
        <v>2</v>
      </c>
      <c r="C909" s="1">
        <v>41639</v>
      </c>
      <c r="D909" s="65">
        <f t="shared" si="55"/>
        <v>2013</v>
      </c>
      <c r="E909" s="66" t="s">
        <v>3</v>
      </c>
      <c r="F909" s="66" t="s">
        <v>168</v>
      </c>
      <c r="G909" s="2">
        <v>2369300000</v>
      </c>
      <c r="H909" s="2">
        <v>805300000</v>
      </c>
      <c r="I909" s="2">
        <v>602100000</v>
      </c>
      <c r="J909">
        <v>0</v>
      </c>
      <c r="K909" s="2">
        <v>223300000</v>
      </c>
      <c r="L909" s="2">
        <f t="shared" si="56"/>
        <v>825400000</v>
      </c>
      <c r="M909" s="2">
        <f t="shared" si="57"/>
        <v>1564000000</v>
      </c>
      <c r="N909" s="2">
        <f t="shared" si="58"/>
        <v>738600000</v>
      </c>
    </row>
    <row r="910" spans="1:14" x14ac:dyDescent="0.3">
      <c r="A910" t="s">
        <v>338</v>
      </c>
      <c r="B910" t="s">
        <v>5</v>
      </c>
      <c r="C910" s="1">
        <v>42004</v>
      </c>
      <c r="D910" s="65">
        <f t="shared" si="55"/>
        <v>2014</v>
      </c>
      <c r="E910" s="66" t="s">
        <v>3</v>
      </c>
      <c r="F910" s="66" t="s">
        <v>168</v>
      </c>
      <c r="G910" s="2">
        <v>2577100000</v>
      </c>
      <c r="H910" s="2">
        <v>877900000</v>
      </c>
      <c r="I910" s="2">
        <v>632000000</v>
      </c>
      <c r="J910">
        <v>0</v>
      </c>
      <c r="K910" s="2">
        <v>258100000</v>
      </c>
      <c r="L910" s="2">
        <f t="shared" si="56"/>
        <v>890100000</v>
      </c>
      <c r="M910" s="2">
        <f t="shared" si="57"/>
        <v>1699200000</v>
      </c>
      <c r="N910" s="2">
        <f t="shared" si="58"/>
        <v>809100000</v>
      </c>
    </row>
    <row r="911" spans="1:14" x14ac:dyDescent="0.3">
      <c r="A911" t="s">
        <v>338</v>
      </c>
      <c r="B911" t="s">
        <v>6</v>
      </c>
      <c r="C911" s="1">
        <v>42369</v>
      </c>
      <c r="D911" s="65">
        <f t="shared" si="55"/>
        <v>2015</v>
      </c>
      <c r="E911" s="66" t="s">
        <v>3</v>
      </c>
      <c r="F911" s="66" t="s">
        <v>168</v>
      </c>
      <c r="G911" s="2">
        <v>2418800000</v>
      </c>
      <c r="H911" s="2">
        <v>759200000</v>
      </c>
      <c r="I911" s="2">
        <v>571200000</v>
      </c>
      <c r="J911">
        <v>0</v>
      </c>
      <c r="K911" s="2">
        <v>284600000</v>
      </c>
      <c r="L911" s="2">
        <f t="shared" si="56"/>
        <v>855800000</v>
      </c>
      <c r="M911" s="2">
        <f t="shared" si="57"/>
        <v>1659600000</v>
      </c>
      <c r="N911" s="2">
        <f t="shared" si="58"/>
        <v>803800000</v>
      </c>
    </row>
    <row r="912" spans="1:14" x14ac:dyDescent="0.3">
      <c r="A912" t="s">
        <v>338</v>
      </c>
      <c r="B912" t="s">
        <v>7</v>
      </c>
      <c r="C912" s="1">
        <v>42735</v>
      </c>
      <c r="D912" s="65">
        <f t="shared" si="55"/>
        <v>2016</v>
      </c>
      <c r="E912" s="66" t="s">
        <v>3</v>
      </c>
      <c r="F912" s="66" t="s">
        <v>168</v>
      </c>
      <c r="G912" s="2">
        <v>2334200000</v>
      </c>
      <c r="H912" s="2">
        <v>691100000</v>
      </c>
      <c r="I912" s="2">
        <v>519600000</v>
      </c>
      <c r="J912">
        <v>0</v>
      </c>
      <c r="K912" s="2">
        <v>305000000</v>
      </c>
      <c r="L912" s="2">
        <f t="shared" si="56"/>
        <v>824600000</v>
      </c>
      <c r="M912" s="2">
        <f t="shared" si="57"/>
        <v>1643100000</v>
      </c>
      <c r="N912" s="2">
        <f t="shared" si="58"/>
        <v>818500000</v>
      </c>
    </row>
    <row r="913" spans="1:14" x14ac:dyDescent="0.3">
      <c r="A913" t="s">
        <v>339</v>
      </c>
      <c r="B913" t="s">
        <v>2</v>
      </c>
      <c r="C913" s="1">
        <v>41307</v>
      </c>
      <c r="D913" s="65">
        <f t="shared" si="55"/>
        <v>2013</v>
      </c>
      <c r="E913" s="66" t="s">
        <v>9</v>
      </c>
      <c r="F913" s="66" t="s">
        <v>247</v>
      </c>
      <c r="G913" s="2">
        <v>10459000000</v>
      </c>
      <c r="H913" s="2">
        <v>6073000000</v>
      </c>
      <c r="I913" s="2">
        <v>2720000000</v>
      </c>
      <c r="J913">
        <v>0</v>
      </c>
      <c r="K913">
        <v>0</v>
      </c>
      <c r="L913" s="2">
        <f t="shared" si="56"/>
        <v>2720000000</v>
      </c>
      <c r="M913" s="2">
        <f t="shared" si="57"/>
        <v>4386000000</v>
      </c>
      <c r="N913" s="2">
        <f t="shared" si="58"/>
        <v>1666000000</v>
      </c>
    </row>
    <row r="914" spans="1:14" x14ac:dyDescent="0.3">
      <c r="A914" t="s">
        <v>339</v>
      </c>
      <c r="B914" t="s">
        <v>5</v>
      </c>
      <c r="C914" s="1">
        <v>41671</v>
      </c>
      <c r="D914" s="65">
        <f t="shared" si="55"/>
        <v>2014</v>
      </c>
      <c r="E914" s="66" t="s">
        <v>9</v>
      </c>
      <c r="F914" s="66" t="s">
        <v>247</v>
      </c>
      <c r="G914" s="2">
        <v>10773000000</v>
      </c>
      <c r="H914" s="2">
        <v>6344000000</v>
      </c>
      <c r="I914" s="2">
        <v>2686000000</v>
      </c>
      <c r="J914">
        <v>0</v>
      </c>
      <c r="K914">
        <v>0</v>
      </c>
      <c r="L914" s="2">
        <f t="shared" si="56"/>
        <v>2686000000</v>
      </c>
      <c r="M914" s="2">
        <f t="shared" si="57"/>
        <v>4429000000</v>
      </c>
      <c r="N914" s="2">
        <f t="shared" si="58"/>
        <v>1743000000</v>
      </c>
    </row>
    <row r="915" spans="1:14" x14ac:dyDescent="0.3">
      <c r="A915" t="s">
        <v>339</v>
      </c>
      <c r="B915" t="s">
        <v>6</v>
      </c>
      <c r="C915" s="1">
        <v>42035</v>
      </c>
      <c r="D915" s="65">
        <f t="shared" si="55"/>
        <v>2015</v>
      </c>
      <c r="E915" s="66" t="s">
        <v>9</v>
      </c>
      <c r="F915" s="66" t="s">
        <v>247</v>
      </c>
      <c r="G915" s="2">
        <v>11454000000</v>
      </c>
      <c r="H915" s="2">
        <v>6646000000</v>
      </c>
      <c r="I915" s="2">
        <v>2855000000</v>
      </c>
      <c r="J915">
        <v>0</v>
      </c>
      <c r="K915">
        <v>0</v>
      </c>
      <c r="L915" s="2">
        <f t="shared" si="56"/>
        <v>2855000000</v>
      </c>
      <c r="M915" s="2">
        <f t="shared" si="57"/>
        <v>4808000000</v>
      </c>
      <c r="N915" s="2">
        <f t="shared" si="58"/>
        <v>1953000000</v>
      </c>
    </row>
    <row r="916" spans="1:14" x14ac:dyDescent="0.3">
      <c r="A916" t="s">
        <v>339</v>
      </c>
      <c r="B916" t="s">
        <v>7</v>
      </c>
      <c r="C916" s="1">
        <v>42399</v>
      </c>
      <c r="D916" s="65">
        <f t="shared" si="55"/>
        <v>2016</v>
      </c>
      <c r="E916" s="66" t="s">
        <v>9</v>
      </c>
      <c r="F916" s="66" t="s">
        <v>247</v>
      </c>
      <c r="G916" s="2">
        <v>12154000000</v>
      </c>
      <c r="H916" s="2">
        <v>6950000000</v>
      </c>
      <c r="I916" s="2">
        <v>3012000000</v>
      </c>
      <c r="J916">
        <v>0</v>
      </c>
      <c r="K916">
        <v>0</v>
      </c>
      <c r="L916" s="2">
        <f t="shared" si="56"/>
        <v>3012000000</v>
      </c>
      <c r="M916" s="2">
        <f t="shared" si="57"/>
        <v>5204000000</v>
      </c>
      <c r="N916" s="2">
        <f t="shared" si="58"/>
        <v>2192000000</v>
      </c>
    </row>
    <row r="917" spans="1:14" x14ac:dyDescent="0.3">
      <c r="A917" t="s">
        <v>340</v>
      </c>
      <c r="B917" t="s">
        <v>2</v>
      </c>
      <c r="C917" s="1">
        <v>41274</v>
      </c>
      <c r="D917" s="65">
        <f t="shared" si="55"/>
        <v>2012</v>
      </c>
      <c r="E917" s="66" t="s">
        <v>3</v>
      </c>
      <c r="F917" s="66" t="s">
        <v>154</v>
      </c>
      <c r="G917" s="2">
        <v>3414500000</v>
      </c>
      <c r="H917" s="2">
        <v>2718900000</v>
      </c>
      <c r="I917" s="2">
        <v>346100000</v>
      </c>
      <c r="J917">
        <v>0</v>
      </c>
      <c r="K917" s="2">
        <v>25100000</v>
      </c>
      <c r="L917" s="2">
        <f t="shared" si="56"/>
        <v>371200000</v>
      </c>
      <c r="M917" s="2">
        <f t="shared" si="57"/>
        <v>695600000</v>
      </c>
      <c r="N917" s="2">
        <f t="shared" si="58"/>
        <v>324400000</v>
      </c>
    </row>
    <row r="918" spans="1:14" x14ac:dyDescent="0.3">
      <c r="A918" t="s">
        <v>340</v>
      </c>
      <c r="B918" t="s">
        <v>5</v>
      </c>
      <c r="C918" s="1">
        <v>41639</v>
      </c>
      <c r="D918" s="65">
        <f t="shared" si="55"/>
        <v>2013</v>
      </c>
      <c r="E918" s="66" t="s">
        <v>3</v>
      </c>
      <c r="F918" s="66" t="s">
        <v>154</v>
      </c>
      <c r="G918" s="2">
        <v>3477200000</v>
      </c>
      <c r="H918" s="2">
        <v>2767300000</v>
      </c>
      <c r="I918" s="2">
        <v>346900000</v>
      </c>
      <c r="J918">
        <v>0</v>
      </c>
      <c r="K918" s="2">
        <v>25400000</v>
      </c>
      <c r="L918" s="2">
        <f t="shared" si="56"/>
        <v>372300000</v>
      </c>
      <c r="M918" s="2">
        <f t="shared" si="57"/>
        <v>709900000</v>
      </c>
      <c r="N918" s="2">
        <f t="shared" si="58"/>
        <v>337600000</v>
      </c>
    </row>
    <row r="919" spans="1:14" x14ac:dyDescent="0.3">
      <c r="A919" t="s">
        <v>340</v>
      </c>
      <c r="B919" t="s">
        <v>6</v>
      </c>
      <c r="C919" s="1">
        <v>42004</v>
      </c>
      <c r="D919" s="65">
        <f t="shared" si="55"/>
        <v>2014</v>
      </c>
      <c r="E919" s="66" t="s">
        <v>3</v>
      </c>
      <c r="F919" s="66" t="s">
        <v>154</v>
      </c>
      <c r="G919" s="2">
        <v>3782300000</v>
      </c>
      <c r="H919" s="2">
        <v>2991900000</v>
      </c>
      <c r="I919" s="2">
        <v>439200000</v>
      </c>
      <c r="J919">
        <v>0</v>
      </c>
      <c r="K919" s="2">
        <v>19700000</v>
      </c>
      <c r="L919" s="2">
        <f t="shared" si="56"/>
        <v>458900000</v>
      </c>
      <c r="M919" s="2">
        <f t="shared" si="57"/>
        <v>790400000</v>
      </c>
      <c r="N919" s="2">
        <f t="shared" si="58"/>
        <v>331500000</v>
      </c>
    </row>
    <row r="920" spans="1:14" x14ac:dyDescent="0.3">
      <c r="A920" t="s">
        <v>340</v>
      </c>
      <c r="B920" t="s">
        <v>7</v>
      </c>
      <c r="C920" s="1">
        <v>42369</v>
      </c>
      <c r="D920" s="65">
        <f t="shared" si="55"/>
        <v>2015</v>
      </c>
      <c r="E920" s="66" t="s">
        <v>3</v>
      </c>
      <c r="F920" s="66" t="s">
        <v>154</v>
      </c>
      <c r="G920" s="2">
        <v>3917200000</v>
      </c>
      <c r="H920" s="2">
        <v>2994000000</v>
      </c>
      <c r="I920" s="2">
        <v>411800000</v>
      </c>
      <c r="J920">
        <v>0</v>
      </c>
      <c r="K920" s="2">
        <v>20800000</v>
      </c>
      <c r="L920" s="2">
        <f t="shared" si="56"/>
        <v>432600000</v>
      </c>
      <c r="M920" s="2">
        <f t="shared" si="57"/>
        <v>923200000</v>
      </c>
      <c r="N920" s="2">
        <f t="shared" si="58"/>
        <v>490600000</v>
      </c>
    </row>
    <row r="921" spans="1:14" x14ac:dyDescent="0.3">
      <c r="A921" t="s">
        <v>341</v>
      </c>
      <c r="B921" t="s">
        <v>2</v>
      </c>
      <c r="C921" s="1">
        <v>41608</v>
      </c>
      <c r="D921" s="65">
        <f t="shared" si="55"/>
        <v>2013</v>
      </c>
      <c r="E921" s="66" t="s">
        <v>9</v>
      </c>
      <c r="F921" s="66" t="s">
        <v>191</v>
      </c>
      <c r="G921" s="2">
        <v>5935095000</v>
      </c>
      <c r="H921" s="2">
        <v>4920664000</v>
      </c>
      <c r="I921" s="2">
        <v>328595000</v>
      </c>
      <c r="J921">
        <v>0</v>
      </c>
      <c r="K921">
        <v>0</v>
      </c>
      <c r="L921" s="2">
        <f t="shared" si="56"/>
        <v>328595000</v>
      </c>
      <c r="M921" s="2">
        <f t="shared" si="57"/>
        <v>1014431000</v>
      </c>
      <c r="N921" s="2">
        <f t="shared" si="58"/>
        <v>685836000</v>
      </c>
    </row>
    <row r="922" spans="1:14" x14ac:dyDescent="0.3">
      <c r="A922" t="s">
        <v>341</v>
      </c>
      <c r="B922" t="s">
        <v>5</v>
      </c>
      <c r="C922" s="1">
        <v>41973</v>
      </c>
      <c r="D922" s="65">
        <f t="shared" si="55"/>
        <v>2014</v>
      </c>
      <c r="E922" s="66" t="s">
        <v>9</v>
      </c>
      <c r="F922" s="66" t="s">
        <v>191</v>
      </c>
      <c r="G922" s="2">
        <v>7779812000</v>
      </c>
      <c r="H922" s="2">
        <v>6336272000</v>
      </c>
      <c r="I922" s="2">
        <v>521502000</v>
      </c>
      <c r="J922">
        <v>0</v>
      </c>
      <c r="K922">
        <v>0</v>
      </c>
      <c r="L922" s="2">
        <f t="shared" si="56"/>
        <v>521502000</v>
      </c>
      <c r="M922" s="2">
        <f t="shared" si="57"/>
        <v>1443540000</v>
      </c>
      <c r="N922" s="2">
        <f t="shared" si="58"/>
        <v>922038000</v>
      </c>
    </row>
    <row r="923" spans="1:14" x14ac:dyDescent="0.3">
      <c r="A923" t="s">
        <v>341</v>
      </c>
      <c r="B923" t="s">
        <v>6</v>
      </c>
      <c r="C923" s="1">
        <v>42338</v>
      </c>
      <c r="D923" s="65">
        <f t="shared" si="55"/>
        <v>2015</v>
      </c>
      <c r="E923" s="66" t="s">
        <v>9</v>
      </c>
      <c r="F923" s="66" t="s">
        <v>191</v>
      </c>
      <c r="G923" s="2">
        <v>9474008000</v>
      </c>
      <c r="H923" s="2">
        <v>7757571000</v>
      </c>
      <c r="I923" s="2">
        <v>630421000</v>
      </c>
      <c r="J923">
        <v>0</v>
      </c>
      <c r="K923">
        <v>0</v>
      </c>
      <c r="L923" s="2">
        <f t="shared" si="56"/>
        <v>630421000</v>
      </c>
      <c r="M923" s="2">
        <f t="shared" si="57"/>
        <v>1716437000</v>
      </c>
      <c r="N923" s="2">
        <f t="shared" si="58"/>
        <v>1086016000</v>
      </c>
    </row>
    <row r="924" spans="1:14" x14ac:dyDescent="0.3">
      <c r="A924" t="s">
        <v>341</v>
      </c>
      <c r="B924" t="s">
        <v>7</v>
      </c>
      <c r="C924" s="1">
        <v>42704</v>
      </c>
      <c r="D924" s="65">
        <f t="shared" si="55"/>
        <v>2016</v>
      </c>
      <c r="E924" s="66" t="s">
        <v>9</v>
      </c>
      <c r="F924" s="66" t="s">
        <v>191</v>
      </c>
      <c r="G924" s="2">
        <v>10949999000</v>
      </c>
      <c r="H924" s="2">
        <v>8923519000</v>
      </c>
      <c r="I924" s="2">
        <v>764117000</v>
      </c>
      <c r="J924">
        <v>0</v>
      </c>
      <c r="K924">
        <v>0</v>
      </c>
      <c r="L924" s="2">
        <f t="shared" si="56"/>
        <v>764117000</v>
      </c>
      <c r="M924" s="2">
        <f t="shared" si="57"/>
        <v>2026480000</v>
      </c>
      <c r="N924" s="2">
        <f t="shared" si="58"/>
        <v>1262363000</v>
      </c>
    </row>
    <row r="925" spans="1:14" x14ac:dyDescent="0.3">
      <c r="A925" t="s">
        <v>342</v>
      </c>
      <c r="B925" t="s">
        <v>2</v>
      </c>
      <c r="C925" s="1">
        <v>41274</v>
      </c>
      <c r="D925" s="65">
        <f t="shared" si="55"/>
        <v>2012</v>
      </c>
      <c r="E925" s="66" t="s">
        <v>15</v>
      </c>
      <c r="F925" s="66" t="s">
        <v>189</v>
      </c>
      <c r="G925" s="2">
        <v>5671400000</v>
      </c>
      <c r="H925" s="2">
        <v>3421700000</v>
      </c>
      <c r="I925" s="2">
        <v>1114600000</v>
      </c>
      <c r="J925">
        <v>0</v>
      </c>
      <c r="K925" s="2">
        <v>86300000</v>
      </c>
      <c r="L925" s="2">
        <f t="shared" si="56"/>
        <v>1200900000</v>
      </c>
      <c r="M925" s="2">
        <f t="shared" si="57"/>
        <v>2249700000</v>
      </c>
      <c r="N925" s="2">
        <f t="shared" si="58"/>
        <v>1048800000</v>
      </c>
    </row>
    <row r="926" spans="1:14" x14ac:dyDescent="0.3">
      <c r="A926" t="s">
        <v>342</v>
      </c>
      <c r="B926" t="s">
        <v>5</v>
      </c>
      <c r="C926" s="1">
        <v>41639</v>
      </c>
      <c r="D926" s="65">
        <f t="shared" si="55"/>
        <v>2013</v>
      </c>
      <c r="E926" s="66" t="s">
        <v>15</v>
      </c>
      <c r="F926" s="66" t="s">
        <v>189</v>
      </c>
      <c r="G926" s="2">
        <v>5808300000</v>
      </c>
      <c r="H926" s="2">
        <v>3585100000</v>
      </c>
      <c r="I926" s="2">
        <v>1128800000</v>
      </c>
      <c r="J926">
        <v>0</v>
      </c>
      <c r="K926" s="2">
        <v>81700000</v>
      </c>
      <c r="L926" s="2">
        <f t="shared" si="56"/>
        <v>1210500000</v>
      </c>
      <c r="M926" s="2">
        <f t="shared" si="57"/>
        <v>2223200000</v>
      </c>
      <c r="N926" s="2">
        <f t="shared" si="58"/>
        <v>1012700000</v>
      </c>
    </row>
    <row r="927" spans="1:14" x14ac:dyDescent="0.3">
      <c r="A927" t="s">
        <v>342</v>
      </c>
      <c r="B927" t="s">
        <v>6</v>
      </c>
      <c r="C927" s="1">
        <v>42004</v>
      </c>
      <c r="D927" s="65">
        <f t="shared" si="55"/>
        <v>2014</v>
      </c>
      <c r="E927" s="66" t="s">
        <v>15</v>
      </c>
      <c r="F927" s="66" t="s">
        <v>189</v>
      </c>
      <c r="G927" s="2">
        <v>6011600000</v>
      </c>
      <c r="H927" s="2">
        <v>3808500000</v>
      </c>
      <c r="I927" s="2">
        <v>1198200000</v>
      </c>
      <c r="J927">
        <v>0</v>
      </c>
      <c r="K927" s="2">
        <v>76700000</v>
      </c>
      <c r="L927" s="2">
        <f t="shared" si="56"/>
        <v>1274900000</v>
      </c>
      <c r="M927" s="2">
        <f t="shared" si="57"/>
        <v>2203100000</v>
      </c>
      <c r="N927" s="2">
        <f t="shared" si="58"/>
        <v>928200000</v>
      </c>
    </row>
    <row r="928" spans="1:14" x14ac:dyDescent="0.3">
      <c r="A928" t="s">
        <v>342</v>
      </c>
      <c r="B928" t="s">
        <v>7</v>
      </c>
      <c r="C928" s="1">
        <v>42369</v>
      </c>
      <c r="D928" s="65">
        <f t="shared" si="55"/>
        <v>2015</v>
      </c>
      <c r="E928" s="66" t="s">
        <v>15</v>
      </c>
      <c r="F928" s="66" t="s">
        <v>189</v>
      </c>
      <c r="G928" s="2">
        <v>8680100000</v>
      </c>
      <c r="H928" s="2">
        <v>5776800000</v>
      </c>
      <c r="I928" s="2">
        <v>1622000000</v>
      </c>
      <c r="J928">
        <v>0</v>
      </c>
      <c r="K928" s="2">
        <v>164500000</v>
      </c>
      <c r="L928" s="2">
        <f t="shared" si="56"/>
        <v>1786500000</v>
      </c>
      <c r="M928" s="2">
        <f t="shared" si="57"/>
        <v>2903300000</v>
      </c>
      <c r="N928" s="2">
        <f t="shared" si="58"/>
        <v>1116800000</v>
      </c>
    </row>
    <row r="929" spans="1:14" x14ac:dyDescent="0.3">
      <c r="A929" t="s">
        <v>343</v>
      </c>
      <c r="B929" t="s">
        <v>2</v>
      </c>
      <c r="C929" s="1">
        <v>41274</v>
      </c>
      <c r="D929" s="65">
        <f t="shared" si="55"/>
        <v>2012</v>
      </c>
      <c r="E929" s="66" t="s">
        <v>9</v>
      </c>
      <c r="F929" s="66" t="s">
        <v>344</v>
      </c>
      <c r="G929" s="2">
        <v>4122930000</v>
      </c>
      <c r="H929" s="2">
        <v>2398790000</v>
      </c>
      <c r="I929" s="2">
        <v>1219343000</v>
      </c>
      <c r="J929">
        <v>0</v>
      </c>
      <c r="K929" s="2">
        <v>64093000</v>
      </c>
      <c r="L929" s="2">
        <f t="shared" si="56"/>
        <v>1283436000</v>
      </c>
      <c r="M929" s="2">
        <f t="shared" si="57"/>
        <v>1724140000</v>
      </c>
      <c r="N929" s="2">
        <f t="shared" si="58"/>
        <v>440704000</v>
      </c>
    </row>
    <row r="930" spans="1:14" x14ac:dyDescent="0.3">
      <c r="A930" t="s">
        <v>343</v>
      </c>
      <c r="B930" t="s">
        <v>5</v>
      </c>
      <c r="C930" s="1">
        <v>41639</v>
      </c>
      <c r="D930" s="65">
        <f t="shared" si="55"/>
        <v>2013</v>
      </c>
      <c r="E930" s="66" t="s">
        <v>9</v>
      </c>
      <c r="F930" s="66" t="s">
        <v>344</v>
      </c>
      <c r="G930" s="2">
        <v>5062528000</v>
      </c>
      <c r="H930" s="2">
        <v>2987126000</v>
      </c>
      <c r="I930" s="2">
        <v>1454080000</v>
      </c>
      <c r="J930">
        <v>0</v>
      </c>
      <c r="K930" s="2">
        <v>80969000</v>
      </c>
      <c r="L930" s="2">
        <f t="shared" si="56"/>
        <v>1535049000</v>
      </c>
      <c r="M930" s="2">
        <f t="shared" si="57"/>
        <v>2075402000</v>
      </c>
      <c r="N930" s="2">
        <f t="shared" si="58"/>
        <v>540353000</v>
      </c>
    </row>
    <row r="931" spans="1:14" x14ac:dyDescent="0.3">
      <c r="A931" t="s">
        <v>343</v>
      </c>
      <c r="B931" t="s">
        <v>6</v>
      </c>
      <c r="C931" s="1">
        <v>42004</v>
      </c>
      <c r="D931" s="65">
        <f t="shared" si="55"/>
        <v>2014</v>
      </c>
      <c r="E931" s="66" t="s">
        <v>9</v>
      </c>
      <c r="F931" s="66" t="s">
        <v>344</v>
      </c>
      <c r="G931" s="2">
        <v>6740064000</v>
      </c>
      <c r="H931" s="2">
        <v>4088151000</v>
      </c>
      <c r="I931" s="2">
        <v>1866520000</v>
      </c>
      <c r="J931">
        <v>0</v>
      </c>
      <c r="K931" s="2">
        <v>120719000</v>
      </c>
      <c r="L931" s="2">
        <f t="shared" si="56"/>
        <v>1987239000</v>
      </c>
      <c r="M931" s="2">
        <f t="shared" si="57"/>
        <v>2651913000</v>
      </c>
      <c r="N931" s="2">
        <f t="shared" si="58"/>
        <v>664674000</v>
      </c>
    </row>
    <row r="932" spans="1:14" x14ac:dyDescent="0.3">
      <c r="A932" t="s">
        <v>343</v>
      </c>
      <c r="B932" t="s">
        <v>7</v>
      </c>
      <c r="C932" s="1">
        <v>42369</v>
      </c>
      <c r="D932" s="65">
        <f t="shared" si="55"/>
        <v>2015</v>
      </c>
      <c r="E932" s="66" t="s">
        <v>9</v>
      </c>
      <c r="F932" s="66" t="s">
        <v>344</v>
      </c>
      <c r="G932" s="2">
        <v>7192633000</v>
      </c>
      <c r="H932" s="2">
        <v>4359104000</v>
      </c>
      <c r="I932" s="2">
        <v>1987271000</v>
      </c>
      <c r="J932">
        <v>0</v>
      </c>
      <c r="K932" s="2">
        <v>122120000</v>
      </c>
      <c r="L932" s="2">
        <f t="shared" si="56"/>
        <v>2109391000</v>
      </c>
      <c r="M932" s="2">
        <f t="shared" si="57"/>
        <v>2833529000</v>
      </c>
      <c r="N932" s="2">
        <f t="shared" si="58"/>
        <v>724138000</v>
      </c>
    </row>
    <row r="933" spans="1:14" x14ac:dyDescent="0.3">
      <c r="A933" t="s">
        <v>345</v>
      </c>
      <c r="B933" t="s">
        <v>2</v>
      </c>
      <c r="C933" s="1">
        <v>41274</v>
      </c>
      <c r="D933" s="65">
        <f t="shared" si="55"/>
        <v>2012</v>
      </c>
      <c r="E933" s="66" t="s">
        <v>3</v>
      </c>
      <c r="F933" s="66" t="s">
        <v>154</v>
      </c>
      <c r="G933" s="2">
        <v>13107000000</v>
      </c>
      <c r="H933" s="2">
        <v>11799000000</v>
      </c>
      <c r="I933">
        <v>0</v>
      </c>
      <c r="J933">
        <v>0</v>
      </c>
      <c r="K933">
        <v>0</v>
      </c>
      <c r="L933" s="2">
        <f t="shared" si="56"/>
        <v>0</v>
      </c>
      <c r="M933" s="2">
        <f t="shared" si="57"/>
        <v>1308000000</v>
      </c>
      <c r="N933" s="2">
        <f t="shared" si="58"/>
        <v>1308000000</v>
      </c>
    </row>
    <row r="934" spans="1:14" x14ac:dyDescent="0.3">
      <c r="A934" t="s">
        <v>345</v>
      </c>
      <c r="B934" t="s">
        <v>5</v>
      </c>
      <c r="C934" s="1">
        <v>41639</v>
      </c>
      <c r="D934" s="65">
        <f t="shared" si="55"/>
        <v>2013</v>
      </c>
      <c r="E934" s="66" t="s">
        <v>3</v>
      </c>
      <c r="F934" s="66" t="s">
        <v>154</v>
      </c>
      <c r="G934" s="2">
        <v>11420000000</v>
      </c>
      <c r="H934" s="2">
        <v>10303000000</v>
      </c>
      <c r="I934">
        <v>0</v>
      </c>
      <c r="J934">
        <v>0</v>
      </c>
      <c r="K934">
        <v>0</v>
      </c>
      <c r="L934" s="2">
        <f t="shared" si="56"/>
        <v>0</v>
      </c>
      <c r="M934" s="2">
        <f t="shared" si="57"/>
        <v>1117000000</v>
      </c>
      <c r="N934" s="2">
        <f t="shared" si="58"/>
        <v>1117000000</v>
      </c>
    </row>
    <row r="935" spans="1:14" x14ac:dyDescent="0.3">
      <c r="A935" t="s">
        <v>345</v>
      </c>
      <c r="B935" t="s">
        <v>6</v>
      </c>
      <c r="C935" s="1">
        <v>42004</v>
      </c>
      <c r="D935" s="65">
        <f t="shared" si="55"/>
        <v>2014</v>
      </c>
      <c r="E935" s="66" t="s">
        <v>3</v>
      </c>
      <c r="F935" s="66" t="s">
        <v>154</v>
      </c>
      <c r="G935" s="2">
        <v>10986000000</v>
      </c>
      <c r="H935" s="2">
        <v>9974000000</v>
      </c>
      <c r="I935">
        <v>0</v>
      </c>
      <c r="J935">
        <v>0</v>
      </c>
      <c r="K935">
        <v>0</v>
      </c>
      <c r="L935" s="2">
        <f t="shared" si="56"/>
        <v>0</v>
      </c>
      <c r="M935" s="2">
        <f t="shared" si="57"/>
        <v>1012000000</v>
      </c>
      <c r="N935" s="2">
        <f t="shared" si="58"/>
        <v>1012000000</v>
      </c>
    </row>
    <row r="936" spans="1:14" x14ac:dyDescent="0.3">
      <c r="A936" t="s">
        <v>345</v>
      </c>
      <c r="B936" t="s">
        <v>7</v>
      </c>
      <c r="C936" s="1">
        <v>42369</v>
      </c>
      <c r="D936" s="65">
        <f t="shared" si="55"/>
        <v>2015</v>
      </c>
      <c r="E936" s="66" t="s">
        <v>3</v>
      </c>
      <c r="F936" s="66" t="s">
        <v>154</v>
      </c>
      <c r="G936" s="2">
        <v>10466000000</v>
      </c>
      <c r="H936" s="2">
        <v>9576000000</v>
      </c>
      <c r="I936">
        <v>0</v>
      </c>
      <c r="J936">
        <v>0</v>
      </c>
      <c r="K936">
        <v>0</v>
      </c>
      <c r="L936" s="2">
        <f t="shared" si="56"/>
        <v>0</v>
      </c>
      <c r="M936" s="2">
        <f t="shared" si="57"/>
        <v>890000000</v>
      </c>
      <c r="N936" s="2">
        <f t="shared" si="58"/>
        <v>890000000</v>
      </c>
    </row>
    <row r="937" spans="1:14" x14ac:dyDescent="0.3">
      <c r="A937" t="s">
        <v>346</v>
      </c>
      <c r="B937" t="s">
        <v>2</v>
      </c>
      <c r="C937" s="1">
        <v>41455</v>
      </c>
      <c r="D937" s="65">
        <f t="shared" si="55"/>
        <v>2013</v>
      </c>
      <c r="E937" s="66" t="s">
        <v>12</v>
      </c>
      <c r="F937" s="66" t="s">
        <v>24</v>
      </c>
      <c r="G937" s="2">
        <v>1282236000</v>
      </c>
      <c r="H937" s="2">
        <v>322516000</v>
      </c>
      <c r="I937" s="2">
        <v>151382000</v>
      </c>
      <c r="J937" s="2">
        <v>235184000</v>
      </c>
      <c r="K937">
        <v>0</v>
      </c>
      <c r="L937" s="2">
        <f t="shared" si="56"/>
        <v>386566000</v>
      </c>
      <c r="M937" s="2">
        <f t="shared" si="57"/>
        <v>959720000</v>
      </c>
      <c r="N937" s="2">
        <f t="shared" si="58"/>
        <v>573154000</v>
      </c>
    </row>
    <row r="938" spans="1:14" x14ac:dyDescent="0.3">
      <c r="A938" t="s">
        <v>346</v>
      </c>
      <c r="B938" t="s">
        <v>5</v>
      </c>
      <c r="C938" s="1">
        <v>41819</v>
      </c>
      <c r="D938" s="65">
        <f t="shared" si="55"/>
        <v>2014</v>
      </c>
      <c r="E938" s="66" t="s">
        <v>12</v>
      </c>
      <c r="F938" s="66" t="s">
        <v>24</v>
      </c>
      <c r="G938" s="2">
        <v>1388386000</v>
      </c>
      <c r="H938" s="2">
        <v>338580000</v>
      </c>
      <c r="I938" s="2">
        <v>159642000</v>
      </c>
      <c r="J938" s="2">
        <v>250434000</v>
      </c>
      <c r="K938">
        <v>0</v>
      </c>
      <c r="L938" s="2">
        <f t="shared" si="56"/>
        <v>410076000</v>
      </c>
      <c r="M938" s="2">
        <f t="shared" si="57"/>
        <v>1049806000</v>
      </c>
      <c r="N938" s="2">
        <f t="shared" si="58"/>
        <v>639730000</v>
      </c>
    </row>
    <row r="939" spans="1:14" x14ac:dyDescent="0.3">
      <c r="A939" t="s">
        <v>346</v>
      </c>
      <c r="B939" t="s">
        <v>6</v>
      </c>
      <c r="C939" s="1">
        <v>42183</v>
      </c>
      <c r="D939" s="65">
        <f t="shared" si="55"/>
        <v>2015</v>
      </c>
      <c r="E939" s="66" t="s">
        <v>12</v>
      </c>
      <c r="F939" s="66" t="s">
        <v>24</v>
      </c>
      <c r="G939" s="2">
        <v>1475139000</v>
      </c>
      <c r="H939" s="2">
        <v>355727000</v>
      </c>
      <c r="I939" s="2">
        <v>169952000</v>
      </c>
      <c r="J939" s="2">
        <v>266761000</v>
      </c>
      <c r="K939">
        <v>0</v>
      </c>
      <c r="L939" s="2">
        <f t="shared" si="56"/>
        <v>436713000</v>
      </c>
      <c r="M939" s="2">
        <f t="shared" si="57"/>
        <v>1119412000</v>
      </c>
      <c r="N939" s="2">
        <f t="shared" si="58"/>
        <v>682699000</v>
      </c>
    </row>
    <row r="940" spans="1:14" x14ac:dyDescent="0.3">
      <c r="A940" t="s">
        <v>346</v>
      </c>
      <c r="B940" t="s">
        <v>7</v>
      </c>
      <c r="C940" s="1">
        <v>42554</v>
      </c>
      <c r="D940" s="65">
        <f t="shared" si="55"/>
        <v>2016</v>
      </c>
      <c r="E940" s="66" t="s">
        <v>12</v>
      </c>
      <c r="F940" s="66" t="s">
        <v>24</v>
      </c>
      <c r="G940" s="2">
        <v>1423936000</v>
      </c>
      <c r="H940" s="2">
        <v>343801000</v>
      </c>
      <c r="I940" s="2">
        <v>170120000</v>
      </c>
      <c r="J940" s="2">
        <v>276462000</v>
      </c>
      <c r="K940">
        <v>0</v>
      </c>
      <c r="L940" s="2">
        <f t="shared" si="56"/>
        <v>446582000</v>
      </c>
      <c r="M940" s="2">
        <f t="shared" si="57"/>
        <v>1080135000</v>
      </c>
      <c r="N940" s="2">
        <f t="shared" si="58"/>
        <v>633553000</v>
      </c>
    </row>
    <row r="941" spans="1:14" x14ac:dyDescent="0.3">
      <c r="A941" t="s">
        <v>347</v>
      </c>
      <c r="B941" t="s">
        <v>2</v>
      </c>
      <c r="C941" s="1">
        <v>41274</v>
      </c>
      <c r="D941" s="65">
        <f t="shared" si="55"/>
        <v>2012</v>
      </c>
      <c r="E941" s="66" t="s">
        <v>15</v>
      </c>
      <c r="F941" s="66" t="s">
        <v>16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>
        <v>0</v>
      </c>
      <c r="L941" s="2">
        <f t="shared" si="56"/>
        <v>12117600000</v>
      </c>
      <c r="M941" s="2">
        <f t="shared" si="57"/>
        <v>17806900000</v>
      </c>
      <c r="N941" s="2">
        <f t="shared" si="58"/>
        <v>5689300000</v>
      </c>
    </row>
    <row r="942" spans="1:14" x14ac:dyDescent="0.3">
      <c r="A942" t="s">
        <v>347</v>
      </c>
      <c r="B942" t="s">
        <v>5</v>
      </c>
      <c r="C942" s="1">
        <v>41639</v>
      </c>
      <c r="D942" s="65">
        <f t="shared" si="55"/>
        <v>2013</v>
      </c>
      <c r="E942" s="66" t="s">
        <v>15</v>
      </c>
      <c r="F942" s="66" t="s">
        <v>16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>
        <v>0</v>
      </c>
      <c r="L942" s="2">
        <f t="shared" si="56"/>
        <v>12138000000</v>
      </c>
      <c r="M942" s="2">
        <f t="shared" si="57"/>
        <v>18205000000</v>
      </c>
      <c r="N942" s="2">
        <f t="shared" si="58"/>
        <v>6067000000</v>
      </c>
    </row>
    <row r="943" spans="1:14" x14ac:dyDescent="0.3">
      <c r="A943" t="s">
        <v>347</v>
      </c>
      <c r="B943" t="s">
        <v>6</v>
      </c>
      <c r="C943" s="1">
        <v>42004</v>
      </c>
      <c r="D943" s="65">
        <f t="shared" si="55"/>
        <v>2014</v>
      </c>
      <c r="E943" s="66" t="s">
        <v>15</v>
      </c>
      <c r="F943" s="66" t="s">
        <v>16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>
        <v>0</v>
      </c>
      <c r="L943" s="2">
        <f t="shared" si="56"/>
        <v>11013900000</v>
      </c>
      <c r="M943" s="2">
        <f t="shared" si="57"/>
        <v>14683100000</v>
      </c>
      <c r="N943" s="2">
        <f t="shared" si="58"/>
        <v>3669200000</v>
      </c>
    </row>
    <row r="944" spans="1:14" x14ac:dyDescent="0.3">
      <c r="A944" t="s">
        <v>347</v>
      </c>
      <c r="B944" t="s">
        <v>7</v>
      </c>
      <c r="C944" s="1">
        <v>42369</v>
      </c>
      <c r="D944" s="65">
        <f t="shared" si="55"/>
        <v>2015</v>
      </c>
      <c r="E944" s="66" t="s">
        <v>15</v>
      </c>
      <c r="F944" s="66" t="s">
        <v>16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>
        <v>0</v>
      </c>
      <c r="L944" s="2">
        <f t="shared" si="56"/>
        <v>11228800000</v>
      </c>
      <c r="M944" s="2">
        <f t="shared" si="57"/>
        <v>14921500000</v>
      </c>
      <c r="N944" s="2">
        <f t="shared" si="58"/>
        <v>3692700000</v>
      </c>
    </row>
    <row r="945" spans="1:14" x14ac:dyDescent="0.3">
      <c r="A945" t="s">
        <v>348</v>
      </c>
      <c r="B945" t="s">
        <v>2</v>
      </c>
      <c r="C945" s="1">
        <v>41639</v>
      </c>
      <c r="D945" s="65">
        <f t="shared" si="55"/>
        <v>2013</v>
      </c>
      <c r="E945" s="66" t="s">
        <v>3</v>
      </c>
      <c r="F945" s="66" t="s">
        <v>81</v>
      </c>
      <c r="G945" s="2">
        <v>45358000000</v>
      </c>
      <c r="H945" s="2">
        <v>41171000000</v>
      </c>
      <c r="I945" s="2">
        <v>-318000000</v>
      </c>
      <c r="J945">
        <v>0</v>
      </c>
      <c r="K945">
        <v>0</v>
      </c>
      <c r="L945" s="2">
        <f t="shared" si="56"/>
        <v>-318000000</v>
      </c>
      <c r="M945" s="2">
        <f t="shared" si="57"/>
        <v>4187000000</v>
      </c>
      <c r="N945" s="2">
        <f t="shared" si="58"/>
        <v>4505000000</v>
      </c>
    </row>
    <row r="946" spans="1:14" x14ac:dyDescent="0.3">
      <c r="A946" t="s">
        <v>348</v>
      </c>
      <c r="B946" t="s">
        <v>5</v>
      </c>
      <c r="C946" s="1">
        <v>42004</v>
      </c>
      <c r="D946" s="65">
        <f t="shared" si="55"/>
        <v>2014</v>
      </c>
      <c r="E946" s="66" t="s">
        <v>3</v>
      </c>
      <c r="F946" s="66" t="s">
        <v>81</v>
      </c>
      <c r="G946" s="2">
        <v>39946000000</v>
      </c>
      <c r="H946" s="2">
        <v>35263000000</v>
      </c>
      <c r="I946" s="2">
        <v>-329000000</v>
      </c>
      <c r="J946">
        <v>0</v>
      </c>
      <c r="K946">
        <v>0</v>
      </c>
      <c r="L946" s="2">
        <f t="shared" si="56"/>
        <v>-329000000</v>
      </c>
      <c r="M946" s="2">
        <f t="shared" si="57"/>
        <v>4683000000</v>
      </c>
      <c r="N946" s="2">
        <f t="shared" si="58"/>
        <v>5012000000</v>
      </c>
    </row>
    <row r="947" spans="1:14" x14ac:dyDescent="0.3">
      <c r="A947" t="s">
        <v>348</v>
      </c>
      <c r="B947" t="s">
        <v>6</v>
      </c>
      <c r="C947" s="1">
        <v>42369</v>
      </c>
      <c r="D947" s="65">
        <f t="shared" si="55"/>
        <v>2015</v>
      </c>
      <c r="E947" s="66" t="s">
        <v>3</v>
      </c>
      <c r="F947" s="66" t="s">
        <v>81</v>
      </c>
      <c r="G947" s="2">
        <v>40536000000</v>
      </c>
      <c r="H947" s="2">
        <v>36044000000</v>
      </c>
      <c r="I947" s="2">
        <v>-220000000</v>
      </c>
      <c r="J947">
        <v>0</v>
      </c>
      <c r="K947">
        <v>0</v>
      </c>
      <c r="L947" s="2">
        <f t="shared" si="56"/>
        <v>-220000000</v>
      </c>
      <c r="M947" s="2">
        <f t="shared" si="57"/>
        <v>4492000000</v>
      </c>
      <c r="N947" s="2">
        <f t="shared" si="58"/>
        <v>4712000000</v>
      </c>
    </row>
    <row r="948" spans="1:14" x14ac:dyDescent="0.3">
      <c r="A948" t="s">
        <v>348</v>
      </c>
      <c r="B948" t="s">
        <v>7</v>
      </c>
      <c r="C948" s="1">
        <v>42735</v>
      </c>
      <c r="D948" s="65">
        <f t="shared" si="55"/>
        <v>2016</v>
      </c>
      <c r="E948" s="66" t="s">
        <v>3</v>
      </c>
      <c r="F948" s="66" t="s">
        <v>81</v>
      </c>
      <c r="G948" s="2">
        <v>47248000000</v>
      </c>
      <c r="H948" s="2">
        <v>42186000000</v>
      </c>
      <c r="I948" s="2">
        <v>-487000000</v>
      </c>
      <c r="J948">
        <v>0</v>
      </c>
      <c r="K948">
        <v>0</v>
      </c>
      <c r="L948" s="2">
        <f t="shared" si="56"/>
        <v>-487000000</v>
      </c>
      <c r="M948" s="2">
        <f t="shared" si="57"/>
        <v>5062000000</v>
      </c>
      <c r="N948" s="2">
        <f t="shared" si="58"/>
        <v>5549000000</v>
      </c>
    </row>
    <row r="949" spans="1:14" x14ac:dyDescent="0.3">
      <c r="A949" t="s">
        <v>349</v>
      </c>
      <c r="B949" t="s">
        <v>2</v>
      </c>
      <c r="C949" s="1">
        <v>41274</v>
      </c>
      <c r="D949" s="65">
        <f t="shared" si="55"/>
        <v>2012</v>
      </c>
      <c r="E949" s="66" t="s">
        <v>32</v>
      </c>
      <c r="F949" s="66" t="s">
        <v>35</v>
      </c>
      <c r="G949" s="2">
        <v>3094500000</v>
      </c>
      <c r="H949" s="2">
        <v>2144200000</v>
      </c>
      <c r="I949" s="2">
        <v>98200000</v>
      </c>
      <c r="J949">
        <v>0</v>
      </c>
      <c r="K949" s="2">
        <v>332400000</v>
      </c>
      <c r="L949" s="2">
        <f t="shared" si="56"/>
        <v>430600000</v>
      </c>
      <c r="M949" s="2">
        <f t="shared" si="57"/>
        <v>950300000</v>
      </c>
      <c r="N949" s="2">
        <f t="shared" si="58"/>
        <v>519700000</v>
      </c>
    </row>
    <row r="950" spans="1:14" x14ac:dyDescent="0.3">
      <c r="A950" t="s">
        <v>349</v>
      </c>
      <c r="B950" t="s">
        <v>5</v>
      </c>
      <c r="C950" s="1">
        <v>41639</v>
      </c>
      <c r="D950" s="65">
        <f t="shared" si="55"/>
        <v>2013</v>
      </c>
      <c r="E950" s="66" t="s">
        <v>32</v>
      </c>
      <c r="F950" s="66" t="s">
        <v>35</v>
      </c>
      <c r="G950" s="2">
        <v>3276800000</v>
      </c>
      <c r="H950" s="2">
        <v>2272400000</v>
      </c>
      <c r="I950" s="2">
        <v>99600000</v>
      </c>
      <c r="J950">
        <v>0</v>
      </c>
      <c r="K950" s="2">
        <v>370900000</v>
      </c>
      <c r="L950" s="2">
        <f t="shared" si="56"/>
        <v>470500000</v>
      </c>
      <c r="M950" s="2">
        <f t="shared" si="57"/>
        <v>1004400000</v>
      </c>
      <c r="N950" s="2">
        <f t="shared" si="58"/>
        <v>533900000</v>
      </c>
    </row>
    <row r="951" spans="1:14" x14ac:dyDescent="0.3">
      <c r="A951" t="s">
        <v>349</v>
      </c>
      <c r="B951" t="s">
        <v>6</v>
      </c>
      <c r="C951" s="1">
        <v>42004</v>
      </c>
      <c r="D951" s="65">
        <f t="shared" si="55"/>
        <v>2014</v>
      </c>
      <c r="E951" s="66" t="s">
        <v>32</v>
      </c>
      <c r="F951" s="66" t="s">
        <v>35</v>
      </c>
      <c r="G951" s="2">
        <v>3350300000</v>
      </c>
      <c r="H951" s="2">
        <v>2317500000</v>
      </c>
      <c r="I951" s="2">
        <v>101100000</v>
      </c>
      <c r="J951">
        <v>0</v>
      </c>
      <c r="K951" s="2">
        <v>388100000</v>
      </c>
      <c r="L951" s="2">
        <f t="shared" si="56"/>
        <v>489200000</v>
      </c>
      <c r="M951" s="2">
        <f t="shared" si="57"/>
        <v>1032800000</v>
      </c>
      <c r="N951" s="2">
        <f t="shared" si="58"/>
        <v>543600000</v>
      </c>
    </row>
    <row r="952" spans="1:14" x14ac:dyDescent="0.3">
      <c r="A952" t="s">
        <v>349</v>
      </c>
      <c r="B952" t="s">
        <v>7</v>
      </c>
      <c r="C952" s="1">
        <v>42369</v>
      </c>
      <c r="D952" s="65">
        <f t="shared" si="55"/>
        <v>2015</v>
      </c>
      <c r="E952" s="66" t="s">
        <v>32</v>
      </c>
      <c r="F952" s="66" t="s">
        <v>35</v>
      </c>
      <c r="G952" s="2">
        <v>3253600000</v>
      </c>
      <c r="H952" s="2">
        <v>2171600000</v>
      </c>
      <c r="I952" s="2">
        <v>103700000</v>
      </c>
      <c r="J952">
        <v>0</v>
      </c>
      <c r="K952" s="2">
        <v>401300000</v>
      </c>
      <c r="L952" s="2">
        <f t="shared" si="56"/>
        <v>505000000</v>
      </c>
      <c r="M952" s="2">
        <f t="shared" si="57"/>
        <v>1082000000</v>
      </c>
      <c r="N952" s="2">
        <f t="shared" si="58"/>
        <v>577000000</v>
      </c>
    </row>
    <row r="953" spans="1:14" x14ac:dyDescent="0.3">
      <c r="A953" t="s">
        <v>350</v>
      </c>
      <c r="B953" t="s">
        <v>2</v>
      </c>
      <c r="C953" s="1">
        <v>41306</v>
      </c>
      <c r="D953" s="65">
        <f t="shared" si="55"/>
        <v>2013</v>
      </c>
      <c r="E953" s="66" t="s">
        <v>9</v>
      </c>
      <c r="F953" s="66" t="s">
        <v>284</v>
      </c>
      <c r="G953" s="2">
        <v>50521000000</v>
      </c>
      <c r="H953" s="2">
        <v>33194000000</v>
      </c>
      <c r="I953" s="2">
        <v>12244000000</v>
      </c>
      <c r="J953">
        <v>0</v>
      </c>
      <c r="K953" s="2">
        <v>1523000000</v>
      </c>
      <c r="L953" s="2">
        <f t="shared" si="56"/>
        <v>13767000000</v>
      </c>
      <c r="M953" s="2">
        <f t="shared" si="57"/>
        <v>17327000000</v>
      </c>
      <c r="N953" s="2">
        <f t="shared" si="58"/>
        <v>3560000000</v>
      </c>
    </row>
    <row r="954" spans="1:14" x14ac:dyDescent="0.3">
      <c r="A954" t="s">
        <v>350</v>
      </c>
      <c r="B954" t="s">
        <v>5</v>
      </c>
      <c r="C954" s="1">
        <v>41670</v>
      </c>
      <c r="D954" s="65">
        <f t="shared" si="55"/>
        <v>2014</v>
      </c>
      <c r="E954" s="66" t="s">
        <v>9</v>
      </c>
      <c r="F954" s="66" t="s">
        <v>284</v>
      </c>
      <c r="G954" s="2">
        <v>53417000000</v>
      </c>
      <c r="H954" s="2">
        <v>34941000000</v>
      </c>
      <c r="I954" s="2">
        <v>12865000000</v>
      </c>
      <c r="J954">
        <v>0</v>
      </c>
      <c r="K954" s="2">
        <v>1462000000</v>
      </c>
      <c r="L954" s="2">
        <f t="shared" si="56"/>
        <v>14327000000</v>
      </c>
      <c r="M954" s="2">
        <f t="shared" si="57"/>
        <v>18476000000</v>
      </c>
      <c r="N954" s="2">
        <f t="shared" si="58"/>
        <v>4149000000</v>
      </c>
    </row>
    <row r="955" spans="1:14" x14ac:dyDescent="0.3">
      <c r="A955" t="s">
        <v>350</v>
      </c>
      <c r="B955" t="s">
        <v>6</v>
      </c>
      <c r="C955" s="1">
        <v>42034</v>
      </c>
      <c r="D955" s="65">
        <f t="shared" si="55"/>
        <v>2015</v>
      </c>
      <c r="E955" s="66" t="s">
        <v>9</v>
      </c>
      <c r="F955" s="66" t="s">
        <v>284</v>
      </c>
      <c r="G955" s="2">
        <v>56223000000</v>
      </c>
      <c r="H955" s="2">
        <v>36665000000</v>
      </c>
      <c r="I955" s="2">
        <v>13281000000</v>
      </c>
      <c r="J955">
        <v>0</v>
      </c>
      <c r="K955" s="2">
        <v>1485000000</v>
      </c>
      <c r="L955" s="2">
        <f t="shared" si="56"/>
        <v>14766000000</v>
      </c>
      <c r="M955" s="2">
        <f t="shared" si="57"/>
        <v>19558000000</v>
      </c>
      <c r="N955" s="2">
        <f t="shared" si="58"/>
        <v>4792000000</v>
      </c>
    </row>
    <row r="956" spans="1:14" x14ac:dyDescent="0.3">
      <c r="A956" t="s">
        <v>350</v>
      </c>
      <c r="B956" t="s">
        <v>7</v>
      </c>
      <c r="C956" s="1">
        <v>42398</v>
      </c>
      <c r="D956" s="65">
        <f t="shared" si="55"/>
        <v>2016</v>
      </c>
      <c r="E956" s="66" t="s">
        <v>9</v>
      </c>
      <c r="F956" s="66" t="s">
        <v>284</v>
      </c>
      <c r="G956" s="2">
        <v>59074000000</v>
      </c>
      <c r="H956" s="2">
        <v>38504000000</v>
      </c>
      <c r="I956" s="2">
        <v>14115000000</v>
      </c>
      <c r="J956">
        <v>0</v>
      </c>
      <c r="K956" s="2">
        <v>1484000000</v>
      </c>
      <c r="L956" s="2">
        <f t="shared" si="56"/>
        <v>15599000000</v>
      </c>
      <c r="M956" s="2">
        <f t="shared" si="57"/>
        <v>20570000000</v>
      </c>
      <c r="N956" s="2">
        <f t="shared" si="58"/>
        <v>4971000000</v>
      </c>
    </row>
    <row r="957" spans="1:14" x14ac:dyDescent="0.3">
      <c r="A957" t="s">
        <v>351</v>
      </c>
      <c r="B957" t="s">
        <v>2</v>
      </c>
      <c r="C957" s="1">
        <v>41455</v>
      </c>
      <c r="D957" s="65">
        <f t="shared" si="55"/>
        <v>2013</v>
      </c>
      <c r="E957" s="66" t="s">
        <v>12</v>
      </c>
      <c r="F957" s="66" t="s">
        <v>58</v>
      </c>
      <c r="G957" s="2">
        <v>3598916000</v>
      </c>
      <c r="H957" s="2">
        <v>2195857000</v>
      </c>
      <c r="I957" s="2">
        <v>601300000</v>
      </c>
      <c r="J957" s="2">
        <v>683688000</v>
      </c>
      <c r="K957">
        <v>0</v>
      </c>
      <c r="L957" s="2">
        <f t="shared" si="56"/>
        <v>1284988000</v>
      </c>
      <c r="M957" s="2">
        <f t="shared" si="57"/>
        <v>1403059000</v>
      </c>
      <c r="N957" s="2">
        <f t="shared" si="58"/>
        <v>118071000</v>
      </c>
    </row>
    <row r="958" spans="1:14" x14ac:dyDescent="0.3">
      <c r="A958" t="s">
        <v>351</v>
      </c>
      <c r="B958" t="s">
        <v>5</v>
      </c>
      <c r="C958" s="1">
        <v>41819</v>
      </c>
      <c r="D958" s="65">
        <f t="shared" si="55"/>
        <v>2014</v>
      </c>
      <c r="E958" s="66" t="s">
        <v>12</v>
      </c>
      <c r="F958" s="66" t="s">
        <v>58</v>
      </c>
      <c r="G958" s="2">
        <v>4607309000</v>
      </c>
      <c r="H958" s="2">
        <v>2599828000</v>
      </c>
      <c r="I958" s="2">
        <v>613341000</v>
      </c>
      <c r="J958" s="2">
        <v>716471000</v>
      </c>
      <c r="K958">
        <v>0</v>
      </c>
      <c r="L958" s="2">
        <f t="shared" si="56"/>
        <v>1329812000</v>
      </c>
      <c r="M958" s="2">
        <f t="shared" si="57"/>
        <v>2007481000</v>
      </c>
      <c r="N958" s="2">
        <f t="shared" si="58"/>
        <v>677669000</v>
      </c>
    </row>
    <row r="959" spans="1:14" x14ac:dyDescent="0.3">
      <c r="A959" t="s">
        <v>351</v>
      </c>
      <c r="B959" t="s">
        <v>6</v>
      </c>
      <c r="C959" s="1">
        <v>42183</v>
      </c>
      <c r="D959" s="65">
        <f t="shared" si="55"/>
        <v>2015</v>
      </c>
      <c r="E959" s="66" t="s">
        <v>12</v>
      </c>
      <c r="F959" s="66" t="s">
        <v>58</v>
      </c>
      <c r="G959" s="2">
        <v>5259312000</v>
      </c>
      <c r="H959" s="2">
        <v>2974976000</v>
      </c>
      <c r="I959" s="2">
        <v>591611000</v>
      </c>
      <c r="J959" s="2">
        <v>825242000</v>
      </c>
      <c r="K959">
        <v>0</v>
      </c>
      <c r="L959" s="2">
        <f t="shared" si="56"/>
        <v>1416853000</v>
      </c>
      <c r="M959" s="2">
        <f t="shared" si="57"/>
        <v>2284336000</v>
      </c>
      <c r="N959" s="2">
        <f t="shared" si="58"/>
        <v>867483000</v>
      </c>
    </row>
    <row r="960" spans="1:14" x14ac:dyDescent="0.3">
      <c r="A960" t="s">
        <v>351</v>
      </c>
      <c r="B960" t="s">
        <v>7</v>
      </c>
      <c r="C960" s="1">
        <v>42547</v>
      </c>
      <c r="D960" s="65">
        <f t="shared" si="55"/>
        <v>2016</v>
      </c>
      <c r="E960" s="66" t="s">
        <v>12</v>
      </c>
      <c r="F960" s="66" t="s">
        <v>58</v>
      </c>
      <c r="G960" s="2">
        <v>5885893000</v>
      </c>
      <c r="H960" s="2">
        <v>3266971000</v>
      </c>
      <c r="I960" s="2">
        <v>630954000</v>
      </c>
      <c r="J960" s="2">
        <v>913712000</v>
      </c>
      <c r="K960">
        <v>0</v>
      </c>
      <c r="L960" s="2">
        <f t="shared" si="56"/>
        <v>1544666000</v>
      </c>
      <c r="M960" s="2">
        <f t="shared" si="57"/>
        <v>2618922000</v>
      </c>
      <c r="N960" s="2">
        <f t="shared" si="58"/>
        <v>1074256000</v>
      </c>
    </row>
    <row r="961" spans="1:14" x14ac:dyDescent="0.3">
      <c r="A961" t="s">
        <v>352</v>
      </c>
      <c r="B961" t="s">
        <v>2</v>
      </c>
      <c r="C961" s="1">
        <v>41274</v>
      </c>
      <c r="D961" s="65">
        <f t="shared" si="55"/>
        <v>2012</v>
      </c>
      <c r="E961" s="66" t="s">
        <v>37</v>
      </c>
      <c r="F961" s="66" t="s">
        <v>353</v>
      </c>
      <c r="G961" s="2">
        <v>7810610000</v>
      </c>
      <c r="H961" s="2">
        <v>7479746000</v>
      </c>
      <c r="I961" s="2">
        <v>360586000</v>
      </c>
      <c r="J961">
        <v>0</v>
      </c>
      <c r="K961" s="2">
        <v>116388000</v>
      </c>
      <c r="L961" s="2">
        <f t="shared" si="56"/>
        <v>476974000</v>
      </c>
      <c r="M961" s="2">
        <f t="shared" si="57"/>
        <v>330864000</v>
      </c>
      <c r="N961" s="2">
        <f t="shared" si="58"/>
        <v>-146110000</v>
      </c>
    </row>
    <row r="962" spans="1:14" x14ac:dyDescent="0.3">
      <c r="A962" t="s">
        <v>352</v>
      </c>
      <c r="B962" t="s">
        <v>5</v>
      </c>
      <c r="C962" s="1">
        <v>41639</v>
      </c>
      <c r="D962" s="65">
        <f t="shared" si="55"/>
        <v>2013</v>
      </c>
      <c r="E962" s="66" t="s">
        <v>37</v>
      </c>
      <c r="F962" s="66" t="s">
        <v>353</v>
      </c>
      <c r="G962" s="2">
        <v>9531778000</v>
      </c>
      <c r="H962" s="2">
        <v>7567707000</v>
      </c>
      <c r="I962" s="2">
        <v>2177616000</v>
      </c>
      <c r="J962">
        <v>0</v>
      </c>
      <c r="K962" s="2">
        <v>167425000</v>
      </c>
      <c r="L962" s="2">
        <f t="shared" si="56"/>
        <v>2345041000</v>
      </c>
      <c r="M962" s="2">
        <f t="shared" si="57"/>
        <v>1964071000</v>
      </c>
      <c r="N962" s="2">
        <f t="shared" si="58"/>
        <v>-380970000</v>
      </c>
    </row>
    <row r="963" spans="1:14" x14ac:dyDescent="0.3">
      <c r="A963" t="s">
        <v>352</v>
      </c>
      <c r="B963" t="s">
        <v>6</v>
      </c>
      <c r="C963" s="1">
        <v>42004</v>
      </c>
      <c r="D963" s="65">
        <f t="shared" ref="D963:D1026" si="59">YEAR(C963)</f>
        <v>2014</v>
      </c>
      <c r="E963" s="66" t="s">
        <v>37</v>
      </c>
      <c r="F963" s="66" t="s">
        <v>353</v>
      </c>
      <c r="G963" s="2">
        <v>10681897000</v>
      </c>
      <c r="H963" s="2">
        <v>8024286000</v>
      </c>
      <c r="I963" s="2">
        <v>2856642000</v>
      </c>
      <c r="J963">
        <v>0</v>
      </c>
      <c r="K963" s="2">
        <v>185993000</v>
      </c>
      <c r="L963" s="2">
        <f t="shared" ref="L963:L1026" si="60">I963+J963+K963</f>
        <v>3042635000</v>
      </c>
      <c r="M963" s="2">
        <f t="shared" ref="M963:M1026" si="61">G963-H963</f>
        <v>2657611000</v>
      </c>
      <c r="N963" s="2">
        <f t="shared" ref="N963:N1026" si="62">M963-L963</f>
        <v>-385024000</v>
      </c>
    </row>
    <row r="964" spans="1:14" x14ac:dyDescent="0.3">
      <c r="A964" t="s">
        <v>352</v>
      </c>
      <c r="B964" t="s">
        <v>7</v>
      </c>
      <c r="C964" s="1">
        <v>42369</v>
      </c>
      <c r="D964" s="65">
        <f t="shared" si="59"/>
        <v>2015</v>
      </c>
      <c r="E964" s="66" t="s">
        <v>37</v>
      </c>
      <c r="F964" s="66" t="s">
        <v>353</v>
      </c>
      <c r="G964" s="2">
        <v>10116502000</v>
      </c>
      <c r="H964" s="2">
        <v>7677233000</v>
      </c>
      <c r="I964" s="2">
        <v>2620072000</v>
      </c>
      <c r="J964">
        <v>0</v>
      </c>
      <c r="K964" s="2">
        <v>224133000</v>
      </c>
      <c r="L964" s="2">
        <f t="shared" si="60"/>
        <v>2844205000</v>
      </c>
      <c r="M964" s="2">
        <f t="shared" si="61"/>
        <v>2439269000</v>
      </c>
      <c r="N964" s="2">
        <f t="shared" si="62"/>
        <v>-404936000</v>
      </c>
    </row>
    <row r="965" spans="1:14" x14ac:dyDescent="0.3">
      <c r="A965" t="s">
        <v>354</v>
      </c>
      <c r="B965" t="s">
        <v>2</v>
      </c>
      <c r="C965" s="1">
        <v>41639</v>
      </c>
      <c r="D965" s="65">
        <f t="shared" si="59"/>
        <v>2013</v>
      </c>
      <c r="E965" s="66" t="s">
        <v>3</v>
      </c>
      <c r="F965" s="66" t="s">
        <v>4</v>
      </c>
      <c r="G965" s="2">
        <v>17699000000</v>
      </c>
      <c r="H965" s="2">
        <v>8307000000</v>
      </c>
      <c r="I965" s="2">
        <v>7161000000</v>
      </c>
      <c r="J965">
        <v>0</v>
      </c>
      <c r="K965" s="2">
        <v>867000000</v>
      </c>
      <c r="L965" s="2">
        <f t="shared" si="60"/>
        <v>8028000000</v>
      </c>
      <c r="M965" s="2">
        <f t="shared" si="61"/>
        <v>9392000000</v>
      </c>
      <c r="N965" s="2">
        <f t="shared" si="62"/>
        <v>1364000000</v>
      </c>
    </row>
    <row r="966" spans="1:14" x14ac:dyDescent="0.3">
      <c r="A966" t="s">
        <v>354</v>
      </c>
      <c r="B966" t="s">
        <v>5</v>
      </c>
      <c r="C966" s="1">
        <v>42004</v>
      </c>
      <c r="D966" s="65">
        <f t="shared" si="59"/>
        <v>2014</v>
      </c>
      <c r="E966" s="66" t="s">
        <v>3</v>
      </c>
      <c r="F966" s="66" t="s">
        <v>4</v>
      </c>
      <c r="G966" s="2">
        <v>18605000000</v>
      </c>
      <c r="H966" s="2">
        <v>7677000000</v>
      </c>
      <c r="I966" s="2">
        <v>7639000000</v>
      </c>
      <c r="J966">
        <v>0</v>
      </c>
      <c r="K966" s="2">
        <v>938000000</v>
      </c>
      <c r="L966" s="2">
        <f t="shared" si="60"/>
        <v>8577000000</v>
      </c>
      <c r="M966" s="2">
        <f t="shared" si="61"/>
        <v>10928000000</v>
      </c>
      <c r="N966" s="2">
        <f t="shared" si="62"/>
        <v>2351000000</v>
      </c>
    </row>
    <row r="967" spans="1:14" x14ac:dyDescent="0.3">
      <c r="A967" t="s">
        <v>354</v>
      </c>
      <c r="B967" t="s">
        <v>6</v>
      </c>
      <c r="C967" s="1">
        <v>42369</v>
      </c>
      <c r="D967" s="65">
        <f t="shared" si="59"/>
        <v>2015</v>
      </c>
      <c r="E967" s="66" t="s">
        <v>3</v>
      </c>
      <c r="F967" s="66" t="s">
        <v>4</v>
      </c>
      <c r="G967" s="2">
        <v>19820000000</v>
      </c>
      <c r="H967" s="2">
        <v>6025000000</v>
      </c>
      <c r="I967" s="2">
        <v>8625000000</v>
      </c>
      <c r="J967">
        <v>0</v>
      </c>
      <c r="K967" s="2">
        <v>1015000000</v>
      </c>
      <c r="L967" s="2">
        <f t="shared" si="60"/>
        <v>9640000000</v>
      </c>
      <c r="M967" s="2">
        <f t="shared" si="61"/>
        <v>13795000000</v>
      </c>
      <c r="N967" s="2">
        <f t="shared" si="62"/>
        <v>4155000000</v>
      </c>
    </row>
    <row r="968" spans="1:14" x14ac:dyDescent="0.3">
      <c r="A968" t="s">
        <v>354</v>
      </c>
      <c r="B968" t="s">
        <v>7</v>
      </c>
      <c r="C968" s="1">
        <v>42735</v>
      </c>
      <c r="D968" s="65">
        <f t="shared" si="59"/>
        <v>2016</v>
      </c>
      <c r="E968" s="66" t="s">
        <v>3</v>
      </c>
      <c r="F968" s="66" t="s">
        <v>4</v>
      </c>
      <c r="G968" s="2">
        <v>20425000000</v>
      </c>
      <c r="H968" s="2">
        <v>6132000000</v>
      </c>
      <c r="I968" s="2">
        <v>9312000000</v>
      </c>
      <c r="J968">
        <v>0</v>
      </c>
      <c r="K968" s="2">
        <v>1221000000</v>
      </c>
      <c r="L968" s="2">
        <f t="shared" si="60"/>
        <v>10533000000</v>
      </c>
      <c r="M968" s="2">
        <f t="shared" si="61"/>
        <v>14293000000</v>
      </c>
      <c r="N968" s="2">
        <f t="shared" si="62"/>
        <v>3760000000</v>
      </c>
    </row>
    <row r="969" spans="1:14" x14ac:dyDescent="0.3">
      <c r="A969" t="s">
        <v>355</v>
      </c>
      <c r="B969" t="s">
        <v>2</v>
      </c>
      <c r="C969" s="1">
        <v>41274</v>
      </c>
      <c r="D969" s="65">
        <f t="shared" si="59"/>
        <v>2012</v>
      </c>
      <c r="E969" s="66" t="s">
        <v>172</v>
      </c>
      <c r="F969" s="66" t="s">
        <v>356</v>
      </c>
      <c r="G969" s="2">
        <v>6376000000</v>
      </c>
      <c r="H969" s="2">
        <v>3851000000</v>
      </c>
      <c r="I969" s="2">
        <v>1201000000</v>
      </c>
      <c r="J969">
        <v>0</v>
      </c>
      <c r="K969" s="2">
        <v>749000000</v>
      </c>
      <c r="L969" s="2">
        <f t="shared" si="60"/>
        <v>1950000000</v>
      </c>
      <c r="M969" s="2">
        <f t="shared" si="61"/>
        <v>2525000000</v>
      </c>
      <c r="N969" s="2">
        <f t="shared" si="62"/>
        <v>575000000</v>
      </c>
    </row>
    <row r="970" spans="1:14" x14ac:dyDescent="0.3">
      <c r="A970" t="s">
        <v>355</v>
      </c>
      <c r="B970" t="s">
        <v>5</v>
      </c>
      <c r="C970" s="1">
        <v>41639</v>
      </c>
      <c r="D970" s="65">
        <f t="shared" si="59"/>
        <v>2013</v>
      </c>
      <c r="E970" s="66" t="s">
        <v>172</v>
      </c>
      <c r="F970" s="66" t="s">
        <v>356</v>
      </c>
      <c r="G970" s="2">
        <v>6313000000</v>
      </c>
      <c r="H970" s="2">
        <v>3685000000</v>
      </c>
      <c r="I970" s="2">
        <v>1162000000</v>
      </c>
      <c r="J970">
        <v>0</v>
      </c>
      <c r="K970" s="2">
        <v>800000000</v>
      </c>
      <c r="L970" s="2">
        <f t="shared" si="60"/>
        <v>1962000000</v>
      </c>
      <c r="M970" s="2">
        <f t="shared" si="61"/>
        <v>2628000000</v>
      </c>
      <c r="N970" s="2">
        <f t="shared" si="62"/>
        <v>666000000</v>
      </c>
    </row>
    <row r="971" spans="1:14" x14ac:dyDescent="0.3">
      <c r="A971" t="s">
        <v>355</v>
      </c>
      <c r="B971" t="s">
        <v>6</v>
      </c>
      <c r="C971" s="1">
        <v>42004</v>
      </c>
      <c r="D971" s="65">
        <f t="shared" si="59"/>
        <v>2014</v>
      </c>
      <c r="E971" s="66" t="s">
        <v>172</v>
      </c>
      <c r="F971" s="66" t="s">
        <v>356</v>
      </c>
      <c r="G971" s="2">
        <v>6777000000</v>
      </c>
      <c r="H971" s="2">
        <v>3775000000</v>
      </c>
      <c r="I971" s="2">
        <v>1181000000</v>
      </c>
      <c r="J971">
        <v>0</v>
      </c>
      <c r="K971" s="2">
        <v>808000000</v>
      </c>
      <c r="L971" s="2">
        <f t="shared" si="60"/>
        <v>1989000000</v>
      </c>
      <c r="M971" s="2">
        <f t="shared" si="61"/>
        <v>3002000000</v>
      </c>
      <c r="N971" s="2">
        <f t="shared" si="62"/>
        <v>1013000000</v>
      </c>
    </row>
    <row r="972" spans="1:14" x14ac:dyDescent="0.3">
      <c r="A972" t="s">
        <v>355</v>
      </c>
      <c r="B972" t="s">
        <v>7</v>
      </c>
      <c r="C972" s="1">
        <v>42369</v>
      </c>
      <c r="D972" s="65">
        <f t="shared" si="59"/>
        <v>2015</v>
      </c>
      <c r="E972" s="66" t="s">
        <v>172</v>
      </c>
      <c r="F972" s="66" t="s">
        <v>356</v>
      </c>
      <c r="G972" s="2">
        <v>8229000000</v>
      </c>
      <c r="H972" s="2">
        <v>4265000000</v>
      </c>
      <c r="I972" s="2">
        <v>1467000000</v>
      </c>
      <c r="J972">
        <v>0</v>
      </c>
      <c r="K972" s="2">
        <v>1166000000</v>
      </c>
      <c r="L972" s="2">
        <f t="shared" si="60"/>
        <v>2633000000</v>
      </c>
      <c r="M972" s="2">
        <f t="shared" si="61"/>
        <v>3964000000</v>
      </c>
      <c r="N972" s="2">
        <f t="shared" si="62"/>
        <v>1331000000</v>
      </c>
    </row>
    <row r="973" spans="1:14" x14ac:dyDescent="0.3">
      <c r="A973" t="s">
        <v>357</v>
      </c>
      <c r="B973" t="s">
        <v>2</v>
      </c>
      <c r="C973" s="1">
        <v>41274</v>
      </c>
      <c r="D973" s="65">
        <f t="shared" si="59"/>
        <v>2012</v>
      </c>
      <c r="E973" s="66" t="s">
        <v>49</v>
      </c>
      <c r="F973" s="66" t="s">
        <v>183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>
        <v>0</v>
      </c>
      <c r="L973" s="2">
        <f t="shared" si="60"/>
        <v>1081000000</v>
      </c>
      <c r="M973" s="2">
        <f t="shared" si="61"/>
        <v>5757000000</v>
      </c>
      <c r="N973" s="2">
        <f t="shared" si="62"/>
        <v>4676000000</v>
      </c>
    </row>
    <row r="974" spans="1:14" x14ac:dyDescent="0.3">
      <c r="A974" t="s">
        <v>357</v>
      </c>
      <c r="B974" t="s">
        <v>5</v>
      </c>
      <c r="C974" s="1">
        <v>41639</v>
      </c>
      <c r="D974" s="65">
        <f t="shared" si="59"/>
        <v>2013</v>
      </c>
      <c r="E974" s="66" t="s">
        <v>49</v>
      </c>
      <c r="F974" s="66" t="s">
        <v>183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>
        <v>0</v>
      </c>
      <c r="L974" s="2">
        <f t="shared" si="60"/>
        <v>1020000000</v>
      </c>
      <c r="M974" s="2">
        <f t="shared" si="61"/>
        <v>6122000000</v>
      </c>
      <c r="N974" s="2">
        <f t="shared" si="62"/>
        <v>5102000000</v>
      </c>
    </row>
    <row r="975" spans="1:14" x14ac:dyDescent="0.3">
      <c r="A975" t="s">
        <v>357</v>
      </c>
      <c r="B975" t="s">
        <v>6</v>
      </c>
      <c r="C975" s="1">
        <v>42004</v>
      </c>
      <c r="D975" s="65">
        <f t="shared" si="59"/>
        <v>2014</v>
      </c>
      <c r="E975" s="66" t="s">
        <v>49</v>
      </c>
      <c r="F975" s="66" t="s">
        <v>183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>
        <v>0</v>
      </c>
      <c r="L975" s="2">
        <f t="shared" si="60"/>
        <v>933000000</v>
      </c>
      <c r="M975" s="2">
        <f t="shared" si="61"/>
        <v>6669000000</v>
      </c>
      <c r="N975" s="2">
        <f t="shared" si="62"/>
        <v>5736000000</v>
      </c>
    </row>
    <row r="976" spans="1:14" x14ac:dyDescent="0.3">
      <c r="A976" t="s">
        <v>357</v>
      </c>
      <c r="B976" t="s">
        <v>7</v>
      </c>
      <c r="C976" s="1">
        <v>42369</v>
      </c>
      <c r="D976" s="65">
        <f t="shared" si="59"/>
        <v>2015</v>
      </c>
      <c r="E976" s="66" t="s">
        <v>49</v>
      </c>
      <c r="F976" s="66" t="s">
        <v>183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>
        <v>0</v>
      </c>
      <c r="L976" s="2">
        <f t="shared" si="60"/>
        <v>930000000</v>
      </c>
      <c r="M976" s="2">
        <f t="shared" si="61"/>
        <v>7052000000</v>
      </c>
      <c r="N976" s="2">
        <f t="shared" si="62"/>
        <v>6122000000</v>
      </c>
    </row>
    <row r="977" spans="1:14" x14ac:dyDescent="0.3">
      <c r="A977" t="s">
        <v>358</v>
      </c>
      <c r="B977" t="s">
        <v>2</v>
      </c>
      <c r="C977" s="1">
        <v>41307</v>
      </c>
      <c r="D977" s="65">
        <f t="shared" si="59"/>
        <v>2013</v>
      </c>
      <c r="E977" s="66" t="s">
        <v>9</v>
      </c>
      <c r="F977" s="66" t="s">
        <v>324</v>
      </c>
      <c r="G977" s="2">
        <v>27686000000</v>
      </c>
      <c r="H977" s="2">
        <v>16538000000</v>
      </c>
      <c r="I977" s="2">
        <v>8482000000</v>
      </c>
      <c r="J977">
        <v>0</v>
      </c>
      <c r="K977">
        <v>0</v>
      </c>
      <c r="L977" s="2">
        <f t="shared" si="60"/>
        <v>8482000000</v>
      </c>
      <c r="M977" s="2">
        <f t="shared" si="61"/>
        <v>11148000000</v>
      </c>
      <c r="N977" s="2">
        <f t="shared" si="62"/>
        <v>2666000000</v>
      </c>
    </row>
    <row r="978" spans="1:14" x14ac:dyDescent="0.3">
      <c r="A978" t="s">
        <v>358</v>
      </c>
      <c r="B978" t="s">
        <v>5</v>
      </c>
      <c r="C978" s="1">
        <v>41671</v>
      </c>
      <c r="D978" s="65">
        <f t="shared" si="59"/>
        <v>2014</v>
      </c>
      <c r="E978" s="66" t="s">
        <v>9</v>
      </c>
      <c r="F978" s="66" t="s">
        <v>324</v>
      </c>
      <c r="G978" s="2">
        <v>27931000000</v>
      </c>
      <c r="H978" s="2">
        <v>16725000000</v>
      </c>
      <c r="I978" s="2">
        <v>8440000000</v>
      </c>
      <c r="J978">
        <v>0</v>
      </c>
      <c r="K978">
        <v>0</v>
      </c>
      <c r="L978" s="2">
        <f t="shared" si="60"/>
        <v>8440000000</v>
      </c>
      <c r="M978" s="2">
        <f t="shared" si="61"/>
        <v>11206000000</v>
      </c>
      <c r="N978" s="2">
        <f t="shared" si="62"/>
        <v>2766000000</v>
      </c>
    </row>
    <row r="979" spans="1:14" x14ac:dyDescent="0.3">
      <c r="A979" t="s">
        <v>358</v>
      </c>
      <c r="B979" t="s">
        <v>6</v>
      </c>
      <c r="C979" s="1">
        <v>42035</v>
      </c>
      <c r="D979" s="65">
        <f t="shared" si="59"/>
        <v>2015</v>
      </c>
      <c r="E979" s="66" t="s">
        <v>9</v>
      </c>
      <c r="F979" s="66" t="s">
        <v>324</v>
      </c>
      <c r="G979" s="2">
        <v>28105000000</v>
      </c>
      <c r="H979" s="2">
        <v>16863000000</v>
      </c>
      <c r="I979" s="2">
        <v>8355000000</v>
      </c>
      <c r="J979">
        <v>0</v>
      </c>
      <c r="K979">
        <v>0</v>
      </c>
      <c r="L979" s="2">
        <f t="shared" si="60"/>
        <v>8355000000</v>
      </c>
      <c r="M979" s="2">
        <f t="shared" si="61"/>
        <v>11242000000</v>
      </c>
      <c r="N979" s="2">
        <f t="shared" si="62"/>
        <v>2887000000</v>
      </c>
    </row>
    <row r="980" spans="1:14" x14ac:dyDescent="0.3">
      <c r="A980" t="s">
        <v>358</v>
      </c>
      <c r="B980" t="s">
        <v>7</v>
      </c>
      <c r="C980" s="1">
        <v>42399</v>
      </c>
      <c r="D980" s="65">
        <f t="shared" si="59"/>
        <v>2016</v>
      </c>
      <c r="E980" s="66" t="s">
        <v>9</v>
      </c>
      <c r="F980" s="66" t="s">
        <v>324</v>
      </c>
      <c r="G980" s="2">
        <v>27079000000</v>
      </c>
      <c r="H980" s="2">
        <v>16496000000</v>
      </c>
      <c r="I980" s="2">
        <v>8256000000</v>
      </c>
      <c r="J980">
        <v>0</v>
      </c>
      <c r="K980">
        <v>0</v>
      </c>
      <c r="L980" s="2">
        <f t="shared" si="60"/>
        <v>8256000000</v>
      </c>
      <c r="M980" s="2">
        <f t="shared" si="61"/>
        <v>10583000000</v>
      </c>
      <c r="N980" s="2">
        <f t="shared" si="62"/>
        <v>2327000000</v>
      </c>
    </row>
    <row r="981" spans="1:14" x14ac:dyDescent="0.3">
      <c r="A981" t="s">
        <v>359</v>
      </c>
      <c r="B981" t="s">
        <v>2</v>
      </c>
      <c r="C981" s="1">
        <v>41639</v>
      </c>
      <c r="D981" s="65">
        <f t="shared" si="59"/>
        <v>2013</v>
      </c>
      <c r="E981" s="66" t="s">
        <v>12</v>
      </c>
      <c r="F981" s="66" t="s">
        <v>47</v>
      </c>
      <c r="G981" s="2">
        <v>8312000000</v>
      </c>
      <c r="H981">
        <v>0</v>
      </c>
      <c r="I981" s="2">
        <v>3456000000</v>
      </c>
      <c r="J981">
        <v>0</v>
      </c>
      <c r="K981" s="2">
        <v>258000000</v>
      </c>
      <c r="L981" s="2">
        <f t="shared" si="60"/>
        <v>3714000000</v>
      </c>
      <c r="M981" s="2">
        <f t="shared" si="61"/>
        <v>8312000000</v>
      </c>
      <c r="N981" s="2">
        <f t="shared" si="62"/>
        <v>4598000000</v>
      </c>
    </row>
    <row r="982" spans="1:14" x14ac:dyDescent="0.3">
      <c r="A982" t="s">
        <v>359</v>
      </c>
      <c r="B982" t="s">
        <v>5</v>
      </c>
      <c r="C982" s="1">
        <v>42004</v>
      </c>
      <c r="D982" s="65">
        <f t="shared" si="59"/>
        <v>2014</v>
      </c>
      <c r="E982" s="66" t="s">
        <v>12</v>
      </c>
      <c r="F982" s="66" t="s">
        <v>47</v>
      </c>
      <c r="G982" s="2">
        <v>9441000000</v>
      </c>
      <c r="H982">
        <v>0</v>
      </c>
      <c r="I982" s="2">
        <v>4014000000</v>
      </c>
      <c r="J982">
        <v>0</v>
      </c>
      <c r="K982" s="2">
        <v>321000000</v>
      </c>
      <c r="L982" s="2">
        <f t="shared" si="60"/>
        <v>4335000000</v>
      </c>
      <c r="M982" s="2">
        <f t="shared" si="61"/>
        <v>9441000000</v>
      </c>
      <c r="N982" s="2">
        <f t="shared" si="62"/>
        <v>5106000000</v>
      </c>
    </row>
    <row r="983" spans="1:14" x14ac:dyDescent="0.3">
      <c r="A983" t="s">
        <v>359</v>
      </c>
      <c r="B983" t="s">
        <v>6</v>
      </c>
      <c r="C983" s="1">
        <v>42369</v>
      </c>
      <c r="D983" s="65">
        <f t="shared" si="59"/>
        <v>2015</v>
      </c>
      <c r="E983" s="66" t="s">
        <v>12</v>
      </c>
      <c r="F983" s="66" t="s">
        <v>47</v>
      </c>
      <c r="G983" s="2">
        <v>9667000000</v>
      </c>
      <c r="H983">
        <v>0</v>
      </c>
      <c r="I983" s="2">
        <v>4162000000</v>
      </c>
      <c r="J983">
        <v>0</v>
      </c>
      <c r="K983" s="2">
        <v>366000000</v>
      </c>
      <c r="L983" s="2">
        <f t="shared" si="60"/>
        <v>4528000000</v>
      </c>
      <c r="M983" s="2">
        <f t="shared" si="61"/>
        <v>9667000000</v>
      </c>
      <c r="N983" s="2">
        <f t="shared" si="62"/>
        <v>5139000000</v>
      </c>
    </row>
    <row r="984" spans="1:14" x14ac:dyDescent="0.3">
      <c r="A984" t="s">
        <v>359</v>
      </c>
      <c r="B984" t="s">
        <v>7</v>
      </c>
      <c r="C984" s="1">
        <v>42735</v>
      </c>
      <c r="D984" s="65">
        <f t="shared" si="59"/>
        <v>2016</v>
      </c>
      <c r="E984" s="66" t="s">
        <v>12</v>
      </c>
      <c r="F984" s="66" t="s">
        <v>47</v>
      </c>
      <c r="G984" s="2">
        <v>10776000000</v>
      </c>
      <c r="H984">
        <v>0</v>
      </c>
      <c r="I984" s="2">
        <v>4525000000</v>
      </c>
      <c r="J984">
        <v>0</v>
      </c>
      <c r="K984" s="2">
        <v>373000000</v>
      </c>
      <c r="L984" s="2">
        <f t="shared" si="60"/>
        <v>4898000000</v>
      </c>
      <c r="M984" s="2">
        <f t="shared" si="61"/>
        <v>10776000000</v>
      </c>
      <c r="N984" s="2">
        <f t="shared" si="62"/>
        <v>5878000000</v>
      </c>
    </row>
    <row r="985" spans="1:14" x14ac:dyDescent="0.3">
      <c r="A985" t="s">
        <v>360</v>
      </c>
      <c r="B985" t="s">
        <v>2</v>
      </c>
      <c r="C985" s="1">
        <v>41274</v>
      </c>
      <c r="D985" s="65">
        <f t="shared" si="59"/>
        <v>2012</v>
      </c>
      <c r="E985" s="66" t="s">
        <v>42</v>
      </c>
      <c r="F985" s="66" t="s">
        <v>224</v>
      </c>
      <c r="G985" s="2">
        <v>475888000</v>
      </c>
      <c r="H985" s="2">
        <v>117275000</v>
      </c>
      <c r="I985" s="2">
        <v>47115000</v>
      </c>
      <c r="J985">
        <v>0</v>
      </c>
      <c r="K985" s="2">
        <v>121211000</v>
      </c>
      <c r="L985" s="2">
        <f t="shared" si="60"/>
        <v>168326000</v>
      </c>
      <c r="M985" s="2">
        <f t="shared" si="61"/>
        <v>358613000</v>
      </c>
      <c r="N985" s="2">
        <f t="shared" si="62"/>
        <v>190287000</v>
      </c>
    </row>
    <row r="986" spans="1:14" x14ac:dyDescent="0.3">
      <c r="A986" t="s">
        <v>360</v>
      </c>
      <c r="B986" t="s">
        <v>5</v>
      </c>
      <c r="C986" s="1">
        <v>41639</v>
      </c>
      <c r="D986" s="65">
        <f t="shared" si="59"/>
        <v>2013</v>
      </c>
      <c r="E986" s="66" t="s">
        <v>42</v>
      </c>
      <c r="F986" s="66" t="s">
        <v>224</v>
      </c>
      <c r="G986" s="2">
        <v>635490000</v>
      </c>
      <c r="H986" s="2">
        <v>172050000</v>
      </c>
      <c r="I986" s="2">
        <v>43720000</v>
      </c>
      <c r="J986">
        <v>0</v>
      </c>
      <c r="K986" s="2">
        <v>186979000</v>
      </c>
      <c r="L986" s="2">
        <f t="shared" si="60"/>
        <v>230699000</v>
      </c>
      <c r="M986" s="2">
        <f t="shared" si="61"/>
        <v>463440000</v>
      </c>
      <c r="N986" s="2">
        <f t="shared" si="62"/>
        <v>232741000</v>
      </c>
    </row>
    <row r="987" spans="1:14" x14ac:dyDescent="0.3">
      <c r="A987" t="s">
        <v>360</v>
      </c>
      <c r="B987" t="s">
        <v>6</v>
      </c>
      <c r="C987" s="1">
        <v>42004</v>
      </c>
      <c r="D987" s="65">
        <f t="shared" si="59"/>
        <v>2014</v>
      </c>
      <c r="E987" s="66" t="s">
        <v>42</v>
      </c>
      <c r="F987" s="66" t="s">
        <v>224</v>
      </c>
      <c r="G987" s="2">
        <v>992332000</v>
      </c>
      <c r="H987" s="2">
        <v>275379000</v>
      </c>
      <c r="I987" s="2">
        <v>57664000</v>
      </c>
      <c r="J987">
        <v>0</v>
      </c>
      <c r="K987" s="2">
        <v>301812000</v>
      </c>
      <c r="L987" s="2">
        <f t="shared" si="60"/>
        <v>359476000</v>
      </c>
      <c r="M987" s="2">
        <f t="shared" si="61"/>
        <v>716953000</v>
      </c>
      <c r="N987" s="2">
        <f t="shared" si="62"/>
        <v>357477000</v>
      </c>
    </row>
    <row r="988" spans="1:14" x14ac:dyDescent="0.3">
      <c r="A988" t="s">
        <v>360</v>
      </c>
      <c r="B988" t="s">
        <v>7</v>
      </c>
      <c r="C988" s="1">
        <v>42369</v>
      </c>
      <c r="D988" s="65">
        <f t="shared" si="59"/>
        <v>2015</v>
      </c>
      <c r="E988" s="66" t="s">
        <v>42</v>
      </c>
      <c r="F988" s="66" t="s">
        <v>224</v>
      </c>
      <c r="G988" s="2">
        <v>1042779000</v>
      </c>
      <c r="H988" s="2">
        <v>280901000</v>
      </c>
      <c r="I988" s="2">
        <v>53992000</v>
      </c>
      <c r="J988">
        <v>0</v>
      </c>
      <c r="K988" s="2">
        <v>294520000</v>
      </c>
      <c r="L988" s="2">
        <f t="shared" si="60"/>
        <v>348512000</v>
      </c>
      <c r="M988" s="2">
        <f t="shared" si="61"/>
        <v>761878000</v>
      </c>
      <c r="N988" s="2">
        <f t="shared" si="62"/>
        <v>413366000</v>
      </c>
    </row>
    <row r="989" spans="1:14" x14ac:dyDescent="0.3">
      <c r="A989" t="s">
        <v>361</v>
      </c>
      <c r="B989" t="s">
        <v>2</v>
      </c>
      <c r="C989" s="1">
        <v>41274</v>
      </c>
      <c r="D989" s="65">
        <f t="shared" si="59"/>
        <v>2012</v>
      </c>
      <c r="E989" s="66" t="s">
        <v>42</v>
      </c>
      <c r="F989" s="66" t="s">
        <v>255</v>
      </c>
      <c r="G989" s="2">
        <v>797517000</v>
      </c>
      <c r="H989" s="2">
        <v>337533000</v>
      </c>
      <c r="I989" s="2">
        <v>20412000</v>
      </c>
      <c r="J989">
        <v>0</v>
      </c>
      <c r="K989" s="2">
        <v>277621000</v>
      </c>
      <c r="L989" s="2">
        <f t="shared" si="60"/>
        <v>298033000</v>
      </c>
      <c r="M989" s="2">
        <f t="shared" si="61"/>
        <v>459984000</v>
      </c>
      <c r="N989" s="2">
        <f t="shared" si="62"/>
        <v>161951000</v>
      </c>
    </row>
    <row r="990" spans="1:14" x14ac:dyDescent="0.3">
      <c r="A990" t="s">
        <v>361</v>
      </c>
      <c r="B990" t="s">
        <v>5</v>
      </c>
      <c r="C990" s="1">
        <v>41639</v>
      </c>
      <c r="D990" s="65">
        <f t="shared" si="59"/>
        <v>2013</v>
      </c>
      <c r="E990" s="66" t="s">
        <v>42</v>
      </c>
      <c r="F990" s="66" t="s">
        <v>255</v>
      </c>
      <c r="G990" s="2">
        <v>1029475000</v>
      </c>
      <c r="H990" s="2">
        <v>423256000</v>
      </c>
      <c r="I990" s="2">
        <v>27772000</v>
      </c>
      <c r="J990">
        <v>0</v>
      </c>
      <c r="K990" s="2">
        <v>357165000</v>
      </c>
      <c r="L990" s="2">
        <f t="shared" si="60"/>
        <v>384937000</v>
      </c>
      <c r="M990" s="2">
        <f t="shared" si="61"/>
        <v>606219000</v>
      </c>
      <c r="N990" s="2">
        <f t="shared" si="62"/>
        <v>221282000</v>
      </c>
    </row>
    <row r="991" spans="1:14" x14ac:dyDescent="0.3">
      <c r="A991" t="s">
        <v>361</v>
      </c>
      <c r="B991" t="s">
        <v>6</v>
      </c>
      <c r="C991" s="1">
        <v>42004</v>
      </c>
      <c r="D991" s="65">
        <f t="shared" si="59"/>
        <v>2014</v>
      </c>
      <c r="E991" s="66" t="s">
        <v>42</v>
      </c>
      <c r="F991" s="66" t="s">
        <v>255</v>
      </c>
      <c r="G991" s="2">
        <v>1105247000</v>
      </c>
      <c r="H991" s="2">
        <v>441929000</v>
      </c>
      <c r="I991" s="2">
        <v>29412000</v>
      </c>
      <c r="J991">
        <v>0</v>
      </c>
      <c r="K991" s="2">
        <v>378716000</v>
      </c>
      <c r="L991" s="2">
        <f t="shared" si="60"/>
        <v>408128000</v>
      </c>
      <c r="M991" s="2">
        <f t="shared" si="61"/>
        <v>663318000</v>
      </c>
      <c r="N991" s="2">
        <f t="shared" si="62"/>
        <v>255190000</v>
      </c>
    </row>
    <row r="992" spans="1:14" x14ac:dyDescent="0.3">
      <c r="A992" t="s">
        <v>361</v>
      </c>
      <c r="B992" t="s">
        <v>7</v>
      </c>
      <c r="C992" s="1">
        <v>42369</v>
      </c>
      <c r="D992" s="65">
        <f t="shared" si="59"/>
        <v>2015</v>
      </c>
      <c r="E992" s="66" t="s">
        <v>42</v>
      </c>
      <c r="F992" s="66" t="s">
        <v>255</v>
      </c>
      <c r="G992" s="2">
        <v>1288149000</v>
      </c>
      <c r="H992" s="2">
        <v>497359000</v>
      </c>
      <c r="I992" s="2">
        <v>29870000</v>
      </c>
      <c r="J992">
        <v>0</v>
      </c>
      <c r="K992" s="2">
        <v>464472000</v>
      </c>
      <c r="L992" s="2">
        <f t="shared" si="60"/>
        <v>494342000</v>
      </c>
      <c r="M992" s="2">
        <f t="shared" si="61"/>
        <v>790790000</v>
      </c>
      <c r="N992" s="2">
        <f t="shared" si="62"/>
        <v>296448000</v>
      </c>
    </row>
    <row r="993" spans="1:14" x14ac:dyDescent="0.3">
      <c r="A993" t="s">
        <v>362</v>
      </c>
      <c r="B993" t="s">
        <v>2</v>
      </c>
      <c r="C993" s="1">
        <v>41274</v>
      </c>
      <c r="D993" s="65">
        <f t="shared" si="59"/>
        <v>2012</v>
      </c>
      <c r="E993" s="66" t="s">
        <v>9</v>
      </c>
      <c r="F993" s="66" t="s">
        <v>123</v>
      </c>
      <c r="G993" s="2">
        <v>11814000000</v>
      </c>
      <c r="H993" s="2">
        <v>10190000000</v>
      </c>
      <c r="I993" s="2">
        <v>582000000</v>
      </c>
      <c r="J993">
        <v>0</v>
      </c>
      <c r="K993" s="2">
        <v>102000000</v>
      </c>
      <c r="L993" s="2">
        <f t="shared" si="60"/>
        <v>684000000</v>
      </c>
      <c r="M993" s="2">
        <f t="shared" si="61"/>
        <v>1624000000</v>
      </c>
      <c r="N993" s="2">
        <f t="shared" si="62"/>
        <v>940000000</v>
      </c>
    </row>
    <row r="994" spans="1:14" x14ac:dyDescent="0.3">
      <c r="A994" t="s">
        <v>362</v>
      </c>
      <c r="B994" t="s">
        <v>5</v>
      </c>
      <c r="C994" s="1">
        <v>41639</v>
      </c>
      <c r="D994" s="65">
        <f t="shared" si="59"/>
        <v>2013</v>
      </c>
      <c r="E994" s="66" t="s">
        <v>9</v>
      </c>
      <c r="F994" s="66" t="s">
        <v>123</v>
      </c>
      <c r="G994" s="2">
        <v>12784000000</v>
      </c>
      <c r="H994" s="2">
        <v>11020000000</v>
      </c>
      <c r="I994" s="2">
        <v>649000000</v>
      </c>
      <c r="J994">
        <v>0</v>
      </c>
      <c r="K994" s="2">
        <v>127000000</v>
      </c>
      <c r="L994" s="2">
        <f t="shared" si="60"/>
        <v>776000000</v>
      </c>
      <c r="M994" s="2">
        <f t="shared" si="61"/>
        <v>1764000000</v>
      </c>
      <c r="N994" s="2">
        <f t="shared" si="62"/>
        <v>988000000</v>
      </c>
    </row>
    <row r="995" spans="1:14" x14ac:dyDescent="0.3">
      <c r="A995" t="s">
        <v>362</v>
      </c>
      <c r="B995" t="s">
        <v>6</v>
      </c>
      <c r="C995" s="1">
        <v>42004</v>
      </c>
      <c r="D995" s="65">
        <f t="shared" si="59"/>
        <v>2014</v>
      </c>
      <c r="E995" s="66" t="s">
        <v>9</v>
      </c>
      <c r="F995" s="66" t="s">
        <v>123</v>
      </c>
      <c r="G995" s="2">
        <v>13796000000</v>
      </c>
      <c r="H995" s="2">
        <v>11830000000</v>
      </c>
      <c r="I995" s="2">
        <v>659000000</v>
      </c>
      <c r="J995">
        <v>0</v>
      </c>
      <c r="K995" s="2">
        <v>148000000</v>
      </c>
      <c r="L995" s="2">
        <f t="shared" si="60"/>
        <v>807000000</v>
      </c>
      <c r="M995" s="2">
        <f t="shared" si="61"/>
        <v>1966000000</v>
      </c>
      <c r="N995" s="2">
        <f t="shared" si="62"/>
        <v>1159000000</v>
      </c>
    </row>
    <row r="996" spans="1:14" x14ac:dyDescent="0.3">
      <c r="A996" t="s">
        <v>362</v>
      </c>
      <c r="B996" t="s">
        <v>7</v>
      </c>
      <c r="C996" s="1">
        <v>42369</v>
      </c>
      <c r="D996" s="65">
        <f t="shared" si="59"/>
        <v>2015</v>
      </c>
      <c r="E996" s="66" t="s">
        <v>9</v>
      </c>
      <c r="F996" s="66" t="s">
        <v>123</v>
      </c>
      <c r="G996" s="2">
        <v>14486000000</v>
      </c>
      <c r="H996" s="2">
        <v>12363000000</v>
      </c>
      <c r="I996" s="2">
        <v>634000000</v>
      </c>
      <c r="J996">
        <v>0</v>
      </c>
      <c r="K996" s="2">
        <v>139000000</v>
      </c>
      <c r="L996" s="2">
        <f t="shared" si="60"/>
        <v>773000000</v>
      </c>
      <c r="M996" s="2">
        <f t="shared" si="61"/>
        <v>2123000000</v>
      </c>
      <c r="N996" s="2">
        <f t="shared" si="62"/>
        <v>1350000000</v>
      </c>
    </row>
    <row r="997" spans="1:14" x14ac:dyDescent="0.3">
      <c r="A997" t="s">
        <v>363</v>
      </c>
      <c r="B997" t="s">
        <v>2</v>
      </c>
      <c r="C997" s="1">
        <v>41639</v>
      </c>
      <c r="D997" s="65">
        <f t="shared" si="59"/>
        <v>2013</v>
      </c>
      <c r="E997" s="66" t="s">
        <v>3</v>
      </c>
      <c r="F997" s="66" t="s">
        <v>54</v>
      </c>
      <c r="G997" s="2">
        <v>6761000000</v>
      </c>
      <c r="H997" s="2">
        <v>4802000000</v>
      </c>
      <c r="I997" s="2">
        <v>1347000000</v>
      </c>
      <c r="J997">
        <v>0</v>
      </c>
      <c r="K997">
        <v>0</v>
      </c>
      <c r="L997" s="2">
        <f t="shared" si="60"/>
        <v>1347000000</v>
      </c>
      <c r="M997" s="2">
        <f t="shared" si="61"/>
        <v>1959000000</v>
      </c>
      <c r="N997" s="2">
        <f t="shared" si="62"/>
        <v>612000000</v>
      </c>
    </row>
    <row r="998" spans="1:14" x14ac:dyDescent="0.3">
      <c r="A998" t="s">
        <v>363</v>
      </c>
      <c r="B998" t="s">
        <v>5</v>
      </c>
      <c r="C998" s="1">
        <v>42004</v>
      </c>
      <c r="D998" s="65">
        <f t="shared" si="59"/>
        <v>2014</v>
      </c>
      <c r="E998" s="66" t="s">
        <v>3</v>
      </c>
      <c r="F998" s="66" t="s">
        <v>54</v>
      </c>
      <c r="G998" s="2">
        <v>7006000000</v>
      </c>
      <c r="H998" s="2">
        <v>4946000000</v>
      </c>
      <c r="I998" s="2">
        <v>1338000000</v>
      </c>
      <c r="J998">
        <v>0</v>
      </c>
      <c r="K998">
        <v>0</v>
      </c>
      <c r="L998" s="2">
        <f t="shared" si="60"/>
        <v>1338000000</v>
      </c>
      <c r="M998" s="2">
        <f t="shared" si="61"/>
        <v>2060000000</v>
      </c>
      <c r="N998" s="2">
        <f t="shared" si="62"/>
        <v>722000000</v>
      </c>
    </row>
    <row r="999" spans="1:14" x14ac:dyDescent="0.3">
      <c r="A999" t="s">
        <v>363</v>
      </c>
      <c r="B999" t="s">
        <v>6</v>
      </c>
      <c r="C999" s="1">
        <v>42369</v>
      </c>
      <c r="D999" s="65">
        <f t="shared" si="59"/>
        <v>2015</v>
      </c>
      <c r="E999" s="66" t="s">
        <v>3</v>
      </c>
      <c r="F999" s="66" t="s">
        <v>54</v>
      </c>
      <c r="G999" s="2">
        <v>7142000000</v>
      </c>
      <c r="H999" s="2">
        <v>4889000000</v>
      </c>
      <c r="I999" s="2">
        <v>1339000000</v>
      </c>
      <c r="J999">
        <v>0</v>
      </c>
      <c r="K999">
        <v>0</v>
      </c>
      <c r="L999" s="2">
        <f t="shared" si="60"/>
        <v>1339000000</v>
      </c>
      <c r="M999" s="2">
        <f t="shared" si="61"/>
        <v>2253000000</v>
      </c>
      <c r="N999" s="2">
        <f t="shared" si="62"/>
        <v>914000000</v>
      </c>
    </row>
    <row r="1000" spans="1:14" x14ac:dyDescent="0.3">
      <c r="A1000" t="s">
        <v>363</v>
      </c>
      <c r="B1000" t="s">
        <v>7</v>
      </c>
      <c r="C1000" s="1">
        <v>42735</v>
      </c>
      <c r="D1000" s="65">
        <f t="shared" si="59"/>
        <v>2016</v>
      </c>
      <c r="E1000" s="66" t="s">
        <v>3</v>
      </c>
      <c r="F1000" s="66" t="s">
        <v>54</v>
      </c>
      <c r="G1000" s="2">
        <v>7357000000</v>
      </c>
      <c r="H1000" s="2">
        <v>4901000000</v>
      </c>
      <c r="I1000" s="2">
        <v>1403000000</v>
      </c>
      <c r="J1000">
        <v>0</v>
      </c>
      <c r="K1000">
        <v>0</v>
      </c>
      <c r="L1000" s="2">
        <f t="shared" si="60"/>
        <v>1403000000</v>
      </c>
      <c r="M1000" s="2">
        <f t="shared" si="61"/>
        <v>2456000000</v>
      </c>
      <c r="N1000" s="2">
        <f t="shared" si="62"/>
        <v>1053000000</v>
      </c>
    </row>
    <row r="1001" spans="1:14" x14ac:dyDescent="0.3">
      <c r="A1001" t="s">
        <v>364</v>
      </c>
      <c r="B1001" t="s">
        <v>2</v>
      </c>
      <c r="C1001" s="1">
        <v>41274</v>
      </c>
      <c r="D1001" s="65">
        <f t="shared" si="59"/>
        <v>2012</v>
      </c>
      <c r="E1001" s="66" t="s">
        <v>9</v>
      </c>
      <c r="F1001" s="66" t="s">
        <v>276</v>
      </c>
      <c r="G1001" s="2">
        <v>6420881000</v>
      </c>
      <c r="H1001" s="2">
        <v>3011684000</v>
      </c>
      <c r="I1001" s="2">
        <v>2388182000</v>
      </c>
      <c r="J1001">
        <v>0</v>
      </c>
      <c r="K1001">
        <v>0</v>
      </c>
      <c r="L1001" s="2">
        <f t="shared" si="60"/>
        <v>2388182000</v>
      </c>
      <c r="M1001" s="2">
        <f t="shared" si="61"/>
        <v>3409197000</v>
      </c>
      <c r="N1001" s="2">
        <f t="shared" si="62"/>
        <v>1021015000</v>
      </c>
    </row>
    <row r="1002" spans="1:14" x14ac:dyDescent="0.3">
      <c r="A1002" t="s">
        <v>364</v>
      </c>
      <c r="B1002" t="s">
        <v>5</v>
      </c>
      <c r="C1002" s="1">
        <v>41639</v>
      </c>
      <c r="D1002" s="65">
        <f t="shared" si="59"/>
        <v>2013</v>
      </c>
      <c r="E1002" s="66" t="s">
        <v>9</v>
      </c>
      <c r="F1002" s="66" t="s">
        <v>276</v>
      </c>
      <c r="G1002" s="2">
        <v>6484892000</v>
      </c>
      <c r="H1002" s="2">
        <v>3006009000</v>
      </c>
      <c r="I1002" s="2">
        <v>2310780000</v>
      </c>
      <c r="J1002">
        <v>0</v>
      </c>
      <c r="K1002">
        <v>0</v>
      </c>
      <c r="L1002" s="2">
        <f t="shared" si="60"/>
        <v>2310780000</v>
      </c>
      <c r="M1002" s="2">
        <f t="shared" si="61"/>
        <v>3478883000</v>
      </c>
      <c r="N1002" s="2">
        <f t="shared" si="62"/>
        <v>1168103000</v>
      </c>
    </row>
    <row r="1003" spans="1:14" x14ac:dyDescent="0.3">
      <c r="A1003" t="s">
        <v>364</v>
      </c>
      <c r="B1003" t="s">
        <v>6</v>
      </c>
      <c r="C1003" s="1">
        <v>42004</v>
      </c>
      <c r="D1003" s="65">
        <f t="shared" si="59"/>
        <v>2014</v>
      </c>
      <c r="E1003" s="66" t="s">
        <v>9</v>
      </c>
      <c r="F1003" s="66" t="s">
        <v>276</v>
      </c>
      <c r="G1003" s="2">
        <v>6023819000</v>
      </c>
      <c r="H1003" s="2">
        <v>3022797000</v>
      </c>
      <c r="I1003" s="2">
        <v>2347308000</v>
      </c>
      <c r="J1003">
        <v>0</v>
      </c>
      <c r="K1003">
        <v>0</v>
      </c>
      <c r="L1003" s="2">
        <f t="shared" si="60"/>
        <v>2347308000</v>
      </c>
      <c r="M1003" s="2">
        <f t="shared" si="61"/>
        <v>3001022000</v>
      </c>
      <c r="N1003" s="2">
        <f t="shared" si="62"/>
        <v>653714000</v>
      </c>
    </row>
    <row r="1004" spans="1:14" x14ac:dyDescent="0.3">
      <c r="A1004" t="s">
        <v>364</v>
      </c>
      <c r="B1004" t="s">
        <v>7</v>
      </c>
      <c r="C1004" s="1">
        <v>42369</v>
      </c>
      <c r="D1004" s="65">
        <f t="shared" si="59"/>
        <v>2015</v>
      </c>
      <c r="E1004" s="66" t="s">
        <v>9</v>
      </c>
      <c r="F1004" s="66" t="s">
        <v>276</v>
      </c>
      <c r="G1004" s="2">
        <v>5702613000</v>
      </c>
      <c r="H1004" s="2">
        <v>2896255000</v>
      </c>
      <c r="I1004" s="2">
        <v>2265436000</v>
      </c>
      <c r="J1004">
        <v>0</v>
      </c>
      <c r="K1004">
        <v>0</v>
      </c>
      <c r="L1004" s="2">
        <f t="shared" si="60"/>
        <v>2265436000</v>
      </c>
      <c r="M1004" s="2">
        <f t="shared" si="61"/>
        <v>2806358000</v>
      </c>
      <c r="N1004" s="2">
        <f t="shared" si="62"/>
        <v>540922000</v>
      </c>
    </row>
    <row r="1005" spans="1:14" x14ac:dyDescent="0.3">
      <c r="A1005" t="s">
        <v>365</v>
      </c>
      <c r="B1005" t="s">
        <v>2</v>
      </c>
      <c r="C1005" s="1">
        <v>41274</v>
      </c>
      <c r="D1005" s="65">
        <f t="shared" si="59"/>
        <v>2012</v>
      </c>
      <c r="E1005" s="66" t="s">
        <v>9</v>
      </c>
      <c r="F1005" s="66" t="s">
        <v>145</v>
      </c>
      <c r="G1005" s="2">
        <v>27567000000</v>
      </c>
      <c r="H1005" s="2">
        <v>16750700000</v>
      </c>
      <c r="I1005" s="2">
        <v>2211700000</v>
      </c>
      <c r="J1005">
        <v>0</v>
      </c>
      <c r="K1005">
        <v>0</v>
      </c>
      <c r="L1005" s="2">
        <f t="shared" si="60"/>
        <v>2211700000</v>
      </c>
      <c r="M1005" s="2">
        <f t="shared" si="61"/>
        <v>10816300000</v>
      </c>
      <c r="N1005" s="2">
        <f t="shared" si="62"/>
        <v>8604600000</v>
      </c>
    </row>
    <row r="1006" spans="1:14" x14ac:dyDescent="0.3">
      <c r="A1006" t="s">
        <v>365</v>
      </c>
      <c r="B1006" t="s">
        <v>5</v>
      </c>
      <c r="C1006" s="1">
        <v>41639</v>
      </c>
      <c r="D1006" s="65">
        <f t="shared" si="59"/>
        <v>2013</v>
      </c>
      <c r="E1006" s="66" t="s">
        <v>9</v>
      </c>
      <c r="F1006" s="66" t="s">
        <v>145</v>
      </c>
      <c r="G1006" s="2">
        <v>28105700000</v>
      </c>
      <c r="H1006" s="2">
        <v>17203000000</v>
      </c>
      <c r="I1006" s="2">
        <v>2138400000</v>
      </c>
      <c r="J1006">
        <v>0</v>
      </c>
      <c r="K1006">
        <v>0</v>
      </c>
      <c r="L1006" s="2">
        <f t="shared" si="60"/>
        <v>2138400000</v>
      </c>
      <c r="M1006" s="2">
        <f t="shared" si="61"/>
        <v>10902700000</v>
      </c>
      <c r="N1006" s="2">
        <f t="shared" si="62"/>
        <v>8764300000</v>
      </c>
    </row>
    <row r="1007" spans="1:14" x14ac:dyDescent="0.3">
      <c r="A1007" t="s">
        <v>365</v>
      </c>
      <c r="B1007" t="s">
        <v>6</v>
      </c>
      <c r="C1007" s="1">
        <v>42004</v>
      </c>
      <c r="D1007" s="65">
        <f t="shared" si="59"/>
        <v>2014</v>
      </c>
      <c r="E1007" s="66" t="s">
        <v>9</v>
      </c>
      <c r="F1007" s="66" t="s">
        <v>145</v>
      </c>
      <c r="G1007" s="2">
        <v>27441300000</v>
      </c>
      <c r="H1007" s="2">
        <v>16985600000</v>
      </c>
      <c r="I1007" s="2">
        <v>2506500000</v>
      </c>
      <c r="J1007">
        <v>0</v>
      </c>
      <c r="K1007">
        <v>0</v>
      </c>
      <c r="L1007" s="2">
        <f t="shared" si="60"/>
        <v>2506500000</v>
      </c>
      <c r="M1007" s="2">
        <f t="shared" si="61"/>
        <v>10455700000</v>
      </c>
      <c r="N1007" s="2">
        <f t="shared" si="62"/>
        <v>7949200000</v>
      </c>
    </row>
    <row r="1008" spans="1:14" x14ac:dyDescent="0.3">
      <c r="A1008" t="s">
        <v>365</v>
      </c>
      <c r="B1008" t="s">
        <v>7</v>
      </c>
      <c r="C1008" s="1">
        <v>42369</v>
      </c>
      <c r="D1008" s="65">
        <f t="shared" si="59"/>
        <v>2015</v>
      </c>
      <c r="E1008" s="66" t="s">
        <v>9</v>
      </c>
      <c r="F1008" s="66" t="s">
        <v>145</v>
      </c>
      <c r="G1008" s="2">
        <v>25413000000</v>
      </c>
      <c r="H1008" s="2">
        <v>15623800000</v>
      </c>
      <c r="I1008" s="2">
        <v>2643700000</v>
      </c>
      <c r="J1008">
        <v>0</v>
      </c>
      <c r="K1008">
        <v>0</v>
      </c>
      <c r="L1008" s="2">
        <f t="shared" si="60"/>
        <v>2643700000</v>
      </c>
      <c r="M1008" s="2">
        <f t="shared" si="61"/>
        <v>9789200000</v>
      </c>
      <c r="N1008" s="2">
        <f t="shared" si="62"/>
        <v>7145500000</v>
      </c>
    </row>
    <row r="1009" spans="1:14" x14ac:dyDescent="0.3">
      <c r="A1009" t="s">
        <v>366</v>
      </c>
      <c r="B1009" t="s">
        <v>2</v>
      </c>
      <c r="C1009" s="1">
        <v>41364</v>
      </c>
      <c r="D1009" s="65">
        <f t="shared" si="59"/>
        <v>2013</v>
      </c>
      <c r="E1009" s="66" t="s">
        <v>12</v>
      </c>
      <c r="F1009" s="66" t="s">
        <v>24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2">
        <f t="shared" si="60"/>
        <v>627731000</v>
      </c>
      <c r="M1009" s="2">
        <f t="shared" si="61"/>
        <v>838459000</v>
      </c>
      <c r="N1009" s="2">
        <f t="shared" si="62"/>
        <v>210728000</v>
      </c>
    </row>
    <row r="1010" spans="1:14" x14ac:dyDescent="0.3">
      <c r="A1010" t="s">
        <v>366</v>
      </c>
      <c r="B1010" t="s">
        <v>5</v>
      </c>
      <c r="C1010" s="1">
        <v>41729</v>
      </c>
      <c r="D1010" s="65">
        <f t="shared" si="59"/>
        <v>2014</v>
      </c>
      <c r="E1010" s="66" t="s">
        <v>12</v>
      </c>
      <c r="F1010" s="66" t="s">
        <v>24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2">
        <f t="shared" si="60"/>
        <v>666855000</v>
      </c>
      <c r="M1010" s="2">
        <f t="shared" si="61"/>
        <v>1128743000</v>
      </c>
      <c r="N1010" s="2">
        <f t="shared" si="62"/>
        <v>461888000</v>
      </c>
    </row>
    <row r="1011" spans="1:14" x14ac:dyDescent="0.3">
      <c r="A1011" t="s">
        <v>366</v>
      </c>
      <c r="B1011" t="s">
        <v>6</v>
      </c>
      <c r="C1011" s="1">
        <v>42094</v>
      </c>
      <c r="D1011" s="65">
        <f t="shared" si="59"/>
        <v>2015</v>
      </c>
      <c r="E1011" s="66" t="s">
        <v>12</v>
      </c>
      <c r="F1011" s="66" t="s">
        <v>24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2">
        <f t="shared" si="60"/>
        <v>801104000</v>
      </c>
      <c r="M1011" s="2">
        <f t="shared" si="61"/>
        <v>1229564000</v>
      </c>
      <c r="N1011" s="2">
        <f t="shared" si="62"/>
        <v>428460000</v>
      </c>
    </row>
    <row r="1012" spans="1:14" x14ac:dyDescent="0.3">
      <c r="A1012" t="s">
        <v>366</v>
      </c>
      <c r="B1012" t="s">
        <v>7</v>
      </c>
      <c r="C1012" s="1">
        <v>42460</v>
      </c>
      <c r="D1012" s="65">
        <f t="shared" si="59"/>
        <v>2016</v>
      </c>
      <c r="E1012" s="66" t="s">
        <v>12</v>
      </c>
      <c r="F1012" s="66" t="s">
        <v>24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2">
        <f t="shared" si="60"/>
        <v>849162000</v>
      </c>
      <c r="M1012" s="2">
        <f t="shared" si="61"/>
        <v>1205464000</v>
      </c>
      <c r="N1012" s="2">
        <f t="shared" si="62"/>
        <v>356302000</v>
      </c>
    </row>
    <row r="1013" spans="1:14" x14ac:dyDescent="0.3">
      <c r="A1013" t="s">
        <v>367</v>
      </c>
      <c r="B1013" t="s">
        <v>2</v>
      </c>
      <c r="C1013" s="1">
        <v>41364</v>
      </c>
      <c r="D1013" s="65">
        <f t="shared" si="59"/>
        <v>2013</v>
      </c>
      <c r="E1013" s="66" t="s">
        <v>15</v>
      </c>
      <c r="F1013" s="66" t="s">
        <v>18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>
        <v>0</v>
      </c>
      <c r="L1013" s="2">
        <f t="shared" si="60"/>
        <v>4543000000</v>
      </c>
      <c r="M1013" s="2">
        <f t="shared" si="61"/>
        <v>6881000000</v>
      </c>
      <c r="N1013" s="2">
        <f t="shared" si="62"/>
        <v>2338000000</v>
      </c>
    </row>
    <row r="1014" spans="1:14" x14ac:dyDescent="0.3">
      <c r="A1014" t="s">
        <v>367</v>
      </c>
      <c r="B1014" t="s">
        <v>5</v>
      </c>
      <c r="C1014" s="1">
        <v>41729</v>
      </c>
      <c r="D1014" s="65">
        <f t="shared" si="59"/>
        <v>2014</v>
      </c>
      <c r="E1014" s="66" t="s">
        <v>15</v>
      </c>
      <c r="F1014" s="66" t="s">
        <v>18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>
        <v>0</v>
      </c>
      <c r="L1014" s="2">
        <f t="shared" si="60"/>
        <v>5845000000</v>
      </c>
      <c r="M1014" s="2">
        <f t="shared" si="61"/>
        <v>8352000000</v>
      </c>
      <c r="N1014" s="2">
        <f t="shared" si="62"/>
        <v>2507000000</v>
      </c>
    </row>
    <row r="1015" spans="1:14" x14ac:dyDescent="0.3">
      <c r="A1015" t="s">
        <v>367</v>
      </c>
      <c r="B1015" t="s">
        <v>6</v>
      </c>
      <c r="C1015" s="1">
        <v>42094</v>
      </c>
      <c r="D1015" s="65">
        <f t="shared" si="59"/>
        <v>2015</v>
      </c>
      <c r="E1015" s="66" t="s">
        <v>15</v>
      </c>
      <c r="F1015" s="66" t="s">
        <v>18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>
        <v>0</v>
      </c>
      <c r="L1015" s="2">
        <f t="shared" si="60"/>
        <v>8293000000</v>
      </c>
      <c r="M1015" s="2">
        <f t="shared" si="61"/>
        <v>11411000000</v>
      </c>
      <c r="N1015" s="2">
        <f t="shared" si="62"/>
        <v>3118000000</v>
      </c>
    </row>
    <row r="1016" spans="1:14" x14ac:dyDescent="0.3">
      <c r="A1016" t="s">
        <v>367</v>
      </c>
      <c r="B1016" t="s">
        <v>7</v>
      </c>
      <c r="C1016" s="1">
        <v>42460</v>
      </c>
      <c r="D1016" s="65">
        <f t="shared" si="59"/>
        <v>2016</v>
      </c>
      <c r="E1016" s="66" t="s">
        <v>15</v>
      </c>
      <c r="F1016" s="66" t="s">
        <v>18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>
        <v>0</v>
      </c>
      <c r="L1016" s="2">
        <f t="shared" si="60"/>
        <v>7668000000</v>
      </c>
      <c r="M1016" s="2">
        <f t="shared" si="61"/>
        <v>11416000000</v>
      </c>
      <c r="N1016" s="2">
        <f t="shared" si="62"/>
        <v>3748000000</v>
      </c>
    </row>
    <row r="1017" spans="1:14" x14ac:dyDescent="0.3">
      <c r="A1017" t="s">
        <v>368</v>
      </c>
      <c r="B1017" t="s">
        <v>2</v>
      </c>
      <c r="C1017" s="1">
        <v>41274</v>
      </c>
      <c r="D1017" s="65">
        <f t="shared" si="59"/>
        <v>2012</v>
      </c>
      <c r="E1017" s="66" t="s">
        <v>37</v>
      </c>
      <c r="F1017" s="66" t="s">
        <v>369</v>
      </c>
      <c r="G1017" s="2">
        <v>2730300000</v>
      </c>
      <c r="H1017" s="2">
        <v>795000000</v>
      </c>
      <c r="I1017" s="2">
        <v>752200000</v>
      </c>
      <c r="J1017">
        <v>0</v>
      </c>
      <c r="K1017" s="2">
        <v>93500000</v>
      </c>
      <c r="L1017" s="2">
        <f t="shared" si="60"/>
        <v>845700000</v>
      </c>
      <c r="M1017" s="2">
        <f t="shared" si="61"/>
        <v>1935300000</v>
      </c>
      <c r="N1017" s="2">
        <f t="shared" si="62"/>
        <v>1089600000</v>
      </c>
    </row>
    <row r="1018" spans="1:14" x14ac:dyDescent="0.3">
      <c r="A1018" t="s">
        <v>368</v>
      </c>
      <c r="B1018" t="s">
        <v>5</v>
      </c>
      <c r="C1018" s="1">
        <v>41639</v>
      </c>
      <c r="D1018" s="65">
        <f t="shared" si="59"/>
        <v>2013</v>
      </c>
      <c r="E1018" s="66" t="s">
        <v>37</v>
      </c>
      <c r="F1018" s="66" t="s">
        <v>369</v>
      </c>
      <c r="G1018" s="2">
        <v>2972500000</v>
      </c>
      <c r="H1018" s="2">
        <v>822400000</v>
      </c>
      <c r="I1018" s="2">
        <v>822100000</v>
      </c>
      <c r="J1018">
        <v>0</v>
      </c>
      <c r="K1018" s="2">
        <v>93400000</v>
      </c>
      <c r="L1018" s="2">
        <f t="shared" si="60"/>
        <v>915500000</v>
      </c>
      <c r="M1018" s="2">
        <f t="shared" si="61"/>
        <v>2150100000</v>
      </c>
      <c r="N1018" s="2">
        <f t="shared" si="62"/>
        <v>1234600000</v>
      </c>
    </row>
    <row r="1019" spans="1:14" x14ac:dyDescent="0.3">
      <c r="A1019" t="s">
        <v>368</v>
      </c>
      <c r="B1019" t="s">
        <v>6</v>
      </c>
      <c r="C1019" s="1">
        <v>42004</v>
      </c>
      <c r="D1019" s="65">
        <f t="shared" si="59"/>
        <v>2014</v>
      </c>
      <c r="E1019" s="66" t="s">
        <v>37</v>
      </c>
      <c r="F1019" s="66" t="s">
        <v>369</v>
      </c>
      <c r="G1019" s="2">
        <v>3334300000</v>
      </c>
      <c r="H1019" s="2">
        <v>930300000</v>
      </c>
      <c r="I1019" s="2">
        <v>869300000</v>
      </c>
      <c r="J1019">
        <v>0</v>
      </c>
      <c r="K1019" s="2">
        <v>95600000</v>
      </c>
      <c r="L1019" s="2">
        <f t="shared" si="60"/>
        <v>964900000</v>
      </c>
      <c r="M1019" s="2">
        <f t="shared" si="61"/>
        <v>2404000000</v>
      </c>
      <c r="N1019" s="2">
        <f t="shared" si="62"/>
        <v>1439100000</v>
      </c>
    </row>
    <row r="1020" spans="1:14" x14ac:dyDescent="0.3">
      <c r="A1020" t="s">
        <v>368</v>
      </c>
      <c r="B1020" t="s">
        <v>7</v>
      </c>
      <c r="C1020" s="1">
        <v>42369</v>
      </c>
      <c r="D1020" s="65">
        <f t="shared" si="59"/>
        <v>2015</v>
      </c>
      <c r="E1020" s="66" t="s">
        <v>37</v>
      </c>
      <c r="F1020" s="66" t="s">
        <v>369</v>
      </c>
      <c r="G1020" s="2">
        <v>3484500000</v>
      </c>
      <c r="H1020" s="2">
        <v>976300000</v>
      </c>
      <c r="I1020" s="2">
        <v>921300000</v>
      </c>
      <c r="J1020">
        <v>0</v>
      </c>
      <c r="K1020" s="2">
        <v>113500000</v>
      </c>
      <c r="L1020" s="2">
        <f t="shared" si="60"/>
        <v>1034800000</v>
      </c>
      <c r="M1020" s="2">
        <f t="shared" si="61"/>
        <v>2508200000</v>
      </c>
      <c r="N1020" s="2">
        <f t="shared" si="62"/>
        <v>1473400000</v>
      </c>
    </row>
    <row r="1021" spans="1:14" x14ac:dyDescent="0.3">
      <c r="A1021" t="s">
        <v>370</v>
      </c>
      <c r="B1021" t="s">
        <v>2</v>
      </c>
      <c r="C1021" s="1">
        <v>41274</v>
      </c>
      <c r="D1021" s="65">
        <f t="shared" si="59"/>
        <v>2012</v>
      </c>
      <c r="E1021" s="66" t="s">
        <v>26</v>
      </c>
      <c r="F1021" s="66" t="s">
        <v>114</v>
      </c>
      <c r="G1021" s="2">
        <v>35015000000</v>
      </c>
      <c r="H1021" s="2">
        <v>21939000000</v>
      </c>
      <c r="I1021" s="2">
        <v>9176000000</v>
      </c>
      <c r="J1021">
        <v>0</v>
      </c>
      <c r="K1021" s="2">
        <v>217000000</v>
      </c>
      <c r="L1021" s="2">
        <f t="shared" si="60"/>
        <v>9393000000</v>
      </c>
      <c r="M1021" s="2">
        <f t="shared" si="61"/>
        <v>13076000000</v>
      </c>
      <c r="N1021" s="2">
        <f t="shared" si="62"/>
        <v>3683000000</v>
      </c>
    </row>
    <row r="1022" spans="1:14" x14ac:dyDescent="0.3">
      <c r="A1022" t="s">
        <v>370</v>
      </c>
      <c r="B1022" t="s">
        <v>5</v>
      </c>
      <c r="C1022" s="1">
        <v>41639</v>
      </c>
      <c r="D1022" s="65">
        <f t="shared" si="59"/>
        <v>2013</v>
      </c>
      <c r="E1022" s="66" t="s">
        <v>26</v>
      </c>
      <c r="F1022" s="66" t="s">
        <v>114</v>
      </c>
      <c r="G1022" s="2">
        <v>35299000000</v>
      </c>
      <c r="H1022" s="2">
        <v>22189000000</v>
      </c>
      <c r="I1022" s="2">
        <v>8679000000</v>
      </c>
      <c r="J1022">
        <v>0</v>
      </c>
      <c r="K1022" s="2">
        <v>217000000</v>
      </c>
      <c r="L1022" s="2">
        <f t="shared" si="60"/>
        <v>8896000000</v>
      </c>
      <c r="M1022" s="2">
        <f t="shared" si="61"/>
        <v>13110000000</v>
      </c>
      <c r="N1022" s="2">
        <f t="shared" si="62"/>
        <v>4214000000</v>
      </c>
    </row>
    <row r="1023" spans="1:14" x14ac:dyDescent="0.3">
      <c r="A1023" t="s">
        <v>370</v>
      </c>
      <c r="B1023" t="s">
        <v>6</v>
      </c>
      <c r="C1023" s="1">
        <v>42004</v>
      </c>
      <c r="D1023" s="65">
        <f t="shared" si="59"/>
        <v>2014</v>
      </c>
      <c r="E1023" s="66" t="s">
        <v>26</v>
      </c>
      <c r="F1023" s="66" t="s">
        <v>114</v>
      </c>
      <c r="G1023" s="2">
        <v>34244000000</v>
      </c>
      <c r="H1023" s="2">
        <v>21647000000</v>
      </c>
      <c r="I1023" s="2">
        <v>8457000000</v>
      </c>
      <c r="J1023">
        <v>0</v>
      </c>
      <c r="K1023" s="2">
        <v>206000000</v>
      </c>
      <c r="L1023" s="2">
        <f t="shared" si="60"/>
        <v>8663000000</v>
      </c>
      <c r="M1023" s="2">
        <f t="shared" si="61"/>
        <v>12597000000</v>
      </c>
      <c r="N1023" s="2">
        <f t="shared" si="62"/>
        <v>3934000000</v>
      </c>
    </row>
    <row r="1024" spans="1:14" x14ac:dyDescent="0.3">
      <c r="A1024" t="s">
        <v>370</v>
      </c>
      <c r="B1024" t="s">
        <v>7</v>
      </c>
      <c r="C1024" s="1">
        <v>42369</v>
      </c>
      <c r="D1024" s="65">
        <f t="shared" si="59"/>
        <v>2015</v>
      </c>
      <c r="E1024" s="66" t="s">
        <v>26</v>
      </c>
      <c r="F1024" s="66" t="s">
        <v>114</v>
      </c>
      <c r="G1024" s="2">
        <v>29636000000</v>
      </c>
      <c r="H1024" s="2">
        <v>18124000000</v>
      </c>
      <c r="I1024" s="2">
        <v>7577000000</v>
      </c>
      <c r="J1024">
        <v>0</v>
      </c>
      <c r="K1024" s="2">
        <v>181000000</v>
      </c>
      <c r="L1024" s="2">
        <f t="shared" si="60"/>
        <v>7758000000</v>
      </c>
      <c r="M1024" s="2">
        <f t="shared" si="61"/>
        <v>11512000000</v>
      </c>
      <c r="N1024" s="2">
        <f t="shared" si="62"/>
        <v>3754000000</v>
      </c>
    </row>
    <row r="1025" spans="1:14" x14ac:dyDescent="0.3">
      <c r="A1025" t="s">
        <v>371</v>
      </c>
      <c r="B1025" t="s">
        <v>2</v>
      </c>
      <c r="C1025" s="1">
        <v>41274</v>
      </c>
      <c r="D1025" s="65">
        <f t="shared" si="59"/>
        <v>2012</v>
      </c>
      <c r="E1025" s="66" t="s">
        <v>37</v>
      </c>
      <c r="F1025" s="66" t="s">
        <v>38</v>
      </c>
      <c r="G1025" s="2">
        <v>68150000000</v>
      </c>
      <c r="H1025" s="2">
        <v>37987000000</v>
      </c>
      <c r="I1025" s="2">
        <v>9098000000</v>
      </c>
      <c r="J1025">
        <v>0</v>
      </c>
      <c r="K1025" s="2">
        <v>17755000000</v>
      </c>
      <c r="L1025" s="2">
        <f t="shared" si="60"/>
        <v>26853000000</v>
      </c>
      <c r="M1025" s="2">
        <f t="shared" si="61"/>
        <v>30163000000</v>
      </c>
      <c r="N1025" s="2">
        <f t="shared" si="62"/>
        <v>3310000000</v>
      </c>
    </row>
    <row r="1026" spans="1:14" x14ac:dyDescent="0.3">
      <c r="A1026" t="s">
        <v>371</v>
      </c>
      <c r="B1026" t="s">
        <v>5</v>
      </c>
      <c r="C1026" s="1">
        <v>41639</v>
      </c>
      <c r="D1026" s="65">
        <f t="shared" si="59"/>
        <v>2013</v>
      </c>
      <c r="E1026" s="66" t="s">
        <v>37</v>
      </c>
      <c r="F1026" s="66" t="s">
        <v>38</v>
      </c>
      <c r="G1026" s="2">
        <v>68199000000</v>
      </c>
      <c r="H1026" s="2">
        <v>38107000000</v>
      </c>
      <c r="I1026" s="2">
        <v>9438000000</v>
      </c>
      <c r="J1026">
        <v>0</v>
      </c>
      <c r="K1026" s="2">
        <v>16602000000</v>
      </c>
      <c r="L1026" s="2">
        <f t="shared" si="60"/>
        <v>26040000000</v>
      </c>
      <c r="M1026" s="2">
        <f t="shared" si="61"/>
        <v>30092000000</v>
      </c>
      <c r="N1026" s="2">
        <f t="shared" si="62"/>
        <v>4052000000</v>
      </c>
    </row>
    <row r="1027" spans="1:14" x14ac:dyDescent="0.3">
      <c r="A1027" t="s">
        <v>371</v>
      </c>
      <c r="B1027" t="s">
        <v>6</v>
      </c>
      <c r="C1027" s="1">
        <v>42004</v>
      </c>
      <c r="D1027" s="65">
        <f t="shared" ref="D1027:D1090" si="63">YEAR(C1027)</f>
        <v>2014</v>
      </c>
      <c r="E1027" s="66" t="s">
        <v>37</v>
      </c>
      <c r="F1027" s="66" t="s">
        <v>38</v>
      </c>
      <c r="G1027" s="2">
        <v>73316000000</v>
      </c>
      <c r="H1027" s="2">
        <v>39102000000</v>
      </c>
      <c r="I1027" s="2">
        <v>8319000000</v>
      </c>
      <c r="J1027">
        <v>0</v>
      </c>
      <c r="K1027" s="2">
        <v>17091000000</v>
      </c>
      <c r="L1027" s="2">
        <f t="shared" ref="L1027:L1090" si="64">I1027+J1027+K1027</f>
        <v>25410000000</v>
      </c>
      <c r="M1027" s="2">
        <f t="shared" ref="M1027:M1090" si="65">G1027-H1027</f>
        <v>34214000000</v>
      </c>
      <c r="N1027" s="2">
        <f t="shared" ref="N1027:N1090" si="66">M1027-L1027</f>
        <v>8804000000</v>
      </c>
    </row>
    <row r="1028" spans="1:14" x14ac:dyDescent="0.3">
      <c r="A1028" t="s">
        <v>371</v>
      </c>
      <c r="B1028" t="s">
        <v>7</v>
      </c>
      <c r="C1028" s="1">
        <v>42369</v>
      </c>
      <c r="D1028" s="65">
        <f t="shared" si="63"/>
        <v>2015</v>
      </c>
      <c r="E1028" s="66" t="s">
        <v>37</v>
      </c>
      <c r="F1028" s="66" t="s">
        <v>38</v>
      </c>
      <c r="G1028" s="2">
        <v>69951000000</v>
      </c>
      <c r="H1028" s="2">
        <v>38714000000</v>
      </c>
      <c r="I1028" s="2">
        <v>6998000000</v>
      </c>
      <c r="J1028">
        <v>0</v>
      </c>
      <c r="K1028" s="2">
        <v>16769000000</v>
      </c>
      <c r="L1028" s="2">
        <f t="shared" si="64"/>
        <v>23767000000</v>
      </c>
      <c r="M1028" s="2">
        <f t="shared" si="65"/>
        <v>31237000000</v>
      </c>
      <c r="N1028" s="2">
        <f t="shared" si="66"/>
        <v>7470000000</v>
      </c>
    </row>
    <row r="1029" spans="1:14" x14ac:dyDescent="0.3">
      <c r="A1029" t="s">
        <v>372</v>
      </c>
      <c r="B1029" t="s">
        <v>2</v>
      </c>
      <c r="C1029" s="1">
        <v>41274</v>
      </c>
      <c r="D1029" s="65">
        <f t="shared" si="63"/>
        <v>2012</v>
      </c>
      <c r="E1029" s="66" t="s">
        <v>9</v>
      </c>
      <c r="F1029" s="66" t="s">
        <v>373</v>
      </c>
      <c r="G1029" s="2">
        <v>5787980000</v>
      </c>
      <c r="H1029" s="2">
        <v>4297922000</v>
      </c>
      <c r="I1029" s="2">
        <v>1110550000</v>
      </c>
      <c r="J1029">
        <v>0</v>
      </c>
      <c r="K1029">
        <v>0</v>
      </c>
      <c r="L1029" s="2">
        <f t="shared" si="64"/>
        <v>1110550000</v>
      </c>
      <c r="M1029" s="2">
        <f t="shared" si="65"/>
        <v>1490058000</v>
      </c>
      <c r="N1029" s="2">
        <f t="shared" si="66"/>
        <v>379508000</v>
      </c>
    </row>
    <row r="1030" spans="1:14" x14ac:dyDescent="0.3">
      <c r="A1030" t="s">
        <v>372</v>
      </c>
      <c r="B1030" t="s">
        <v>5</v>
      </c>
      <c r="C1030" s="1">
        <v>41639</v>
      </c>
      <c r="D1030" s="65">
        <f t="shared" si="63"/>
        <v>2013</v>
      </c>
      <c r="E1030" s="66" t="s">
        <v>9</v>
      </c>
      <c r="F1030" s="66" t="s">
        <v>373</v>
      </c>
      <c r="G1030" s="2">
        <v>7348754000</v>
      </c>
      <c r="H1030" s="2">
        <v>5427945000</v>
      </c>
      <c r="I1030" s="2">
        <v>1373878000</v>
      </c>
      <c r="J1030">
        <v>0</v>
      </c>
      <c r="K1030">
        <v>0</v>
      </c>
      <c r="L1030" s="2">
        <f t="shared" si="64"/>
        <v>1373878000</v>
      </c>
      <c r="M1030" s="2">
        <f t="shared" si="65"/>
        <v>1920809000</v>
      </c>
      <c r="N1030" s="2">
        <f t="shared" si="66"/>
        <v>546931000</v>
      </c>
    </row>
    <row r="1031" spans="1:14" x14ac:dyDescent="0.3">
      <c r="A1031" t="s">
        <v>372</v>
      </c>
      <c r="B1031" t="s">
        <v>6</v>
      </c>
      <c r="C1031" s="1">
        <v>42004</v>
      </c>
      <c r="D1031" s="65">
        <f t="shared" si="63"/>
        <v>2014</v>
      </c>
      <c r="E1031" s="66" t="s">
        <v>9</v>
      </c>
      <c r="F1031" s="66" t="s">
        <v>373</v>
      </c>
      <c r="G1031" s="2">
        <v>7803446000</v>
      </c>
      <c r="H1031" s="2">
        <v>5649254000</v>
      </c>
      <c r="I1031" s="2">
        <v>1381396000</v>
      </c>
      <c r="J1031">
        <v>0</v>
      </c>
      <c r="K1031">
        <v>0</v>
      </c>
      <c r="L1031" s="2">
        <f t="shared" si="64"/>
        <v>1381396000</v>
      </c>
      <c r="M1031" s="2">
        <f t="shared" si="65"/>
        <v>2154192000</v>
      </c>
      <c r="N1031" s="2">
        <f t="shared" si="66"/>
        <v>772796000</v>
      </c>
    </row>
    <row r="1032" spans="1:14" x14ac:dyDescent="0.3">
      <c r="A1032" t="s">
        <v>372</v>
      </c>
      <c r="B1032" t="s">
        <v>7</v>
      </c>
      <c r="C1032" s="1">
        <v>42369</v>
      </c>
      <c r="D1032" s="65">
        <f t="shared" si="63"/>
        <v>2015</v>
      </c>
      <c r="E1032" s="66" t="s">
        <v>9</v>
      </c>
      <c r="F1032" s="66" t="s">
        <v>373</v>
      </c>
      <c r="G1032" s="2">
        <v>8071563000</v>
      </c>
      <c r="H1032" s="2">
        <v>5660877000</v>
      </c>
      <c r="I1032" s="2">
        <v>1573120000</v>
      </c>
      <c r="J1032">
        <v>0</v>
      </c>
      <c r="K1032">
        <v>0</v>
      </c>
      <c r="L1032" s="2">
        <f t="shared" si="64"/>
        <v>1573120000</v>
      </c>
      <c r="M1032" s="2">
        <f t="shared" si="65"/>
        <v>2410686000</v>
      </c>
      <c r="N1032" s="2">
        <f t="shared" si="66"/>
        <v>837566000</v>
      </c>
    </row>
    <row r="1033" spans="1:14" x14ac:dyDescent="0.3">
      <c r="A1033" t="s">
        <v>374</v>
      </c>
      <c r="B1033" t="s">
        <v>2</v>
      </c>
      <c r="C1033" s="1">
        <v>41274</v>
      </c>
      <c r="D1033" s="65">
        <f t="shared" si="63"/>
        <v>2012</v>
      </c>
      <c r="E1033" s="66" t="s">
        <v>26</v>
      </c>
      <c r="F1033" s="66" t="s">
        <v>114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>
        <v>0</v>
      </c>
      <c r="L1033" s="2">
        <f t="shared" si="64"/>
        <v>1557400000</v>
      </c>
      <c r="M1033" s="2">
        <f t="shared" si="65"/>
        <v>2397500000</v>
      </c>
      <c r="N1033" s="2">
        <f t="shared" si="66"/>
        <v>840100000</v>
      </c>
    </row>
    <row r="1034" spans="1:14" x14ac:dyDescent="0.3">
      <c r="A1034" t="s">
        <v>374</v>
      </c>
      <c r="B1034" t="s">
        <v>5</v>
      </c>
      <c r="C1034" s="1">
        <v>41639</v>
      </c>
      <c r="D1034" s="65">
        <f t="shared" si="63"/>
        <v>2013</v>
      </c>
      <c r="E1034" s="66" t="s">
        <v>26</v>
      </c>
      <c r="F1034" s="66" t="s">
        <v>114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>
        <v>0</v>
      </c>
      <c r="L1034" s="2">
        <f t="shared" si="64"/>
        <v>1648800000</v>
      </c>
      <c r="M1034" s="2">
        <f t="shared" si="65"/>
        <v>2672200000</v>
      </c>
      <c r="N1034" s="2">
        <f t="shared" si="66"/>
        <v>1023400000</v>
      </c>
    </row>
    <row r="1035" spans="1:14" x14ac:dyDescent="0.3">
      <c r="A1035" t="s">
        <v>374</v>
      </c>
      <c r="B1035" t="s">
        <v>6</v>
      </c>
      <c r="C1035" s="1">
        <v>42004</v>
      </c>
      <c r="D1035" s="65">
        <f t="shared" si="63"/>
        <v>2014</v>
      </c>
      <c r="E1035" s="66" t="s">
        <v>26</v>
      </c>
      <c r="F1035" s="66" t="s">
        <v>114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>
        <v>0</v>
      </c>
      <c r="L1035" s="2">
        <f t="shared" si="64"/>
        <v>1732700000</v>
      </c>
      <c r="M1035" s="2">
        <f t="shared" si="65"/>
        <v>2708700000</v>
      </c>
      <c r="N1035" s="2">
        <f t="shared" si="66"/>
        <v>976000000</v>
      </c>
    </row>
    <row r="1036" spans="1:14" x14ac:dyDescent="0.3">
      <c r="A1036" t="s">
        <v>374</v>
      </c>
      <c r="B1036" t="s">
        <v>7</v>
      </c>
      <c r="C1036" s="1">
        <v>42369</v>
      </c>
      <c r="D1036" s="65">
        <f t="shared" si="63"/>
        <v>2015</v>
      </c>
      <c r="E1036" s="66" t="s">
        <v>26</v>
      </c>
      <c r="F1036" s="66" t="s">
        <v>114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>
        <v>0</v>
      </c>
      <c r="L1036" s="2">
        <f t="shared" si="64"/>
        <v>1640800000</v>
      </c>
      <c r="M1036" s="2">
        <f t="shared" si="65"/>
        <v>2616000000</v>
      </c>
      <c r="N1036" s="2">
        <f t="shared" si="66"/>
        <v>975200000</v>
      </c>
    </row>
    <row r="1037" spans="1:14" x14ac:dyDescent="0.3">
      <c r="A1037" t="s">
        <v>375</v>
      </c>
      <c r="B1037" t="s">
        <v>2</v>
      </c>
      <c r="C1037" s="1">
        <v>41608</v>
      </c>
      <c r="D1037" s="65">
        <f t="shared" si="63"/>
        <v>2013</v>
      </c>
      <c r="E1037" s="66" t="s">
        <v>26</v>
      </c>
      <c r="F1037" s="66" t="s">
        <v>114</v>
      </c>
      <c r="G1037" s="2">
        <v>4123400000</v>
      </c>
      <c r="H1037" s="2">
        <v>2457600000</v>
      </c>
      <c r="I1037" s="2">
        <v>1090300000</v>
      </c>
      <c r="J1037">
        <v>0</v>
      </c>
      <c r="K1037">
        <v>0</v>
      </c>
      <c r="L1037" s="2">
        <f t="shared" si="64"/>
        <v>1090300000</v>
      </c>
      <c r="M1037" s="2">
        <f t="shared" si="65"/>
        <v>1665800000</v>
      </c>
      <c r="N1037" s="2">
        <f t="shared" si="66"/>
        <v>575500000</v>
      </c>
    </row>
    <row r="1038" spans="1:14" x14ac:dyDescent="0.3">
      <c r="A1038" t="s">
        <v>375</v>
      </c>
      <c r="B1038" t="s">
        <v>5</v>
      </c>
      <c r="C1038" s="1">
        <v>41973</v>
      </c>
      <c r="D1038" s="65">
        <f t="shared" si="63"/>
        <v>2014</v>
      </c>
      <c r="E1038" s="66" t="s">
        <v>26</v>
      </c>
      <c r="F1038" s="66" t="s">
        <v>114</v>
      </c>
      <c r="G1038" s="2">
        <v>4243200000</v>
      </c>
      <c r="H1038" s="2">
        <v>2513000000</v>
      </c>
      <c r="I1038" s="2">
        <v>1122000000</v>
      </c>
      <c r="J1038">
        <v>0</v>
      </c>
      <c r="K1038">
        <v>0</v>
      </c>
      <c r="L1038" s="2">
        <f t="shared" si="64"/>
        <v>1122000000</v>
      </c>
      <c r="M1038" s="2">
        <f t="shared" si="65"/>
        <v>1730200000</v>
      </c>
      <c r="N1038" s="2">
        <f t="shared" si="66"/>
        <v>608200000</v>
      </c>
    </row>
    <row r="1039" spans="1:14" x14ac:dyDescent="0.3">
      <c r="A1039" t="s">
        <v>375</v>
      </c>
      <c r="B1039" t="s">
        <v>6</v>
      </c>
      <c r="C1039" s="1">
        <v>42338</v>
      </c>
      <c r="D1039" s="65">
        <f t="shared" si="63"/>
        <v>2015</v>
      </c>
      <c r="E1039" s="66" t="s">
        <v>26</v>
      </c>
      <c r="F1039" s="66" t="s">
        <v>114</v>
      </c>
      <c r="G1039" s="2">
        <v>4296300000</v>
      </c>
      <c r="H1039" s="2">
        <v>2559000000</v>
      </c>
      <c r="I1039" s="2">
        <v>1127400000</v>
      </c>
      <c r="J1039">
        <v>0</v>
      </c>
      <c r="K1039">
        <v>0</v>
      </c>
      <c r="L1039" s="2">
        <f t="shared" si="64"/>
        <v>1127400000</v>
      </c>
      <c r="M1039" s="2">
        <f t="shared" si="65"/>
        <v>1737300000</v>
      </c>
      <c r="N1039" s="2">
        <f t="shared" si="66"/>
        <v>609900000</v>
      </c>
    </row>
    <row r="1040" spans="1:14" x14ac:dyDescent="0.3">
      <c r="A1040" t="s">
        <v>375</v>
      </c>
      <c r="B1040" t="s">
        <v>7</v>
      </c>
      <c r="C1040" s="1">
        <v>42704</v>
      </c>
      <c r="D1040" s="65">
        <f t="shared" si="63"/>
        <v>2016</v>
      </c>
      <c r="E1040" s="66" t="s">
        <v>26</v>
      </c>
      <c r="F1040" s="66" t="s">
        <v>114</v>
      </c>
      <c r="G1040" s="2">
        <v>4411500000</v>
      </c>
      <c r="H1040" s="2">
        <v>2579800000</v>
      </c>
      <c r="I1040" s="2">
        <v>1175000000</v>
      </c>
      <c r="J1040">
        <v>0</v>
      </c>
      <c r="K1040">
        <v>0</v>
      </c>
      <c r="L1040" s="2">
        <f t="shared" si="64"/>
        <v>1175000000</v>
      </c>
      <c r="M1040" s="2">
        <f t="shared" si="65"/>
        <v>1831700000</v>
      </c>
      <c r="N1040" s="2">
        <f t="shared" si="66"/>
        <v>656700000</v>
      </c>
    </row>
    <row r="1041" spans="1:14" x14ac:dyDescent="0.3">
      <c r="A1041" t="s">
        <v>376</v>
      </c>
      <c r="B1041" t="s">
        <v>2</v>
      </c>
      <c r="C1041" s="1">
        <v>41274</v>
      </c>
      <c r="D1041" s="65">
        <f t="shared" si="63"/>
        <v>2012</v>
      </c>
      <c r="E1041" s="66" t="s">
        <v>49</v>
      </c>
      <c r="F1041" s="66" t="s">
        <v>377</v>
      </c>
      <c r="G1041" s="2">
        <v>2031901000</v>
      </c>
      <c r="H1041" s="2">
        <v>1704767000</v>
      </c>
      <c r="I1041" s="2">
        <v>135824000</v>
      </c>
      <c r="J1041">
        <v>0</v>
      </c>
      <c r="K1041">
        <v>0</v>
      </c>
      <c r="L1041" s="2">
        <f t="shared" si="64"/>
        <v>135824000</v>
      </c>
      <c r="M1041" s="2">
        <f t="shared" si="65"/>
        <v>327134000</v>
      </c>
      <c r="N1041" s="2">
        <f t="shared" si="66"/>
        <v>191310000</v>
      </c>
    </row>
    <row r="1042" spans="1:14" x14ac:dyDescent="0.3">
      <c r="A1042" t="s">
        <v>376</v>
      </c>
      <c r="B1042" t="s">
        <v>5</v>
      </c>
      <c r="C1042" s="1">
        <v>41639</v>
      </c>
      <c r="D1042" s="65">
        <f t="shared" si="63"/>
        <v>2013</v>
      </c>
      <c r="E1042" s="66" t="s">
        <v>49</v>
      </c>
      <c r="F1042" s="66" t="s">
        <v>377</v>
      </c>
      <c r="G1042" s="2">
        <v>2155551000</v>
      </c>
      <c r="H1042" s="2">
        <v>1791594000</v>
      </c>
      <c r="I1042" s="2">
        <v>145298000</v>
      </c>
      <c r="J1042">
        <v>0</v>
      </c>
      <c r="K1042">
        <v>0</v>
      </c>
      <c r="L1042" s="2">
        <f t="shared" si="64"/>
        <v>145298000</v>
      </c>
      <c r="M1042" s="2">
        <f t="shared" si="65"/>
        <v>363957000</v>
      </c>
      <c r="N1042" s="2">
        <f t="shared" si="66"/>
        <v>218659000</v>
      </c>
    </row>
    <row r="1043" spans="1:14" x14ac:dyDescent="0.3">
      <c r="A1043" t="s">
        <v>376</v>
      </c>
      <c r="B1043" t="s">
        <v>6</v>
      </c>
      <c r="C1043" s="1">
        <v>42004</v>
      </c>
      <c r="D1043" s="65">
        <f t="shared" si="63"/>
        <v>2014</v>
      </c>
      <c r="E1043" s="66" t="s">
        <v>49</v>
      </c>
      <c r="F1043" s="66" t="s">
        <v>377</v>
      </c>
      <c r="G1043" s="2">
        <v>2957951000</v>
      </c>
      <c r="H1043" s="2">
        <v>2435591000</v>
      </c>
      <c r="I1043" s="2">
        <v>164596000</v>
      </c>
      <c r="J1043">
        <v>0</v>
      </c>
      <c r="K1043">
        <v>0</v>
      </c>
      <c r="L1043" s="2">
        <f t="shared" si="64"/>
        <v>164596000</v>
      </c>
      <c r="M1043" s="2">
        <f t="shared" si="65"/>
        <v>522360000</v>
      </c>
      <c r="N1043" s="2">
        <f t="shared" si="66"/>
        <v>357764000</v>
      </c>
    </row>
    <row r="1044" spans="1:14" x14ac:dyDescent="0.3">
      <c r="A1044" t="s">
        <v>376</v>
      </c>
      <c r="B1044" t="s">
        <v>7</v>
      </c>
      <c r="C1044" s="1">
        <v>42369</v>
      </c>
      <c r="D1044" s="65">
        <f t="shared" si="63"/>
        <v>2015</v>
      </c>
      <c r="E1044" s="66" t="s">
        <v>49</v>
      </c>
      <c r="F1044" s="66" t="s">
        <v>377</v>
      </c>
      <c r="G1044" s="2">
        <v>3539570000</v>
      </c>
      <c r="H1044" s="2">
        <v>2817803000</v>
      </c>
      <c r="I1044" s="2">
        <v>233887000</v>
      </c>
      <c r="J1044">
        <v>0</v>
      </c>
      <c r="K1044">
        <v>0</v>
      </c>
      <c r="L1044" s="2">
        <f t="shared" si="64"/>
        <v>233887000</v>
      </c>
      <c r="M1044" s="2">
        <f t="shared" si="65"/>
        <v>721767000</v>
      </c>
      <c r="N1044" s="2">
        <f t="shared" si="66"/>
        <v>487880000</v>
      </c>
    </row>
    <row r="1045" spans="1:14" x14ac:dyDescent="0.3">
      <c r="A1045" t="s">
        <v>378</v>
      </c>
      <c r="B1045" t="s">
        <v>2</v>
      </c>
      <c r="C1045" s="1">
        <v>41274</v>
      </c>
      <c r="D1045" s="65">
        <f t="shared" si="63"/>
        <v>2012</v>
      </c>
      <c r="E1045" s="66" t="s">
        <v>37</v>
      </c>
      <c r="F1045" s="66" t="s">
        <v>379</v>
      </c>
      <c r="G1045" s="2">
        <v>11924000000</v>
      </c>
      <c r="H1045">
        <v>0</v>
      </c>
      <c r="I1045" s="2">
        <v>7134000000</v>
      </c>
      <c r="J1045">
        <v>0</v>
      </c>
      <c r="K1045" s="2">
        <v>2961000000</v>
      </c>
      <c r="L1045" s="2">
        <f t="shared" si="64"/>
        <v>10095000000</v>
      </c>
      <c r="M1045" s="2">
        <f t="shared" si="65"/>
        <v>11924000000</v>
      </c>
      <c r="N1045" s="2">
        <f t="shared" si="66"/>
        <v>1829000000</v>
      </c>
    </row>
    <row r="1046" spans="1:14" x14ac:dyDescent="0.3">
      <c r="A1046" t="s">
        <v>378</v>
      </c>
      <c r="B1046" t="s">
        <v>5</v>
      </c>
      <c r="C1046" s="1">
        <v>41639</v>
      </c>
      <c r="D1046" s="65">
        <f t="shared" si="63"/>
        <v>2013</v>
      </c>
      <c r="E1046" s="66" t="s">
        <v>37</v>
      </c>
      <c r="F1046" s="66" t="s">
        <v>379</v>
      </c>
      <c r="G1046" s="2">
        <v>12261000000</v>
      </c>
      <c r="H1046">
        <v>0</v>
      </c>
      <c r="I1046" s="2">
        <v>7226000000</v>
      </c>
      <c r="J1046">
        <v>0</v>
      </c>
      <c r="K1046" s="2">
        <v>2958000000</v>
      </c>
      <c r="L1046" s="2">
        <f t="shared" si="64"/>
        <v>10184000000</v>
      </c>
      <c r="M1046" s="2">
        <f t="shared" si="65"/>
        <v>12261000000</v>
      </c>
      <c r="N1046" s="2">
        <f t="shared" si="66"/>
        <v>2077000000</v>
      </c>
    </row>
    <row r="1047" spans="1:14" x14ac:dyDescent="0.3">
      <c r="A1047" t="s">
        <v>378</v>
      </c>
      <c r="B1047" t="s">
        <v>6</v>
      </c>
      <c r="C1047" s="1">
        <v>42004</v>
      </c>
      <c r="D1047" s="65">
        <f t="shared" si="63"/>
        <v>2014</v>
      </c>
      <c r="E1047" s="66" t="s">
        <v>37</v>
      </c>
      <c r="F1047" s="66" t="s">
        <v>379</v>
      </c>
      <c r="G1047" s="2">
        <v>12951000000</v>
      </c>
      <c r="H1047">
        <v>0</v>
      </c>
      <c r="I1047" s="2">
        <v>7515000000</v>
      </c>
      <c r="J1047">
        <v>0</v>
      </c>
      <c r="K1047" s="2">
        <v>3135000000</v>
      </c>
      <c r="L1047" s="2">
        <f t="shared" si="64"/>
        <v>10650000000</v>
      </c>
      <c r="M1047" s="2">
        <f t="shared" si="65"/>
        <v>12951000000</v>
      </c>
      <c r="N1047" s="2">
        <f t="shared" si="66"/>
        <v>2301000000</v>
      </c>
    </row>
    <row r="1048" spans="1:14" x14ac:dyDescent="0.3">
      <c r="A1048" t="s">
        <v>378</v>
      </c>
      <c r="B1048" t="s">
        <v>7</v>
      </c>
      <c r="C1048" s="1">
        <v>42369</v>
      </c>
      <c r="D1048" s="65">
        <f t="shared" si="63"/>
        <v>2015</v>
      </c>
      <c r="E1048" s="66" t="s">
        <v>37</v>
      </c>
      <c r="F1048" s="66" t="s">
        <v>379</v>
      </c>
      <c r="G1048" s="2">
        <v>12893000000</v>
      </c>
      <c r="H1048">
        <v>0</v>
      </c>
      <c r="I1048" s="2">
        <v>7334000000</v>
      </c>
      <c r="J1048">
        <v>0</v>
      </c>
      <c r="K1048" s="2">
        <v>3140000000</v>
      </c>
      <c r="L1048" s="2">
        <f t="shared" si="64"/>
        <v>10474000000</v>
      </c>
      <c r="M1048" s="2">
        <f t="shared" si="65"/>
        <v>12893000000</v>
      </c>
      <c r="N1048" s="2">
        <f t="shared" si="66"/>
        <v>2419000000</v>
      </c>
    </row>
    <row r="1049" spans="1:14" x14ac:dyDescent="0.3">
      <c r="A1049" t="s">
        <v>380</v>
      </c>
      <c r="B1049" t="s">
        <v>2</v>
      </c>
      <c r="C1049" s="1">
        <v>41639</v>
      </c>
      <c r="D1049" s="65">
        <f t="shared" si="63"/>
        <v>2013</v>
      </c>
      <c r="E1049" s="66" t="s">
        <v>3</v>
      </c>
      <c r="F1049" s="66" t="s">
        <v>154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>
        <v>0</v>
      </c>
      <c r="L1049" s="2">
        <f t="shared" si="64"/>
        <v>8099000000</v>
      </c>
      <c r="M1049" s="2">
        <f t="shared" si="65"/>
        <v>14765000000</v>
      </c>
      <c r="N1049" s="2">
        <f t="shared" si="66"/>
        <v>6666000000</v>
      </c>
    </row>
    <row r="1050" spans="1:14" x14ac:dyDescent="0.3">
      <c r="A1050" t="s">
        <v>380</v>
      </c>
      <c r="B1050" t="s">
        <v>5</v>
      </c>
      <c r="C1050" s="1">
        <v>42004</v>
      </c>
      <c r="D1050" s="65">
        <f t="shared" si="63"/>
        <v>2014</v>
      </c>
      <c r="E1050" s="66" t="s">
        <v>3</v>
      </c>
      <c r="F1050" s="66" t="s">
        <v>154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>
        <v>0</v>
      </c>
      <c r="L1050" s="2">
        <f t="shared" si="64"/>
        <v>8239000000</v>
      </c>
      <c r="M1050" s="2">
        <f t="shared" si="65"/>
        <v>15374000000</v>
      </c>
      <c r="N1050" s="2">
        <f t="shared" si="66"/>
        <v>7135000000</v>
      </c>
    </row>
    <row r="1051" spans="1:14" x14ac:dyDescent="0.3">
      <c r="A1051" t="s">
        <v>380</v>
      </c>
      <c r="B1051" t="s">
        <v>6</v>
      </c>
      <c r="C1051" s="1">
        <v>42369</v>
      </c>
      <c r="D1051" s="65">
        <f t="shared" si="63"/>
        <v>2015</v>
      </c>
      <c r="E1051" s="66" t="s">
        <v>3</v>
      </c>
      <c r="F1051" s="66" t="s">
        <v>154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>
        <v>0</v>
      </c>
      <c r="L1051" s="2">
        <f t="shared" si="64"/>
        <v>7945000000</v>
      </c>
      <c r="M1051" s="2">
        <f t="shared" si="65"/>
        <v>14891000000</v>
      </c>
      <c r="N1051" s="2">
        <f t="shared" si="66"/>
        <v>6946000000</v>
      </c>
    </row>
    <row r="1052" spans="1:14" x14ac:dyDescent="0.3">
      <c r="A1052" t="s">
        <v>380</v>
      </c>
      <c r="B1052" t="s">
        <v>7</v>
      </c>
      <c r="C1052" s="1">
        <v>42735</v>
      </c>
      <c r="D1052" s="65">
        <f t="shared" si="63"/>
        <v>2016</v>
      </c>
      <c r="E1052" s="66" t="s">
        <v>3</v>
      </c>
      <c r="F1052" s="66" t="s">
        <v>154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>
        <v>0</v>
      </c>
      <c r="L1052" s="2">
        <f t="shared" si="64"/>
        <v>7846000000</v>
      </c>
      <c r="M1052" s="2">
        <f t="shared" si="65"/>
        <v>15069000000</v>
      </c>
      <c r="N1052" s="2">
        <f t="shared" si="66"/>
        <v>7223000000</v>
      </c>
    </row>
    <row r="1053" spans="1:14" x14ac:dyDescent="0.3">
      <c r="A1053" t="s">
        <v>381</v>
      </c>
      <c r="B1053" t="s">
        <v>2</v>
      </c>
      <c r="C1053" s="1">
        <v>41274</v>
      </c>
      <c r="D1053" s="65">
        <f t="shared" si="63"/>
        <v>2012</v>
      </c>
      <c r="E1053" s="66" t="s">
        <v>26</v>
      </c>
      <c r="F1053" s="66" t="s">
        <v>204</v>
      </c>
      <c r="G1053" s="2">
        <v>2060702000</v>
      </c>
      <c r="H1053" s="2">
        <v>995046000</v>
      </c>
      <c r="I1053">
        <v>0</v>
      </c>
      <c r="J1053">
        <v>0</v>
      </c>
      <c r="K1053">
        <v>0</v>
      </c>
      <c r="L1053" s="2">
        <f t="shared" si="64"/>
        <v>0</v>
      </c>
      <c r="M1053" s="2">
        <f t="shared" si="65"/>
        <v>1065656000</v>
      </c>
      <c r="N1053" s="2">
        <f t="shared" si="66"/>
        <v>1065656000</v>
      </c>
    </row>
    <row r="1054" spans="1:14" x14ac:dyDescent="0.3">
      <c r="A1054" t="s">
        <v>381</v>
      </c>
      <c r="B1054" t="s">
        <v>5</v>
      </c>
      <c r="C1054" s="1">
        <v>41639</v>
      </c>
      <c r="D1054" s="65">
        <f t="shared" si="63"/>
        <v>2013</v>
      </c>
      <c r="E1054" s="66" t="s">
        <v>26</v>
      </c>
      <c r="F1054" s="66" t="s">
        <v>204</v>
      </c>
      <c r="G1054" s="2">
        <v>2246428000</v>
      </c>
      <c r="H1054" s="2">
        <v>1073497000</v>
      </c>
      <c r="I1054">
        <v>0</v>
      </c>
      <c r="J1054">
        <v>0</v>
      </c>
      <c r="K1054">
        <v>0</v>
      </c>
      <c r="L1054" s="2">
        <f t="shared" si="64"/>
        <v>0</v>
      </c>
      <c r="M1054" s="2">
        <f t="shared" si="65"/>
        <v>1172931000</v>
      </c>
      <c r="N1054" s="2">
        <f t="shared" si="66"/>
        <v>1172931000</v>
      </c>
    </row>
    <row r="1055" spans="1:14" x14ac:dyDescent="0.3">
      <c r="A1055" t="s">
        <v>381</v>
      </c>
      <c r="B1055" t="s">
        <v>6</v>
      </c>
      <c r="C1055" s="1">
        <v>42004</v>
      </c>
      <c r="D1055" s="65">
        <f t="shared" si="63"/>
        <v>2014</v>
      </c>
      <c r="E1055" s="66" t="s">
        <v>26</v>
      </c>
      <c r="F1055" s="66" t="s">
        <v>204</v>
      </c>
      <c r="G1055" s="2">
        <v>2464867000</v>
      </c>
      <c r="H1055" s="2">
        <v>1125057000</v>
      </c>
      <c r="I1055">
        <v>0</v>
      </c>
      <c r="J1055">
        <v>0</v>
      </c>
      <c r="K1055">
        <v>0</v>
      </c>
      <c r="L1055" s="2">
        <f t="shared" si="64"/>
        <v>0</v>
      </c>
      <c r="M1055" s="2">
        <f t="shared" si="65"/>
        <v>1339810000</v>
      </c>
      <c r="N1055" s="2">
        <f t="shared" si="66"/>
        <v>1339810000</v>
      </c>
    </row>
    <row r="1056" spans="1:14" x14ac:dyDescent="0.3">
      <c r="A1056" t="s">
        <v>381</v>
      </c>
      <c r="B1056" t="s">
        <v>7</v>
      </c>
      <c r="C1056" s="1">
        <v>42369</v>
      </c>
      <c r="D1056" s="65">
        <f t="shared" si="63"/>
        <v>2015</v>
      </c>
      <c r="E1056" s="66" t="s">
        <v>26</v>
      </c>
      <c r="F1056" s="66" t="s">
        <v>204</v>
      </c>
      <c r="G1056" s="2">
        <v>2722564000</v>
      </c>
      <c r="H1056" s="2">
        <v>1090263000</v>
      </c>
      <c r="I1056">
        <v>0</v>
      </c>
      <c r="J1056">
        <v>0</v>
      </c>
      <c r="K1056">
        <v>0</v>
      </c>
      <c r="L1056" s="2">
        <f t="shared" si="64"/>
        <v>0</v>
      </c>
      <c r="M1056" s="2">
        <f t="shared" si="65"/>
        <v>1632301000</v>
      </c>
      <c r="N1056" s="2">
        <f t="shared" si="66"/>
        <v>1632301000</v>
      </c>
    </row>
    <row r="1057" spans="1:14" x14ac:dyDescent="0.3">
      <c r="A1057" t="s">
        <v>382</v>
      </c>
      <c r="B1057" t="s">
        <v>2</v>
      </c>
      <c r="C1057" s="1">
        <v>41274</v>
      </c>
      <c r="D1057" s="65">
        <f t="shared" si="63"/>
        <v>2012</v>
      </c>
      <c r="E1057" s="66" t="s">
        <v>26</v>
      </c>
      <c r="F1057" s="66" t="s">
        <v>383</v>
      </c>
      <c r="G1057" s="2">
        <v>24618000000</v>
      </c>
      <c r="H1057" s="2">
        <v>15055000000</v>
      </c>
      <c r="I1057" s="2">
        <v>2249000000</v>
      </c>
      <c r="J1057">
        <v>0</v>
      </c>
      <c r="K1057">
        <v>0</v>
      </c>
      <c r="L1057" s="2">
        <f t="shared" si="64"/>
        <v>2249000000</v>
      </c>
      <c r="M1057" s="2">
        <f t="shared" si="65"/>
        <v>9563000000</v>
      </c>
      <c r="N1057" s="2">
        <f t="shared" si="66"/>
        <v>7314000000</v>
      </c>
    </row>
    <row r="1058" spans="1:14" x14ac:dyDescent="0.3">
      <c r="A1058" t="s">
        <v>382</v>
      </c>
      <c r="B1058" t="s">
        <v>5</v>
      </c>
      <c r="C1058" s="1">
        <v>41639</v>
      </c>
      <c r="D1058" s="65">
        <f t="shared" si="63"/>
        <v>2013</v>
      </c>
      <c r="E1058" s="66" t="s">
        <v>26</v>
      </c>
      <c r="F1058" s="66" t="s">
        <v>383</v>
      </c>
      <c r="G1058" s="2">
        <v>24466000000</v>
      </c>
      <c r="H1058" s="2">
        <v>14009000000</v>
      </c>
      <c r="I1058" s="2">
        <v>2362000000</v>
      </c>
      <c r="J1058">
        <v>0</v>
      </c>
      <c r="K1058">
        <v>0</v>
      </c>
      <c r="L1058" s="2">
        <f t="shared" si="64"/>
        <v>2362000000</v>
      </c>
      <c r="M1058" s="2">
        <f t="shared" si="65"/>
        <v>10457000000</v>
      </c>
      <c r="N1058" s="2">
        <f t="shared" si="66"/>
        <v>8095000000</v>
      </c>
    </row>
    <row r="1059" spans="1:14" x14ac:dyDescent="0.3">
      <c r="A1059" t="s">
        <v>382</v>
      </c>
      <c r="B1059" t="s">
        <v>6</v>
      </c>
      <c r="C1059" s="1">
        <v>42004</v>
      </c>
      <c r="D1059" s="65">
        <f t="shared" si="63"/>
        <v>2014</v>
      </c>
      <c r="E1059" s="66" t="s">
        <v>26</v>
      </c>
      <c r="F1059" s="66" t="s">
        <v>383</v>
      </c>
      <c r="G1059" s="2">
        <v>24522000000</v>
      </c>
      <c r="H1059" s="2">
        <v>14362000000</v>
      </c>
      <c r="I1059" s="2">
        <v>2541000000</v>
      </c>
      <c r="J1059">
        <v>0</v>
      </c>
      <c r="K1059">
        <v>0</v>
      </c>
      <c r="L1059" s="2">
        <f t="shared" si="64"/>
        <v>2541000000</v>
      </c>
      <c r="M1059" s="2">
        <f t="shared" si="65"/>
        <v>10160000000</v>
      </c>
      <c r="N1059" s="2">
        <f t="shared" si="66"/>
        <v>7619000000</v>
      </c>
    </row>
    <row r="1060" spans="1:14" x14ac:dyDescent="0.3">
      <c r="A1060" t="s">
        <v>382</v>
      </c>
      <c r="B1060" t="s">
        <v>7</v>
      </c>
      <c r="C1060" s="1">
        <v>42369</v>
      </c>
      <c r="D1060" s="65">
        <f t="shared" si="63"/>
        <v>2015</v>
      </c>
      <c r="E1060" s="66" t="s">
        <v>26</v>
      </c>
      <c r="F1060" s="66" t="s">
        <v>383</v>
      </c>
      <c r="G1060" s="2">
        <v>25434000000</v>
      </c>
      <c r="H1060" s="2">
        <v>14320000000</v>
      </c>
      <c r="I1060" s="2">
        <v>2749000000</v>
      </c>
      <c r="J1060">
        <v>0</v>
      </c>
      <c r="K1060">
        <v>0</v>
      </c>
      <c r="L1060" s="2">
        <f t="shared" si="64"/>
        <v>2749000000</v>
      </c>
      <c r="M1060" s="2">
        <f t="shared" si="65"/>
        <v>11114000000</v>
      </c>
      <c r="N1060" s="2">
        <f t="shared" si="66"/>
        <v>8365000000</v>
      </c>
    </row>
    <row r="1061" spans="1:14" x14ac:dyDescent="0.3">
      <c r="A1061" t="s">
        <v>384</v>
      </c>
      <c r="B1061" t="s">
        <v>2</v>
      </c>
      <c r="C1061" s="1">
        <v>41517</v>
      </c>
      <c r="D1061" s="65">
        <f t="shared" si="63"/>
        <v>2013</v>
      </c>
      <c r="E1061" s="66" t="s">
        <v>49</v>
      </c>
      <c r="F1061" s="66" t="s">
        <v>128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>
        <v>0</v>
      </c>
      <c r="L1061" s="2">
        <f t="shared" si="64"/>
        <v>4083000000</v>
      </c>
      <c r="M1061" s="2">
        <f t="shared" si="65"/>
        <v>7653000000</v>
      </c>
      <c r="N1061" s="2">
        <f t="shared" si="66"/>
        <v>3570000000</v>
      </c>
    </row>
    <row r="1062" spans="1:14" x14ac:dyDescent="0.3">
      <c r="A1062" t="s">
        <v>384</v>
      </c>
      <c r="B1062" t="s">
        <v>5</v>
      </c>
      <c r="C1062" s="1">
        <v>41882</v>
      </c>
      <c r="D1062" s="65">
        <f t="shared" si="63"/>
        <v>2014</v>
      </c>
      <c r="E1062" s="66" t="s">
        <v>49</v>
      </c>
      <c r="F1062" s="66" t="s">
        <v>128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>
        <v>0</v>
      </c>
      <c r="L1062" s="2">
        <f t="shared" si="64"/>
        <v>4499000000</v>
      </c>
      <c r="M1062" s="2">
        <f t="shared" si="65"/>
        <v>8574000000</v>
      </c>
      <c r="N1062" s="2">
        <f t="shared" si="66"/>
        <v>4075000000</v>
      </c>
    </row>
    <row r="1063" spans="1:14" x14ac:dyDescent="0.3">
      <c r="A1063" t="s">
        <v>384</v>
      </c>
      <c r="B1063" t="s">
        <v>6</v>
      </c>
      <c r="C1063" s="1">
        <v>42247</v>
      </c>
      <c r="D1063" s="65">
        <f t="shared" si="63"/>
        <v>2015</v>
      </c>
      <c r="E1063" s="66" t="s">
        <v>49</v>
      </c>
      <c r="F1063" s="66" t="s">
        <v>128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>
        <v>0</v>
      </c>
      <c r="L1063" s="2">
        <f t="shared" si="64"/>
        <v>4266000000</v>
      </c>
      <c r="M1063" s="2">
        <f t="shared" si="65"/>
        <v>8182000000</v>
      </c>
      <c r="N1063" s="2">
        <f t="shared" si="66"/>
        <v>3916000000</v>
      </c>
    </row>
    <row r="1064" spans="1:14" x14ac:dyDescent="0.3">
      <c r="A1064" t="s">
        <v>384</v>
      </c>
      <c r="B1064" t="s">
        <v>7</v>
      </c>
      <c r="C1064" s="1">
        <v>42613</v>
      </c>
      <c r="D1064" s="65">
        <f t="shared" si="63"/>
        <v>2016</v>
      </c>
      <c r="E1064" s="66" t="s">
        <v>49</v>
      </c>
      <c r="F1064" s="66" t="s">
        <v>128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>
        <v>0</v>
      </c>
      <c r="L1064" s="2">
        <f t="shared" si="64"/>
        <v>4345000000</v>
      </c>
      <c r="M1064" s="2">
        <f t="shared" si="65"/>
        <v>7017000000</v>
      </c>
      <c r="N1064" s="2">
        <f t="shared" si="66"/>
        <v>2672000000</v>
      </c>
    </row>
    <row r="1065" spans="1:14" x14ac:dyDescent="0.3">
      <c r="A1065" t="s">
        <v>385</v>
      </c>
      <c r="B1065" t="s">
        <v>2</v>
      </c>
      <c r="C1065" s="1">
        <v>41425</v>
      </c>
      <c r="D1065" s="65">
        <f t="shared" si="63"/>
        <v>2013</v>
      </c>
      <c r="E1065" s="66" t="s">
        <v>49</v>
      </c>
      <c r="F1065" s="66" t="s">
        <v>128</v>
      </c>
      <c r="G1065" s="2">
        <v>9974100000</v>
      </c>
      <c r="H1065" s="2">
        <v>7213900000</v>
      </c>
      <c r="I1065" s="2">
        <v>550600000</v>
      </c>
      <c r="J1065">
        <v>0</v>
      </c>
      <c r="K1065">
        <v>0</v>
      </c>
      <c r="L1065" s="2">
        <f t="shared" si="64"/>
        <v>550600000</v>
      </c>
      <c r="M1065" s="2">
        <f t="shared" si="65"/>
        <v>2760200000</v>
      </c>
      <c r="N1065" s="2">
        <f t="shared" si="66"/>
        <v>2209600000</v>
      </c>
    </row>
    <row r="1066" spans="1:14" x14ac:dyDescent="0.3">
      <c r="A1066" t="s">
        <v>385</v>
      </c>
      <c r="B1066" t="s">
        <v>5</v>
      </c>
      <c r="C1066" s="1">
        <v>42004</v>
      </c>
      <c r="D1066" s="65">
        <f t="shared" si="63"/>
        <v>2014</v>
      </c>
      <c r="E1066" s="66" t="s">
        <v>49</v>
      </c>
      <c r="F1066" s="66" t="s">
        <v>128</v>
      </c>
      <c r="G1066" s="2">
        <v>9055800000</v>
      </c>
      <c r="H1066" s="2">
        <v>7129200000</v>
      </c>
      <c r="I1066" s="2">
        <v>505800000</v>
      </c>
      <c r="J1066">
        <v>0</v>
      </c>
      <c r="K1066">
        <v>0</v>
      </c>
      <c r="L1066" s="2">
        <f t="shared" si="64"/>
        <v>505800000</v>
      </c>
      <c r="M1066" s="2">
        <f t="shared" si="65"/>
        <v>1926600000</v>
      </c>
      <c r="N1066" s="2">
        <f t="shared" si="66"/>
        <v>1420800000</v>
      </c>
    </row>
    <row r="1067" spans="1:14" x14ac:dyDescent="0.3">
      <c r="A1067" t="s">
        <v>385</v>
      </c>
      <c r="B1067" t="s">
        <v>6</v>
      </c>
      <c r="C1067" s="1">
        <v>42369</v>
      </c>
      <c r="D1067" s="65">
        <f t="shared" si="63"/>
        <v>2015</v>
      </c>
      <c r="E1067" s="66" t="s">
        <v>49</v>
      </c>
      <c r="F1067" s="66" t="s">
        <v>128</v>
      </c>
      <c r="G1067" s="2">
        <v>8895300000</v>
      </c>
      <c r="H1067" s="2">
        <v>7177400000</v>
      </c>
      <c r="I1067" s="2">
        <v>439100000</v>
      </c>
      <c r="J1067">
        <v>0</v>
      </c>
      <c r="K1067">
        <v>0</v>
      </c>
      <c r="L1067" s="2">
        <f t="shared" si="64"/>
        <v>439100000</v>
      </c>
      <c r="M1067" s="2">
        <f t="shared" si="65"/>
        <v>1717900000</v>
      </c>
      <c r="N1067" s="2">
        <f t="shared" si="66"/>
        <v>1278800000</v>
      </c>
    </row>
    <row r="1068" spans="1:14" x14ac:dyDescent="0.3">
      <c r="A1068" t="s">
        <v>385</v>
      </c>
      <c r="B1068" t="s">
        <v>7</v>
      </c>
      <c r="C1068" s="1">
        <v>42735</v>
      </c>
      <c r="D1068" s="65">
        <f t="shared" si="63"/>
        <v>2016</v>
      </c>
      <c r="E1068" s="66" t="s">
        <v>49</v>
      </c>
      <c r="F1068" s="66" t="s">
        <v>128</v>
      </c>
      <c r="G1068" s="2">
        <v>7162800000</v>
      </c>
      <c r="H1068" s="2">
        <v>6352800000</v>
      </c>
      <c r="I1068" s="2">
        <v>491000000</v>
      </c>
      <c r="J1068">
        <v>0</v>
      </c>
      <c r="K1068">
        <v>0</v>
      </c>
      <c r="L1068" s="2">
        <f t="shared" si="64"/>
        <v>491000000</v>
      </c>
      <c r="M1068" s="2">
        <f t="shared" si="65"/>
        <v>810000000</v>
      </c>
      <c r="N1068" s="2">
        <f t="shared" si="66"/>
        <v>319000000</v>
      </c>
    </row>
    <row r="1069" spans="1:14" x14ac:dyDescent="0.3">
      <c r="A1069" t="s">
        <v>386</v>
      </c>
      <c r="B1069" t="s">
        <v>2</v>
      </c>
      <c r="C1069" s="1">
        <v>41274</v>
      </c>
      <c r="D1069" s="65">
        <f t="shared" si="63"/>
        <v>2012</v>
      </c>
      <c r="E1069" s="66" t="s">
        <v>73</v>
      </c>
      <c r="F1069" s="66" t="s">
        <v>331</v>
      </c>
      <c r="G1069" s="2">
        <v>82243000000</v>
      </c>
      <c r="H1069" s="2">
        <v>68948000000</v>
      </c>
      <c r="I1069" s="2">
        <v>7202000000</v>
      </c>
      <c r="J1069">
        <v>0</v>
      </c>
      <c r="K1069" s="2">
        <v>995000000</v>
      </c>
      <c r="L1069" s="2">
        <f t="shared" si="64"/>
        <v>8197000000</v>
      </c>
      <c r="M1069" s="2">
        <f t="shared" si="65"/>
        <v>13295000000</v>
      </c>
      <c r="N1069" s="2">
        <f t="shared" si="66"/>
        <v>5098000000</v>
      </c>
    </row>
    <row r="1070" spans="1:14" x14ac:dyDescent="0.3">
      <c r="A1070" t="s">
        <v>386</v>
      </c>
      <c r="B1070" t="s">
        <v>5</v>
      </c>
      <c r="C1070" s="1">
        <v>41639</v>
      </c>
      <c r="D1070" s="65">
        <f t="shared" si="63"/>
        <v>2013</v>
      </c>
      <c r="E1070" s="66" t="s">
        <v>73</v>
      </c>
      <c r="F1070" s="66" t="s">
        <v>331</v>
      </c>
      <c r="G1070" s="2">
        <v>100160000000</v>
      </c>
      <c r="H1070" s="2">
        <v>87758000000</v>
      </c>
      <c r="I1070" s="2">
        <v>7851000000</v>
      </c>
      <c r="J1070">
        <v>0</v>
      </c>
      <c r="K1070" s="2">
        <v>1220000000</v>
      </c>
      <c r="L1070" s="2">
        <f t="shared" si="64"/>
        <v>9071000000</v>
      </c>
      <c r="M1070" s="2">
        <f t="shared" si="65"/>
        <v>12402000000</v>
      </c>
      <c r="N1070" s="2">
        <f t="shared" si="66"/>
        <v>3331000000</v>
      </c>
    </row>
    <row r="1071" spans="1:14" x14ac:dyDescent="0.3">
      <c r="A1071" t="s">
        <v>386</v>
      </c>
      <c r="B1071" t="s">
        <v>6</v>
      </c>
      <c r="C1071" s="1">
        <v>42004</v>
      </c>
      <c r="D1071" s="65">
        <f t="shared" si="63"/>
        <v>2014</v>
      </c>
      <c r="E1071" s="66" t="s">
        <v>73</v>
      </c>
      <c r="F1071" s="66" t="s">
        <v>331</v>
      </c>
      <c r="G1071" s="2">
        <v>97817000000</v>
      </c>
      <c r="H1071" s="2">
        <v>84275000000</v>
      </c>
      <c r="I1071" s="2">
        <v>8450000000</v>
      </c>
      <c r="J1071">
        <v>0</v>
      </c>
      <c r="K1071" s="2">
        <v>1326000000</v>
      </c>
      <c r="L1071" s="2">
        <f t="shared" si="64"/>
        <v>9776000000</v>
      </c>
      <c r="M1071" s="2">
        <f t="shared" si="65"/>
        <v>13542000000</v>
      </c>
      <c r="N1071" s="2">
        <f t="shared" si="66"/>
        <v>3766000000</v>
      </c>
    </row>
    <row r="1072" spans="1:14" x14ac:dyDescent="0.3">
      <c r="A1072" t="s">
        <v>386</v>
      </c>
      <c r="B1072" t="s">
        <v>7</v>
      </c>
      <c r="C1072" s="1">
        <v>42369</v>
      </c>
      <c r="D1072" s="65">
        <f t="shared" si="63"/>
        <v>2015</v>
      </c>
      <c r="E1072" s="66" t="s">
        <v>73</v>
      </c>
      <c r="F1072" s="66" t="s">
        <v>331</v>
      </c>
      <c r="G1072" s="2">
        <v>72051000000</v>
      </c>
      <c r="H1072" s="2">
        <v>55891000000</v>
      </c>
      <c r="I1072" s="2">
        <v>10029000000</v>
      </c>
      <c r="J1072">
        <v>0</v>
      </c>
      <c r="K1072" s="2">
        <v>1646000000</v>
      </c>
      <c r="L1072" s="2">
        <f t="shared" si="64"/>
        <v>11675000000</v>
      </c>
      <c r="M1072" s="2">
        <f t="shared" si="65"/>
        <v>16160000000</v>
      </c>
      <c r="N1072" s="2">
        <f t="shared" si="66"/>
        <v>4485000000</v>
      </c>
    </row>
    <row r="1073" spans="1:14" x14ac:dyDescent="0.3">
      <c r="A1073" t="s">
        <v>387</v>
      </c>
      <c r="B1073" t="s">
        <v>2</v>
      </c>
      <c r="C1073" s="1">
        <v>41274</v>
      </c>
      <c r="D1073" s="65">
        <f t="shared" si="63"/>
        <v>2012</v>
      </c>
      <c r="E1073" s="66" t="s">
        <v>15</v>
      </c>
      <c r="F1073" s="66" t="s">
        <v>16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>
        <v>0</v>
      </c>
      <c r="L1073" s="2">
        <f t="shared" si="64"/>
        <v>20944000000</v>
      </c>
      <c r="M1073" s="2">
        <f t="shared" si="65"/>
        <v>30821000000</v>
      </c>
      <c r="N1073" s="2">
        <f t="shared" si="66"/>
        <v>9877000000</v>
      </c>
    </row>
    <row r="1074" spans="1:14" x14ac:dyDescent="0.3">
      <c r="A1074" t="s">
        <v>387</v>
      </c>
      <c r="B1074" t="s">
        <v>5</v>
      </c>
      <c r="C1074" s="1">
        <v>41639</v>
      </c>
      <c r="D1074" s="65">
        <f t="shared" si="63"/>
        <v>2013</v>
      </c>
      <c r="E1074" s="66" t="s">
        <v>15</v>
      </c>
      <c r="F1074" s="66" t="s">
        <v>16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>
        <v>0</v>
      </c>
      <c r="L1074" s="2">
        <f t="shared" si="64"/>
        <v>19414000000</v>
      </c>
      <c r="M1074" s="2">
        <f t="shared" si="65"/>
        <v>27079000000</v>
      </c>
      <c r="N1074" s="2">
        <f t="shared" si="66"/>
        <v>7665000000</v>
      </c>
    </row>
    <row r="1075" spans="1:14" x14ac:dyDescent="0.3">
      <c r="A1075" t="s">
        <v>387</v>
      </c>
      <c r="B1075" t="s">
        <v>6</v>
      </c>
      <c r="C1075" s="1">
        <v>42004</v>
      </c>
      <c r="D1075" s="65">
        <f t="shared" si="63"/>
        <v>2014</v>
      </c>
      <c r="E1075" s="66" t="s">
        <v>15</v>
      </c>
      <c r="F1075" s="66" t="s">
        <v>16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>
        <v>0</v>
      </c>
      <c r="L1075" s="2">
        <f t="shared" si="64"/>
        <v>18786000000</v>
      </c>
      <c r="M1075" s="2">
        <f t="shared" si="65"/>
        <v>25469000000</v>
      </c>
      <c r="N1075" s="2">
        <f t="shared" si="66"/>
        <v>6683000000</v>
      </c>
    </row>
    <row r="1076" spans="1:14" x14ac:dyDescent="0.3">
      <c r="A1076" t="s">
        <v>387</v>
      </c>
      <c r="B1076" t="s">
        <v>7</v>
      </c>
      <c r="C1076" s="1">
        <v>42369</v>
      </c>
      <c r="D1076" s="65">
        <f t="shared" si="63"/>
        <v>2015</v>
      </c>
      <c r="E1076" s="66" t="s">
        <v>15</v>
      </c>
      <c r="F1076" s="66" t="s">
        <v>16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>
        <v>0</v>
      </c>
      <c r="L1076" s="2">
        <f t="shared" si="64"/>
        <v>17017000000</v>
      </c>
      <c r="M1076" s="2">
        <f t="shared" si="65"/>
        <v>24564000000</v>
      </c>
      <c r="N1076" s="2">
        <f t="shared" si="66"/>
        <v>7547000000</v>
      </c>
    </row>
    <row r="1077" spans="1:14" x14ac:dyDescent="0.3">
      <c r="A1077" t="s">
        <v>388</v>
      </c>
      <c r="B1077" t="s">
        <v>2</v>
      </c>
      <c r="C1077" s="1">
        <v>41274</v>
      </c>
      <c r="D1077" s="65">
        <f t="shared" si="63"/>
        <v>2012</v>
      </c>
      <c r="E1077" s="66" t="s">
        <v>73</v>
      </c>
      <c r="F1077" s="66" t="s">
        <v>74</v>
      </c>
      <c r="G1077" s="2">
        <v>11966000000</v>
      </c>
      <c r="H1077" s="2">
        <v>2079000000</v>
      </c>
      <c r="I1077" s="2">
        <v>4017000000</v>
      </c>
      <c r="J1077">
        <v>0</v>
      </c>
      <c r="K1077" s="2">
        <v>2008000000</v>
      </c>
      <c r="L1077" s="2">
        <f t="shared" si="64"/>
        <v>6025000000</v>
      </c>
      <c r="M1077" s="2">
        <f t="shared" si="65"/>
        <v>9887000000</v>
      </c>
      <c r="N1077" s="2">
        <f t="shared" si="66"/>
        <v>3862000000</v>
      </c>
    </row>
    <row r="1078" spans="1:14" x14ac:dyDescent="0.3">
      <c r="A1078" t="s">
        <v>388</v>
      </c>
      <c r="B1078" t="s">
        <v>5</v>
      </c>
      <c r="C1078" s="1">
        <v>41639</v>
      </c>
      <c r="D1078" s="65">
        <f t="shared" si="63"/>
        <v>2013</v>
      </c>
      <c r="E1078" s="66" t="s">
        <v>73</v>
      </c>
      <c r="F1078" s="66" t="s">
        <v>74</v>
      </c>
      <c r="G1078" s="2">
        <v>11325000000</v>
      </c>
      <c r="H1078" s="2">
        <v>2156000000</v>
      </c>
      <c r="I1078" s="2">
        <v>3469000000</v>
      </c>
      <c r="J1078">
        <v>0</v>
      </c>
      <c r="K1078" s="2">
        <v>2500000000</v>
      </c>
      <c r="L1078" s="2">
        <f t="shared" si="64"/>
        <v>5969000000</v>
      </c>
      <c r="M1078" s="2">
        <f t="shared" si="65"/>
        <v>9169000000</v>
      </c>
      <c r="N1078" s="2">
        <f t="shared" si="66"/>
        <v>3200000000</v>
      </c>
    </row>
    <row r="1079" spans="1:14" x14ac:dyDescent="0.3">
      <c r="A1079" t="s">
        <v>388</v>
      </c>
      <c r="B1079" t="s">
        <v>6</v>
      </c>
      <c r="C1079" s="1">
        <v>42004</v>
      </c>
      <c r="D1079" s="65">
        <f t="shared" si="63"/>
        <v>2014</v>
      </c>
      <c r="E1079" s="66" t="s">
        <v>73</v>
      </c>
      <c r="F1079" s="66" t="s">
        <v>74</v>
      </c>
      <c r="G1079" s="2">
        <v>10846000000</v>
      </c>
      <c r="H1079" s="2">
        <v>2246000000</v>
      </c>
      <c r="I1079" s="2">
        <v>3627000000</v>
      </c>
      <c r="J1079">
        <v>0</v>
      </c>
      <c r="K1079" s="2">
        <v>2861000000</v>
      </c>
      <c r="L1079" s="2">
        <f t="shared" si="64"/>
        <v>6488000000</v>
      </c>
      <c r="M1079" s="2">
        <f t="shared" si="65"/>
        <v>8600000000</v>
      </c>
      <c r="N1079" s="2">
        <f t="shared" si="66"/>
        <v>2112000000</v>
      </c>
    </row>
    <row r="1080" spans="1:14" x14ac:dyDescent="0.3">
      <c r="A1080" t="s">
        <v>388</v>
      </c>
      <c r="B1080" t="s">
        <v>7</v>
      </c>
      <c r="C1080" s="1">
        <v>42369</v>
      </c>
      <c r="D1080" s="65">
        <f t="shared" si="63"/>
        <v>2015</v>
      </c>
      <c r="E1080" s="66" t="s">
        <v>73</v>
      </c>
      <c r="F1080" s="66" t="s">
        <v>74</v>
      </c>
      <c r="G1080" s="2">
        <v>5522000000</v>
      </c>
      <c r="H1080" s="2">
        <v>1694000000</v>
      </c>
      <c r="I1080" s="2">
        <v>1831000000</v>
      </c>
      <c r="J1080">
        <v>0</v>
      </c>
      <c r="K1080" s="2">
        <v>2957000000</v>
      </c>
      <c r="L1080" s="2">
        <f t="shared" si="64"/>
        <v>4788000000</v>
      </c>
      <c r="M1080" s="2">
        <f t="shared" si="65"/>
        <v>3828000000</v>
      </c>
      <c r="N1080" s="2">
        <f t="shared" si="66"/>
        <v>-960000000</v>
      </c>
    </row>
    <row r="1081" spans="1:14" x14ac:dyDescent="0.3">
      <c r="A1081" t="s">
        <v>389</v>
      </c>
      <c r="B1081" t="s">
        <v>2</v>
      </c>
      <c r="C1081" s="1">
        <v>41455</v>
      </c>
      <c r="D1081" s="65">
        <f t="shared" si="63"/>
        <v>2013</v>
      </c>
      <c r="E1081" s="66" t="s">
        <v>12</v>
      </c>
      <c r="F1081" s="66" t="s">
        <v>390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>
        <v>0</v>
      </c>
      <c r="L1081" s="2">
        <f t="shared" si="64"/>
        <v>30700000000</v>
      </c>
      <c r="M1081" s="2">
        <f t="shared" si="65"/>
        <v>57464000000</v>
      </c>
      <c r="N1081" s="2">
        <f t="shared" si="66"/>
        <v>26764000000</v>
      </c>
    </row>
    <row r="1082" spans="1:14" x14ac:dyDescent="0.3">
      <c r="A1082" t="s">
        <v>389</v>
      </c>
      <c r="B1082" t="s">
        <v>5</v>
      </c>
      <c r="C1082" s="1">
        <v>41820</v>
      </c>
      <c r="D1082" s="65">
        <f t="shared" si="63"/>
        <v>2014</v>
      </c>
      <c r="E1082" s="66" t="s">
        <v>12</v>
      </c>
      <c r="F1082" s="66" t="s">
        <v>390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>
        <v>0</v>
      </c>
      <c r="L1082" s="2">
        <f t="shared" si="64"/>
        <v>31869000000</v>
      </c>
      <c r="M1082" s="2">
        <f t="shared" si="65"/>
        <v>59755000000</v>
      </c>
      <c r="N1082" s="2">
        <f t="shared" si="66"/>
        <v>27886000000</v>
      </c>
    </row>
    <row r="1083" spans="1:14" x14ac:dyDescent="0.3">
      <c r="A1083" t="s">
        <v>389</v>
      </c>
      <c r="B1083" t="s">
        <v>6</v>
      </c>
      <c r="C1083" s="1">
        <v>42185</v>
      </c>
      <c r="D1083" s="65">
        <f t="shared" si="63"/>
        <v>2015</v>
      </c>
      <c r="E1083" s="66" t="s">
        <v>12</v>
      </c>
      <c r="F1083" s="66" t="s">
        <v>390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>
        <v>0</v>
      </c>
      <c r="L1083" s="2">
        <f t="shared" si="64"/>
        <v>32370000000</v>
      </c>
      <c r="M1083" s="2">
        <f t="shared" si="65"/>
        <v>60542000000</v>
      </c>
      <c r="N1083" s="2">
        <f t="shared" si="66"/>
        <v>28172000000</v>
      </c>
    </row>
    <row r="1084" spans="1:14" x14ac:dyDescent="0.3">
      <c r="A1084" t="s">
        <v>389</v>
      </c>
      <c r="B1084" t="s">
        <v>7</v>
      </c>
      <c r="C1084" s="1">
        <v>42551</v>
      </c>
      <c r="D1084" s="65">
        <f t="shared" si="63"/>
        <v>2016</v>
      </c>
      <c r="E1084" s="66" t="s">
        <v>12</v>
      </c>
      <c r="F1084" s="66" t="s">
        <v>390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>
        <v>0</v>
      </c>
      <c r="L1084" s="2">
        <f t="shared" si="64"/>
        <v>31248000000</v>
      </c>
      <c r="M1084" s="2">
        <f t="shared" si="65"/>
        <v>52540000000</v>
      </c>
      <c r="N1084" s="2">
        <f t="shared" si="66"/>
        <v>21292000000</v>
      </c>
    </row>
    <row r="1085" spans="1:14" x14ac:dyDescent="0.3">
      <c r="A1085" t="s">
        <v>391</v>
      </c>
      <c r="B1085" t="s">
        <v>2</v>
      </c>
      <c r="C1085" s="1">
        <v>41274</v>
      </c>
      <c r="D1085" s="65">
        <f t="shared" si="63"/>
        <v>2012</v>
      </c>
      <c r="E1085" s="66" t="s">
        <v>37</v>
      </c>
      <c r="F1085" s="66" t="s">
        <v>95</v>
      </c>
      <c r="G1085" s="2">
        <v>4608955000</v>
      </c>
      <c r="H1085" s="2">
        <v>116586000</v>
      </c>
      <c r="I1085" s="2">
        <v>2448629000</v>
      </c>
      <c r="J1085">
        <v>0</v>
      </c>
      <c r="K1085" s="2">
        <v>264631000</v>
      </c>
      <c r="L1085" s="2">
        <f t="shared" si="64"/>
        <v>2713260000</v>
      </c>
      <c r="M1085" s="2">
        <f t="shared" si="65"/>
        <v>4492369000</v>
      </c>
      <c r="N1085" s="2">
        <f t="shared" si="66"/>
        <v>1779109000</v>
      </c>
    </row>
    <row r="1086" spans="1:14" x14ac:dyDescent="0.3">
      <c r="A1086" t="s">
        <v>391</v>
      </c>
      <c r="B1086" t="s">
        <v>5</v>
      </c>
      <c r="C1086" s="1">
        <v>41639</v>
      </c>
      <c r="D1086" s="65">
        <f t="shared" si="63"/>
        <v>2013</v>
      </c>
      <c r="E1086" s="66" t="s">
        <v>37</v>
      </c>
      <c r="F1086" s="66" t="s">
        <v>95</v>
      </c>
      <c r="G1086" s="2">
        <v>4822539000</v>
      </c>
      <c r="H1086" s="2">
        <v>83692000</v>
      </c>
      <c r="I1086" s="2">
        <v>2540954000</v>
      </c>
      <c r="J1086">
        <v>0</v>
      </c>
      <c r="K1086" s="2">
        <v>231912000</v>
      </c>
      <c r="L1086" s="2">
        <f t="shared" si="64"/>
        <v>2772866000</v>
      </c>
      <c r="M1086" s="2">
        <f t="shared" si="65"/>
        <v>4738847000</v>
      </c>
      <c r="N1086" s="2">
        <f t="shared" si="66"/>
        <v>1965981000</v>
      </c>
    </row>
    <row r="1087" spans="1:14" x14ac:dyDescent="0.3">
      <c r="A1087" t="s">
        <v>391</v>
      </c>
      <c r="B1087" t="s">
        <v>6</v>
      </c>
      <c r="C1087" s="1">
        <v>42004</v>
      </c>
      <c r="D1087" s="65">
        <f t="shared" si="63"/>
        <v>2014</v>
      </c>
      <c r="E1087" s="66" t="s">
        <v>37</v>
      </c>
      <c r="F1087" s="66" t="s">
        <v>95</v>
      </c>
      <c r="G1087" s="2">
        <v>4736150000</v>
      </c>
      <c r="H1087" s="2">
        <v>63083000</v>
      </c>
      <c r="I1087" s="2">
        <v>2655650000</v>
      </c>
      <c r="J1087">
        <v>0</v>
      </c>
      <c r="K1087" s="2">
        <v>157824000</v>
      </c>
      <c r="L1087" s="2">
        <f t="shared" si="64"/>
        <v>2813474000</v>
      </c>
      <c r="M1087" s="2">
        <f t="shared" si="65"/>
        <v>4673067000</v>
      </c>
      <c r="N1087" s="2">
        <f t="shared" si="66"/>
        <v>1859593000</v>
      </c>
    </row>
    <row r="1088" spans="1:14" x14ac:dyDescent="0.3">
      <c r="A1088" t="s">
        <v>391</v>
      </c>
      <c r="B1088" t="s">
        <v>7</v>
      </c>
      <c r="C1088" s="1">
        <v>42369</v>
      </c>
      <c r="D1088" s="65">
        <f t="shared" si="63"/>
        <v>2015</v>
      </c>
      <c r="E1088" s="66" t="s">
        <v>37</v>
      </c>
      <c r="F1088" s="66" t="s">
        <v>95</v>
      </c>
      <c r="G1088" s="2">
        <v>4995881000</v>
      </c>
      <c r="H1088" s="2">
        <v>73814000</v>
      </c>
      <c r="I1088" s="2">
        <v>2796508000</v>
      </c>
      <c r="J1088">
        <v>0</v>
      </c>
      <c r="K1088" s="2">
        <v>196424000</v>
      </c>
      <c r="L1088" s="2">
        <f t="shared" si="64"/>
        <v>2992932000</v>
      </c>
      <c r="M1088" s="2">
        <f t="shared" si="65"/>
        <v>4922067000</v>
      </c>
      <c r="N1088" s="2">
        <f t="shared" si="66"/>
        <v>1929135000</v>
      </c>
    </row>
    <row r="1089" spans="1:14" x14ac:dyDescent="0.3">
      <c r="A1089" t="s">
        <v>392</v>
      </c>
      <c r="B1089" t="s">
        <v>2</v>
      </c>
      <c r="C1089" s="1">
        <v>41639</v>
      </c>
      <c r="D1089" s="65">
        <f t="shared" si="63"/>
        <v>2013</v>
      </c>
      <c r="E1089" s="66" t="s">
        <v>15</v>
      </c>
      <c r="F1089" s="66" t="s">
        <v>308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2">
        <f t="shared" si="64"/>
        <v>833578000</v>
      </c>
      <c r="M1089" s="2">
        <f t="shared" si="65"/>
        <v>1281931000</v>
      </c>
      <c r="N1089" s="2">
        <f t="shared" si="66"/>
        <v>448353000</v>
      </c>
    </row>
    <row r="1090" spans="1:14" x14ac:dyDescent="0.3">
      <c r="A1090" t="s">
        <v>392</v>
      </c>
      <c r="B1090" t="s">
        <v>5</v>
      </c>
      <c r="C1090" s="1">
        <v>42004</v>
      </c>
      <c r="D1090" s="65">
        <f t="shared" si="63"/>
        <v>2014</v>
      </c>
      <c r="E1090" s="66" t="s">
        <v>15</v>
      </c>
      <c r="F1090" s="66" t="s">
        <v>308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2">
        <f t="shared" si="64"/>
        <v>881064000</v>
      </c>
      <c r="M1090" s="2">
        <f t="shared" si="65"/>
        <v>1358750000</v>
      </c>
      <c r="N1090" s="2">
        <f t="shared" si="66"/>
        <v>477686000</v>
      </c>
    </row>
    <row r="1091" spans="1:14" x14ac:dyDescent="0.3">
      <c r="A1091" t="s">
        <v>392</v>
      </c>
      <c r="B1091" t="s">
        <v>6</v>
      </c>
      <c r="C1091" s="1">
        <v>42369</v>
      </c>
      <c r="D1091" s="65">
        <f t="shared" ref="D1091:D1154" si="67">YEAR(C1091)</f>
        <v>2015</v>
      </c>
      <c r="E1091" s="66" t="s">
        <v>15</v>
      </c>
      <c r="F1091" s="66" t="s">
        <v>308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2">
        <f t="shared" ref="L1091:L1154" si="68">I1091+J1091+K1091</f>
        <v>850837000</v>
      </c>
      <c r="M1091" s="2">
        <f t="shared" ref="M1091:M1154" si="69">G1091-H1091</f>
        <v>1351993000</v>
      </c>
      <c r="N1091" s="2">
        <f t="shared" ref="N1091:N1154" si="70">M1091-L1091</f>
        <v>501156000</v>
      </c>
    </row>
    <row r="1092" spans="1:14" x14ac:dyDescent="0.3">
      <c r="A1092" t="s">
        <v>392</v>
      </c>
      <c r="B1092" t="s">
        <v>7</v>
      </c>
      <c r="C1092" s="1">
        <v>42735</v>
      </c>
      <c r="D1092" s="65">
        <f t="shared" si="67"/>
        <v>2016</v>
      </c>
      <c r="E1092" s="66" t="s">
        <v>15</v>
      </c>
      <c r="F1092" s="66" t="s">
        <v>308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2">
        <f t="shared" si="68"/>
        <v>888642000</v>
      </c>
      <c r="M1092" s="2">
        <f t="shared" si="69"/>
        <v>1435587000</v>
      </c>
      <c r="N1092" s="2">
        <f t="shared" si="70"/>
        <v>546945000</v>
      </c>
    </row>
    <row r="1093" spans="1:14" x14ac:dyDescent="0.3">
      <c r="A1093" t="s">
        <v>393</v>
      </c>
      <c r="B1093" t="s">
        <v>2</v>
      </c>
      <c r="C1093" s="1">
        <v>41515</v>
      </c>
      <c r="D1093" s="65">
        <f t="shared" si="67"/>
        <v>2013</v>
      </c>
      <c r="E1093" s="66" t="s">
        <v>12</v>
      </c>
      <c r="F1093" s="66" t="s">
        <v>24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>
        <v>0</v>
      </c>
      <c r="L1093" s="2">
        <f t="shared" si="68"/>
        <v>1485000000</v>
      </c>
      <c r="M1093" s="2">
        <f t="shared" si="69"/>
        <v>1847000000</v>
      </c>
      <c r="N1093" s="2">
        <f t="shared" si="70"/>
        <v>362000000</v>
      </c>
    </row>
    <row r="1094" spans="1:14" x14ac:dyDescent="0.3">
      <c r="A1094" t="s">
        <v>393</v>
      </c>
      <c r="B1094" t="s">
        <v>5</v>
      </c>
      <c r="C1094" s="1">
        <v>41879</v>
      </c>
      <c r="D1094" s="65">
        <f t="shared" si="67"/>
        <v>2014</v>
      </c>
      <c r="E1094" s="66" t="s">
        <v>12</v>
      </c>
      <c r="F1094" s="66" t="s">
        <v>24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>
        <v>0</v>
      </c>
      <c r="L1094" s="2">
        <f t="shared" si="68"/>
        <v>2310000000</v>
      </c>
      <c r="M1094" s="2">
        <f t="shared" si="69"/>
        <v>5437000000</v>
      </c>
      <c r="N1094" s="2">
        <f t="shared" si="70"/>
        <v>3127000000</v>
      </c>
    </row>
    <row r="1095" spans="1:14" x14ac:dyDescent="0.3">
      <c r="A1095" t="s">
        <v>393</v>
      </c>
      <c r="B1095" t="s">
        <v>6</v>
      </c>
      <c r="C1095" s="1">
        <v>42250</v>
      </c>
      <c r="D1095" s="65">
        <f t="shared" si="67"/>
        <v>2015</v>
      </c>
      <c r="E1095" s="66" t="s">
        <v>12</v>
      </c>
      <c r="F1095" s="66" t="s">
        <v>24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>
        <v>0</v>
      </c>
      <c r="L1095" s="2">
        <f t="shared" si="68"/>
        <v>2214000000</v>
      </c>
      <c r="M1095" s="2">
        <f t="shared" si="69"/>
        <v>5215000000</v>
      </c>
      <c r="N1095" s="2">
        <f t="shared" si="70"/>
        <v>3001000000</v>
      </c>
    </row>
    <row r="1096" spans="1:14" x14ac:dyDescent="0.3">
      <c r="A1096" t="s">
        <v>393</v>
      </c>
      <c r="B1096" t="s">
        <v>7</v>
      </c>
      <c r="C1096" s="1">
        <v>42614</v>
      </c>
      <c r="D1096" s="65">
        <f t="shared" si="67"/>
        <v>2016</v>
      </c>
      <c r="E1096" s="66" t="s">
        <v>12</v>
      </c>
      <c r="F1096" s="66" t="s">
        <v>24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>
        <v>0</v>
      </c>
      <c r="L1096" s="2">
        <f t="shared" si="68"/>
        <v>2270000000</v>
      </c>
      <c r="M1096" s="2">
        <f t="shared" si="69"/>
        <v>2505000000</v>
      </c>
      <c r="N1096" s="2">
        <f t="shared" si="70"/>
        <v>235000000</v>
      </c>
    </row>
    <row r="1097" spans="1:14" x14ac:dyDescent="0.3">
      <c r="A1097" t="s">
        <v>394</v>
      </c>
      <c r="B1097" t="s">
        <v>2</v>
      </c>
      <c r="C1097" s="1">
        <v>41274</v>
      </c>
      <c r="D1097" s="65">
        <f t="shared" si="67"/>
        <v>2012</v>
      </c>
      <c r="E1097" s="66" t="s">
        <v>73</v>
      </c>
      <c r="F1097" s="66" t="s">
        <v>134</v>
      </c>
      <c r="G1097" s="2">
        <v>4608563000</v>
      </c>
      <c r="H1097" s="2">
        <v>1079136000</v>
      </c>
      <c r="I1097" s="2">
        <v>285144000</v>
      </c>
      <c r="J1097">
        <v>0</v>
      </c>
      <c r="K1097" s="2">
        <v>1291456000</v>
      </c>
      <c r="L1097" s="2">
        <f t="shared" si="68"/>
        <v>1576600000</v>
      </c>
      <c r="M1097" s="2">
        <f t="shared" si="69"/>
        <v>3529427000</v>
      </c>
      <c r="N1097" s="2">
        <f t="shared" si="70"/>
        <v>1952827000</v>
      </c>
    </row>
    <row r="1098" spans="1:14" x14ac:dyDescent="0.3">
      <c r="A1098" t="s">
        <v>394</v>
      </c>
      <c r="B1098" t="s">
        <v>5</v>
      </c>
      <c r="C1098" s="1">
        <v>41639</v>
      </c>
      <c r="D1098" s="65">
        <f t="shared" si="67"/>
        <v>2013</v>
      </c>
      <c r="E1098" s="66" t="s">
        <v>73</v>
      </c>
      <c r="F1098" s="66" t="s">
        <v>134</v>
      </c>
      <c r="G1098" s="2">
        <v>5312686000</v>
      </c>
      <c r="H1098" s="2">
        <v>1252812000</v>
      </c>
      <c r="I1098" s="2">
        <v>466498000</v>
      </c>
      <c r="J1098">
        <v>0</v>
      </c>
      <c r="K1098" s="2">
        <v>1602390000</v>
      </c>
      <c r="L1098" s="2">
        <f t="shared" si="68"/>
        <v>2068888000</v>
      </c>
      <c r="M1098" s="2">
        <f t="shared" si="69"/>
        <v>4059874000</v>
      </c>
      <c r="N1098" s="2">
        <f t="shared" si="70"/>
        <v>1990986000</v>
      </c>
    </row>
    <row r="1099" spans="1:14" x14ac:dyDescent="0.3">
      <c r="A1099" t="s">
        <v>394</v>
      </c>
      <c r="B1099" t="s">
        <v>6</v>
      </c>
      <c r="C1099" s="1">
        <v>42004</v>
      </c>
      <c r="D1099" s="65">
        <f t="shared" si="67"/>
        <v>2014</v>
      </c>
      <c r="E1099" s="66" t="s">
        <v>73</v>
      </c>
      <c r="F1099" s="66" t="s">
        <v>134</v>
      </c>
      <c r="G1099" s="2">
        <v>5288933000</v>
      </c>
      <c r="H1099" s="2">
        <v>1089888000</v>
      </c>
      <c r="I1099" s="2">
        <v>471219000</v>
      </c>
      <c r="J1099">
        <v>0</v>
      </c>
      <c r="K1099" s="2">
        <v>1957025000</v>
      </c>
      <c r="L1099" s="2">
        <f t="shared" si="68"/>
        <v>2428244000</v>
      </c>
      <c r="M1099" s="2">
        <f t="shared" si="69"/>
        <v>4199045000</v>
      </c>
      <c r="N1099" s="2">
        <f t="shared" si="70"/>
        <v>1770801000</v>
      </c>
    </row>
    <row r="1100" spans="1:14" x14ac:dyDescent="0.3">
      <c r="A1100" t="s">
        <v>394</v>
      </c>
      <c r="B1100" t="s">
        <v>7</v>
      </c>
      <c r="C1100" s="1">
        <v>42369</v>
      </c>
      <c r="D1100" s="65">
        <f t="shared" si="67"/>
        <v>2015</v>
      </c>
      <c r="E1100" s="66" t="s">
        <v>73</v>
      </c>
      <c r="F1100" s="66" t="s">
        <v>134</v>
      </c>
      <c r="G1100" s="2">
        <v>2787116000</v>
      </c>
      <c r="H1100" s="2">
        <v>832306000</v>
      </c>
      <c r="I1100" s="2">
        <v>372457000</v>
      </c>
      <c r="J1100">
        <v>0</v>
      </c>
      <c r="K1100" s="2">
        <v>1668489000</v>
      </c>
      <c r="L1100" s="2">
        <f t="shared" si="68"/>
        <v>2040946000</v>
      </c>
      <c r="M1100" s="2">
        <f t="shared" si="69"/>
        <v>1954810000</v>
      </c>
      <c r="N1100" s="2">
        <f t="shared" si="70"/>
        <v>-86136000</v>
      </c>
    </row>
    <row r="1101" spans="1:14" x14ac:dyDescent="0.3">
      <c r="A1101" t="s">
        <v>395</v>
      </c>
      <c r="B1101" t="s">
        <v>2</v>
      </c>
      <c r="C1101" s="1">
        <v>42004</v>
      </c>
      <c r="D1101" s="65">
        <f t="shared" si="67"/>
        <v>2014</v>
      </c>
      <c r="E1101" s="66" t="s">
        <v>15</v>
      </c>
      <c r="F1101" s="66" t="s">
        <v>16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>
        <v>0</v>
      </c>
      <c r="L1101" s="2">
        <f t="shared" si="68"/>
        <v>2127500000</v>
      </c>
      <c r="M1101" s="2">
        <f t="shared" si="69"/>
        <v>3528000000</v>
      </c>
      <c r="N1101" s="2">
        <f t="shared" si="70"/>
        <v>1400500000</v>
      </c>
    </row>
    <row r="1102" spans="1:14" x14ac:dyDescent="0.3">
      <c r="A1102" t="s">
        <v>395</v>
      </c>
      <c r="B1102" t="s">
        <v>5</v>
      </c>
      <c r="C1102" s="1">
        <v>42369</v>
      </c>
      <c r="D1102" s="65">
        <f t="shared" si="67"/>
        <v>2015</v>
      </c>
      <c r="E1102" s="66" t="s">
        <v>15</v>
      </c>
      <c r="F1102" s="66" t="s">
        <v>16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>
        <v>0</v>
      </c>
      <c r="L1102" s="2">
        <f t="shared" si="68"/>
        <v>2852600000</v>
      </c>
      <c r="M1102" s="2">
        <f t="shared" si="69"/>
        <v>4216100000</v>
      </c>
      <c r="N1102" s="2">
        <f t="shared" si="70"/>
        <v>1363500000</v>
      </c>
    </row>
    <row r="1103" spans="1:14" x14ac:dyDescent="0.3">
      <c r="A1103" t="s">
        <v>396</v>
      </c>
      <c r="B1103" t="s">
        <v>2</v>
      </c>
      <c r="C1103" s="1">
        <v>41639</v>
      </c>
      <c r="D1103" s="65">
        <f t="shared" si="67"/>
        <v>2013</v>
      </c>
      <c r="E1103" s="66" t="s">
        <v>73</v>
      </c>
      <c r="F1103" s="66" t="s">
        <v>74</v>
      </c>
      <c r="G1103" s="2">
        <v>5015000000</v>
      </c>
      <c r="H1103" s="2">
        <v>844000000</v>
      </c>
      <c r="I1103" s="2">
        <v>446000000</v>
      </c>
      <c r="J1103">
        <v>0</v>
      </c>
      <c r="K1103" s="2">
        <v>1568000000</v>
      </c>
      <c r="L1103" s="2">
        <f t="shared" si="68"/>
        <v>2014000000</v>
      </c>
      <c r="M1103" s="2">
        <f t="shared" si="69"/>
        <v>4171000000</v>
      </c>
      <c r="N1103" s="2">
        <f t="shared" si="70"/>
        <v>2157000000</v>
      </c>
    </row>
    <row r="1104" spans="1:14" x14ac:dyDescent="0.3">
      <c r="A1104" t="s">
        <v>396</v>
      </c>
      <c r="B1104" t="s">
        <v>5</v>
      </c>
      <c r="C1104" s="1">
        <v>42004</v>
      </c>
      <c r="D1104" s="65">
        <f t="shared" si="67"/>
        <v>2014</v>
      </c>
      <c r="E1104" s="66" t="s">
        <v>73</v>
      </c>
      <c r="F1104" s="66" t="s">
        <v>74</v>
      </c>
      <c r="G1104" s="2">
        <v>5115000000</v>
      </c>
      <c r="H1104" s="2">
        <v>945000000</v>
      </c>
      <c r="I1104" s="2">
        <v>495000000</v>
      </c>
      <c r="J1104">
        <v>0</v>
      </c>
      <c r="K1104" s="2">
        <v>1759000000</v>
      </c>
      <c r="L1104" s="2">
        <f t="shared" si="68"/>
        <v>2254000000</v>
      </c>
      <c r="M1104" s="2">
        <f t="shared" si="69"/>
        <v>4170000000</v>
      </c>
      <c r="N1104" s="2">
        <f t="shared" si="70"/>
        <v>1916000000</v>
      </c>
    </row>
    <row r="1105" spans="1:14" x14ac:dyDescent="0.3">
      <c r="A1105" t="s">
        <v>396</v>
      </c>
      <c r="B1105" t="s">
        <v>6</v>
      </c>
      <c r="C1105" s="1">
        <v>42369</v>
      </c>
      <c r="D1105" s="65">
        <f t="shared" si="67"/>
        <v>2015</v>
      </c>
      <c r="E1105" s="66" t="s">
        <v>73</v>
      </c>
      <c r="F1105" s="66" t="s">
        <v>74</v>
      </c>
      <c r="G1105" s="2">
        <v>3183000000</v>
      </c>
      <c r="H1105" s="2">
        <v>979000000</v>
      </c>
      <c r="I1105" s="2">
        <v>745000000</v>
      </c>
      <c r="J1105">
        <v>0</v>
      </c>
      <c r="K1105" s="2">
        <v>2131000000</v>
      </c>
      <c r="L1105" s="2">
        <f t="shared" si="68"/>
        <v>2876000000</v>
      </c>
      <c r="M1105" s="2">
        <f t="shared" si="69"/>
        <v>2204000000</v>
      </c>
      <c r="N1105" s="2">
        <f t="shared" si="70"/>
        <v>-672000000</v>
      </c>
    </row>
    <row r="1106" spans="1:14" x14ac:dyDescent="0.3">
      <c r="A1106" t="s">
        <v>396</v>
      </c>
      <c r="B1106" t="s">
        <v>7</v>
      </c>
      <c r="C1106" s="1">
        <v>42735</v>
      </c>
      <c r="D1106" s="65">
        <f t="shared" si="67"/>
        <v>2016</v>
      </c>
      <c r="E1106" s="66" t="s">
        <v>73</v>
      </c>
      <c r="F1106" s="66" t="s">
        <v>74</v>
      </c>
      <c r="G1106" s="2">
        <v>3491000000</v>
      </c>
      <c r="H1106" s="2">
        <v>1083000000</v>
      </c>
      <c r="I1106" s="2">
        <v>233000000</v>
      </c>
      <c r="J1106">
        <v>0</v>
      </c>
      <c r="K1106" s="2">
        <v>2454000000</v>
      </c>
      <c r="L1106" s="2">
        <f t="shared" si="68"/>
        <v>2687000000</v>
      </c>
      <c r="M1106" s="2">
        <f t="shared" si="69"/>
        <v>2408000000</v>
      </c>
      <c r="N1106" s="2">
        <f t="shared" si="70"/>
        <v>-279000000</v>
      </c>
    </row>
    <row r="1107" spans="1:14" x14ac:dyDescent="0.3">
      <c r="A1107" t="s">
        <v>397</v>
      </c>
      <c r="B1107" t="s">
        <v>2</v>
      </c>
      <c r="C1107" s="1">
        <v>41274</v>
      </c>
      <c r="D1107" s="65">
        <f t="shared" si="67"/>
        <v>2012</v>
      </c>
      <c r="E1107" s="66" t="s">
        <v>37</v>
      </c>
      <c r="F1107" s="66" t="s">
        <v>369</v>
      </c>
      <c r="G1107" s="2">
        <v>3023000000</v>
      </c>
      <c r="H1107" s="2">
        <v>1446000000</v>
      </c>
      <c r="I1107" s="2">
        <v>832000000</v>
      </c>
      <c r="J1107">
        <v>0</v>
      </c>
      <c r="K1107" s="2">
        <v>104000000</v>
      </c>
      <c r="L1107" s="2">
        <f t="shared" si="68"/>
        <v>936000000</v>
      </c>
      <c r="M1107" s="2">
        <f t="shared" si="69"/>
        <v>1577000000</v>
      </c>
      <c r="N1107" s="2">
        <f t="shared" si="70"/>
        <v>641000000</v>
      </c>
    </row>
    <row r="1108" spans="1:14" x14ac:dyDescent="0.3">
      <c r="A1108" t="s">
        <v>397</v>
      </c>
      <c r="B1108" t="s">
        <v>5</v>
      </c>
      <c r="C1108" s="1">
        <v>41639</v>
      </c>
      <c r="D1108" s="65">
        <f t="shared" si="67"/>
        <v>2013</v>
      </c>
      <c r="E1108" s="66" t="s">
        <v>37</v>
      </c>
      <c r="F1108" s="66" t="s">
        <v>369</v>
      </c>
      <c r="G1108" s="2">
        <v>3100000000</v>
      </c>
      <c r="H1108" s="2">
        <v>1316000000</v>
      </c>
      <c r="I1108" s="2">
        <v>1054000000</v>
      </c>
      <c r="J1108">
        <v>0</v>
      </c>
      <c r="K1108" s="2">
        <v>122000000</v>
      </c>
      <c r="L1108" s="2">
        <f t="shared" si="68"/>
        <v>1176000000</v>
      </c>
      <c r="M1108" s="2">
        <f t="shared" si="69"/>
        <v>1784000000</v>
      </c>
      <c r="N1108" s="2">
        <f t="shared" si="70"/>
        <v>608000000</v>
      </c>
    </row>
    <row r="1109" spans="1:14" x14ac:dyDescent="0.3">
      <c r="A1109" t="s">
        <v>397</v>
      </c>
      <c r="B1109" t="s">
        <v>6</v>
      </c>
      <c r="C1109" s="1">
        <v>42004</v>
      </c>
      <c r="D1109" s="65">
        <f t="shared" si="67"/>
        <v>2014</v>
      </c>
      <c r="E1109" s="66" t="s">
        <v>37</v>
      </c>
      <c r="F1109" s="66" t="s">
        <v>369</v>
      </c>
      <c r="G1109" s="2">
        <v>3383000000</v>
      </c>
      <c r="H1109" s="2">
        <v>1433000000</v>
      </c>
      <c r="I1109" s="2">
        <v>1095000000</v>
      </c>
      <c r="J1109">
        <v>0</v>
      </c>
      <c r="K1109" s="2">
        <v>137000000</v>
      </c>
      <c r="L1109" s="2">
        <f t="shared" si="68"/>
        <v>1232000000</v>
      </c>
      <c r="M1109" s="2">
        <f t="shared" si="69"/>
        <v>1950000000</v>
      </c>
      <c r="N1109" s="2">
        <f t="shared" si="70"/>
        <v>718000000</v>
      </c>
    </row>
    <row r="1110" spans="1:14" x14ac:dyDescent="0.3">
      <c r="A1110" t="s">
        <v>397</v>
      </c>
      <c r="B1110" t="s">
        <v>7</v>
      </c>
      <c r="C1110" s="1">
        <v>42369</v>
      </c>
      <c r="D1110" s="65">
        <f t="shared" si="67"/>
        <v>2015</v>
      </c>
      <c r="E1110" s="66" t="s">
        <v>37</v>
      </c>
      <c r="F1110" s="66" t="s">
        <v>369</v>
      </c>
      <c r="G1110" s="2">
        <v>3292000000</v>
      </c>
      <c r="H1110" s="2">
        <v>1313000000</v>
      </c>
      <c r="I1110" s="2">
        <v>1050000000</v>
      </c>
      <c r="J1110">
        <v>0</v>
      </c>
      <c r="K1110" s="2">
        <v>138000000</v>
      </c>
      <c r="L1110" s="2">
        <f t="shared" si="68"/>
        <v>1188000000</v>
      </c>
      <c r="M1110" s="2">
        <f t="shared" si="69"/>
        <v>1979000000</v>
      </c>
      <c r="N1110" s="2">
        <f t="shared" si="70"/>
        <v>791000000</v>
      </c>
    </row>
    <row r="1111" spans="1:14" x14ac:dyDescent="0.3">
      <c r="A1111" t="s">
        <v>398</v>
      </c>
      <c r="B1111" t="s">
        <v>2</v>
      </c>
      <c r="C1111" s="1">
        <v>41274</v>
      </c>
      <c r="D1111" s="65">
        <f t="shared" si="67"/>
        <v>2012</v>
      </c>
      <c r="E1111" s="66" t="s">
        <v>32</v>
      </c>
      <c r="F1111" s="66" t="s">
        <v>33</v>
      </c>
      <c r="G1111" s="2">
        <v>14256000000</v>
      </c>
      <c r="H1111" s="2">
        <v>8276000000</v>
      </c>
      <c r="I1111" s="2">
        <v>1186000000</v>
      </c>
      <c r="J1111">
        <v>0</v>
      </c>
      <c r="K1111" s="2">
        <v>1518000000</v>
      </c>
      <c r="L1111" s="2">
        <f t="shared" si="68"/>
        <v>2704000000</v>
      </c>
      <c r="M1111" s="2">
        <f t="shared" si="69"/>
        <v>5980000000</v>
      </c>
      <c r="N1111" s="2">
        <f t="shared" si="70"/>
        <v>3276000000</v>
      </c>
    </row>
    <row r="1112" spans="1:14" x14ac:dyDescent="0.3">
      <c r="A1112" t="s">
        <v>398</v>
      </c>
      <c r="B1112" t="s">
        <v>5</v>
      </c>
      <c r="C1112" s="1">
        <v>41639</v>
      </c>
      <c r="D1112" s="65">
        <f t="shared" si="67"/>
        <v>2013</v>
      </c>
      <c r="E1112" s="66" t="s">
        <v>32</v>
      </c>
      <c r="F1112" s="66" t="s">
        <v>33</v>
      </c>
      <c r="G1112" s="2">
        <v>15136000000</v>
      </c>
      <c r="H1112" s="2">
        <v>8152000000</v>
      </c>
      <c r="I1112" s="2">
        <v>1280000000</v>
      </c>
      <c r="J1112">
        <v>0</v>
      </c>
      <c r="K1112" s="2">
        <v>2163000000</v>
      </c>
      <c r="L1112" s="2">
        <f t="shared" si="68"/>
        <v>3443000000</v>
      </c>
      <c r="M1112" s="2">
        <f t="shared" si="69"/>
        <v>6984000000</v>
      </c>
      <c r="N1112" s="2">
        <f t="shared" si="70"/>
        <v>3541000000</v>
      </c>
    </row>
    <row r="1113" spans="1:14" x14ac:dyDescent="0.3">
      <c r="A1113" t="s">
        <v>398</v>
      </c>
      <c r="B1113" t="s">
        <v>6</v>
      </c>
      <c r="C1113" s="1">
        <v>42004</v>
      </c>
      <c r="D1113" s="65">
        <f t="shared" si="67"/>
        <v>2014</v>
      </c>
      <c r="E1113" s="66" t="s">
        <v>32</v>
      </c>
      <c r="F1113" s="66" t="s">
        <v>33</v>
      </c>
      <c r="G1113" s="2">
        <v>17021000000</v>
      </c>
      <c r="H1113" s="2">
        <v>8751000000</v>
      </c>
      <c r="I1113" s="2">
        <v>1324000000</v>
      </c>
      <c r="J1113">
        <v>0</v>
      </c>
      <c r="K1113" s="2">
        <v>2551000000</v>
      </c>
      <c r="L1113" s="2">
        <f t="shared" si="68"/>
        <v>3875000000</v>
      </c>
      <c r="M1113" s="2">
        <f t="shared" si="69"/>
        <v>8270000000</v>
      </c>
      <c r="N1113" s="2">
        <f t="shared" si="70"/>
        <v>4395000000</v>
      </c>
    </row>
    <row r="1114" spans="1:14" x14ac:dyDescent="0.3">
      <c r="A1114" t="s">
        <v>398</v>
      </c>
      <c r="B1114" t="s">
        <v>7</v>
      </c>
      <c r="C1114" s="1">
        <v>42369</v>
      </c>
      <c r="D1114" s="65">
        <f t="shared" si="67"/>
        <v>2015</v>
      </c>
      <c r="E1114" s="66" t="s">
        <v>32</v>
      </c>
      <c r="F1114" s="66" t="s">
        <v>33</v>
      </c>
      <c r="G1114" s="2">
        <v>17486000000</v>
      </c>
      <c r="H1114" s="2">
        <v>8596000000</v>
      </c>
      <c r="I1114" s="2">
        <v>1399000000</v>
      </c>
      <c r="J1114">
        <v>0</v>
      </c>
      <c r="K1114" s="2">
        <v>2831000000</v>
      </c>
      <c r="L1114" s="2">
        <f t="shared" si="68"/>
        <v>4230000000</v>
      </c>
      <c r="M1114" s="2">
        <f t="shared" si="69"/>
        <v>8890000000</v>
      </c>
      <c r="N1114" s="2">
        <f t="shared" si="70"/>
        <v>4660000000</v>
      </c>
    </row>
    <row r="1115" spans="1:14" x14ac:dyDescent="0.3">
      <c r="A1115" t="s">
        <v>399</v>
      </c>
      <c r="B1115" t="s">
        <v>2</v>
      </c>
      <c r="C1115" s="1">
        <v>41274</v>
      </c>
      <c r="D1115" s="65">
        <f t="shared" si="67"/>
        <v>2012</v>
      </c>
      <c r="E1115" s="66" t="s">
        <v>49</v>
      </c>
      <c r="F1115" s="66" t="s">
        <v>400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2">
        <f t="shared" si="68"/>
        <v>2493000000</v>
      </c>
      <c r="M1115" s="2">
        <f t="shared" si="69"/>
        <v>5630000000</v>
      </c>
      <c r="N1115" s="2">
        <f t="shared" si="70"/>
        <v>3137000000</v>
      </c>
    </row>
    <row r="1116" spans="1:14" x14ac:dyDescent="0.3">
      <c r="A1116" t="s">
        <v>399</v>
      </c>
      <c r="B1116" t="s">
        <v>5</v>
      </c>
      <c r="C1116" s="1">
        <v>41639</v>
      </c>
      <c r="D1116" s="65">
        <f t="shared" si="67"/>
        <v>2013</v>
      </c>
      <c r="E1116" s="66" t="s">
        <v>49</v>
      </c>
      <c r="F1116" s="66" t="s">
        <v>400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2">
        <f t="shared" si="68"/>
        <v>2415000000</v>
      </c>
      <c r="M1116" s="2">
        <f t="shared" si="69"/>
        <v>3115000000</v>
      </c>
      <c r="N1116" s="2">
        <f t="shared" si="70"/>
        <v>700000000</v>
      </c>
    </row>
    <row r="1117" spans="1:14" x14ac:dyDescent="0.3">
      <c r="A1117" t="s">
        <v>399</v>
      </c>
      <c r="B1117" t="s">
        <v>6</v>
      </c>
      <c r="C1117" s="1">
        <v>42004</v>
      </c>
      <c r="D1117" s="65">
        <f t="shared" si="67"/>
        <v>2014</v>
      </c>
      <c r="E1117" s="66" t="s">
        <v>49</v>
      </c>
      <c r="F1117" s="66" t="s">
        <v>400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2">
        <f t="shared" si="68"/>
        <v>2099000000</v>
      </c>
      <c r="M1117" s="2">
        <f t="shared" si="69"/>
        <v>2835000000</v>
      </c>
      <c r="N1117" s="2">
        <f t="shared" si="70"/>
        <v>736000000</v>
      </c>
    </row>
    <row r="1118" spans="1:14" x14ac:dyDescent="0.3">
      <c r="A1118" t="s">
        <v>399</v>
      </c>
      <c r="B1118" t="s">
        <v>7</v>
      </c>
      <c r="C1118" s="1">
        <v>42369</v>
      </c>
      <c r="D1118" s="65">
        <f t="shared" si="67"/>
        <v>2015</v>
      </c>
      <c r="E1118" s="66" t="s">
        <v>49</v>
      </c>
      <c r="F1118" s="66" t="s">
        <v>400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2">
        <f t="shared" si="68"/>
        <v>2198000000</v>
      </c>
      <c r="M1118" s="2">
        <f t="shared" si="69"/>
        <v>3417000000</v>
      </c>
      <c r="N1118" s="2">
        <f t="shared" si="70"/>
        <v>1219000000</v>
      </c>
    </row>
    <row r="1119" spans="1:14" x14ac:dyDescent="0.3">
      <c r="A1119" t="s">
        <v>401</v>
      </c>
      <c r="B1119" t="s">
        <v>2</v>
      </c>
      <c r="C1119" s="1">
        <v>41639</v>
      </c>
      <c r="D1119" s="65">
        <f t="shared" si="67"/>
        <v>2013</v>
      </c>
      <c r="E1119" s="66" t="s">
        <v>12</v>
      </c>
      <c r="F1119" s="66" t="s">
        <v>47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>
        <v>0</v>
      </c>
      <c r="L1119" s="2">
        <f t="shared" si="68"/>
        <v>1029012000</v>
      </c>
      <c r="M1119" s="2">
        <f t="shared" si="69"/>
        <v>1257359000</v>
      </c>
      <c r="N1119" s="2">
        <f t="shared" si="70"/>
        <v>228347000</v>
      </c>
    </row>
    <row r="1120" spans="1:14" x14ac:dyDescent="0.3">
      <c r="A1120" t="s">
        <v>401</v>
      </c>
      <c r="B1120" t="s">
        <v>5</v>
      </c>
      <c r="C1120" s="1">
        <v>42004</v>
      </c>
      <c r="D1120" s="65">
        <f t="shared" si="67"/>
        <v>2014</v>
      </c>
      <c r="E1120" s="66" t="s">
        <v>12</v>
      </c>
      <c r="F1120" s="66" t="s">
        <v>47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>
        <v>0</v>
      </c>
      <c r="L1120" s="2">
        <f t="shared" si="68"/>
        <v>1349248000</v>
      </c>
      <c r="M1120" s="2">
        <f t="shared" si="69"/>
        <v>1751896000</v>
      </c>
      <c r="N1120" s="2">
        <f t="shared" si="70"/>
        <v>402648000</v>
      </c>
    </row>
    <row r="1121" spans="1:14" x14ac:dyDescent="0.3">
      <c r="A1121" t="s">
        <v>401</v>
      </c>
      <c r="B1121" t="s">
        <v>6</v>
      </c>
      <c r="C1121" s="1">
        <v>42369</v>
      </c>
      <c r="D1121" s="65">
        <f t="shared" si="67"/>
        <v>2015</v>
      </c>
      <c r="E1121" s="66" t="s">
        <v>12</v>
      </c>
      <c r="F1121" s="66" t="s">
        <v>47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>
        <v>0</v>
      </c>
      <c r="L1121" s="2">
        <f t="shared" si="68"/>
        <v>1882209000</v>
      </c>
      <c r="M1121" s="2">
        <f t="shared" si="69"/>
        <v>2188035000</v>
      </c>
      <c r="N1121" s="2">
        <f t="shared" si="70"/>
        <v>305826000</v>
      </c>
    </row>
    <row r="1122" spans="1:14" x14ac:dyDescent="0.3">
      <c r="A1122" t="s">
        <v>401</v>
      </c>
      <c r="B1122" t="s">
        <v>7</v>
      </c>
      <c r="C1122" s="1">
        <v>42735</v>
      </c>
      <c r="D1122" s="65">
        <f t="shared" si="67"/>
        <v>2016</v>
      </c>
      <c r="E1122" s="66" t="s">
        <v>12</v>
      </c>
      <c r="F1122" s="66" t="s">
        <v>47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>
        <v>0</v>
      </c>
      <c r="L1122" s="2">
        <f t="shared" si="68"/>
        <v>2420975000</v>
      </c>
      <c r="M1122" s="2">
        <f t="shared" si="69"/>
        <v>2800768000</v>
      </c>
      <c r="N1122" s="2">
        <f t="shared" si="70"/>
        <v>379793000</v>
      </c>
    </row>
    <row r="1123" spans="1:14" x14ac:dyDescent="0.3">
      <c r="A1123" t="s">
        <v>402</v>
      </c>
      <c r="B1123" t="s">
        <v>2</v>
      </c>
      <c r="C1123" s="1">
        <v>41274</v>
      </c>
      <c r="D1123" s="65">
        <f t="shared" si="67"/>
        <v>2012</v>
      </c>
      <c r="E1123" s="66" t="s">
        <v>73</v>
      </c>
      <c r="F1123" s="66" t="s">
        <v>74</v>
      </c>
      <c r="G1123" s="2">
        <v>1562000000</v>
      </c>
      <c r="H1123" s="2">
        <v>413000000</v>
      </c>
      <c r="I1123" s="2">
        <v>311000000</v>
      </c>
      <c r="J1123">
        <v>0</v>
      </c>
      <c r="K1123" s="2">
        <v>704000000</v>
      </c>
      <c r="L1123" s="2">
        <f t="shared" si="68"/>
        <v>1015000000</v>
      </c>
      <c r="M1123" s="2">
        <f t="shared" si="69"/>
        <v>1149000000</v>
      </c>
      <c r="N1123" s="2">
        <f t="shared" si="70"/>
        <v>134000000</v>
      </c>
    </row>
    <row r="1124" spans="1:14" x14ac:dyDescent="0.3">
      <c r="A1124" t="s">
        <v>402</v>
      </c>
      <c r="B1124" t="s">
        <v>5</v>
      </c>
      <c r="C1124" s="1">
        <v>41639</v>
      </c>
      <c r="D1124" s="65">
        <f t="shared" si="67"/>
        <v>2013</v>
      </c>
      <c r="E1124" s="66" t="s">
        <v>73</v>
      </c>
      <c r="F1124" s="66" t="s">
        <v>74</v>
      </c>
      <c r="G1124" s="2">
        <v>1857000000</v>
      </c>
      <c r="H1124" s="2">
        <v>411000000</v>
      </c>
      <c r="I1124" s="2">
        <v>311000000</v>
      </c>
      <c r="J1124">
        <v>0</v>
      </c>
      <c r="K1124" s="2">
        <v>685000000</v>
      </c>
      <c r="L1124" s="2">
        <f t="shared" si="68"/>
        <v>996000000</v>
      </c>
      <c r="M1124" s="2">
        <f t="shared" si="69"/>
        <v>1446000000</v>
      </c>
      <c r="N1124" s="2">
        <f t="shared" si="70"/>
        <v>450000000</v>
      </c>
    </row>
    <row r="1125" spans="1:14" x14ac:dyDescent="0.3">
      <c r="A1125" t="s">
        <v>402</v>
      </c>
      <c r="B1125" t="s">
        <v>6</v>
      </c>
      <c r="C1125" s="1">
        <v>42004</v>
      </c>
      <c r="D1125" s="65">
        <f t="shared" si="67"/>
        <v>2014</v>
      </c>
      <c r="E1125" s="66" t="s">
        <v>73</v>
      </c>
      <c r="F1125" s="66" t="s">
        <v>74</v>
      </c>
      <c r="G1125" s="2">
        <v>2288000000</v>
      </c>
      <c r="H1125" s="2">
        <v>485000000</v>
      </c>
      <c r="I1125" s="2">
        <v>358000000</v>
      </c>
      <c r="J1125">
        <v>0</v>
      </c>
      <c r="K1125" s="2">
        <v>870000000</v>
      </c>
      <c r="L1125" s="2">
        <f t="shared" si="68"/>
        <v>1228000000</v>
      </c>
      <c r="M1125" s="2">
        <f t="shared" si="69"/>
        <v>1803000000</v>
      </c>
      <c r="N1125" s="2">
        <f t="shared" si="70"/>
        <v>575000000</v>
      </c>
    </row>
    <row r="1126" spans="1:14" x14ac:dyDescent="0.3">
      <c r="A1126" t="s">
        <v>402</v>
      </c>
      <c r="B1126" t="s">
        <v>7</v>
      </c>
      <c r="C1126" s="1">
        <v>42369</v>
      </c>
      <c r="D1126" s="65">
        <f t="shared" si="67"/>
        <v>2015</v>
      </c>
      <c r="E1126" s="66" t="s">
        <v>73</v>
      </c>
      <c r="F1126" s="66" t="s">
        <v>74</v>
      </c>
      <c r="G1126" s="2">
        <v>1557000000</v>
      </c>
      <c r="H1126" s="2">
        <v>497000000</v>
      </c>
      <c r="I1126" s="2">
        <v>5204000000</v>
      </c>
      <c r="J1126">
        <v>0</v>
      </c>
      <c r="K1126" s="2">
        <v>917000000</v>
      </c>
      <c r="L1126" s="2">
        <f t="shared" si="68"/>
        <v>6121000000</v>
      </c>
      <c r="M1126" s="2">
        <f t="shared" si="69"/>
        <v>1060000000</v>
      </c>
      <c r="N1126" s="2">
        <f t="shared" si="70"/>
        <v>-5061000000</v>
      </c>
    </row>
    <row r="1127" spans="1:14" x14ac:dyDescent="0.3">
      <c r="A1127" t="s">
        <v>403</v>
      </c>
      <c r="B1127" t="s">
        <v>2</v>
      </c>
      <c r="C1127" s="1">
        <v>41425</v>
      </c>
      <c r="D1127" s="65">
        <f t="shared" si="67"/>
        <v>2013</v>
      </c>
      <c r="E1127" s="66" t="s">
        <v>9</v>
      </c>
      <c r="F1127" s="66" t="s">
        <v>279</v>
      </c>
      <c r="G1127" s="2">
        <v>25313000000</v>
      </c>
      <c r="H1127" s="2">
        <v>14279000000</v>
      </c>
      <c r="I1127" s="2">
        <v>7796000000</v>
      </c>
      <c r="J1127">
        <v>0</v>
      </c>
      <c r="K1127">
        <v>0</v>
      </c>
      <c r="L1127" s="2">
        <f t="shared" si="68"/>
        <v>7796000000</v>
      </c>
      <c r="M1127" s="2">
        <f t="shared" si="69"/>
        <v>11034000000</v>
      </c>
      <c r="N1127" s="2">
        <f t="shared" si="70"/>
        <v>3238000000</v>
      </c>
    </row>
    <row r="1128" spans="1:14" x14ac:dyDescent="0.3">
      <c r="A1128" t="s">
        <v>403</v>
      </c>
      <c r="B1128" t="s">
        <v>5</v>
      </c>
      <c r="C1128" s="1">
        <v>41790</v>
      </c>
      <c r="D1128" s="65">
        <f t="shared" si="67"/>
        <v>2014</v>
      </c>
      <c r="E1128" s="66" t="s">
        <v>9</v>
      </c>
      <c r="F1128" s="66" t="s">
        <v>279</v>
      </c>
      <c r="G1128" s="2">
        <v>27799000000</v>
      </c>
      <c r="H1128" s="2">
        <v>15353000000</v>
      </c>
      <c r="I1128" s="2">
        <v>8766000000</v>
      </c>
      <c r="J1128">
        <v>0</v>
      </c>
      <c r="K1128">
        <v>0</v>
      </c>
      <c r="L1128" s="2">
        <f t="shared" si="68"/>
        <v>8766000000</v>
      </c>
      <c r="M1128" s="2">
        <f t="shared" si="69"/>
        <v>12446000000</v>
      </c>
      <c r="N1128" s="2">
        <f t="shared" si="70"/>
        <v>3680000000</v>
      </c>
    </row>
    <row r="1129" spans="1:14" x14ac:dyDescent="0.3">
      <c r="A1129" t="s">
        <v>403</v>
      </c>
      <c r="B1129" t="s">
        <v>6</v>
      </c>
      <c r="C1129" s="1">
        <v>42155</v>
      </c>
      <c r="D1129" s="65">
        <f t="shared" si="67"/>
        <v>2015</v>
      </c>
      <c r="E1129" s="66" t="s">
        <v>9</v>
      </c>
      <c r="F1129" s="66" t="s">
        <v>279</v>
      </c>
      <c r="G1129" s="2">
        <v>30601000000</v>
      </c>
      <c r="H1129" s="2">
        <v>16534000000</v>
      </c>
      <c r="I1129" s="2">
        <v>9892000000</v>
      </c>
      <c r="J1129">
        <v>0</v>
      </c>
      <c r="K1129">
        <v>0</v>
      </c>
      <c r="L1129" s="2">
        <f t="shared" si="68"/>
        <v>9892000000</v>
      </c>
      <c r="M1129" s="2">
        <f t="shared" si="69"/>
        <v>14067000000</v>
      </c>
      <c r="N1129" s="2">
        <f t="shared" si="70"/>
        <v>4175000000</v>
      </c>
    </row>
    <row r="1130" spans="1:14" x14ac:dyDescent="0.3">
      <c r="A1130" t="s">
        <v>403</v>
      </c>
      <c r="B1130" t="s">
        <v>7</v>
      </c>
      <c r="C1130" s="1">
        <v>42521</v>
      </c>
      <c r="D1130" s="65">
        <f t="shared" si="67"/>
        <v>2016</v>
      </c>
      <c r="E1130" s="66" t="s">
        <v>9</v>
      </c>
      <c r="F1130" s="66" t="s">
        <v>279</v>
      </c>
      <c r="G1130" s="2">
        <v>32376000000</v>
      </c>
      <c r="H1130" s="2">
        <v>17405000000</v>
      </c>
      <c r="I1130" s="2">
        <v>10469000000</v>
      </c>
      <c r="J1130">
        <v>0</v>
      </c>
      <c r="K1130">
        <v>0</v>
      </c>
      <c r="L1130" s="2">
        <f t="shared" si="68"/>
        <v>10469000000</v>
      </c>
      <c r="M1130" s="2">
        <f t="shared" si="69"/>
        <v>14971000000</v>
      </c>
      <c r="N1130" s="2">
        <f t="shared" si="70"/>
        <v>4502000000</v>
      </c>
    </row>
    <row r="1131" spans="1:14" x14ac:dyDescent="0.3">
      <c r="A1131" t="s">
        <v>404</v>
      </c>
      <c r="B1131" t="s">
        <v>2</v>
      </c>
      <c r="C1131" s="1">
        <v>41639</v>
      </c>
      <c r="D1131" s="65">
        <f t="shared" si="67"/>
        <v>2013</v>
      </c>
      <c r="E1131" s="66" t="s">
        <v>3</v>
      </c>
      <c r="F1131" s="66" t="s">
        <v>201</v>
      </c>
      <c r="G1131" s="2">
        <v>5703000000</v>
      </c>
      <c r="H1131" s="2">
        <v>2398000000</v>
      </c>
      <c r="I1131" s="2">
        <v>1815000000</v>
      </c>
      <c r="J1131">
        <v>0</v>
      </c>
      <c r="K1131" s="2">
        <v>510000000</v>
      </c>
      <c r="L1131" s="2">
        <f t="shared" si="68"/>
        <v>2325000000</v>
      </c>
      <c r="M1131" s="2">
        <f t="shared" si="69"/>
        <v>3305000000</v>
      </c>
      <c r="N1131" s="2">
        <f t="shared" si="70"/>
        <v>980000000</v>
      </c>
    </row>
    <row r="1132" spans="1:14" x14ac:dyDescent="0.3">
      <c r="A1132" t="s">
        <v>404</v>
      </c>
      <c r="B1132" t="s">
        <v>5</v>
      </c>
      <c r="C1132" s="1">
        <v>42004</v>
      </c>
      <c r="D1132" s="65">
        <f t="shared" si="67"/>
        <v>2014</v>
      </c>
      <c r="E1132" s="66" t="s">
        <v>3</v>
      </c>
      <c r="F1132" s="66" t="s">
        <v>201</v>
      </c>
      <c r="G1132" s="2">
        <v>6288000000</v>
      </c>
      <c r="H1132" s="2">
        <v>2620000000</v>
      </c>
      <c r="I1132" s="2">
        <v>1917000000</v>
      </c>
      <c r="J1132">
        <v>0</v>
      </c>
      <c r="K1132" s="2">
        <v>573000000</v>
      </c>
      <c r="L1132" s="2">
        <f t="shared" si="68"/>
        <v>2490000000</v>
      </c>
      <c r="M1132" s="2">
        <f t="shared" si="69"/>
        <v>3668000000</v>
      </c>
      <c r="N1132" s="2">
        <f t="shared" si="70"/>
        <v>1178000000</v>
      </c>
    </row>
    <row r="1133" spans="1:14" x14ac:dyDescent="0.3">
      <c r="A1133" t="s">
        <v>404</v>
      </c>
      <c r="B1133" t="s">
        <v>6</v>
      </c>
      <c r="C1133" s="1">
        <v>42369</v>
      </c>
      <c r="D1133" s="65">
        <f t="shared" si="67"/>
        <v>2015</v>
      </c>
      <c r="E1133" s="66" t="s">
        <v>3</v>
      </c>
      <c r="F1133" s="66" t="s">
        <v>201</v>
      </c>
      <c r="G1133" s="2">
        <v>6172000000</v>
      </c>
      <c r="H1133" s="2">
        <v>2539000000</v>
      </c>
      <c r="I1133" s="2">
        <v>1915000000</v>
      </c>
      <c r="J1133">
        <v>0</v>
      </c>
      <c r="K1133" s="2">
        <v>574000000</v>
      </c>
      <c r="L1133" s="2">
        <f t="shared" si="68"/>
        <v>2489000000</v>
      </c>
      <c r="M1133" s="2">
        <f t="shared" si="69"/>
        <v>3633000000</v>
      </c>
      <c r="N1133" s="2">
        <f t="shared" si="70"/>
        <v>1144000000</v>
      </c>
    </row>
    <row r="1134" spans="1:14" x14ac:dyDescent="0.3">
      <c r="A1134" t="s">
        <v>404</v>
      </c>
      <c r="B1134" t="s">
        <v>7</v>
      </c>
      <c r="C1134" s="1">
        <v>42735</v>
      </c>
      <c r="D1134" s="65">
        <f t="shared" si="67"/>
        <v>2016</v>
      </c>
      <c r="E1134" s="66" t="s">
        <v>3</v>
      </c>
      <c r="F1134" s="66" t="s">
        <v>201</v>
      </c>
      <c r="G1134" s="2">
        <v>6309000000</v>
      </c>
      <c r="H1134" s="2">
        <v>2607000000</v>
      </c>
      <c r="I1134" s="2">
        <v>1851000000</v>
      </c>
      <c r="J1134">
        <v>0</v>
      </c>
      <c r="K1134" s="2">
        <v>603000000</v>
      </c>
      <c r="L1134" s="2">
        <f t="shared" si="68"/>
        <v>2454000000</v>
      </c>
      <c r="M1134" s="2">
        <f t="shared" si="69"/>
        <v>3702000000</v>
      </c>
      <c r="N1134" s="2">
        <f t="shared" si="70"/>
        <v>1248000000</v>
      </c>
    </row>
    <row r="1135" spans="1:14" x14ac:dyDescent="0.3">
      <c r="A1135" t="s">
        <v>405</v>
      </c>
      <c r="B1135" t="s">
        <v>2</v>
      </c>
      <c r="C1135" s="1">
        <v>41274</v>
      </c>
      <c r="D1135" s="65">
        <f t="shared" si="67"/>
        <v>2012</v>
      </c>
      <c r="E1135" s="66" t="s">
        <v>73</v>
      </c>
      <c r="F1135" s="66" t="s">
        <v>104</v>
      </c>
      <c r="G1135" s="2">
        <v>17194000000</v>
      </c>
      <c r="H1135" s="2">
        <v>12151000000</v>
      </c>
      <c r="I1135" s="2">
        <v>1654000000</v>
      </c>
      <c r="J1135">
        <v>0</v>
      </c>
      <c r="K1135">
        <v>0</v>
      </c>
      <c r="L1135" s="2">
        <f t="shared" si="68"/>
        <v>1654000000</v>
      </c>
      <c r="M1135" s="2">
        <f t="shared" si="69"/>
        <v>5043000000</v>
      </c>
      <c r="N1135" s="2">
        <f t="shared" si="70"/>
        <v>3389000000</v>
      </c>
    </row>
    <row r="1136" spans="1:14" x14ac:dyDescent="0.3">
      <c r="A1136" t="s">
        <v>405</v>
      </c>
      <c r="B1136" t="s">
        <v>5</v>
      </c>
      <c r="C1136" s="1">
        <v>41639</v>
      </c>
      <c r="D1136" s="65">
        <f t="shared" si="67"/>
        <v>2013</v>
      </c>
      <c r="E1136" s="66" t="s">
        <v>73</v>
      </c>
      <c r="F1136" s="66" t="s">
        <v>104</v>
      </c>
      <c r="G1136" s="2">
        <v>19221000000</v>
      </c>
      <c r="H1136" s="2">
        <v>14117000000</v>
      </c>
      <c r="I1136" s="2">
        <v>1905000000</v>
      </c>
      <c r="J1136">
        <v>0</v>
      </c>
      <c r="K1136">
        <v>0</v>
      </c>
      <c r="L1136" s="2">
        <f t="shared" si="68"/>
        <v>1905000000</v>
      </c>
      <c r="M1136" s="2">
        <f t="shared" si="69"/>
        <v>5104000000</v>
      </c>
      <c r="N1136" s="2">
        <f t="shared" si="70"/>
        <v>3199000000</v>
      </c>
    </row>
    <row r="1137" spans="1:14" x14ac:dyDescent="0.3">
      <c r="A1137" t="s">
        <v>405</v>
      </c>
      <c r="B1137" t="s">
        <v>6</v>
      </c>
      <c r="C1137" s="1">
        <v>42004</v>
      </c>
      <c r="D1137" s="65">
        <f t="shared" si="67"/>
        <v>2014</v>
      </c>
      <c r="E1137" s="66" t="s">
        <v>73</v>
      </c>
      <c r="F1137" s="66" t="s">
        <v>104</v>
      </c>
      <c r="G1137" s="2">
        <v>21440000000</v>
      </c>
      <c r="H1137" s="2">
        <v>15631000000</v>
      </c>
      <c r="I1137" s="2">
        <v>2092000000</v>
      </c>
      <c r="J1137">
        <v>0</v>
      </c>
      <c r="K1137">
        <v>0</v>
      </c>
      <c r="L1137" s="2">
        <f t="shared" si="68"/>
        <v>2092000000</v>
      </c>
      <c r="M1137" s="2">
        <f t="shared" si="69"/>
        <v>5809000000</v>
      </c>
      <c r="N1137" s="2">
        <f t="shared" si="70"/>
        <v>3717000000</v>
      </c>
    </row>
    <row r="1138" spans="1:14" x14ac:dyDescent="0.3">
      <c r="A1138" t="s">
        <v>405</v>
      </c>
      <c r="B1138" t="s">
        <v>7</v>
      </c>
      <c r="C1138" s="1">
        <v>42369</v>
      </c>
      <c r="D1138" s="65">
        <f t="shared" si="67"/>
        <v>2015</v>
      </c>
      <c r="E1138" s="66" t="s">
        <v>73</v>
      </c>
      <c r="F1138" s="66" t="s">
        <v>104</v>
      </c>
      <c r="G1138" s="2">
        <v>14757000000</v>
      </c>
      <c r="H1138" s="2">
        <v>11694000000</v>
      </c>
      <c r="I1138" s="2">
        <v>1764000000</v>
      </c>
      <c r="J1138">
        <v>0</v>
      </c>
      <c r="K1138">
        <v>0</v>
      </c>
      <c r="L1138" s="2">
        <f t="shared" si="68"/>
        <v>1764000000</v>
      </c>
      <c r="M1138" s="2">
        <f t="shared" si="69"/>
        <v>3063000000</v>
      </c>
      <c r="N1138" s="2">
        <f t="shared" si="70"/>
        <v>1299000000</v>
      </c>
    </row>
    <row r="1139" spans="1:14" x14ac:dyDescent="0.3">
      <c r="A1139" t="s">
        <v>406</v>
      </c>
      <c r="B1139" t="s">
        <v>2</v>
      </c>
      <c r="C1139" s="1">
        <v>41639</v>
      </c>
      <c r="D1139" s="65">
        <f t="shared" si="67"/>
        <v>2013</v>
      </c>
      <c r="E1139" s="66" t="s">
        <v>3</v>
      </c>
      <c r="F1139" s="66" t="s">
        <v>168</v>
      </c>
      <c r="G1139" s="2">
        <v>11245000000</v>
      </c>
      <c r="H1139" s="2">
        <v>4070000000</v>
      </c>
      <c r="I1139" s="2">
        <v>3002000000</v>
      </c>
      <c r="J1139">
        <v>0</v>
      </c>
      <c r="K1139" s="2">
        <v>916000000</v>
      </c>
      <c r="L1139" s="2">
        <f t="shared" si="68"/>
        <v>3918000000</v>
      </c>
      <c r="M1139" s="2">
        <f t="shared" si="69"/>
        <v>7175000000</v>
      </c>
      <c r="N1139" s="2">
        <f t="shared" si="70"/>
        <v>3257000000</v>
      </c>
    </row>
    <row r="1140" spans="1:14" x14ac:dyDescent="0.3">
      <c r="A1140" t="s">
        <v>406</v>
      </c>
      <c r="B1140" t="s">
        <v>5</v>
      </c>
      <c r="C1140" s="1">
        <v>42004</v>
      </c>
      <c r="D1140" s="65">
        <f t="shared" si="67"/>
        <v>2014</v>
      </c>
      <c r="E1140" s="66" t="s">
        <v>3</v>
      </c>
      <c r="F1140" s="66" t="s">
        <v>168</v>
      </c>
      <c r="G1140" s="2">
        <v>11624000000</v>
      </c>
      <c r="H1140" s="2">
        <v>4201000000</v>
      </c>
      <c r="I1140" s="2">
        <v>2897000000</v>
      </c>
      <c r="J1140">
        <v>0</v>
      </c>
      <c r="K1140" s="2">
        <v>951000000</v>
      </c>
      <c r="L1140" s="2">
        <f t="shared" si="68"/>
        <v>3848000000</v>
      </c>
      <c r="M1140" s="2">
        <f t="shared" si="69"/>
        <v>7423000000</v>
      </c>
      <c r="N1140" s="2">
        <f t="shared" si="70"/>
        <v>3575000000</v>
      </c>
    </row>
    <row r="1141" spans="1:14" x14ac:dyDescent="0.3">
      <c r="A1141" t="s">
        <v>406</v>
      </c>
      <c r="B1141" t="s">
        <v>6</v>
      </c>
      <c r="C1141" s="1">
        <v>42369</v>
      </c>
      <c r="D1141" s="65">
        <f t="shared" si="67"/>
        <v>2015</v>
      </c>
      <c r="E1141" s="66" t="s">
        <v>3</v>
      </c>
      <c r="F1141" s="66" t="s">
        <v>168</v>
      </c>
      <c r="G1141" s="2">
        <v>10511000000</v>
      </c>
      <c r="H1141" s="2">
        <v>3662000000</v>
      </c>
      <c r="I1141" s="2">
        <v>2911000000</v>
      </c>
      <c r="J1141">
        <v>0</v>
      </c>
      <c r="K1141" s="2">
        <v>1054000000</v>
      </c>
      <c r="L1141" s="2">
        <f t="shared" si="68"/>
        <v>3965000000</v>
      </c>
      <c r="M1141" s="2">
        <f t="shared" si="69"/>
        <v>6849000000</v>
      </c>
      <c r="N1141" s="2">
        <f t="shared" si="70"/>
        <v>2884000000</v>
      </c>
    </row>
    <row r="1142" spans="1:14" x14ac:dyDescent="0.3">
      <c r="A1142" t="s">
        <v>406</v>
      </c>
      <c r="B1142" t="s">
        <v>7</v>
      </c>
      <c r="C1142" s="1">
        <v>42735</v>
      </c>
      <c r="D1142" s="65">
        <f t="shared" si="67"/>
        <v>2016</v>
      </c>
      <c r="E1142" s="66" t="s">
        <v>3</v>
      </c>
      <c r="F1142" s="66" t="s">
        <v>168</v>
      </c>
      <c r="G1142" s="2">
        <v>9888000000</v>
      </c>
      <c r="H1142" s="2">
        <v>3045000000</v>
      </c>
      <c r="I1142" s="2">
        <v>2743000000</v>
      </c>
      <c r="J1142">
        <v>0</v>
      </c>
      <c r="K1142" s="2">
        <v>1026000000</v>
      </c>
      <c r="L1142" s="2">
        <f t="shared" si="68"/>
        <v>3769000000</v>
      </c>
      <c r="M1142" s="2">
        <f t="shared" si="69"/>
        <v>6843000000</v>
      </c>
      <c r="N1142" s="2">
        <f t="shared" si="70"/>
        <v>3074000000</v>
      </c>
    </row>
    <row r="1143" spans="1:14" x14ac:dyDescent="0.3">
      <c r="A1143" t="s">
        <v>407</v>
      </c>
      <c r="B1143" t="s">
        <v>2</v>
      </c>
      <c r="C1143" s="1">
        <v>41390</v>
      </c>
      <c r="D1143" s="65">
        <f t="shared" si="67"/>
        <v>2013</v>
      </c>
      <c r="E1143" s="66" t="s">
        <v>12</v>
      </c>
      <c r="F1143" s="66" t="s">
        <v>47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>
        <v>0</v>
      </c>
      <c r="L1143" s="2">
        <f t="shared" si="68"/>
        <v>3151600000</v>
      </c>
      <c r="M1143" s="2">
        <f t="shared" si="69"/>
        <v>3761100000</v>
      </c>
      <c r="N1143" s="2">
        <f t="shared" si="70"/>
        <v>609500000</v>
      </c>
    </row>
    <row r="1144" spans="1:14" x14ac:dyDescent="0.3">
      <c r="A1144" t="s">
        <v>407</v>
      </c>
      <c r="B1144" t="s">
        <v>5</v>
      </c>
      <c r="C1144" s="1">
        <v>41754</v>
      </c>
      <c r="D1144" s="65">
        <f t="shared" si="67"/>
        <v>2014</v>
      </c>
      <c r="E1144" s="66" t="s">
        <v>12</v>
      </c>
      <c r="F1144" s="66" t="s">
        <v>47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>
        <v>0</v>
      </c>
      <c r="L1144" s="2">
        <f t="shared" si="68"/>
        <v>3097000000</v>
      </c>
      <c r="M1144" s="2">
        <f t="shared" si="69"/>
        <v>3919000000</v>
      </c>
      <c r="N1144" s="2">
        <f t="shared" si="70"/>
        <v>822000000</v>
      </c>
    </row>
    <row r="1145" spans="1:14" x14ac:dyDescent="0.3">
      <c r="A1145" t="s">
        <v>407</v>
      </c>
      <c r="B1145" t="s">
        <v>6</v>
      </c>
      <c r="C1145" s="1">
        <v>42118</v>
      </c>
      <c r="D1145" s="65">
        <f t="shared" si="67"/>
        <v>2015</v>
      </c>
      <c r="E1145" s="66" t="s">
        <v>12</v>
      </c>
      <c r="F1145" s="66" t="s">
        <v>47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>
        <v>0</v>
      </c>
      <c r="L1145" s="2">
        <f t="shared" si="68"/>
        <v>3117000000</v>
      </c>
      <c r="M1145" s="2">
        <f t="shared" si="69"/>
        <v>3833000000</v>
      </c>
      <c r="N1145" s="2">
        <f t="shared" si="70"/>
        <v>716000000</v>
      </c>
    </row>
    <row r="1146" spans="1:14" x14ac:dyDescent="0.3">
      <c r="A1146" t="s">
        <v>407</v>
      </c>
      <c r="B1146" t="s">
        <v>7</v>
      </c>
      <c r="C1146" s="1">
        <v>42489</v>
      </c>
      <c r="D1146" s="65">
        <f t="shared" si="67"/>
        <v>2016</v>
      </c>
      <c r="E1146" s="66" t="s">
        <v>12</v>
      </c>
      <c r="F1146" s="66" t="s">
        <v>47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>
        <v>0</v>
      </c>
      <c r="L1146" s="2">
        <f t="shared" si="68"/>
        <v>2960000000</v>
      </c>
      <c r="M1146" s="2">
        <f t="shared" si="69"/>
        <v>3373000000</v>
      </c>
      <c r="N1146" s="2">
        <f t="shared" si="70"/>
        <v>413000000</v>
      </c>
    </row>
    <row r="1147" spans="1:14" x14ac:dyDescent="0.3">
      <c r="A1147" t="s">
        <v>408</v>
      </c>
      <c r="B1147" t="s">
        <v>2</v>
      </c>
      <c r="C1147" s="1">
        <v>41274</v>
      </c>
      <c r="D1147" s="65">
        <f t="shared" si="67"/>
        <v>2012</v>
      </c>
      <c r="E1147" s="66" t="s">
        <v>49</v>
      </c>
      <c r="F1147" s="66" t="s">
        <v>409</v>
      </c>
      <c r="G1147" s="2">
        <v>19429273000</v>
      </c>
      <c r="H1147" s="2">
        <v>17915735000</v>
      </c>
      <c r="I1147" s="2">
        <v>454900000</v>
      </c>
      <c r="J1147">
        <v>0</v>
      </c>
      <c r="K1147">
        <v>0</v>
      </c>
      <c r="L1147" s="2">
        <f t="shared" si="68"/>
        <v>454900000</v>
      </c>
      <c r="M1147" s="2">
        <f t="shared" si="69"/>
        <v>1513538000</v>
      </c>
      <c r="N1147" s="2">
        <f t="shared" si="70"/>
        <v>1058638000</v>
      </c>
    </row>
    <row r="1148" spans="1:14" x14ac:dyDescent="0.3">
      <c r="A1148" t="s">
        <v>408</v>
      </c>
      <c r="B1148" t="s">
        <v>5</v>
      </c>
      <c r="C1148" s="1">
        <v>41639</v>
      </c>
      <c r="D1148" s="65">
        <f t="shared" si="67"/>
        <v>2013</v>
      </c>
      <c r="E1148" s="66" t="s">
        <v>49</v>
      </c>
      <c r="F1148" s="66" t="s">
        <v>409</v>
      </c>
      <c r="G1148" s="2">
        <v>19052046000</v>
      </c>
      <c r="H1148" s="2">
        <v>17641421000</v>
      </c>
      <c r="I1148" s="2">
        <v>467904000</v>
      </c>
      <c r="J1148">
        <v>0</v>
      </c>
      <c r="K1148">
        <v>0</v>
      </c>
      <c r="L1148" s="2">
        <f t="shared" si="68"/>
        <v>467904000</v>
      </c>
      <c r="M1148" s="2">
        <f t="shared" si="69"/>
        <v>1410625000</v>
      </c>
      <c r="N1148" s="2">
        <f t="shared" si="70"/>
        <v>942721000</v>
      </c>
    </row>
    <row r="1149" spans="1:14" x14ac:dyDescent="0.3">
      <c r="A1149" t="s">
        <v>408</v>
      </c>
      <c r="B1149" t="s">
        <v>6</v>
      </c>
      <c r="C1149" s="1">
        <v>42004</v>
      </c>
      <c r="D1149" s="65">
        <f t="shared" si="67"/>
        <v>2014</v>
      </c>
      <c r="E1149" s="66" t="s">
        <v>49</v>
      </c>
      <c r="F1149" s="66" t="s">
        <v>409</v>
      </c>
      <c r="G1149" s="2">
        <v>21105141000</v>
      </c>
      <c r="H1149" s="2">
        <v>19198615000</v>
      </c>
      <c r="I1149" s="2">
        <v>520805000</v>
      </c>
      <c r="J1149">
        <v>0</v>
      </c>
      <c r="K1149">
        <v>0</v>
      </c>
      <c r="L1149" s="2">
        <f t="shared" si="68"/>
        <v>520805000</v>
      </c>
      <c r="M1149" s="2">
        <f t="shared" si="69"/>
        <v>1906526000</v>
      </c>
      <c r="N1149" s="2">
        <f t="shared" si="70"/>
        <v>1385721000</v>
      </c>
    </row>
    <row r="1150" spans="1:14" x14ac:dyDescent="0.3">
      <c r="A1150" t="s">
        <v>408</v>
      </c>
      <c r="B1150" t="s">
        <v>7</v>
      </c>
      <c r="C1150" s="1">
        <v>42369</v>
      </c>
      <c r="D1150" s="65">
        <f t="shared" si="67"/>
        <v>2015</v>
      </c>
      <c r="E1150" s="66" t="s">
        <v>49</v>
      </c>
      <c r="F1150" s="66" t="s">
        <v>409</v>
      </c>
      <c r="G1150" s="2">
        <v>16439276000</v>
      </c>
      <c r="H1150" s="2">
        <v>14858014000</v>
      </c>
      <c r="I1150" s="2">
        <v>458989000</v>
      </c>
      <c r="J1150">
        <v>0</v>
      </c>
      <c r="K1150">
        <v>0</v>
      </c>
      <c r="L1150" s="2">
        <f t="shared" si="68"/>
        <v>458989000</v>
      </c>
      <c r="M1150" s="2">
        <f t="shared" si="69"/>
        <v>1581262000</v>
      </c>
      <c r="N1150" s="2">
        <f t="shared" si="70"/>
        <v>1122273000</v>
      </c>
    </row>
    <row r="1151" spans="1:14" x14ac:dyDescent="0.3">
      <c r="A1151" t="s">
        <v>410</v>
      </c>
      <c r="B1151" t="s">
        <v>2</v>
      </c>
      <c r="C1151" s="1">
        <v>41301</v>
      </c>
      <c r="D1151" s="65">
        <f t="shared" si="67"/>
        <v>2013</v>
      </c>
      <c r="E1151" s="66" t="s">
        <v>12</v>
      </c>
      <c r="F1151" s="66" t="s">
        <v>24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>
        <v>0</v>
      </c>
      <c r="L1151" s="2">
        <f t="shared" si="68"/>
        <v>1578104000</v>
      </c>
      <c r="M1151" s="2">
        <f t="shared" si="69"/>
        <v>2226343000</v>
      </c>
      <c r="N1151" s="2">
        <f t="shared" si="70"/>
        <v>648239000</v>
      </c>
    </row>
    <row r="1152" spans="1:14" x14ac:dyDescent="0.3">
      <c r="A1152" t="s">
        <v>410</v>
      </c>
      <c r="B1152" t="s">
        <v>5</v>
      </c>
      <c r="C1152" s="1">
        <v>41665</v>
      </c>
      <c r="D1152" s="65">
        <f t="shared" si="67"/>
        <v>2014</v>
      </c>
      <c r="E1152" s="66" t="s">
        <v>12</v>
      </c>
      <c r="F1152" s="66" t="s">
        <v>24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>
        <v>0</v>
      </c>
      <c r="L1152" s="2">
        <f t="shared" si="68"/>
        <v>1772000000</v>
      </c>
      <c r="M1152" s="2">
        <f t="shared" si="69"/>
        <v>2268000000</v>
      </c>
      <c r="N1152" s="2">
        <f t="shared" si="70"/>
        <v>496000000</v>
      </c>
    </row>
    <row r="1153" spans="1:14" x14ac:dyDescent="0.3">
      <c r="A1153" t="s">
        <v>410</v>
      </c>
      <c r="B1153" t="s">
        <v>6</v>
      </c>
      <c r="C1153" s="1">
        <v>42029</v>
      </c>
      <c r="D1153" s="65">
        <f t="shared" si="67"/>
        <v>2015</v>
      </c>
      <c r="E1153" s="66" t="s">
        <v>12</v>
      </c>
      <c r="F1153" s="66" t="s">
        <v>24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>
        <v>0</v>
      </c>
      <c r="L1153" s="2">
        <f t="shared" si="68"/>
        <v>1840000000</v>
      </c>
      <c r="M1153" s="2">
        <f t="shared" si="69"/>
        <v>2599000000</v>
      </c>
      <c r="N1153" s="2">
        <f t="shared" si="70"/>
        <v>759000000</v>
      </c>
    </row>
    <row r="1154" spans="1:14" x14ac:dyDescent="0.3">
      <c r="A1154" t="s">
        <v>410</v>
      </c>
      <c r="B1154" t="s">
        <v>7</v>
      </c>
      <c r="C1154" s="1">
        <v>42400</v>
      </c>
      <c r="D1154" s="65">
        <f t="shared" si="67"/>
        <v>2016</v>
      </c>
      <c r="E1154" s="66" t="s">
        <v>12</v>
      </c>
      <c r="F1154" s="66" t="s">
        <v>24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>
        <v>0</v>
      </c>
      <c r="L1154" s="2">
        <f t="shared" si="68"/>
        <v>1933000000</v>
      </c>
      <c r="M1154" s="2">
        <f t="shared" si="69"/>
        <v>2811000000</v>
      </c>
      <c r="N1154" s="2">
        <f t="shared" si="70"/>
        <v>878000000</v>
      </c>
    </row>
    <row r="1155" spans="1:14" x14ac:dyDescent="0.3">
      <c r="A1155" t="s">
        <v>411</v>
      </c>
      <c r="B1155" t="s">
        <v>2</v>
      </c>
      <c r="C1155" s="1">
        <v>41274</v>
      </c>
      <c r="D1155" s="65">
        <f t="shared" ref="D1155:D1218" si="71">YEAR(C1155)</f>
        <v>2012</v>
      </c>
      <c r="E1155" s="66" t="s">
        <v>9</v>
      </c>
      <c r="F1155" s="66" t="s">
        <v>412</v>
      </c>
      <c r="G1155" s="2">
        <v>5508500000</v>
      </c>
      <c r="H1155" s="2">
        <v>3414400000</v>
      </c>
      <c r="I1155" s="2">
        <v>1403500000</v>
      </c>
      <c r="J1155">
        <v>0</v>
      </c>
      <c r="K1155">
        <v>0</v>
      </c>
      <c r="L1155" s="2">
        <f t="shared" ref="L1155:L1218" si="72">I1155+J1155+K1155</f>
        <v>1403500000</v>
      </c>
      <c r="M1155" s="2">
        <f t="shared" ref="M1155:M1218" si="73">G1155-H1155</f>
        <v>2094100000</v>
      </c>
      <c r="N1155" s="2">
        <f t="shared" ref="N1155:N1218" si="74">M1155-L1155</f>
        <v>690600000</v>
      </c>
    </row>
    <row r="1156" spans="1:14" x14ac:dyDescent="0.3">
      <c r="A1156" t="s">
        <v>411</v>
      </c>
      <c r="B1156" t="s">
        <v>5</v>
      </c>
      <c r="C1156" s="1">
        <v>41639</v>
      </c>
      <c r="D1156" s="65">
        <f t="shared" si="71"/>
        <v>2013</v>
      </c>
      <c r="E1156" s="66" t="s">
        <v>9</v>
      </c>
      <c r="F1156" s="66" t="s">
        <v>412</v>
      </c>
      <c r="G1156" s="2">
        <v>5607000000</v>
      </c>
      <c r="H1156" s="2">
        <v>3482100000</v>
      </c>
      <c r="I1156" s="2">
        <v>1399500000</v>
      </c>
      <c r="J1156">
        <v>0</v>
      </c>
      <c r="K1156">
        <v>0</v>
      </c>
      <c r="L1156" s="2">
        <f t="shared" si="72"/>
        <v>1399500000</v>
      </c>
      <c r="M1156" s="2">
        <f t="shared" si="73"/>
        <v>2124900000</v>
      </c>
      <c r="N1156" s="2">
        <f t="shared" si="74"/>
        <v>725400000</v>
      </c>
    </row>
    <row r="1157" spans="1:14" x14ac:dyDescent="0.3">
      <c r="A1157" t="s">
        <v>411</v>
      </c>
      <c r="B1157" t="s">
        <v>6</v>
      </c>
      <c r="C1157" s="1">
        <v>42004</v>
      </c>
      <c r="D1157" s="65">
        <f t="shared" si="71"/>
        <v>2014</v>
      </c>
      <c r="E1157" s="66" t="s">
        <v>9</v>
      </c>
      <c r="F1157" s="66" t="s">
        <v>412</v>
      </c>
      <c r="G1157" s="2">
        <v>5727000000</v>
      </c>
      <c r="H1157" s="2">
        <v>3523600000</v>
      </c>
      <c r="I1157" s="2">
        <v>1545900000</v>
      </c>
      <c r="J1157">
        <v>0</v>
      </c>
      <c r="K1157">
        <v>0</v>
      </c>
      <c r="L1157" s="2">
        <f t="shared" si="72"/>
        <v>1545900000</v>
      </c>
      <c r="M1157" s="2">
        <f t="shared" si="73"/>
        <v>2203400000</v>
      </c>
      <c r="N1157" s="2">
        <f t="shared" si="74"/>
        <v>657500000</v>
      </c>
    </row>
    <row r="1158" spans="1:14" x14ac:dyDescent="0.3">
      <c r="A1158" t="s">
        <v>411</v>
      </c>
      <c r="B1158" t="s">
        <v>7</v>
      </c>
      <c r="C1158" s="1">
        <v>42369</v>
      </c>
      <c r="D1158" s="65">
        <f t="shared" si="71"/>
        <v>2015</v>
      </c>
      <c r="E1158" s="66" t="s">
        <v>9</v>
      </c>
      <c r="F1158" s="66" t="s">
        <v>412</v>
      </c>
      <c r="G1158" s="2">
        <v>5915700000</v>
      </c>
      <c r="H1158" s="2">
        <v>3611100000</v>
      </c>
      <c r="I1158" s="2">
        <v>1626000000</v>
      </c>
      <c r="J1158">
        <v>0</v>
      </c>
      <c r="K1158">
        <v>0</v>
      </c>
      <c r="L1158" s="2">
        <f t="shared" si="72"/>
        <v>1626000000</v>
      </c>
      <c r="M1158" s="2">
        <f t="shared" si="73"/>
        <v>2304600000</v>
      </c>
      <c r="N1158" s="2">
        <f t="shared" si="74"/>
        <v>678600000</v>
      </c>
    </row>
    <row r="1159" spans="1:14" x14ac:dyDescent="0.3">
      <c r="A1159" t="s">
        <v>413</v>
      </c>
      <c r="B1159" t="s">
        <v>2</v>
      </c>
      <c r="C1159" s="1">
        <v>41274</v>
      </c>
      <c r="D1159" s="65">
        <f t="shared" si="71"/>
        <v>2012</v>
      </c>
      <c r="E1159" s="66" t="s">
        <v>42</v>
      </c>
      <c r="F1159" s="66" t="s">
        <v>255</v>
      </c>
      <c r="G1159" s="2">
        <v>484581000</v>
      </c>
      <c r="H1159" s="2">
        <v>21306000</v>
      </c>
      <c r="I1159" s="2">
        <v>38123000</v>
      </c>
      <c r="J1159">
        <v>0</v>
      </c>
      <c r="K1159" s="2">
        <v>147515000</v>
      </c>
      <c r="L1159" s="2">
        <f t="shared" si="72"/>
        <v>185638000</v>
      </c>
      <c r="M1159" s="2">
        <f t="shared" si="73"/>
        <v>463275000</v>
      </c>
      <c r="N1159" s="2">
        <f t="shared" si="74"/>
        <v>277637000</v>
      </c>
    </row>
    <row r="1160" spans="1:14" x14ac:dyDescent="0.3">
      <c r="A1160" t="s">
        <v>413</v>
      </c>
      <c r="B1160" t="s">
        <v>5</v>
      </c>
      <c r="C1160" s="1">
        <v>41639</v>
      </c>
      <c r="D1160" s="65">
        <f t="shared" si="71"/>
        <v>2013</v>
      </c>
      <c r="E1160" s="66" t="s">
        <v>42</v>
      </c>
      <c r="F1160" s="66" t="s">
        <v>255</v>
      </c>
      <c r="G1160" s="2">
        <v>780209000</v>
      </c>
      <c r="H1160" s="2">
        <v>38851000</v>
      </c>
      <c r="I1160" s="2">
        <v>56881000</v>
      </c>
      <c r="J1160">
        <v>0</v>
      </c>
      <c r="K1160" s="2">
        <v>306769000</v>
      </c>
      <c r="L1160" s="2">
        <f t="shared" si="72"/>
        <v>363650000</v>
      </c>
      <c r="M1160" s="2">
        <f t="shared" si="73"/>
        <v>741358000</v>
      </c>
      <c r="N1160" s="2">
        <f t="shared" si="74"/>
        <v>377708000</v>
      </c>
    </row>
    <row r="1161" spans="1:14" x14ac:dyDescent="0.3">
      <c r="A1161" t="s">
        <v>413</v>
      </c>
      <c r="B1161" t="s">
        <v>6</v>
      </c>
      <c r="C1161" s="1">
        <v>42004</v>
      </c>
      <c r="D1161" s="65">
        <f t="shared" si="71"/>
        <v>2014</v>
      </c>
      <c r="E1161" s="66" t="s">
        <v>42</v>
      </c>
      <c r="F1161" s="66" t="s">
        <v>255</v>
      </c>
      <c r="G1161" s="2">
        <v>933505000</v>
      </c>
      <c r="H1161" s="2">
        <v>53871000</v>
      </c>
      <c r="I1161" s="2">
        <v>51085000</v>
      </c>
      <c r="J1161">
        <v>0</v>
      </c>
      <c r="K1161" s="2">
        <v>374661000</v>
      </c>
      <c r="L1161" s="2">
        <f t="shared" si="72"/>
        <v>425746000</v>
      </c>
      <c r="M1161" s="2">
        <f t="shared" si="73"/>
        <v>879634000</v>
      </c>
      <c r="N1161" s="2">
        <f t="shared" si="74"/>
        <v>453888000</v>
      </c>
    </row>
    <row r="1162" spans="1:14" x14ac:dyDescent="0.3">
      <c r="A1162" t="s">
        <v>413</v>
      </c>
      <c r="B1162" t="s">
        <v>7</v>
      </c>
      <c r="C1162" s="1">
        <v>42369</v>
      </c>
      <c r="D1162" s="65">
        <f t="shared" si="71"/>
        <v>2015</v>
      </c>
      <c r="E1162" s="66" t="s">
        <v>42</v>
      </c>
      <c r="F1162" s="66" t="s">
        <v>255</v>
      </c>
      <c r="G1162" s="2">
        <v>1023285000</v>
      </c>
      <c r="H1162" s="2">
        <v>55352000</v>
      </c>
      <c r="I1162" s="2">
        <v>49298000</v>
      </c>
      <c r="J1162">
        <v>0</v>
      </c>
      <c r="K1162" s="2">
        <v>409215000</v>
      </c>
      <c r="L1162" s="2">
        <f t="shared" si="72"/>
        <v>458513000</v>
      </c>
      <c r="M1162" s="2">
        <f t="shared" si="73"/>
        <v>967933000</v>
      </c>
      <c r="N1162" s="2">
        <f t="shared" si="74"/>
        <v>509420000</v>
      </c>
    </row>
    <row r="1163" spans="1:14" x14ac:dyDescent="0.3">
      <c r="A1163" t="s">
        <v>414</v>
      </c>
      <c r="B1163" t="s">
        <v>2</v>
      </c>
      <c r="C1163" s="1">
        <v>41274</v>
      </c>
      <c r="D1163" s="65">
        <f t="shared" si="71"/>
        <v>2012</v>
      </c>
      <c r="E1163" s="66" t="s">
        <v>73</v>
      </c>
      <c r="F1163" s="66" t="s">
        <v>74</v>
      </c>
      <c r="G1163" s="2">
        <v>10184121000</v>
      </c>
      <c r="H1163" s="2">
        <v>8540319000</v>
      </c>
      <c r="I1163" s="2">
        <v>491725000</v>
      </c>
      <c r="J1163">
        <v>0</v>
      </c>
      <c r="K1163" s="2">
        <v>205334000</v>
      </c>
      <c r="L1163" s="2">
        <f t="shared" si="72"/>
        <v>697059000</v>
      </c>
      <c r="M1163" s="2">
        <f t="shared" si="73"/>
        <v>1643802000</v>
      </c>
      <c r="N1163" s="2">
        <f t="shared" si="74"/>
        <v>946743000</v>
      </c>
    </row>
    <row r="1164" spans="1:14" x14ac:dyDescent="0.3">
      <c r="A1164" t="s">
        <v>414</v>
      </c>
      <c r="B1164" t="s">
        <v>5</v>
      </c>
      <c r="C1164" s="1">
        <v>41639</v>
      </c>
      <c r="D1164" s="65">
        <f t="shared" si="71"/>
        <v>2013</v>
      </c>
      <c r="E1164" s="66" t="s">
        <v>73</v>
      </c>
      <c r="F1164" s="66" t="s">
        <v>74</v>
      </c>
      <c r="G1164" s="2">
        <v>11871879000</v>
      </c>
      <c r="H1164" s="2">
        <v>10222213000</v>
      </c>
      <c r="I1164" s="2">
        <v>541586000</v>
      </c>
      <c r="J1164">
        <v>0</v>
      </c>
      <c r="K1164" s="2">
        <v>239343000</v>
      </c>
      <c r="L1164" s="2">
        <f t="shared" si="72"/>
        <v>780929000</v>
      </c>
      <c r="M1164" s="2">
        <f t="shared" si="73"/>
        <v>1649666000</v>
      </c>
      <c r="N1164" s="2">
        <f t="shared" si="74"/>
        <v>868737000</v>
      </c>
    </row>
    <row r="1165" spans="1:14" x14ac:dyDescent="0.3">
      <c r="A1165" t="s">
        <v>414</v>
      </c>
      <c r="B1165" t="s">
        <v>6</v>
      </c>
      <c r="C1165" s="1">
        <v>42004</v>
      </c>
      <c r="D1165" s="65">
        <f t="shared" si="71"/>
        <v>2014</v>
      </c>
      <c r="E1165" s="66" t="s">
        <v>73</v>
      </c>
      <c r="F1165" s="66" t="s">
        <v>74</v>
      </c>
      <c r="G1165" s="2">
        <v>12195091000</v>
      </c>
      <c r="H1165" s="2">
        <v>10088548000</v>
      </c>
      <c r="I1165" s="2">
        <v>674887000</v>
      </c>
      <c r="J1165">
        <v>0</v>
      </c>
      <c r="K1165" s="2">
        <v>294684000</v>
      </c>
      <c r="L1165" s="2">
        <f t="shared" si="72"/>
        <v>969571000</v>
      </c>
      <c r="M1165" s="2">
        <f t="shared" si="73"/>
        <v>2106543000</v>
      </c>
      <c r="N1165" s="2">
        <f t="shared" si="74"/>
        <v>1136972000</v>
      </c>
    </row>
    <row r="1166" spans="1:14" x14ac:dyDescent="0.3">
      <c r="A1166" t="s">
        <v>414</v>
      </c>
      <c r="B1166" t="s">
        <v>7</v>
      </c>
      <c r="C1166" s="1">
        <v>42369</v>
      </c>
      <c r="D1166" s="65">
        <f t="shared" si="71"/>
        <v>2015</v>
      </c>
      <c r="E1166" s="66" t="s">
        <v>73</v>
      </c>
      <c r="F1166" s="66" t="s">
        <v>74</v>
      </c>
      <c r="G1166" s="2">
        <v>7763206000</v>
      </c>
      <c r="H1166" s="2">
        <v>5641052000</v>
      </c>
      <c r="I1166" s="2">
        <v>693331000</v>
      </c>
      <c r="J1166">
        <v>0</v>
      </c>
      <c r="K1166" s="2">
        <v>354620000</v>
      </c>
      <c r="L1166" s="2">
        <f t="shared" si="72"/>
        <v>1047951000</v>
      </c>
      <c r="M1166" s="2">
        <f t="shared" si="73"/>
        <v>2122154000</v>
      </c>
      <c r="N1166" s="2">
        <f t="shared" si="74"/>
        <v>1074203000</v>
      </c>
    </row>
    <row r="1167" spans="1:14" x14ac:dyDescent="0.3">
      <c r="A1167" t="s">
        <v>415</v>
      </c>
      <c r="B1167" t="s">
        <v>2</v>
      </c>
      <c r="C1167" s="1">
        <v>42004</v>
      </c>
      <c r="D1167" s="65">
        <f t="shared" si="71"/>
        <v>2014</v>
      </c>
      <c r="E1167" s="66" t="s">
        <v>9</v>
      </c>
      <c r="F1167" s="66" t="s">
        <v>313</v>
      </c>
      <c r="G1167" s="2">
        <v>15317800000</v>
      </c>
      <c r="H1167" s="2">
        <v>12602100000</v>
      </c>
      <c r="I1167" s="2">
        <v>477200000</v>
      </c>
      <c r="J1167">
        <v>0</v>
      </c>
      <c r="K1167" s="2">
        <v>294400000</v>
      </c>
      <c r="L1167" s="2">
        <f t="shared" si="72"/>
        <v>771600000</v>
      </c>
      <c r="M1167" s="2">
        <f t="shared" si="73"/>
        <v>2715700000</v>
      </c>
      <c r="N1167" s="2">
        <f t="shared" si="74"/>
        <v>1944100000</v>
      </c>
    </row>
    <row r="1168" spans="1:14" x14ac:dyDescent="0.3">
      <c r="A1168" t="s">
        <v>415</v>
      </c>
      <c r="B1168" t="s">
        <v>5</v>
      </c>
      <c r="C1168" s="1">
        <v>42369</v>
      </c>
      <c r="D1168" s="65">
        <f t="shared" si="71"/>
        <v>2015</v>
      </c>
      <c r="E1168" s="66" t="s">
        <v>9</v>
      </c>
      <c r="F1168" s="66" t="s">
        <v>313</v>
      </c>
      <c r="G1168" s="2">
        <v>15134400000</v>
      </c>
      <c r="H1168" s="2">
        <v>12491400000</v>
      </c>
      <c r="I1168" s="2">
        <v>431800000</v>
      </c>
      <c r="J1168">
        <v>0</v>
      </c>
      <c r="K1168" s="2">
        <v>291100000</v>
      </c>
      <c r="L1168" s="2">
        <f t="shared" si="72"/>
        <v>722900000</v>
      </c>
      <c r="M1168" s="2">
        <f t="shared" si="73"/>
        <v>2643000000</v>
      </c>
      <c r="N1168" s="2">
        <f t="shared" si="74"/>
        <v>1920100000</v>
      </c>
    </row>
    <row r="1169" spans="1:14" x14ac:dyDescent="0.3">
      <c r="A1169" t="s">
        <v>415</v>
      </c>
      <c r="B1169" t="s">
        <v>6</v>
      </c>
      <c r="C1169" s="1">
        <v>42735</v>
      </c>
      <c r="D1169" s="65">
        <f t="shared" si="71"/>
        <v>2016</v>
      </c>
      <c r="E1169" s="66" t="s">
        <v>9</v>
      </c>
      <c r="F1169" s="66" t="s">
        <v>313</v>
      </c>
      <c r="G1169" s="2">
        <v>15416900000</v>
      </c>
      <c r="H1169" s="2">
        <v>12671200000</v>
      </c>
      <c r="I1169" s="2">
        <v>443900000</v>
      </c>
      <c r="J1169">
        <v>0</v>
      </c>
      <c r="K1169" s="2">
        <v>292900000</v>
      </c>
      <c r="L1169" s="2">
        <f t="shared" si="72"/>
        <v>736800000</v>
      </c>
      <c r="M1169" s="2">
        <f t="shared" si="73"/>
        <v>2745700000</v>
      </c>
      <c r="N1169" s="2">
        <f t="shared" si="74"/>
        <v>2008900000</v>
      </c>
    </row>
    <row r="1170" spans="1:14" x14ac:dyDescent="0.3">
      <c r="A1170" t="s">
        <v>416</v>
      </c>
      <c r="B1170" t="s">
        <v>2</v>
      </c>
      <c r="C1170" s="1">
        <v>41274</v>
      </c>
      <c r="D1170" s="65">
        <f t="shared" si="71"/>
        <v>2012</v>
      </c>
      <c r="E1170" s="66" t="s">
        <v>9</v>
      </c>
      <c r="F1170" s="66" t="s">
        <v>69</v>
      </c>
      <c r="G1170" s="2">
        <v>6182184000</v>
      </c>
      <c r="H1170" s="2">
        <v>3084766000</v>
      </c>
      <c r="I1170" s="2">
        <v>2120025000</v>
      </c>
      <c r="J1170">
        <v>0</v>
      </c>
      <c r="K1170">
        <v>0</v>
      </c>
      <c r="L1170" s="2">
        <f t="shared" si="72"/>
        <v>2120025000</v>
      </c>
      <c r="M1170" s="2">
        <f t="shared" si="73"/>
        <v>3097418000</v>
      </c>
      <c r="N1170" s="2">
        <f t="shared" si="74"/>
        <v>977393000</v>
      </c>
    </row>
    <row r="1171" spans="1:14" x14ac:dyDescent="0.3">
      <c r="A1171" t="s">
        <v>416</v>
      </c>
      <c r="B1171" t="s">
        <v>5</v>
      </c>
      <c r="C1171" s="1">
        <v>41639</v>
      </c>
      <c r="D1171" s="65">
        <f t="shared" si="71"/>
        <v>2013</v>
      </c>
      <c r="E1171" s="66" t="s">
        <v>9</v>
      </c>
      <c r="F1171" s="66" t="s">
        <v>69</v>
      </c>
      <c r="G1171" s="2">
        <v>6649237000</v>
      </c>
      <c r="H1171" s="2">
        <v>3280236000</v>
      </c>
      <c r="I1171" s="2">
        <v>2265516000</v>
      </c>
      <c r="J1171">
        <v>0</v>
      </c>
      <c r="K1171">
        <v>0</v>
      </c>
      <c r="L1171" s="2">
        <f t="shared" si="72"/>
        <v>2265516000</v>
      </c>
      <c r="M1171" s="2">
        <f t="shared" si="73"/>
        <v>3369001000</v>
      </c>
      <c r="N1171" s="2">
        <f t="shared" si="74"/>
        <v>1103485000</v>
      </c>
    </row>
    <row r="1172" spans="1:14" x14ac:dyDescent="0.3">
      <c r="A1172" t="s">
        <v>416</v>
      </c>
      <c r="B1172" t="s">
        <v>6</v>
      </c>
      <c r="C1172" s="1">
        <v>42004</v>
      </c>
      <c r="D1172" s="65">
        <f t="shared" si="71"/>
        <v>2014</v>
      </c>
      <c r="E1172" s="66" t="s">
        <v>9</v>
      </c>
      <c r="F1172" s="66" t="s">
        <v>69</v>
      </c>
      <c r="G1172" s="2">
        <v>7216081000</v>
      </c>
      <c r="H1172" s="2">
        <v>3507180000</v>
      </c>
      <c r="I1172" s="2">
        <v>2438527000</v>
      </c>
      <c r="J1172">
        <v>0</v>
      </c>
      <c r="K1172">
        <v>0</v>
      </c>
      <c r="L1172" s="2">
        <f t="shared" si="72"/>
        <v>2438527000</v>
      </c>
      <c r="M1172" s="2">
        <f t="shared" si="73"/>
        <v>3708901000</v>
      </c>
      <c r="N1172" s="2">
        <f t="shared" si="74"/>
        <v>1270374000</v>
      </c>
    </row>
    <row r="1173" spans="1:14" x14ac:dyDescent="0.3">
      <c r="A1173" t="s">
        <v>416</v>
      </c>
      <c r="B1173" t="s">
        <v>7</v>
      </c>
      <c r="C1173" s="1">
        <v>42369</v>
      </c>
      <c r="D1173" s="65">
        <f t="shared" si="71"/>
        <v>2015</v>
      </c>
      <c r="E1173" s="66" t="s">
        <v>9</v>
      </c>
      <c r="F1173" s="66" t="s">
        <v>69</v>
      </c>
      <c r="G1173" s="2">
        <v>7966674000</v>
      </c>
      <c r="H1173" s="2">
        <v>3804031000</v>
      </c>
      <c r="I1173" s="2">
        <v>2648622000</v>
      </c>
      <c r="J1173">
        <v>0</v>
      </c>
      <c r="K1173">
        <v>0</v>
      </c>
      <c r="L1173" s="2">
        <f t="shared" si="72"/>
        <v>2648622000</v>
      </c>
      <c r="M1173" s="2">
        <f t="shared" si="73"/>
        <v>4162643000</v>
      </c>
      <c r="N1173" s="2">
        <f t="shared" si="74"/>
        <v>1514021000</v>
      </c>
    </row>
    <row r="1174" spans="1:14" x14ac:dyDescent="0.3">
      <c r="A1174" t="s">
        <v>417</v>
      </c>
      <c r="B1174" t="s">
        <v>2</v>
      </c>
      <c r="C1174" s="1">
        <v>41274</v>
      </c>
      <c r="D1174" s="65">
        <f t="shared" si="71"/>
        <v>2012</v>
      </c>
      <c r="E1174" s="66" t="s">
        <v>73</v>
      </c>
      <c r="F1174" s="66" t="s">
        <v>74</v>
      </c>
      <c r="G1174" s="2">
        <v>20100000000</v>
      </c>
      <c r="H1174" s="2">
        <v>6530000000</v>
      </c>
      <c r="I1174" s="2">
        <v>1879000000</v>
      </c>
      <c r="J1174">
        <v>0</v>
      </c>
      <c r="K1174" s="2">
        <v>3585000000</v>
      </c>
      <c r="L1174" s="2">
        <f t="shared" si="72"/>
        <v>5464000000</v>
      </c>
      <c r="M1174" s="2">
        <f t="shared" si="73"/>
        <v>13570000000</v>
      </c>
      <c r="N1174" s="2">
        <f t="shared" si="74"/>
        <v>8106000000</v>
      </c>
    </row>
    <row r="1175" spans="1:14" x14ac:dyDescent="0.3">
      <c r="A1175" t="s">
        <v>417</v>
      </c>
      <c r="B1175" t="s">
        <v>5</v>
      </c>
      <c r="C1175" s="1">
        <v>41639</v>
      </c>
      <c r="D1175" s="65">
        <f t="shared" si="71"/>
        <v>2013</v>
      </c>
      <c r="E1175" s="66" t="s">
        <v>73</v>
      </c>
      <c r="F1175" s="66" t="s">
        <v>74</v>
      </c>
      <c r="G1175" s="2">
        <v>20170000000</v>
      </c>
      <c r="H1175" s="2">
        <v>6497000000</v>
      </c>
      <c r="I1175" s="2">
        <v>2108000000</v>
      </c>
      <c r="J1175">
        <v>0</v>
      </c>
      <c r="K1175" s="2">
        <v>4203000000</v>
      </c>
      <c r="L1175" s="2">
        <f t="shared" si="72"/>
        <v>6311000000</v>
      </c>
      <c r="M1175" s="2">
        <f t="shared" si="73"/>
        <v>13673000000</v>
      </c>
      <c r="N1175" s="2">
        <f t="shared" si="74"/>
        <v>7362000000</v>
      </c>
    </row>
    <row r="1176" spans="1:14" x14ac:dyDescent="0.3">
      <c r="A1176" t="s">
        <v>417</v>
      </c>
      <c r="B1176" t="s">
        <v>6</v>
      </c>
      <c r="C1176" s="1">
        <v>42004</v>
      </c>
      <c r="D1176" s="65">
        <f t="shared" si="71"/>
        <v>2014</v>
      </c>
      <c r="E1176" s="66" t="s">
        <v>73</v>
      </c>
      <c r="F1176" s="66" t="s">
        <v>74</v>
      </c>
      <c r="G1176" s="2">
        <v>19312000000</v>
      </c>
      <c r="H1176" s="2">
        <v>6803000000</v>
      </c>
      <c r="I1176" s="2">
        <v>2053000000</v>
      </c>
      <c r="J1176">
        <v>0</v>
      </c>
      <c r="K1176" s="2">
        <v>4261000000</v>
      </c>
      <c r="L1176" s="2">
        <f t="shared" si="72"/>
        <v>6314000000</v>
      </c>
      <c r="M1176" s="2">
        <f t="shared" si="73"/>
        <v>12509000000</v>
      </c>
      <c r="N1176" s="2">
        <f t="shared" si="74"/>
        <v>6195000000</v>
      </c>
    </row>
    <row r="1177" spans="1:14" x14ac:dyDescent="0.3">
      <c r="A1177" t="s">
        <v>417</v>
      </c>
      <c r="B1177" t="s">
        <v>7</v>
      </c>
      <c r="C1177" s="1">
        <v>42369</v>
      </c>
      <c r="D1177" s="65">
        <f t="shared" si="71"/>
        <v>2015</v>
      </c>
      <c r="E1177" s="66" t="s">
        <v>73</v>
      </c>
      <c r="F1177" s="66" t="s">
        <v>74</v>
      </c>
      <c r="G1177" s="2">
        <v>12480000000</v>
      </c>
      <c r="H1177" s="2">
        <v>5804000000</v>
      </c>
      <c r="I1177" s="2">
        <v>1613000000</v>
      </c>
      <c r="J1177">
        <v>0</v>
      </c>
      <c r="K1177" s="2">
        <v>4544000000</v>
      </c>
      <c r="L1177" s="2">
        <f t="shared" si="72"/>
        <v>6157000000</v>
      </c>
      <c r="M1177" s="2">
        <f t="shared" si="73"/>
        <v>6676000000</v>
      </c>
      <c r="N1177" s="2">
        <f t="shared" si="74"/>
        <v>519000000</v>
      </c>
    </row>
    <row r="1178" spans="1:14" x14ac:dyDescent="0.3">
      <c r="A1178" t="s">
        <v>418</v>
      </c>
      <c r="B1178" t="s">
        <v>2</v>
      </c>
      <c r="C1178" s="1">
        <v>41274</v>
      </c>
      <c r="D1178" s="65">
        <f t="shared" si="71"/>
        <v>2012</v>
      </c>
      <c r="E1178" s="66" t="s">
        <v>37</v>
      </c>
      <c r="F1178" s="66" t="s">
        <v>419</v>
      </c>
      <c r="G1178" s="2">
        <v>1355300000</v>
      </c>
      <c r="H1178" s="2">
        <v>90800000</v>
      </c>
      <c r="I1178" s="2">
        <v>803800000</v>
      </c>
      <c r="J1178">
        <v>0</v>
      </c>
      <c r="K1178" s="2">
        <v>76000000</v>
      </c>
      <c r="L1178" s="2">
        <f t="shared" si="72"/>
        <v>879800000</v>
      </c>
      <c r="M1178" s="2">
        <f t="shared" si="73"/>
        <v>1264500000</v>
      </c>
      <c r="N1178" s="2">
        <f t="shared" si="74"/>
        <v>384700000</v>
      </c>
    </row>
    <row r="1179" spans="1:14" x14ac:dyDescent="0.3">
      <c r="A1179" t="s">
        <v>418</v>
      </c>
      <c r="B1179" t="s">
        <v>5</v>
      </c>
      <c r="C1179" s="1">
        <v>41639</v>
      </c>
      <c r="D1179" s="65">
        <f t="shared" si="71"/>
        <v>2013</v>
      </c>
      <c r="E1179" s="66" t="s">
        <v>37</v>
      </c>
      <c r="F1179" s="66" t="s">
        <v>419</v>
      </c>
      <c r="G1179" s="2">
        <v>1346100000</v>
      </c>
      <c r="H1179" s="2">
        <v>81100000</v>
      </c>
      <c r="I1179" s="2">
        <v>812800000</v>
      </c>
      <c r="J1179">
        <v>0</v>
      </c>
      <c r="K1179" s="2">
        <v>69900000</v>
      </c>
      <c r="L1179" s="2">
        <f t="shared" si="72"/>
        <v>882700000</v>
      </c>
      <c r="M1179" s="2">
        <f t="shared" si="73"/>
        <v>1265000000</v>
      </c>
      <c r="N1179" s="2">
        <f t="shared" si="74"/>
        <v>382300000</v>
      </c>
    </row>
    <row r="1180" spans="1:14" x14ac:dyDescent="0.3">
      <c r="A1180" t="s">
        <v>418</v>
      </c>
      <c r="B1180" t="s">
        <v>6</v>
      </c>
      <c r="C1180" s="1">
        <v>42004</v>
      </c>
      <c r="D1180" s="65">
        <f t="shared" si="71"/>
        <v>2014</v>
      </c>
      <c r="E1180" s="66" t="s">
        <v>37</v>
      </c>
      <c r="F1180" s="66" t="s">
        <v>419</v>
      </c>
      <c r="G1180" s="2">
        <v>1381400000</v>
      </c>
      <c r="H1180" s="2">
        <v>80900000</v>
      </c>
      <c r="I1180" s="2">
        <v>816700000</v>
      </c>
      <c r="J1180">
        <v>0</v>
      </c>
      <c r="K1180" s="2">
        <v>65400000</v>
      </c>
      <c r="L1180" s="2">
        <f t="shared" si="72"/>
        <v>882100000</v>
      </c>
      <c r="M1180" s="2">
        <f t="shared" si="73"/>
        <v>1300500000</v>
      </c>
      <c r="N1180" s="2">
        <f t="shared" si="74"/>
        <v>418400000</v>
      </c>
    </row>
    <row r="1181" spans="1:14" x14ac:dyDescent="0.3">
      <c r="A1181" t="s">
        <v>418</v>
      </c>
      <c r="B1181" t="s">
        <v>7</v>
      </c>
      <c r="C1181" s="1">
        <v>42369</v>
      </c>
      <c r="D1181" s="65">
        <f t="shared" si="71"/>
        <v>2015</v>
      </c>
      <c r="E1181" s="66" t="s">
        <v>37</v>
      </c>
      <c r="F1181" s="66" t="s">
        <v>419</v>
      </c>
      <c r="G1181" s="2">
        <v>1421300000</v>
      </c>
      <c r="H1181" s="2">
        <v>95500000</v>
      </c>
      <c r="I1181" s="2">
        <v>836700000</v>
      </c>
      <c r="J1181">
        <v>0</v>
      </c>
      <c r="K1181" s="2">
        <v>57300000</v>
      </c>
      <c r="L1181" s="2">
        <f t="shared" si="72"/>
        <v>894000000</v>
      </c>
      <c r="M1181" s="2">
        <f t="shared" si="73"/>
        <v>1325800000</v>
      </c>
      <c r="N1181" s="2">
        <f t="shared" si="74"/>
        <v>431800000</v>
      </c>
    </row>
    <row r="1182" spans="1:14" x14ac:dyDescent="0.3">
      <c r="A1182" t="s">
        <v>420</v>
      </c>
      <c r="B1182" t="s">
        <v>2</v>
      </c>
      <c r="C1182" s="1">
        <v>41274</v>
      </c>
      <c r="D1182" s="65">
        <f t="shared" si="71"/>
        <v>2012</v>
      </c>
      <c r="E1182" s="66" t="s">
        <v>3</v>
      </c>
      <c r="F1182" s="66" t="s">
        <v>421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>
        <v>0</v>
      </c>
      <c r="L1182" s="2">
        <f t="shared" si="72"/>
        <v>1603985000</v>
      </c>
      <c r="M1182" s="2">
        <f t="shared" si="73"/>
        <v>2241315000</v>
      </c>
      <c r="N1182" s="2">
        <f t="shared" si="74"/>
        <v>637330000</v>
      </c>
    </row>
    <row r="1183" spans="1:14" x14ac:dyDescent="0.3">
      <c r="A1183" t="s">
        <v>420</v>
      </c>
      <c r="B1183" t="s">
        <v>5</v>
      </c>
      <c r="C1183" s="1">
        <v>41639</v>
      </c>
      <c r="D1183" s="65">
        <f t="shared" si="71"/>
        <v>2013</v>
      </c>
      <c r="E1183" s="66" t="s">
        <v>3</v>
      </c>
      <c r="F1183" s="66" t="s">
        <v>421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>
        <v>0</v>
      </c>
      <c r="L1183" s="2">
        <f t="shared" si="72"/>
        <v>1530508000</v>
      </c>
      <c r="M1183" s="2">
        <f t="shared" si="73"/>
        <v>2140713000</v>
      </c>
      <c r="N1183" s="2">
        <f t="shared" si="74"/>
        <v>610205000</v>
      </c>
    </row>
    <row r="1184" spans="1:14" x14ac:dyDescent="0.3">
      <c r="A1184" t="s">
        <v>420</v>
      </c>
      <c r="B1184" t="s">
        <v>6</v>
      </c>
      <c r="C1184" s="1">
        <v>42004</v>
      </c>
      <c r="D1184" s="65">
        <f t="shared" si="71"/>
        <v>2014</v>
      </c>
      <c r="E1184" s="66" t="s">
        <v>3</v>
      </c>
      <c r="F1184" s="66" t="s">
        <v>421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>
        <v>0</v>
      </c>
      <c r="L1184" s="2">
        <f t="shared" si="72"/>
        <v>1488331000</v>
      </c>
      <c r="M1184" s="2">
        <f t="shared" si="73"/>
        <v>2140713000</v>
      </c>
      <c r="N1184" s="2">
        <f t="shared" si="74"/>
        <v>652382000</v>
      </c>
    </row>
    <row r="1185" spans="1:14" x14ac:dyDescent="0.3">
      <c r="A1185" t="s">
        <v>420</v>
      </c>
      <c r="B1185" t="s">
        <v>7</v>
      </c>
      <c r="C1185" s="1">
        <v>42369</v>
      </c>
      <c r="D1185" s="65">
        <f t="shared" si="71"/>
        <v>2015</v>
      </c>
      <c r="E1185" s="66" t="s">
        <v>3</v>
      </c>
      <c r="F1185" s="66" t="s">
        <v>421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>
        <v>0</v>
      </c>
      <c r="L1185" s="2">
        <f t="shared" si="72"/>
        <v>1390117000</v>
      </c>
      <c r="M1185" s="2">
        <f t="shared" si="73"/>
        <v>2019469000</v>
      </c>
      <c r="N1185" s="2">
        <f t="shared" si="74"/>
        <v>629352000</v>
      </c>
    </row>
    <row r="1186" spans="1:14" x14ac:dyDescent="0.3">
      <c r="A1186" t="s">
        <v>422</v>
      </c>
      <c r="B1186" t="s">
        <v>2</v>
      </c>
      <c r="C1186" s="1">
        <v>41274</v>
      </c>
      <c r="D1186" s="65">
        <f t="shared" si="71"/>
        <v>2012</v>
      </c>
      <c r="E1186" s="66" t="s">
        <v>3</v>
      </c>
      <c r="F1186" s="66" t="s">
        <v>117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2">
        <f t="shared" si="72"/>
        <v>1368300000</v>
      </c>
      <c r="M1186" s="2">
        <f t="shared" si="73"/>
        <v>2688500000</v>
      </c>
      <c r="N1186" s="2">
        <f t="shared" si="74"/>
        <v>1320200000</v>
      </c>
    </row>
    <row r="1187" spans="1:14" x14ac:dyDescent="0.3">
      <c r="A1187" t="s">
        <v>422</v>
      </c>
      <c r="B1187" t="s">
        <v>5</v>
      </c>
      <c r="C1187" s="1">
        <v>41639</v>
      </c>
      <c r="D1187" s="65">
        <f t="shared" si="71"/>
        <v>2013</v>
      </c>
      <c r="E1187" s="66" t="s">
        <v>3</v>
      </c>
      <c r="F1187" s="66" t="s">
        <v>117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2">
        <f t="shared" si="72"/>
        <v>1382600000</v>
      </c>
      <c r="M1187" s="2">
        <f t="shared" si="73"/>
        <v>2760300000</v>
      </c>
      <c r="N1187" s="2">
        <f t="shared" si="74"/>
        <v>1377700000</v>
      </c>
    </row>
    <row r="1188" spans="1:14" x14ac:dyDescent="0.3">
      <c r="A1188" t="s">
        <v>422</v>
      </c>
      <c r="B1188" t="s">
        <v>6</v>
      </c>
      <c r="C1188" s="1">
        <v>42004</v>
      </c>
      <c r="D1188" s="65">
        <f t="shared" si="71"/>
        <v>2014</v>
      </c>
      <c r="E1188" s="66" t="s">
        <v>3</v>
      </c>
      <c r="F1188" s="66" t="s">
        <v>117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2">
        <f t="shared" si="72"/>
        <v>1365500000</v>
      </c>
      <c r="M1188" s="2">
        <f t="shared" si="73"/>
        <v>3052800000</v>
      </c>
      <c r="N1188" s="2">
        <f t="shared" si="74"/>
        <v>1687300000</v>
      </c>
    </row>
    <row r="1189" spans="1:14" x14ac:dyDescent="0.3">
      <c r="A1189" t="s">
        <v>422</v>
      </c>
      <c r="B1189" t="s">
        <v>7</v>
      </c>
      <c r="C1189" s="1">
        <v>42369</v>
      </c>
      <c r="D1189" s="65">
        <f t="shared" si="71"/>
        <v>2015</v>
      </c>
      <c r="E1189" s="66" t="s">
        <v>3</v>
      </c>
      <c r="F1189" s="66" t="s">
        <v>117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2">
        <f t="shared" si="72"/>
        <v>1365000000</v>
      </c>
      <c r="M1189" s="2">
        <f t="shared" si="73"/>
        <v>3379200000</v>
      </c>
      <c r="N1189" s="2">
        <f t="shared" si="74"/>
        <v>2014200000</v>
      </c>
    </row>
    <row r="1190" spans="1:14" x14ac:dyDescent="0.3">
      <c r="A1190" t="s">
        <v>423</v>
      </c>
      <c r="B1190" t="s">
        <v>2</v>
      </c>
      <c r="C1190" s="1">
        <v>41639</v>
      </c>
      <c r="D1190" s="65">
        <f t="shared" si="71"/>
        <v>2013</v>
      </c>
      <c r="E1190" s="66" t="s">
        <v>32</v>
      </c>
      <c r="F1190" s="66" t="s">
        <v>33</v>
      </c>
      <c r="G1190" s="2">
        <v>15598000000</v>
      </c>
      <c r="H1190" s="2">
        <v>11759000000</v>
      </c>
      <c r="I1190">
        <v>0</v>
      </c>
      <c r="J1190">
        <v>0</v>
      </c>
      <c r="K1190" s="2">
        <v>2077000000</v>
      </c>
      <c r="L1190" s="2">
        <f t="shared" si="72"/>
        <v>2077000000</v>
      </c>
      <c r="M1190" s="2">
        <f t="shared" si="73"/>
        <v>3839000000</v>
      </c>
      <c r="N1190" s="2">
        <f t="shared" si="74"/>
        <v>1762000000</v>
      </c>
    </row>
    <row r="1191" spans="1:14" x14ac:dyDescent="0.3">
      <c r="A1191" t="s">
        <v>423</v>
      </c>
      <c r="B1191" t="s">
        <v>5</v>
      </c>
      <c r="C1191" s="1">
        <v>42004</v>
      </c>
      <c r="D1191" s="65">
        <f t="shared" si="71"/>
        <v>2014</v>
      </c>
      <c r="E1191" s="66" t="s">
        <v>32</v>
      </c>
      <c r="F1191" s="66" t="s">
        <v>33</v>
      </c>
      <c r="G1191" s="2">
        <v>17090000000</v>
      </c>
      <c r="H1191" s="2">
        <v>12207000000</v>
      </c>
      <c r="I1191">
        <v>0</v>
      </c>
      <c r="J1191">
        <v>0</v>
      </c>
      <c r="K1191" s="2">
        <v>2433000000</v>
      </c>
      <c r="L1191" s="2">
        <f t="shared" si="72"/>
        <v>2433000000</v>
      </c>
      <c r="M1191" s="2">
        <f t="shared" si="73"/>
        <v>4883000000</v>
      </c>
      <c r="N1191" s="2">
        <f t="shared" si="74"/>
        <v>2450000000</v>
      </c>
    </row>
    <row r="1192" spans="1:14" x14ac:dyDescent="0.3">
      <c r="A1192" t="s">
        <v>423</v>
      </c>
      <c r="B1192" t="s">
        <v>6</v>
      </c>
      <c r="C1192" s="1">
        <v>42369</v>
      </c>
      <c r="D1192" s="65">
        <f t="shared" si="71"/>
        <v>2015</v>
      </c>
      <c r="E1192" s="66" t="s">
        <v>32</v>
      </c>
      <c r="F1192" s="66" t="s">
        <v>33</v>
      </c>
      <c r="G1192" s="2">
        <v>16833000000</v>
      </c>
      <c r="H1192" s="2">
        <v>12713000000</v>
      </c>
      <c r="I1192">
        <v>0</v>
      </c>
      <c r="J1192">
        <v>0</v>
      </c>
      <c r="K1192" s="2">
        <v>2612000000</v>
      </c>
      <c r="L1192" s="2">
        <f t="shared" si="72"/>
        <v>2612000000</v>
      </c>
      <c r="M1192" s="2">
        <f t="shared" si="73"/>
        <v>4120000000</v>
      </c>
      <c r="N1192" s="2">
        <f t="shared" si="74"/>
        <v>1508000000</v>
      </c>
    </row>
    <row r="1193" spans="1:14" x14ac:dyDescent="0.3">
      <c r="A1193" t="s">
        <v>423</v>
      </c>
      <c r="B1193" t="s">
        <v>7</v>
      </c>
      <c r="C1193" s="1">
        <v>42735</v>
      </c>
      <c r="D1193" s="65">
        <f t="shared" si="71"/>
        <v>2016</v>
      </c>
      <c r="E1193" s="66" t="s">
        <v>32</v>
      </c>
      <c r="F1193" s="66" t="s">
        <v>33</v>
      </c>
      <c r="G1193" s="2">
        <v>17666000000</v>
      </c>
      <c r="H1193" s="2">
        <v>12734000000</v>
      </c>
      <c r="I1193">
        <v>0</v>
      </c>
      <c r="J1193">
        <v>0</v>
      </c>
      <c r="K1193" s="2">
        <v>2755000000</v>
      </c>
      <c r="L1193" s="2">
        <f t="shared" si="72"/>
        <v>2755000000</v>
      </c>
      <c r="M1193" s="2">
        <f t="shared" si="73"/>
        <v>4932000000</v>
      </c>
      <c r="N1193" s="2">
        <f t="shared" si="74"/>
        <v>2177000000</v>
      </c>
    </row>
    <row r="1194" spans="1:14" x14ac:dyDescent="0.3">
      <c r="A1194" t="s">
        <v>424</v>
      </c>
      <c r="B1194" t="s">
        <v>2</v>
      </c>
      <c r="C1194" s="1">
        <v>41274</v>
      </c>
      <c r="D1194" s="65">
        <f t="shared" si="71"/>
        <v>2012</v>
      </c>
      <c r="E1194" s="66" t="s">
        <v>9</v>
      </c>
      <c r="F1194" s="66" t="s">
        <v>67</v>
      </c>
      <c r="G1194" s="2">
        <v>5260956000</v>
      </c>
      <c r="H1194" s="2">
        <v>1177275000</v>
      </c>
      <c r="I1194" s="2">
        <v>2188747000</v>
      </c>
      <c r="J1194">
        <v>0</v>
      </c>
      <c r="K1194" s="2">
        <v>65141000</v>
      </c>
      <c r="L1194" s="2">
        <f t="shared" si="72"/>
        <v>2253888000</v>
      </c>
      <c r="M1194" s="2">
        <f t="shared" si="73"/>
        <v>4083681000</v>
      </c>
      <c r="N1194" s="2">
        <f t="shared" si="74"/>
        <v>1829793000</v>
      </c>
    </row>
    <row r="1195" spans="1:14" x14ac:dyDescent="0.3">
      <c r="A1195" t="s">
        <v>424</v>
      </c>
      <c r="B1195" t="s">
        <v>5</v>
      </c>
      <c r="C1195" s="1">
        <v>41639</v>
      </c>
      <c r="D1195" s="65">
        <f t="shared" si="71"/>
        <v>2013</v>
      </c>
      <c r="E1195" s="66" t="s">
        <v>9</v>
      </c>
      <c r="F1195" s="66" t="s">
        <v>67</v>
      </c>
      <c r="G1195" s="2">
        <v>6793306000</v>
      </c>
      <c r="H1195" s="2">
        <v>1077420000</v>
      </c>
      <c r="I1195" s="2">
        <v>3185497000</v>
      </c>
      <c r="J1195">
        <v>0</v>
      </c>
      <c r="K1195" s="2">
        <v>117975000</v>
      </c>
      <c r="L1195" s="2">
        <f t="shared" si="72"/>
        <v>3303472000</v>
      </c>
      <c r="M1195" s="2">
        <f t="shared" si="73"/>
        <v>5715886000</v>
      </c>
      <c r="N1195" s="2">
        <f t="shared" si="74"/>
        <v>2412414000</v>
      </c>
    </row>
    <row r="1196" spans="1:14" x14ac:dyDescent="0.3">
      <c r="A1196" t="s">
        <v>424</v>
      </c>
      <c r="B1196" t="s">
        <v>6</v>
      </c>
      <c r="C1196" s="1">
        <v>42004</v>
      </c>
      <c r="D1196" s="65">
        <f t="shared" si="71"/>
        <v>2014</v>
      </c>
      <c r="E1196" s="66" t="s">
        <v>9</v>
      </c>
      <c r="F1196" s="66" t="s">
        <v>67</v>
      </c>
      <c r="G1196" s="2">
        <v>8441971000</v>
      </c>
      <c r="H1196" s="2">
        <v>857841000</v>
      </c>
      <c r="I1196" s="2">
        <v>4302998000</v>
      </c>
      <c r="J1196">
        <v>0</v>
      </c>
      <c r="K1196" s="2">
        <v>207820000</v>
      </c>
      <c r="L1196" s="2">
        <f t="shared" si="72"/>
        <v>4510818000</v>
      </c>
      <c r="M1196" s="2">
        <f t="shared" si="73"/>
        <v>7584130000</v>
      </c>
      <c r="N1196" s="2">
        <f t="shared" si="74"/>
        <v>3073312000</v>
      </c>
    </row>
    <row r="1197" spans="1:14" x14ac:dyDescent="0.3">
      <c r="A1197" t="s">
        <v>424</v>
      </c>
      <c r="B1197" t="s">
        <v>7</v>
      </c>
      <c r="C1197" s="1">
        <v>42369</v>
      </c>
      <c r="D1197" s="65">
        <f t="shared" si="71"/>
        <v>2015</v>
      </c>
      <c r="E1197" s="66" t="s">
        <v>9</v>
      </c>
      <c r="F1197" s="66" t="s">
        <v>67</v>
      </c>
      <c r="G1197" s="2">
        <v>9223987000</v>
      </c>
      <c r="H1197" s="2">
        <v>632180000</v>
      </c>
      <c r="I1197" s="2">
        <v>5060406000</v>
      </c>
      <c r="J1197">
        <v>0</v>
      </c>
      <c r="K1197" s="2">
        <v>272494000</v>
      </c>
      <c r="L1197" s="2">
        <f t="shared" si="72"/>
        <v>5332900000</v>
      </c>
      <c r="M1197" s="2">
        <f t="shared" si="73"/>
        <v>8591807000</v>
      </c>
      <c r="N1197" s="2">
        <f t="shared" si="74"/>
        <v>3258907000</v>
      </c>
    </row>
    <row r="1198" spans="1:14" x14ac:dyDescent="0.3">
      <c r="A1198" t="s">
        <v>425</v>
      </c>
      <c r="B1198" t="s">
        <v>2</v>
      </c>
      <c r="C1198" s="1">
        <v>41391</v>
      </c>
      <c r="D1198" s="65">
        <f t="shared" si="71"/>
        <v>2013</v>
      </c>
      <c r="E1198" s="66" t="s">
        <v>15</v>
      </c>
      <c r="F1198" s="66" t="s">
        <v>156</v>
      </c>
      <c r="G1198" s="2">
        <v>3637212000</v>
      </c>
      <c r="H1198" s="2">
        <v>2446443000</v>
      </c>
      <c r="I1198">
        <v>0</v>
      </c>
      <c r="J1198">
        <v>0</v>
      </c>
      <c r="K1198">
        <v>0</v>
      </c>
      <c r="L1198" s="2">
        <f t="shared" si="72"/>
        <v>0</v>
      </c>
      <c r="M1198" s="2">
        <f t="shared" si="73"/>
        <v>1190769000</v>
      </c>
      <c r="N1198" s="2">
        <f t="shared" si="74"/>
        <v>1190769000</v>
      </c>
    </row>
    <row r="1199" spans="1:14" x14ac:dyDescent="0.3">
      <c r="A1199" t="s">
        <v>425</v>
      </c>
      <c r="B1199" t="s">
        <v>5</v>
      </c>
      <c r="C1199" s="1">
        <v>41755</v>
      </c>
      <c r="D1199" s="65">
        <f t="shared" si="71"/>
        <v>2014</v>
      </c>
      <c r="E1199" s="66" t="s">
        <v>15</v>
      </c>
      <c r="F1199" s="66" t="s">
        <v>156</v>
      </c>
      <c r="G1199" s="2">
        <v>3585141000</v>
      </c>
      <c r="H1199" s="2">
        <v>2566444000</v>
      </c>
      <c r="I1199">
        <v>0</v>
      </c>
      <c r="J1199">
        <v>0</v>
      </c>
      <c r="K1199">
        <v>0</v>
      </c>
      <c r="L1199" s="2">
        <f t="shared" si="72"/>
        <v>0</v>
      </c>
      <c r="M1199" s="2">
        <f t="shared" si="73"/>
        <v>1018697000</v>
      </c>
      <c r="N1199" s="2">
        <f t="shared" si="74"/>
        <v>1018697000</v>
      </c>
    </row>
    <row r="1200" spans="1:14" x14ac:dyDescent="0.3">
      <c r="A1200" t="s">
        <v>425</v>
      </c>
      <c r="B1200" t="s">
        <v>6</v>
      </c>
      <c r="C1200" s="1">
        <v>42119</v>
      </c>
      <c r="D1200" s="65">
        <f t="shared" si="71"/>
        <v>2015</v>
      </c>
      <c r="E1200" s="66" t="s">
        <v>15</v>
      </c>
      <c r="F1200" s="66" t="s">
        <v>156</v>
      </c>
      <c r="G1200" s="2">
        <v>3910865000</v>
      </c>
      <c r="H1200" s="2">
        <v>2850316000</v>
      </c>
      <c r="I1200">
        <v>0</v>
      </c>
      <c r="J1200">
        <v>0</v>
      </c>
      <c r="K1200">
        <v>0</v>
      </c>
      <c r="L1200" s="2">
        <f t="shared" si="72"/>
        <v>0</v>
      </c>
      <c r="M1200" s="2">
        <f t="shared" si="73"/>
        <v>1060549000</v>
      </c>
      <c r="N1200" s="2">
        <f t="shared" si="74"/>
        <v>1060549000</v>
      </c>
    </row>
    <row r="1201" spans="1:14" x14ac:dyDescent="0.3">
      <c r="A1201" t="s">
        <v>425</v>
      </c>
      <c r="B1201" t="s">
        <v>7</v>
      </c>
      <c r="C1201" s="1">
        <v>42490</v>
      </c>
      <c r="D1201" s="65">
        <f t="shared" si="71"/>
        <v>2016</v>
      </c>
      <c r="E1201" s="66" t="s">
        <v>15</v>
      </c>
      <c r="F1201" s="66" t="s">
        <v>156</v>
      </c>
      <c r="G1201" s="2">
        <v>5386703000</v>
      </c>
      <c r="H1201" s="2">
        <v>4063955000</v>
      </c>
      <c r="I1201">
        <v>0</v>
      </c>
      <c r="J1201">
        <v>0</v>
      </c>
      <c r="K1201">
        <v>0</v>
      </c>
      <c r="L1201" s="2">
        <f t="shared" si="72"/>
        <v>0</v>
      </c>
      <c r="M1201" s="2">
        <f t="shared" si="73"/>
        <v>1322748000</v>
      </c>
      <c r="N1201" s="2">
        <f t="shared" si="74"/>
        <v>1322748000</v>
      </c>
    </row>
    <row r="1202" spans="1:14" x14ac:dyDescent="0.3">
      <c r="A1202" t="s">
        <v>426</v>
      </c>
      <c r="B1202" t="s">
        <v>2</v>
      </c>
      <c r="C1202" s="1">
        <v>41274</v>
      </c>
      <c r="D1202" s="65">
        <f t="shared" si="71"/>
        <v>2012</v>
      </c>
      <c r="E1202" s="66" t="s">
        <v>32</v>
      </c>
      <c r="F1202" s="66" t="s">
        <v>35</v>
      </c>
      <c r="G1202" s="2">
        <v>9781000000</v>
      </c>
      <c r="H1202" s="2">
        <v>6351000000</v>
      </c>
      <c r="I1202" s="2">
        <v>98000000</v>
      </c>
      <c r="J1202">
        <v>0</v>
      </c>
      <c r="K1202" s="2">
        <v>1054000000</v>
      </c>
      <c r="L1202" s="2">
        <f t="shared" si="72"/>
        <v>1152000000</v>
      </c>
      <c r="M1202" s="2">
        <f t="shared" si="73"/>
        <v>3430000000</v>
      </c>
      <c r="N1202" s="2">
        <f t="shared" si="74"/>
        <v>2278000000</v>
      </c>
    </row>
    <row r="1203" spans="1:14" x14ac:dyDescent="0.3">
      <c r="A1203" t="s">
        <v>426</v>
      </c>
      <c r="B1203" t="s">
        <v>5</v>
      </c>
      <c r="C1203" s="1">
        <v>41639</v>
      </c>
      <c r="D1203" s="65">
        <f t="shared" si="71"/>
        <v>2013</v>
      </c>
      <c r="E1203" s="66" t="s">
        <v>32</v>
      </c>
      <c r="F1203" s="66" t="s">
        <v>35</v>
      </c>
      <c r="G1203" s="2">
        <v>9968000000</v>
      </c>
      <c r="H1203" s="2">
        <v>6423000000</v>
      </c>
      <c r="I1203" s="2">
        <v>68000000</v>
      </c>
      <c r="J1203">
        <v>0</v>
      </c>
      <c r="K1203" s="2">
        <v>1178000000</v>
      </c>
      <c r="L1203" s="2">
        <f t="shared" si="72"/>
        <v>1246000000</v>
      </c>
      <c r="M1203" s="2">
        <f t="shared" si="73"/>
        <v>3545000000</v>
      </c>
      <c r="N1203" s="2">
        <f t="shared" si="74"/>
        <v>2299000000</v>
      </c>
    </row>
    <row r="1204" spans="1:14" x14ac:dyDescent="0.3">
      <c r="A1204" t="s">
        <v>426</v>
      </c>
      <c r="B1204" t="s">
        <v>6</v>
      </c>
      <c r="C1204" s="1">
        <v>42004</v>
      </c>
      <c r="D1204" s="65">
        <f t="shared" si="71"/>
        <v>2014</v>
      </c>
      <c r="E1204" s="66" t="s">
        <v>32</v>
      </c>
      <c r="F1204" s="66" t="s">
        <v>35</v>
      </c>
      <c r="G1204" s="2">
        <v>10886000000</v>
      </c>
      <c r="H1204" s="2">
        <v>7036000000</v>
      </c>
      <c r="I1204">
        <v>0</v>
      </c>
      <c r="J1204">
        <v>0</v>
      </c>
      <c r="K1204" s="2">
        <v>1227000000</v>
      </c>
      <c r="L1204" s="2">
        <f t="shared" si="72"/>
        <v>1227000000</v>
      </c>
      <c r="M1204" s="2">
        <f t="shared" si="73"/>
        <v>3850000000</v>
      </c>
      <c r="N1204" s="2">
        <f t="shared" si="74"/>
        <v>2623000000</v>
      </c>
    </row>
    <row r="1205" spans="1:14" x14ac:dyDescent="0.3">
      <c r="A1205" t="s">
        <v>426</v>
      </c>
      <c r="B1205" t="s">
        <v>7</v>
      </c>
      <c r="C1205" s="1">
        <v>42369</v>
      </c>
      <c r="D1205" s="65">
        <f t="shared" si="71"/>
        <v>2015</v>
      </c>
      <c r="E1205" s="66" t="s">
        <v>32</v>
      </c>
      <c r="F1205" s="66" t="s">
        <v>35</v>
      </c>
      <c r="G1205" s="2">
        <v>10415000000</v>
      </c>
      <c r="H1205" s="2">
        <v>6239000000</v>
      </c>
      <c r="I1205">
        <v>0</v>
      </c>
      <c r="J1205">
        <v>0</v>
      </c>
      <c r="K1205" s="2">
        <v>1214000000</v>
      </c>
      <c r="L1205" s="2">
        <f t="shared" si="72"/>
        <v>1214000000</v>
      </c>
      <c r="M1205" s="2">
        <f t="shared" si="73"/>
        <v>4176000000</v>
      </c>
      <c r="N1205" s="2">
        <f t="shared" si="74"/>
        <v>2962000000</v>
      </c>
    </row>
    <row r="1206" spans="1:14" x14ac:dyDescent="0.3">
      <c r="A1206" t="s">
        <v>427</v>
      </c>
      <c r="B1206" t="s">
        <v>2</v>
      </c>
      <c r="C1206" s="1">
        <v>41636</v>
      </c>
      <c r="D1206" s="65">
        <f t="shared" si="71"/>
        <v>2013</v>
      </c>
      <c r="E1206" s="66" t="s">
        <v>26</v>
      </c>
      <c r="F1206" s="66" t="s">
        <v>204</v>
      </c>
      <c r="G1206" s="2">
        <v>66415000000</v>
      </c>
      <c r="H1206" s="2">
        <v>31243000000</v>
      </c>
      <c r="I1206" s="2">
        <v>25357000000</v>
      </c>
      <c r="J1206">
        <v>0</v>
      </c>
      <c r="K1206" s="2">
        <v>110000000</v>
      </c>
      <c r="L1206" s="2">
        <f t="shared" si="72"/>
        <v>25467000000</v>
      </c>
      <c r="M1206" s="2">
        <f t="shared" si="73"/>
        <v>35172000000</v>
      </c>
      <c r="N1206" s="2">
        <f t="shared" si="74"/>
        <v>9705000000</v>
      </c>
    </row>
    <row r="1207" spans="1:14" x14ac:dyDescent="0.3">
      <c r="A1207" t="s">
        <v>427</v>
      </c>
      <c r="B1207" t="s">
        <v>5</v>
      </c>
      <c r="C1207" s="1">
        <v>42000</v>
      </c>
      <c r="D1207" s="65">
        <f t="shared" si="71"/>
        <v>2014</v>
      </c>
      <c r="E1207" s="66" t="s">
        <v>26</v>
      </c>
      <c r="F1207" s="66" t="s">
        <v>204</v>
      </c>
      <c r="G1207" s="2">
        <v>66683000000</v>
      </c>
      <c r="H1207" s="2">
        <v>31238000000</v>
      </c>
      <c r="I1207" s="2">
        <v>25772000000</v>
      </c>
      <c r="J1207">
        <v>0</v>
      </c>
      <c r="K1207" s="2">
        <v>92000000</v>
      </c>
      <c r="L1207" s="2">
        <f t="shared" si="72"/>
        <v>25864000000</v>
      </c>
      <c r="M1207" s="2">
        <f t="shared" si="73"/>
        <v>35445000000</v>
      </c>
      <c r="N1207" s="2">
        <f t="shared" si="74"/>
        <v>9581000000</v>
      </c>
    </row>
    <row r="1208" spans="1:14" x14ac:dyDescent="0.3">
      <c r="A1208" t="s">
        <v>427</v>
      </c>
      <c r="B1208" t="s">
        <v>6</v>
      </c>
      <c r="C1208" s="1">
        <v>42364</v>
      </c>
      <c r="D1208" s="65">
        <f t="shared" si="71"/>
        <v>2015</v>
      </c>
      <c r="E1208" s="66" t="s">
        <v>26</v>
      </c>
      <c r="F1208" s="66" t="s">
        <v>204</v>
      </c>
      <c r="G1208" s="2">
        <v>63056000000</v>
      </c>
      <c r="H1208" s="2">
        <v>28731000000</v>
      </c>
      <c r="I1208" s="2">
        <v>24538000000</v>
      </c>
      <c r="J1208">
        <v>0</v>
      </c>
      <c r="K1208" s="2">
        <v>75000000</v>
      </c>
      <c r="L1208" s="2">
        <f t="shared" si="72"/>
        <v>24613000000</v>
      </c>
      <c r="M1208" s="2">
        <f t="shared" si="73"/>
        <v>34325000000</v>
      </c>
      <c r="N1208" s="2">
        <f t="shared" si="74"/>
        <v>9712000000</v>
      </c>
    </row>
    <row r="1209" spans="1:14" x14ac:dyDescent="0.3">
      <c r="A1209" t="s">
        <v>427</v>
      </c>
      <c r="B1209" t="s">
        <v>7</v>
      </c>
      <c r="C1209" s="1">
        <v>42735</v>
      </c>
      <c r="D1209" s="65">
        <f t="shared" si="71"/>
        <v>2016</v>
      </c>
      <c r="E1209" s="66" t="s">
        <v>26</v>
      </c>
      <c r="F1209" s="66" t="s">
        <v>204</v>
      </c>
      <c r="G1209" s="2">
        <v>62799000000</v>
      </c>
      <c r="H1209" s="2">
        <v>28209000000</v>
      </c>
      <c r="I1209" s="2">
        <v>24735000000</v>
      </c>
      <c r="J1209">
        <v>0</v>
      </c>
      <c r="K1209" s="2">
        <v>70000000</v>
      </c>
      <c r="L1209" s="2">
        <f t="shared" si="72"/>
        <v>24805000000</v>
      </c>
      <c r="M1209" s="2">
        <f t="shared" si="73"/>
        <v>34590000000</v>
      </c>
      <c r="N1209" s="2">
        <f t="shared" si="74"/>
        <v>9785000000</v>
      </c>
    </row>
    <row r="1210" spans="1:14" x14ac:dyDescent="0.3">
      <c r="A1210" t="s">
        <v>428</v>
      </c>
      <c r="B1210" t="s">
        <v>2</v>
      </c>
      <c r="C1210" s="1">
        <v>41274</v>
      </c>
      <c r="D1210" s="65">
        <f t="shared" si="71"/>
        <v>2012</v>
      </c>
      <c r="E1210" s="66" t="s">
        <v>15</v>
      </c>
      <c r="F1210" s="66" t="s">
        <v>16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2">
        <f t="shared" si="72"/>
        <v>27762000000</v>
      </c>
      <c r="M1210" s="2">
        <f t="shared" si="73"/>
        <v>44836000000</v>
      </c>
      <c r="N1210" s="2">
        <f t="shared" si="74"/>
        <v>17074000000</v>
      </c>
    </row>
    <row r="1211" spans="1:14" x14ac:dyDescent="0.3">
      <c r="A1211" t="s">
        <v>428</v>
      </c>
      <c r="B1211" t="s">
        <v>5</v>
      </c>
      <c r="C1211" s="1">
        <v>41639</v>
      </c>
      <c r="D1211" s="65">
        <f t="shared" si="71"/>
        <v>2013</v>
      </c>
      <c r="E1211" s="66" t="s">
        <v>15</v>
      </c>
      <c r="F1211" s="66" t="s">
        <v>16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2">
        <f t="shared" si="72"/>
        <v>25632000000</v>
      </c>
      <c r="M1211" s="2">
        <f t="shared" si="73"/>
        <v>41998000000</v>
      </c>
      <c r="N1211" s="2">
        <f t="shared" si="74"/>
        <v>16366000000</v>
      </c>
    </row>
    <row r="1212" spans="1:14" x14ac:dyDescent="0.3">
      <c r="A1212" t="s">
        <v>428</v>
      </c>
      <c r="B1212" t="s">
        <v>6</v>
      </c>
      <c r="C1212" s="1">
        <v>42004</v>
      </c>
      <c r="D1212" s="65">
        <f t="shared" si="71"/>
        <v>2014</v>
      </c>
      <c r="E1212" s="66" t="s">
        <v>15</v>
      </c>
      <c r="F1212" s="66" t="s">
        <v>16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2">
        <f t="shared" si="72"/>
        <v>26529000000</v>
      </c>
      <c r="M1212" s="2">
        <f t="shared" si="73"/>
        <v>40028000000</v>
      </c>
      <c r="N1212" s="2">
        <f t="shared" si="74"/>
        <v>13499000000</v>
      </c>
    </row>
    <row r="1213" spans="1:14" x14ac:dyDescent="0.3">
      <c r="A1213" t="s">
        <v>428</v>
      </c>
      <c r="B1213" t="s">
        <v>7</v>
      </c>
      <c r="C1213" s="1">
        <v>42369</v>
      </c>
      <c r="D1213" s="65">
        <f t="shared" si="71"/>
        <v>2015</v>
      </c>
      <c r="E1213" s="66" t="s">
        <v>15</v>
      </c>
      <c r="F1213" s="66" t="s">
        <v>16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2">
        <f t="shared" si="72"/>
        <v>26227000000</v>
      </c>
      <c r="M1213" s="2">
        <f t="shared" si="73"/>
        <v>39203000000</v>
      </c>
      <c r="N1213" s="2">
        <f t="shared" si="74"/>
        <v>12976000000</v>
      </c>
    </row>
    <row r="1214" spans="1:14" x14ac:dyDescent="0.3">
      <c r="A1214" t="s">
        <v>429</v>
      </c>
      <c r="B1214" t="s">
        <v>2</v>
      </c>
      <c r="C1214" s="1">
        <v>41639</v>
      </c>
      <c r="D1214" s="65">
        <f t="shared" si="71"/>
        <v>2013</v>
      </c>
      <c r="E1214" s="66" t="s">
        <v>37</v>
      </c>
      <c r="F1214" s="66" t="s">
        <v>369</v>
      </c>
      <c r="G1214" s="2">
        <v>9289500000</v>
      </c>
      <c r="H1214" s="2">
        <v>4683600000</v>
      </c>
      <c r="I1214" s="2">
        <v>189000000</v>
      </c>
      <c r="J1214">
        <v>0</v>
      </c>
      <c r="K1214" s="2">
        <v>3292900000</v>
      </c>
      <c r="L1214" s="2">
        <f t="shared" si="72"/>
        <v>3481900000</v>
      </c>
      <c r="M1214" s="2">
        <f t="shared" si="73"/>
        <v>4605900000</v>
      </c>
      <c r="N1214" s="2">
        <f t="shared" si="74"/>
        <v>1124000000</v>
      </c>
    </row>
    <row r="1215" spans="1:14" x14ac:dyDescent="0.3">
      <c r="A1215" t="s">
        <v>429</v>
      </c>
      <c r="B1215" t="s">
        <v>5</v>
      </c>
      <c r="C1215" s="1">
        <v>42004</v>
      </c>
      <c r="D1215" s="65">
        <f t="shared" si="71"/>
        <v>2014</v>
      </c>
      <c r="E1215" s="66" t="s">
        <v>37</v>
      </c>
      <c r="F1215" s="66" t="s">
        <v>369</v>
      </c>
      <c r="G1215" s="2">
        <v>10477600000</v>
      </c>
      <c r="H1215" s="2">
        <v>5231000000</v>
      </c>
      <c r="I1215" s="2">
        <v>177400000</v>
      </c>
      <c r="J1215">
        <v>0</v>
      </c>
      <c r="K1215" s="2">
        <v>3574300000</v>
      </c>
      <c r="L1215" s="2">
        <f t="shared" si="72"/>
        <v>3751700000</v>
      </c>
      <c r="M1215" s="2">
        <f t="shared" si="73"/>
        <v>5246600000</v>
      </c>
      <c r="N1215" s="2">
        <f t="shared" si="74"/>
        <v>1494900000</v>
      </c>
    </row>
    <row r="1216" spans="1:14" x14ac:dyDescent="0.3">
      <c r="A1216" t="s">
        <v>429</v>
      </c>
      <c r="B1216" t="s">
        <v>6</v>
      </c>
      <c r="C1216" s="1">
        <v>42369</v>
      </c>
      <c r="D1216" s="65">
        <f t="shared" si="71"/>
        <v>2015</v>
      </c>
      <c r="E1216" s="66" t="s">
        <v>37</v>
      </c>
      <c r="F1216" s="66" t="s">
        <v>369</v>
      </c>
      <c r="G1216" s="2">
        <v>11964400000</v>
      </c>
      <c r="H1216" s="2">
        <v>6697700000</v>
      </c>
      <c r="I1216" s="2">
        <v>163500000</v>
      </c>
      <c r="J1216">
        <v>0</v>
      </c>
      <c r="K1216" s="2">
        <v>3672400000</v>
      </c>
      <c r="L1216" s="2">
        <f t="shared" si="72"/>
        <v>3835900000</v>
      </c>
      <c r="M1216" s="2">
        <f t="shared" si="73"/>
        <v>5266700000</v>
      </c>
      <c r="N1216" s="2">
        <f t="shared" si="74"/>
        <v>1430800000</v>
      </c>
    </row>
    <row r="1217" spans="1:14" x14ac:dyDescent="0.3">
      <c r="A1217" t="s">
        <v>429</v>
      </c>
      <c r="B1217" t="s">
        <v>7</v>
      </c>
      <c r="C1217" s="1">
        <v>42735</v>
      </c>
      <c r="D1217" s="65">
        <f t="shared" si="71"/>
        <v>2016</v>
      </c>
      <c r="E1217" s="66" t="s">
        <v>37</v>
      </c>
      <c r="F1217" s="66" t="s">
        <v>369</v>
      </c>
      <c r="G1217" s="2">
        <v>12394100000</v>
      </c>
      <c r="H1217" s="2">
        <v>6913200000</v>
      </c>
      <c r="I1217" s="2">
        <v>156600000</v>
      </c>
      <c r="J1217">
        <v>0</v>
      </c>
      <c r="K1217" s="2">
        <v>3732600000</v>
      </c>
      <c r="L1217" s="2">
        <f t="shared" si="72"/>
        <v>3889200000</v>
      </c>
      <c r="M1217" s="2">
        <f t="shared" si="73"/>
        <v>5480900000</v>
      </c>
      <c r="N1217" s="2">
        <f t="shared" si="74"/>
        <v>1591700000</v>
      </c>
    </row>
    <row r="1218" spans="1:14" x14ac:dyDescent="0.3">
      <c r="A1218" t="s">
        <v>430</v>
      </c>
      <c r="B1218" t="s">
        <v>2</v>
      </c>
      <c r="C1218" s="1">
        <v>41639</v>
      </c>
      <c r="D1218" s="65">
        <f t="shared" si="71"/>
        <v>2013</v>
      </c>
      <c r="E1218" s="66" t="s">
        <v>26</v>
      </c>
      <c r="F1218" s="66" t="s">
        <v>160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>
        <v>0</v>
      </c>
      <c r="L1218" s="2">
        <f t="shared" si="72"/>
        <v>1206340000</v>
      </c>
      <c r="M1218" s="2">
        <f t="shared" si="73"/>
        <v>1949390000</v>
      </c>
      <c r="N1218" s="2">
        <f t="shared" si="74"/>
        <v>743050000</v>
      </c>
    </row>
    <row r="1219" spans="1:14" x14ac:dyDescent="0.3">
      <c r="A1219" t="s">
        <v>430</v>
      </c>
      <c r="B1219" t="s">
        <v>5</v>
      </c>
      <c r="C1219" s="1">
        <v>42004</v>
      </c>
      <c r="D1219" s="65">
        <f t="shared" ref="D1219:D1282" si="75">YEAR(C1219)</f>
        <v>2014</v>
      </c>
      <c r="E1219" s="66" t="s">
        <v>26</v>
      </c>
      <c r="F1219" s="66" t="s">
        <v>160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>
        <v>0</v>
      </c>
      <c r="L1219" s="2">
        <f t="shared" ref="L1219:L1282" si="76">I1219+J1219+K1219</f>
        <v>1790620000</v>
      </c>
      <c r="M1219" s="2">
        <f t="shared" ref="M1219:M1282" si="77">G1219-H1219</f>
        <v>2614539000</v>
      </c>
      <c r="N1219" s="2">
        <f t="shared" ref="N1219:N1282" si="78">M1219-L1219</f>
        <v>823919000</v>
      </c>
    </row>
    <row r="1220" spans="1:14" x14ac:dyDescent="0.3">
      <c r="A1220" t="s">
        <v>430</v>
      </c>
      <c r="B1220" t="s">
        <v>6</v>
      </c>
      <c r="C1220" s="1">
        <v>42369</v>
      </c>
      <c r="D1220" s="65">
        <f t="shared" si="75"/>
        <v>2015</v>
      </c>
      <c r="E1220" s="66" t="s">
        <v>26</v>
      </c>
      <c r="F1220" s="66" t="s">
        <v>160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>
        <v>0</v>
      </c>
      <c r="L1220" s="2">
        <f t="shared" si="76"/>
        <v>2459103000</v>
      </c>
      <c r="M1220" s="2">
        <f t="shared" si="77"/>
        <v>3711019000</v>
      </c>
      <c r="N1220" s="2">
        <f t="shared" si="78"/>
        <v>1251916000</v>
      </c>
    </row>
    <row r="1221" spans="1:14" x14ac:dyDescent="0.3">
      <c r="A1221" t="s">
        <v>430</v>
      </c>
      <c r="B1221" t="s">
        <v>7</v>
      </c>
      <c r="C1221" s="1">
        <v>42735</v>
      </c>
      <c r="D1221" s="65">
        <f t="shared" si="75"/>
        <v>2016</v>
      </c>
      <c r="E1221" s="66" t="s">
        <v>26</v>
      </c>
      <c r="F1221" s="66" t="s">
        <v>160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>
        <v>0</v>
      </c>
      <c r="L1221" s="2">
        <f t="shared" si="76"/>
        <v>3229992000</v>
      </c>
      <c r="M1221" s="2">
        <f t="shared" si="77"/>
        <v>4560733000</v>
      </c>
      <c r="N1221" s="2">
        <f t="shared" si="78"/>
        <v>1330741000</v>
      </c>
    </row>
    <row r="1222" spans="1:14" x14ac:dyDescent="0.3">
      <c r="A1222" t="s">
        <v>431</v>
      </c>
      <c r="B1222" t="s">
        <v>2</v>
      </c>
      <c r="C1222" s="1">
        <v>41274</v>
      </c>
      <c r="D1222" s="65">
        <f t="shared" si="75"/>
        <v>2012</v>
      </c>
      <c r="E1222" s="66" t="s">
        <v>37</v>
      </c>
      <c r="F1222" s="66" t="s">
        <v>40</v>
      </c>
      <c r="G1222" s="2">
        <v>17083900000</v>
      </c>
      <c r="H1222" s="2">
        <v>15590900000</v>
      </c>
      <c r="I1222" s="2">
        <v>15400000</v>
      </c>
      <c r="J1222">
        <v>0</v>
      </c>
      <c r="K1222" s="2">
        <v>36100000</v>
      </c>
      <c r="L1222" s="2">
        <f t="shared" si="76"/>
        <v>51500000</v>
      </c>
      <c r="M1222" s="2">
        <f t="shared" si="77"/>
        <v>1493000000</v>
      </c>
      <c r="N1222" s="2">
        <f t="shared" si="78"/>
        <v>1441500000</v>
      </c>
    </row>
    <row r="1223" spans="1:14" x14ac:dyDescent="0.3">
      <c r="A1223" t="s">
        <v>431</v>
      </c>
      <c r="B1223" t="s">
        <v>5</v>
      </c>
      <c r="C1223" s="1">
        <v>41639</v>
      </c>
      <c r="D1223" s="65">
        <f t="shared" si="75"/>
        <v>2013</v>
      </c>
      <c r="E1223" s="66" t="s">
        <v>37</v>
      </c>
      <c r="F1223" s="66" t="s">
        <v>40</v>
      </c>
      <c r="G1223" s="2">
        <v>18170900000</v>
      </c>
      <c r="H1223" s="2">
        <v>16275100000</v>
      </c>
      <c r="I1223" s="2">
        <v>18800000</v>
      </c>
      <c r="J1223">
        <v>0</v>
      </c>
      <c r="K1223" s="2">
        <v>38800000</v>
      </c>
      <c r="L1223" s="2">
        <f t="shared" si="76"/>
        <v>57600000</v>
      </c>
      <c r="M1223" s="2">
        <f t="shared" si="77"/>
        <v>1895800000</v>
      </c>
      <c r="N1223" s="2">
        <f t="shared" si="78"/>
        <v>1838200000</v>
      </c>
    </row>
    <row r="1224" spans="1:14" x14ac:dyDescent="0.3">
      <c r="A1224" t="s">
        <v>431</v>
      </c>
      <c r="B1224" t="s">
        <v>6</v>
      </c>
      <c r="C1224" s="1">
        <v>42004</v>
      </c>
      <c r="D1224" s="65">
        <f t="shared" si="75"/>
        <v>2014</v>
      </c>
      <c r="E1224" s="66" t="s">
        <v>37</v>
      </c>
      <c r="F1224" s="66" t="s">
        <v>40</v>
      </c>
      <c r="G1224" s="2">
        <v>19391400000</v>
      </c>
      <c r="H1224" s="2">
        <v>17297300000</v>
      </c>
      <c r="I1224" s="2">
        <v>18900000</v>
      </c>
      <c r="J1224">
        <v>0</v>
      </c>
      <c r="K1224" s="2">
        <v>50900000</v>
      </c>
      <c r="L1224" s="2">
        <f t="shared" si="76"/>
        <v>69800000</v>
      </c>
      <c r="M1224" s="2">
        <f t="shared" si="77"/>
        <v>2094100000</v>
      </c>
      <c r="N1224" s="2">
        <f t="shared" si="78"/>
        <v>2024300000</v>
      </c>
    </row>
    <row r="1225" spans="1:14" x14ac:dyDescent="0.3">
      <c r="A1225" t="s">
        <v>431</v>
      </c>
      <c r="B1225" t="s">
        <v>7</v>
      </c>
      <c r="C1225" s="1">
        <v>42369</v>
      </c>
      <c r="D1225" s="65">
        <f t="shared" si="75"/>
        <v>2015</v>
      </c>
      <c r="E1225" s="66" t="s">
        <v>37</v>
      </c>
      <c r="F1225" s="66" t="s">
        <v>40</v>
      </c>
      <c r="G1225" s="2">
        <v>20853800000</v>
      </c>
      <c r="H1225" s="2">
        <v>18705900000</v>
      </c>
      <c r="I1225" s="2">
        <v>22800000</v>
      </c>
      <c r="J1225">
        <v>0</v>
      </c>
      <c r="K1225" s="2">
        <v>77500000</v>
      </c>
      <c r="L1225" s="2">
        <f t="shared" si="76"/>
        <v>100300000</v>
      </c>
      <c r="M1225" s="2">
        <f t="shared" si="77"/>
        <v>2147900000</v>
      </c>
      <c r="N1225" s="2">
        <f t="shared" si="78"/>
        <v>2047600000</v>
      </c>
    </row>
    <row r="1226" spans="1:14" x14ac:dyDescent="0.3">
      <c r="A1226" t="s">
        <v>432</v>
      </c>
      <c r="B1226" t="s">
        <v>2</v>
      </c>
      <c r="C1226" s="1">
        <v>41455</v>
      </c>
      <c r="D1226" s="65">
        <f t="shared" si="75"/>
        <v>2013</v>
      </c>
      <c r="E1226" s="66" t="s">
        <v>3</v>
      </c>
      <c r="F1226" s="66" t="s">
        <v>154</v>
      </c>
      <c r="G1226" s="2">
        <v>13015704000</v>
      </c>
      <c r="H1226" s="2">
        <v>10086675000</v>
      </c>
      <c r="I1226" s="2">
        <v>1554973000</v>
      </c>
      <c r="J1226">
        <v>0</v>
      </c>
      <c r="K1226">
        <v>0</v>
      </c>
      <c r="L1226" s="2">
        <f t="shared" si="76"/>
        <v>1554973000</v>
      </c>
      <c r="M1226" s="2">
        <f t="shared" si="77"/>
        <v>2929029000</v>
      </c>
      <c r="N1226" s="2">
        <f t="shared" si="78"/>
        <v>1374056000</v>
      </c>
    </row>
    <row r="1227" spans="1:14" x14ac:dyDescent="0.3">
      <c r="A1227" t="s">
        <v>432</v>
      </c>
      <c r="B1227" t="s">
        <v>5</v>
      </c>
      <c r="C1227" s="1">
        <v>41820</v>
      </c>
      <c r="D1227" s="65">
        <f t="shared" si="75"/>
        <v>2014</v>
      </c>
      <c r="E1227" s="66" t="s">
        <v>3</v>
      </c>
      <c r="F1227" s="66" t="s">
        <v>154</v>
      </c>
      <c r="G1227" s="2">
        <v>13215971000</v>
      </c>
      <c r="H1227" s="2">
        <v>10188227000</v>
      </c>
      <c r="I1227" s="2">
        <v>1633992000</v>
      </c>
      <c r="J1227">
        <v>0</v>
      </c>
      <c r="K1227">
        <v>0</v>
      </c>
      <c r="L1227" s="2">
        <f t="shared" si="76"/>
        <v>1633992000</v>
      </c>
      <c r="M1227" s="2">
        <f t="shared" si="77"/>
        <v>3027744000</v>
      </c>
      <c r="N1227" s="2">
        <f t="shared" si="78"/>
        <v>1393752000</v>
      </c>
    </row>
    <row r="1228" spans="1:14" x14ac:dyDescent="0.3">
      <c r="A1228" t="s">
        <v>432</v>
      </c>
      <c r="B1228" t="s">
        <v>6</v>
      </c>
      <c r="C1228" s="1">
        <v>42185</v>
      </c>
      <c r="D1228" s="65">
        <f t="shared" si="75"/>
        <v>2015</v>
      </c>
      <c r="E1228" s="66" t="s">
        <v>3</v>
      </c>
      <c r="F1228" s="66" t="s">
        <v>154</v>
      </c>
      <c r="G1228" s="2">
        <v>12711744000</v>
      </c>
      <c r="H1228" s="2">
        <v>9655245000</v>
      </c>
      <c r="I1228" s="2">
        <v>1544746000</v>
      </c>
      <c r="J1228">
        <v>0</v>
      </c>
      <c r="K1228">
        <v>0</v>
      </c>
      <c r="L1228" s="2">
        <f t="shared" si="76"/>
        <v>1544746000</v>
      </c>
      <c r="M1228" s="2">
        <f t="shared" si="77"/>
        <v>3056499000</v>
      </c>
      <c r="N1228" s="2">
        <f t="shared" si="78"/>
        <v>1511753000</v>
      </c>
    </row>
    <row r="1229" spans="1:14" x14ac:dyDescent="0.3">
      <c r="A1229" t="s">
        <v>432</v>
      </c>
      <c r="B1229" t="s">
        <v>7</v>
      </c>
      <c r="C1229" s="1">
        <v>42551</v>
      </c>
      <c r="D1229" s="65">
        <f t="shared" si="75"/>
        <v>2016</v>
      </c>
      <c r="E1229" s="66" t="s">
        <v>3</v>
      </c>
      <c r="F1229" s="66" t="s">
        <v>154</v>
      </c>
      <c r="G1229" s="2">
        <v>11360753000</v>
      </c>
      <c r="H1229" s="2">
        <v>8823384000</v>
      </c>
      <c r="I1229" s="2">
        <v>1359360000</v>
      </c>
      <c r="J1229">
        <v>0</v>
      </c>
      <c r="K1229">
        <v>0</v>
      </c>
      <c r="L1229" s="2">
        <f t="shared" si="76"/>
        <v>1359360000</v>
      </c>
      <c r="M1229" s="2">
        <f t="shared" si="77"/>
        <v>2537369000</v>
      </c>
      <c r="N1229" s="2">
        <f t="shared" si="78"/>
        <v>1178009000</v>
      </c>
    </row>
    <row r="1230" spans="1:14" x14ac:dyDescent="0.3">
      <c r="A1230" t="s">
        <v>433</v>
      </c>
      <c r="B1230" t="s">
        <v>2</v>
      </c>
      <c r="C1230" s="1">
        <v>41639</v>
      </c>
      <c r="D1230" s="65">
        <f t="shared" si="75"/>
        <v>2013</v>
      </c>
      <c r="E1230" s="66" t="s">
        <v>9</v>
      </c>
      <c r="F1230" s="66" t="s">
        <v>191</v>
      </c>
      <c r="G1230" s="2">
        <v>5679595000</v>
      </c>
      <c r="H1230" s="2">
        <v>4507196000</v>
      </c>
      <c r="I1230" s="2">
        <v>568500000</v>
      </c>
      <c r="J1230">
        <v>0</v>
      </c>
      <c r="K1230">
        <v>0</v>
      </c>
      <c r="L1230" s="2">
        <f t="shared" si="76"/>
        <v>568500000</v>
      </c>
      <c r="M1230" s="2">
        <f t="shared" si="77"/>
        <v>1172399000</v>
      </c>
      <c r="N1230" s="2">
        <f t="shared" si="78"/>
        <v>603899000</v>
      </c>
    </row>
    <row r="1231" spans="1:14" x14ac:dyDescent="0.3">
      <c r="A1231" t="s">
        <v>433</v>
      </c>
      <c r="B1231" t="s">
        <v>5</v>
      </c>
      <c r="C1231" s="1">
        <v>42004</v>
      </c>
      <c r="D1231" s="65">
        <f t="shared" si="75"/>
        <v>2014</v>
      </c>
      <c r="E1231" s="66" t="s">
        <v>9</v>
      </c>
      <c r="F1231" s="66" t="s">
        <v>191</v>
      </c>
      <c r="G1231" s="2">
        <v>5822363000</v>
      </c>
      <c r="H1231" s="2">
        <v>4244479000</v>
      </c>
      <c r="I1231" s="2">
        <v>861390000</v>
      </c>
      <c r="J1231">
        <v>0</v>
      </c>
      <c r="K1231">
        <v>0</v>
      </c>
      <c r="L1231" s="2">
        <f t="shared" si="76"/>
        <v>861390000</v>
      </c>
      <c r="M1231" s="2">
        <f t="shared" si="77"/>
        <v>1577884000</v>
      </c>
      <c r="N1231" s="2">
        <f t="shared" si="78"/>
        <v>716494000</v>
      </c>
    </row>
    <row r="1232" spans="1:14" x14ac:dyDescent="0.3">
      <c r="A1232" t="s">
        <v>433</v>
      </c>
      <c r="B1232" t="s">
        <v>6</v>
      </c>
      <c r="C1232" s="1">
        <v>42369</v>
      </c>
      <c r="D1232" s="65">
        <f t="shared" si="75"/>
        <v>2015</v>
      </c>
      <c r="E1232" s="66" t="s">
        <v>9</v>
      </c>
      <c r="F1232" s="66" t="s">
        <v>191</v>
      </c>
      <c r="G1232" s="2">
        <v>5981964000</v>
      </c>
      <c r="H1232" s="2">
        <v>4353850000</v>
      </c>
      <c r="I1232" s="2">
        <v>794728000</v>
      </c>
      <c r="J1232">
        <v>0</v>
      </c>
      <c r="K1232">
        <v>0</v>
      </c>
      <c r="L1232" s="2">
        <f t="shared" si="76"/>
        <v>794728000</v>
      </c>
      <c r="M1232" s="2">
        <f t="shared" si="77"/>
        <v>1628114000</v>
      </c>
      <c r="N1232" s="2">
        <f t="shared" si="78"/>
        <v>833386000</v>
      </c>
    </row>
    <row r="1233" spans="1:14" x14ac:dyDescent="0.3">
      <c r="A1233" t="s">
        <v>433</v>
      </c>
      <c r="B1233" t="s">
        <v>7</v>
      </c>
      <c r="C1233" s="1">
        <v>42735</v>
      </c>
      <c r="D1233" s="65">
        <f t="shared" si="75"/>
        <v>2016</v>
      </c>
      <c r="E1233" s="66" t="s">
        <v>9</v>
      </c>
      <c r="F1233" s="66" t="s">
        <v>191</v>
      </c>
      <c r="G1233" s="2">
        <v>7668476000</v>
      </c>
      <c r="H1233" s="2">
        <v>5728662000</v>
      </c>
      <c r="I1233" s="2">
        <v>957150000</v>
      </c>
      <c r="J1233">
        <v>0</v>
      </c>
      <c r="K1233">
        <v>0</v>
      </c>
      <c r="L1233" s="2">
        <f t="shared" si="76"/>
        <v>957150000</v>
      </c>
      <c r="M1233" s="2">
        <f t="shared" si="77"/>
        <v>1939814000</v>
      </c>
      <c r="N1233" s="2">
        <f t="shared" si="78"/>
        <v>982664000</v>
      </c>
    </row>
    <row r="1234" spans="1:14" x14ac:dyDescent="0.3">
      <c r="A1234" t="s">
        <v>434</v>
      </c>
      <c r="B1234" t="s">
        <v>2</v>
      </c>
      <c r="C1234" s="1">
        <v>41273</v>
      </c>
      <c r="D1234" s="65">
        <f t="shared" si="75"/>
        <v>2012</v>
      </c>
      <c r="E1234" s="66" t="s">
        <v>15</v>
      </c>
      <c r="F1234" s="66" t="s">
        <v>20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>
        <v>0</v>
      </c>
      <c r="L1234" s="2">
        <f t="shared" si="76"/>
        <v>759205000</v>
      </c>
      <c r="M1234" s="2">
        <f t="shared" si="77"/>
        <v>961529000</v>
      </c>
      <c r="N1234" s="2">
        <f t="shared" si="78"/>
        <v>202324000</v>
      </c>
    </row>
    <row r="1235" spans="1:14" x14ac:dyDescent="0.3">
      <c r="A1235" t="s">
        <v>434</v>
      </c>
      <c r="B1235" t="s">
        <v>5</v>
      </c>
      <c r="C1235" s="1">
        <v>41637</v>
      </c>
      <c r="D1235" s="65">
        <f t="shared" si="75"/>
        <v>2013</v>
      </c>
      <c r="E1235" s="66" t="s">
        <v>15</v>
      </c>
      <c r="F1235" s="66" t="s">
        <v>20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>
        <v>0</v>
      </c>
      <c r="L1235" s="2">
        <f t="shared" si="76"/>
        <v>714298000</v>
      </c>
      <c r="M1235" s="2">
        <f t="shared" si="77"/>
        <v>976142000</v>
      </c>
      <c r="N1235" s="2">
        <f t="shared" si="78"/>
        <v>261844000</v>
      </c>
    </row>
    <row r="1236" spans="1:14" x14ac:dyDescent="0.3">
      <c r="A1236" t="s">
        <v>434</v>
      </c>
      <c r="B1236" t="s">
        <v>6</v>
      </c>
      <c r="C1236" s="1">
        <v>42001</v>
      </c>
      <c r="D1236" s="65">
        <f t="shared" si="75"/>
        <v>2014</v>
      </c>
      <c r="E1236" s="66" t="s">
        <v>15</v>
      </c>
      <c r="F1236" s="66" t="s">
        <v>20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>
        <v>0</v>
      </c>
      <c r="L1236" s="2">
        <f t="shared" si="76"/>
        <v>780476000</v>
      </c>
      <c r="M1236" s="2">
        <f t="shared" si="77"/>
        <v>1004608000</v>
      </c>
      <c r="N1236" s="2">
        <f t="shared" si="78"/>
        <v>224132000</v>
      </c>
    </row>
    <row r="1237" spans="1:14" x14ac:dyDescent="0.3">
      <c r="A1237" t="s">
        <v>434</v>
      </c>
      <c r="B1237" t="s">
        <v>7</v>
      </c>
      <c r="C1237" s="1">
        <v>42372</v>
      </c>
      <c r="D1237" s="65">
        <f t="shared" si="75"/>
        <v>2016</v>
      </c>
      <c r="E1237" s="66" t="s">
        <v>15</v>
      </c>
      <c r="F1237" s="66" t="s">
        <v>20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>
        <v>0</v>
      </c>
      <c r="L1237" s="2">
        <f t="shared" si="76"/>
        <v>724776000</v>
      </c>
      <c r="M1237" s="2">
        <f t="shared" si="77"/>
        <v>1024500000</v>
      </c>
      <c r="N1237" s="2">
        <f t="shared" si="78"/>
        <v>299724000</v>
      </c>
    </row>
    <row r="1238" spans="1:14" x14ac:dyDescent="0.3">
      <c r="A1238" t="s">
        <v>435</v>
      </c>
      <c r="B1238" t="s">
        <v>2</v>
      </c>
      <c r="C1238" s="1">
        <v>41639</v>
      </c>
      <c r="D1238" s="65">
        <f t="shared" si="75"/>
        <v>2013</v>
      </c>
      <c r="E1238" s="66" t="s">
        <v>26</v>
      </c>
      <c r="F1238" s="66" t="s">
        <v>383</v>
      </c>
      <c r="G1238" s="2">
        <v>80029000000</v>
      </c>
      <c r="H1238" s="2">
        <v>59222000000</v>
      </c>
      <c r="I1238" s="2">
        <v>6890000000</v>
      </c>
      <c r="J1238">
        <v>0</v>
      </c>
      <c r="K1238" s="2">
        <v>93000000</v>
      </c>
      <c r="L1238" s="2">
        <f t="shared" si="76"/>
        <v>6983000000</v>
      </c>
      <c r="M1238" s="2">
        <f t="shared" si="77"/>
        <v>20807000000</v>
      </c>
      <c r="N1238" s="2">
        <f t="shared" si="78"/>
        <v>13824000000</v>
      </c>
    </row>
    <row r="1239" spans="1:14" x14ac:dyDescent="0.3">
      <c r="A1239" t="s">
        <v>435</v>
      </c>
      <c r="B1239" t="s">
        <v>5</v>
      </c>
      <c r="C1239" s="1">
        <v>42004</v>
      </c>
      <c r="D1239" s="65">
        <f t="shared" si="75"/>
        <v>2014</v>
      </c>
      <c r="E1239" s="66" t="s">
        <v>26</v>
      </c>
      <c r="F1239" s="66" t="s">
        <v>383</v>
      </c>
      <c r="G1239" s="2">
        <v>80106000000</v>
      </c>
      <c r="H1239" s="2">
        <v>60775000000</v>
      </c>
      <c r="I1239" s="2">
        <v>7001000000</v>
      </c>
      <c r="J1239">
        <v>0</v>
      </c>
      <c r="K1239" s="2">
        <v>93000000</v>
      </c>
      <c r="L1239" s="2">
        <f t="shared" si="76"/>
        <v>7094000000</v>
      </c>
      <c r="M1239" s="2">
        <f t="shared" si="77"/>
        <v>19331000000</v>
      </c>
      <c r="N1239" s="2">
        <f t="shared" si="78"/>
        <v>12237000000</v>
      </c>
    </row>
    <row r="1240" spans="1:14" x14ac:dyDescent="0.3">
      <c r="A1240" t="s">
        <v>435</v>
      </c>
      <c r="B1240" t="s">
        <v>6</v>
      </c>
      <c r="C1240" s="1">
        <v>42369</v>
      </c>
      <c r="D1240" s="65">
        <f t="shared" si="75"/>
        <v>2015</v>
      </c>
      <c r="E1240" s="66" t="s">
        <v>26</v>
      </c>
      <c r="F1240" s="66" t="s">
        <v>383</v>
      </c>
      <c r="G1240" s="2">
        <v>73908000000</v>
      </c>
      <c r="H1240" s="2">
        <v>56479000000</v>
      </c>
      <c r="I1240" s="2">
        <v>6656000000</v>
      </c>
      <c r="J1240">
        <v>0</v>
      </c>
      <c r="K1240" s="2">
        <v>82000000</v>
      </c>
      <c r="L1240" s="2">
        <f t="shared" si="76"/>
        <v>6738000000</v>
      </c>
      <c r="M1240" s="2">
        <f t="shared" si="77"/>
        <v>17429000000</v>
      </c>
      <c r="N1240" s="2">
        <f t="shared" si="78"/>
        <v>10691000000</v>
      </c>
    </row>
    <row r="1241" spans="1:14" x14ac:dyDescent="0.3">
      <c r="A1241" t="s">
        <v>435</v>
      </c>
      <c r="B1241" t="s">
        <v>7</v>
      </c>
      <c r="C1241" s="1">
        <v>42735</v>
      </c>
      <c r="D1241" s="65">
        <f t="shared" si="75"/>
        <v>2016</v>
      </c>
      <c r="E1241" s="66" t="s">
        <v>26</v>
      </c>
      <c r="F1241" s="66" t="s">
        <v>383</v>
      </c>
      <c r="G1241" s="2">
        <v>74953000000</v>
      </c>
      <c r="H1241" s="2">
        <v>57659000000</v>
      </c>
      <c r="I1241" s="2">
        <v>6405000000</v>
      </c>
      <c r="J1241">
        <v>0</v>
      </c>
      <c r="K1241" s="2">
        <v>74000000</v>
      </c>
      <c r="L1241" s="2">
        <f t="shared" si="76"/>
        <v>6479000000</v>
      </c>
      <c r="M1241" s="2">
        <f t="shared" si="77"/>
        <v>17294000000</v>
      </c>
      <c r="N1241" s="2">
        <f t="shared" si="78"/>
        <v>10815000000</v>
      </c>
    </row>
    <row r="1242" spans="1:14" x14ac:dyDescent="0.3">
      <c r="A1242" t="s">
        <v>436</v>
      </c>
      <c r="B1242" t="s">
        <v>2</v>
      </c>
      <c r="C1242" s="1">
        <v>41274</v>
      </c>
      <c r="D1242" s="65">
        <f t="shared" si="75"/>
        <v>2012</v>
      </c>
      <c r="E1242" s="66" t="s">
        <v>37</v>
      </c>
      <c r="F1242" s="66" t="s">
        <v>95</v>
      </c>
      <c r="G1242" s="2">
        <v>16606000000</v>
      </c>
      <c r="H1242" s="2">
        <v>386000000</v>
      </c>
      <c r="I1242" s="2">
        <v>10486000000</v>
      </c>
      <c r="J1242">
        <v>0</v>
      </c>
      <c r="K1242" s="2">
        <v>987000000</v>
      </c>
      <c r="L1242" s="2">
        <f t="shared" si="76"/>
        <v>11473000000</v>
      </c>
      <c r="M1242" s="2">
        <f t="shared" si="77"/>
        <v>16220000000</v>
      </c>
      <c r="N1242" s="2">
        <f t="shared" si="78"/>
        <v>4747000000</v>
      </c>
    </row>
    <row r="1243" spans="1:14" x14ac:dyDescent="0.3">
      <c r="A1243" t="s">
        <v>436</v>
      </c>
      <c r="B1243" t="s">
        <v>5</v>
      </c>
      <c r="C1243" s="1">
        <v>41639</v>
      </c>
      <c r="D1243" s="65">
        <f t="shared" si="75"/>
        <v>2013</v>
      </c>
      <c r="E1243" s="66" t="s">
        <v>37</v>
      </c>
      <c r="F1243" s="66" t="s">
        <v>95</v>
      </c>
      <c r="G1243" s="2">
        <v>16872000000</v>
      </c>
      <c r="H1243" s="2">
        <v>344000000</v>
      </c>
      <c r="I1243" s="2">
        <v>9681000000</v>
      </c>
      <c r="J1243">
        <v>0</v>
      </c>
      <c r="K1243" s="2">
        <v>643000000</v>
      </c>
      <c r="L1243" s="2">
        <f t="shared" si="76"/>
        <v>10324000000</v>
      </c>
      <c r="M1243" s="2">
        <f t="shared" si="77"/>
        <v>16528000000</v>
      </c>
      <c r="N1243" s="2">
        <f t="shared" si="78"/>
        <v>6204000000</v>
      </c>
    </row>
    <row r="1244" spans="1:14" x14ac:dyDescent="0.3">
      <c r="A1244" t="s">
        <v>436</v>
      </c>
      <c r="B1244" t="s">
        <v>6</v>
      </c>
      <c r="C1244" s="1">
        <v>42004</v>
      </c>
      <c r="D1244" s="65">
        <f t="shared" si="75"/>
        <v>2014</v>
      </c>
      <c r="E1244" s="66" t="s">
        <v>37</v>
      </c>
      <c r="F1244" s="66" t="s">
        <v>95</v>
      </c>
      <c r="G1244" s="2">
        <v>16281000000</v>
      </c>
      <c r="H1244" s="2">
        <v>325000000</v>
      </c>
      <c r="I1244" s="2">
        <v>9488000000</v>
      </c>
      <c r="J1244">
        <v>0</v>
      </c>
      <c r="K1244" s="2">
        <v>273000000</v>
      </c>
      <c r="L1244" s="2">
        <f t="shared" si="76"/>
        <v>9761000000</v>
      </c>
      <c r="M1244" s="2">
        <f t="shared" si="77"/>
        <v>15956000000</v>
      </c>
      <c r="N1244" s="2">
        <f t="shared" si="78"/>
        <v>6195000000</v>
      </c>
    </row>
    <row r="1245" spans="1:14" x14ac:dyDescent="0.3">
      <c r="A1245" t="s">
        <v>436</v>
      </c>
      <c r="B1245" t="s">
        <v>7</v>
      </c>
      <c r="C1245" s="1">
        <v>42369</v>
      </c>
      <c r="D1245" s="65">
        <f t="shared" si="75"/>
        <v>2015</v>
      </c>
      <c r="E1245" s="66" t="s">
        <v>37</v>
      </c>
      <c r="F1245" s="66" t="s">
        <v>95</v>
      </c>
      <c r="G1245" s="2">
        <v>16270000000</v>
      </c>
      <c r="H1245" s="2">
        <v>403000000</v>
      </c>
      <c r="I1245" s="2">
        <v>9463000000</v>
      </c>
      <c r="J1245">
        <v>0</v>
      </c>
      <c r="K1245" s="2">
        <v>255000000</v>
      </c>
      <c r="L1245" s="2">
        <f t="shared" si="76"/>
        <v>9718000000</v>
      </c>
      <c r="M1245" s="2">
        <f t="shared" si="77"/>
        <v>15867000000</v>
      </c>
      <c r="N1245" s="2">
        <f t="shared" si="78"/>
        <v>6149000000</v>
      </c>
    </row>
    <row r="1246" spans="1:14" x14ac:dyDescent="0.3">
      <c r="A1246" t="s">
        <v>437</v>
      </c>
      <c r="B1246" t="s">
        <v>2</v>
      </c>
      <c r="C1246" s="1">
        <v>41274</v>
      </c>
      <c r="D1246" s="65">
        <f t="shared" si="75"/>
        <v>2012</v>
      </c>
      <c r="E1246" s="66" t="s">
        <v>3</v>
      </c>
      <c r="F1246" s="66" t="s">
        <v>147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>
        <v>0</v>
      </c>
      <c r="L1246" s="2">
        <f t="shared" si="76"/>
        <v>1210000000</v>
      </c>
      <c r="M1246" s="2">
        <f t="shared" si="77"/>
        <v>1265900000</v>
      </c>
      <c r="N1246" s="2">
        <f t="shared" si="78"/>
        <v>55900000</v>
      </c>
    </row>
    <row r="1247" spans="1:14" x14ac:dyDescent="0.3">
      <c r="A1247" t="s">
        <v>437</v>
      </c>
      <c r="B1247" t="s">
        <v>5</v>
      </c>
      <c r="C1247" s="1">
        <v>41639</v>
      </c>
      <c r="D1247" s="65">
        <f t="shared" si="75"/>
        <v>2013</v>
      </c>
      <c r="E1247" s="66" t="s">
        <v>3</v>
      </c>
      <c r="F1247" s="66" t="s">
        <v>147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>
        <v>0</v>
      </c>
      <c r="L1247" s="2">
        <f t="shared" si="76"/>
        <v>1616500000</v>
      </c>
      <c r="M1247" s="2">
        <f t="shared" si="77"/>
        <v>2370100000</v>
      </c>
      <c r="N1247" s="2">
        <f t="shared" si="78"/>
        <v>753600000</v>
      </c>
    </row>
    <row r="1248" spans="1:14" x14ac:dyDescent="0.3">
      <c r="A1248" t="s">
        <v>437</v>
      </c>
      <c r="B1248" t="s">
        <v>6</v>
      </c>
      <c r="C1248" s="1">
        <v>42004</v>
      </c>
      <c r="D1248" s="65">
        <f t="shared" si="75"/>
        <v>2014</v>
      </c>
      <c r="E1248" s="66" t="s">
        <v>3</v>
      </c>
      <c r="F1248" s="66" t="s">
        <v>147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>
        <v>0</v>
      </c>
      <c r="L1248" s="2">
        <f t="shared" si="76"/>
        <v>1611100000</v>
      </c>
      <c r="M1248" s="2">
        <f t="shared" si="77"/>
        <v>2463000000</v>
      </c>
      <c r="N1248" s="2">
        <f t="shared" si="78"/>
        <v>851900000</v>
      </c>
    </row>
    <row r="1249" spans="1:14" x14ac:dyDescent="0.3">
      <c r="A1249" t="s">
        <v>437</v>
      </c>
      <c r="B1249" t="s">
        <v>7</v>
      </c>
      <c r="C1249" s="1">
        <v>42369</v>
      </c>
      <c r="D1249" s="65">
        <f t="shared" si="75"/>
        <v>2015</v>
      </c>
      <c r="E1249" s="66" t="s">
        <v>3</v>
      </c>
      <c r="F1249" s="66" t="s">
        <v>147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>
        <v>0</v>
      </c>
      <c r="L1249" s="2">
        <f t="shared" si="76"/>
        <v>1453900000</v>
      </c>
      <c r="M1249" s="2">
        <f t="shared" si="77"/>
        <v>2185800000</v>
      </c>
      <c r="N1249" s="2">
        <f t="shared" si="78"/>
        <v>731900000</v>
      </c>
    </row>
    <row r="1250" spans="1:14" x14ac:dyDescent="0.3">
      <c r="A1250" t="s">
        <v>438</v>
      </c>
      <c r="B1250" t="s">
        <v>2</v>
      </c>
      <c r="C1250" s="1">
        <v>41274</v>
      </c>
      <c r="D1250" s="65">
        <f t="shared" si="75"/>
        <v>2012</v>
      </c>
      <c r="E1250" s="66" t="s">
        <v>32</v>
      </c>
      <c r="F1250" s="66" t="s">
        <v>33</v>
      </c>
      <c r="G1250" s="2">
        <v>3301804000</v>
      </c>
      <c r="H1250" s="2">
        <v>1879559000</v>
      </c>
      <c r="I1250" s="2">
        <v>166154000</v>
      </c>
      <c r="J1250">
        <v>0</v>
      </c>
      <c r="K1250" s="2">
        <v>404336000</v>
      </c>
      <c r="L1250" s="2">
        <f t="shared" si="76"/>
        <v>570490000</v>
      </c>
      <c r="M1250" s="2">
        <f t="shared" si="77"/>
        <v>1422245000</v>
      </c>
      <c r="N1250" s="2">
        <f t="shared" si="78"/>
        <v>851755000</v>
      </c>
    </row>
    <row r="1251" spans="1:14" x14ac:dyDescent="0.3">
      <c r="A1251" t="s">
        <v>438</v>
      </c>
      <c r="B1251" t="s">
        <v>5</v>
      </c>
      <c r="C1251" s="1">
        <v>41639</v>
      </c>
      <c r="D1251" s="65">
        <f t="shared" si="75"/>
        <v>2013</v>
      </c>
      <c r="E1251" s="66" t="s">
        <v>32</v>
      </c>
      <c r="F1251" s="66" t="s">
        <v>33</v>
      </c>
      <c r="G1251" s="2">
        <v>3454628000</v>
      </c>
      <c r="H1251" s="2">
        <v>2020436000</v>
      </c>
      <c r="I1251" s="2">
        <v>172161000</v>
      </c>
      <c r="J1251">
        <v>0</v>
      </c>
      <c r="K1251" s="2">
        <v>415708000</v>
      </c>
      <c r="L1251" s="2">
        <f t="shared" si="76"/>
        <v>587869000</v>
      </c>
      <c r="M1251" s="2">
        <f t="shared" si="77"/>
        <v>1434192000</v>
      </c>
      <c r="N1251" s="2">
        <f t="shared" si="78"/>
        <v>846323000</v>
      </c>
    </row>
    <row r="1252" spans="1:14" x14ac:dyDescent="0.3">
      <c r="A1252" t="s">
        <v>438</v>
      </c>
      <c r="B1252" t="s">
        <v>6</v>
      </c>
      <c r="C1252" s="1">
        <v>42004</v>
      </c>
      <c r="D1252" s="65">
        <f t="shared" si="75"/>
        <v>2014</v>
      </c>
      <c r="E1252" s="66" t="s">
        <v>32</v>
      </c>
      <c r="F1252" s="66" t="s">
        <v>33</v>
      </c>
      <c r="G1252" s="2">
        <v>3491632000</v>
      </c>
      <c r="H1252" s="2">
        <v>2087854000</v>
      </c>
      <c r="I1252" s="2">
        <v>175178000</v>
      </c>
      <c r="J1252">
        <v>0</v>
      </c>
      <c r="K1252" s="2">
        <v>417358000</v>
      </c>
      <c r="L1252" s="2">
        <f t="shared" si="76"/>
        <v>592536000</v>
      </c>
      <c r="M1252" s="2">
        <f t="shared" si="77"/>
        <v>1403778000</v>
      </c>
      <c r="N1252" s="2">
        <f t="shared" si="78"/>
        <v>811242000</v>
      </c>
    </row>
    <row r="1253" spans="1:14" x14ac:dyDescent="0.3">
      <c r="A1253" t="s">
        <v>438</v>
      </c>
      <c r="B1253" t="s">
        <v>7</v>
      </c>
      <c r="C1253" s="1">
        <v>42369</v>
      </c>
      <c r="D1253" s="65">
        <f t="shared" si="75"/>
        <v>2015</v>
      </c>
      <c r="E1253" s="66" t="s">
        <v>32</v>
      </c>
      <c r="F1253" s="66" t="s">
        <v>33</v>
      </c>
      <c r="G1253" s="2">
        <v>3495443000</v>
      </c>
      <c r="H1253" s="2">
        <v>1969675000</v>
      </c>
      <c r="I1253" s="2">
        <v>176744000</v>
      </c>
      <c r="J1253">
        <v>0</v>
      </c>
      <c r="K1253" s="2">
        <v>494422000</v>
      </c>
      <c r="L1253" s="2">
        <f t="shared" si="76"/>
        <v>671166000</v>
      </c>
      <c r="M1253" s="2">
        <f t="shared" si="77"/>
        <v>1525768000</v>
      </c>
      <c r="N1253" s="2">
        <f t="shared" si="78"/>
        <v>854602000</v>
      </c>
    </row>
    <row r="1254" spans="1:14" x14ac:dyDescent="0.3">
      <c r="A1254" t="s">
        <v>439</v>
      </c>
      <c r="B1254" t="s">
        <v>2</v>
      </c>
      <c r="C1254" s="1">
        <v>41639</v>
      </c>
      <c r="D1254" s="65">
        <f t="shared" si="75"/>
        <v>2013</v>
      </c>
      <c r="E1254" s="66" t="s">
        <v>49</v>
      </c>
      <c r="F1254" s="66" t="s">
        <v>183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2">
        <f t="shared" si="76"/>
        <v>4401000000</v>
      </c>
      <c r="M1254" s="2">
        <f t="shared" si="77"/>
        <v>5951000000</v>
      </c>
      <c r="N1254" s="2">
        <f t="shared" si="78"/>
        <v>1550000000</v>
      </c>
    </row>
    <row r="1255" spans="1:14" x14ac:dyDescent="0.3">
      <c r="A1255" t="s">
        <v>439</v>
      </c>
      <c r="B1255" t="s">
        <v>5</v>
      </c>
      <c r="C1255" s="1">
        <v>42004</v>
      </c>
      <c r="D1255" s="65">
        <f t="shared" si="75"/>
        <v>2014</v>
      </c>
      <c r="E1255" s="66" t="s">
        <v>49</v>
      </c>
      <c r="F1255" s="66" t="s">
        <v>183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2">
        <f t="shared" si="76"/>
        <v>4946000000</v>
      </c>
      <c r="M1255" s="2">
        <f t="shared" si="77"/>
        <v>6443000000</v>
      </c>
      <c r="N1255" s="2">
        <f t="shared" si="78"/>
        <v>1497000000</v>
      </c>
    </row>
    <row r="1256" spans="1:14" x14ac:dyDescent="0.3">
      <c r="A1256" t="s">
        <v>439</v>
      </c>
      <c r="B1256" t="s">
        <v>6</v>
      </c>
      <c r="C1256" s="1">
        <v>42369</v>
      </c>
      <c r="D1256" s="65">
        <f t="shared" si="75"/>
        <v>2015</v>
      </c>
      <c r="E1256" s="66" t="s">
        <v>49</v>
      </c>
      <c r="F1256" s="66" t="s">
        <v>183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2">
        <f t="shared" si="76"/>
        <v>4571000000</v>
      </c>
      <c r="M1256" s="2">
        <f t="shared" si="77"/>
        <v>6560000000</v>
      </c>
      <c r="N1256" s="2">
        <f t="shared" si="78"/>
        <v>1989000000</v>
      </c>
    </row>
    <row r="1257" spans="1:14" x14ac:dyDescent="0.3">
      <c r="A1257" t="s">
        <v>439</v>
      </c>
      <c r="B1257" t="s">
        <v>7</v>
      </c>
      <c r="C1257" s="1">
        <v>42735</v>
      </c>
      <c r="D1257" s="65">
        <f t="shared" si="75"/>
        <v>2016</v>
      </c>
      <c r="E1257" s="66" t="s">
        <v>49</v>
      </c>
      <c r="F1257" s="66" t="s">
        <v>183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2">
        <f t="shared" si="76"/>
        <v>5558000000</v>
      </c>
      <c r="M1257" s="2">
        <f t="shared" si="77"/>
        <v>6688000000</v>
      </c>
      <c r="N1257" s="2">
        <f t="shared" si="78"/>
        <v>1130000000</v>
      </c>
    </row>
    <row r="1258" spans="1:14" x14ac:dyDescent="0.3">
      <c r="A1258" t="s">
        <v>440</v>
      </c>
      <c r="B1258" t="s">
        <v>2</v>
      </c>
      <c r="C1258" s="1">
        <v>41274</v>
      </c>
      <c r="D1258" s="65">
        <f t="shared" si="75"/>
        <v>2012</v>
      </c>
      <c r="E1258" s="66" t="s">
        <v>32</v>
      </c>
      <c r="F1258" s="66" t="s">
        <v>35</v>
      </c>
      <c r="G1258" s="2">
        <v>12132000000</v>
      </c>
      <c r="H1258" s="2">
        <v>4876000000</v>
      </c>
      <c r="I1258" s="2">
        <v>3143000000</v>
      </c>
      <c r="J1258">
        <v>0</v>
      </c>
      <c r="K1258" s="2">
        <v>1087000000</v>
      </c>
      <c r="L1258" s="2">
        <f t="shared" si="76"/>
        <v>4230000000</v>
      </c>
      <c r="M1258" s="2">
        <f t="shared" si="77"/>
        <v>7256000000</v>
      </c>
      <c r="N1258" s="2">
        <f t="shared" si="78"/>
        <v>3026000000</v>
      </c>
    </row>
    <row r="1259" spans="1:14" x14ac:dyDescent="0.3">
      <c r="A1259" t="s">
        <v>440</v>
      </c>
      <c r="B1259" t="s">
        <v>5</v>
      </c>
      <c r="C1259" s="1">
        <v>41639</v>
      </c>
      <c r="D1259" s="65">
        <f t="shared" si="75"/>
        <v>2013</v>
      </c>
      <c r="E1259" s="66" t="s">
        <v>32</v>
      </c>
      <c r="F1259" s="66" t="s">
        <v>35</v>
      </c>
      <c r="G1259" s="2">
        <v>7263000000</v>
      </c>
      <c r="H1259" s="2">
        <v>1751000000</v>
      </c>
      <c r="I1259" s="2">
        <v>2108000000</v>
      </c>
      <c r="J1259">
        <v>0</v>
      </c>
      <c r="K1259" s="2">
        <v>843000000</v>
      </c>
      <c r="L1259" s="2">
        <f t="shared" si="76"/>
        <v>2951000000</v>
      </c>
      <c r="M1259" s="2">
        <f t="shared" si="77"/>
        <v>5512000000</v>
      </c>
      <c r="N1259" s="2">
        <f t="shared" si="78"/>
        <v>2561000000</v>
      </c>
    </row>
    <row r="1260" spans="1:14" x14ac:dyDescent="0.3">
      <c r="A1260" t="s">
        <v>440</v>
      </c>
      <c r="B1260" t="s">
        <v>6</v>
      </c>
      <c r="C1260" s="1">
        <v>42004</v>
      </c>
      <c r="D1260" s="65">
        <f t="shared" si="75"/>
        <v>2014</v>
      </c>
      <c r="E1260" s="66" t="s">
        <v>32</v>
      </c>
      <c r="F1260" s="66" t="s">
        <v>35</v>
      </c>
      <c r="G1260" s="2">
        <v>7852000000</v>
      </c>
      <c r="H1260" s="2">
        <v>1889000000</v>
      </c>
      <c r="I1260" s="2">
        <v>2173000000</v>
      </c>
      <c r="J1260">
        <v>0</v>
      </c>
      <c r="K1260" s="2">
        <v>923000000</v>
      </c>
      <c r="L1260" s="2">
        <f t="shared" si="76"/>
        <v>3096000000</v>
      </c>
      <c r="M1260" s="2">
        <f t="shared" si="77"/>
        <v>5963000000</v>
      </c>
      <c r="N1260" s="2">
        <f t="shared" si="78"/>
        <v>2867000000</v>
      </c>
    </row>
    <row r="1261" spans="1:14" x14ac:dyDescent="0.3">
      <c r="A1261" t="s">
        <v>440</v>
      </c>
      <c r="B1261" t="s">
        <v>7</v>
      </c>
      <c r="C1261" s="1">
        <v>42369</v>
      </c>
      <c r="D1261" s="65">
        <f t="shared" si="75"/>
        <v>2015</v>
      </c>
      <c r="E1261" s="66" t="s">
        <v>32</v>
      </c>
      <c r="F1261" s="66" t="s">
        <v>35</v>
      </c>
      <c r="G1261" s="2">
        <v>7669000000</v>
      </c>
      <c r="H1261" s="2">
        <v>1718000000</v>
      </c>
      <c r="I1261" s="2">
        <v>2237000000</v>
      </c>
      <c r="J1261">
        <v>0</v>
      </c>
      <c r="K1261" s="2">
        <v>883000000</v>
      </c>
      <c r="L1261" s="2">
        <f t="shared" si="76"/>
        <v>3120000000</v>
      </c>
      <c r="M1261" s="2">
        <f t="shared" si="77"/>
        <v>5951000000</v>
      </c>
      <c r="N1261" s="2">
        <f t="shared" si="78"/>
        <v>2831000000</v>
      </c>
    </row>
    <row r="1262" spans="1:14" x14ac:dyDescent="0.3">
      <c r="A1262" t="s">
        <v>441</v>
      </c>
      <c r="B1262" t="s">
        <v>2</v>
      </c>
      <c r="C1262" s="1">
        <v>41274</v>
      </c>
      <c r="D1262" s="65">
        <f t="shared" si="75"/>
        <v>2012</v>
      </c>
      <c r="E1262" s="66" t="s">
        <v>37</v>
      </c>
      <c r="F1262" s="66" t="s">
        <v>369</v>
      </c>
      <c r="G1262" s="2">
        <v>84847000000</v>
      </c>
      <c r="H1262" s="2">
        <v>66635000000</v>
      </c>
      <c r="I1262" s="2">
        <v>17504000000</v>
      </c>
      <c r="J1262">
        <v>0</v>
      </c>
      <c r="K1262">
        <v>0</v>
      </c>
      <c r="L1262" s="2">
        <f t="shared" si="76"/>
        <v>17504000000</v>
      </c>
      <c r="M1262" s="2">
        <f t="shared" si="77"/>
        <v>18212000000</v>
      </c>
      <c r="N1262" s="2">
        <f t="shared" si="78"/>
        <v>708000000</v>
      </c>
    </row>
    <row r="1263" spans="1:14" x14ac:dyDescent="0.3">
      <c r="A1263" t="s">
        <v>441</v>
      </c>
      <c r="B1263" t="s">
        <v>5</v>
      </c>
      <c r="C1263" s="1">
        <v>41639</v>
      </c>
      <c r="D1263" s="65">
        <f t="shared" si="75"/>
        <v>2013</v>
      </c>
      <c r="E1263" s="66" t="s">
        <v>37</v>
      </c>
      <c r="F1263" s="66" t="s">
        <v>369</v>
      </c>
      <c r="G1263" s="2">
        <v>41461000000</v>
      </c>
      <c r="H1263" s="2">
        <v>26973000000</v>
      </c>
      <c r="I1263" s="2">
        <v>16172000000</v>
      </c>
      <c r="J1263">
        <v>0</v>
      </c>
      <c r="K1263">
        <v>0</v>
      </c>
      <c r="L1263" s="2">
        <f t="shared" si="76"/>
        <v>16172000000</v>
      </c>
      <c r="M1263" s="2">
        <f t="shared" si="77"/>
        <v>14488000000</v>
      </c>
      <c r="N1263" s="2">
        <f t="shared" si="78"/>
        <v>-1684000000</v>
      </c>
    </row>
    <row r="1264" spans="1:14" x14ac:dyDescent="0.3">
      <c r="A1264" t="s">
        <v>441</v>
      </c>
      <c r="B1264" t="s">
        <v>6</v>
      </c>
      <c r="C1264" s="1">
        <v>42004</v>
      </c>
      <c r="D1264" s="65">
        <f t="shared" si="75"/>
        <v>2014</v>
      </c>
      <c r="E1264" s="66" t="s">
        <v>37</v>
      </c>
      <c r="F1264" s="66" t="s">
        <v>369</v>
      </c>
      <c r="G1264" s="2">
        <v>54105000000</v>
      </c>
      <c r="H1264" s="2">
        <v>33560000000</v>
      </c>
      <c r="I1264" s="2">
        <v>18786000000</v>
      </c>
      <c r="J1264">
        <v>0</v>
      </c>
      <c r="K1264">
        <v>0</v>
      </c>
      <c r="L1264" s="2">
        <f t="shared" si="76"/>
        <v>18786000000</v>
      </c>
      <c r="M1264" s="2">
        <f t="shared" si="77"/>
        <v>20545000000</v>
      </c>
      <c r="N1264" s="2">
        <f t="shared" si="78"/>
        <v>1759000000</v>
      </c>
    </row>
    <row r="1265" spans="1:14" x14ac:dyDescent="0.3">
      <c r="A1265" t="s">
        <v>441</v>
      </c>
      <c r="B1265" t="s">
        <v>7</v>
      </c>
      <c r="C1265" s="1">
        <v>42369</v>
      </c>
      <c r="D1265" s="65">
        <f t="shared" si="75"/>
        <v>2015</v>
      </c>
      <c r="E1265" s="66" t="s">
        <v>37</v>
      </c>
      <c r="F1265" s="66" t="s">
        <v>369</v>
      </c>
      <c r="G1265" s="2">
        <v>57119000000</v>
      </c>
      <c r="H1265" s="2">
        <v>32747000000</v>
      </c>
      <c r="I1265" s="2">
        <v>16603000000</v>
      </c>
      <c r="J1265">
        <v>0</v>
      </c>
      <c r="K1265">
        <v>0</v>
      </c>
      <c r="L1265" s="2">
        <f t="shared" si="76"/>
        <v>16603000000</v>
      </c>
      <c r="M1265" s="2">
        <f t="shared" si="77"/>
        <v>24372000000</v>
      </c>
      <c r="N1265" s="2">
        <f t="shared" si="78"/>
        <v>7769000000</v>
      </c>
    </row>
    <row r="1266" spans="1:14" x14ac:dyDescent="0.3">
      <c r="A1266" t="s">
        <v>442</v>
      </c>
      <c r="B1266" t="s">
        <v>2</v>
      </c>
      <c r="C1266" s="1">
        <v>41274</v>
      </c>
      <c r="D1266" s="65">
        <f t="shared" si="75"/>
        <v>2012</v>
      </c>
      <c r="E1266" s="66" t="s">
        <v>73</v>
      </c>
      <c r="F1266" s="66" t="s">
        <v>331</v>
      </c>
      <c r="G1266" s="2">
        <v>179290000000</v>
      </c>
      <c r="H1266" s="2">
        <v>158446000000</v>
      </c>
      <c r="I1266" s="2">
        <v>15443000000</v>
      </c>
      <c r="J1266">
        <v>0</v>
      </c>
      <c r="K1266" s="2">
        <v>931000000</v>
      </c>
      <c r="L1266" s="2">
        <f t="shared" si="76"/>
        <v>16374000000</v>
      </c>
      <c r="M1266" s="2">
        <f t="shared" si="77"/>
        <v>20844000000</v>
      </c>
      <c r="N1266" s="2">
        <f t="shared" si="78"/>
        <v>4470000000</v>
      </c>
    </row>
    <row r="1267" spans="1:14" x14ac:dyDescent="0.3">
      <c r="A1267" t="s">
        <v>442</v>
      </c>
      <c r="B1267" t="s">
        <v>5</v>
      </c>
      <c r="C1267" s="1">
        <v>41639</v>
      </c>
      <c r="D1267" s="65">
        <f t="shared" si="75"/>
        <v>2013</v>
      </c>
      <c r="E1267" s="66" t="s">
        <v>73</v>
      </c>
      <c r="F1267" s="66" t="s">
        <v>331</v>
      </c>
      <c r="G1267" s="2">
        <v>171596000000</v>
      </c>
      <c r="H1267" s="2">
        <v>152451000000</v>
      </c>
      <c r="I1267" s="2">
        <v>15597000000</v>
      </c>
      <c r="J1267">
        <v>0</v>
      </c>
      <c r="K1267" s="2">
        <v>971000000</v>
      </c>
      <c r="L1267" s="2">
        <f t="shared" si="76"/>
        <v>16568000000</v>
      </c>
      <c r="M1267" s="2">
        <f t="shared" si="77"/>
        <v>19145000000</v>
      </c>
      <c r="N1267" s="2">
        <f t="shared" si="78"/>
        <v>2577000000</v>
      </c>
    </row>
    <row r="1268" spans="1:14" x14ac:dyDescent="0.3">
      <c r="A1268" t="s">
        <v>442</v>
      </c>
      <c r="B1268" t="s">
        <v>6</v>
      </c>
      <c r="C1268" s="1">
        <v>42004</v>
      </c>
      <c r="D1268" s="65">
        <f t="shared" si="75"/>
        <v>2014</v>
      </c>
      <c r="E1268" s="66" t="s">
        <v>73</v>
      </c>
      <c r="F1268" s="66" t="s">
        <v>331</v>
      </c>
      <c r="G1268" s="2">
        <v>161212000000</v>
      </c>
      <c r="H1268" s="2">
        <v>140183000000</v>
      </c>
      <c r="I1268" s="2">
        <v>16703000000</v>
      </c>
      <c r="J1268">
        <v>0</v>
      </c>
      <c r="K1268" s="2">
        <v>1019000000</v>
      </c>
      <c r="L1268" s="2">
        <f t="shared" si="76"/>
        <v>17722000000</v>
      </c>
      <c r="M1268" s="2">
        <f t="shared" si="77"/>
        <v>21029000000</v>
      </c>
      <c r="N1268" s="2">
        <f t="shared" si="78"/>
        <v>3307000000</v>
      </c>
    </row>
    <row r="1269" spans="1:14" x14ac:dyDescent="0.3">
      <c r="A1269" t="s">
        <v>442</v>
      </c>
      <c r="B1269" t="s">
        <v>7</v>
      </c>
      <c r="C1269" s="1">
        <v>42369</v>
      </c>
      <c r="D1269" s="65">
        <f t="shared" si="75"/>
        <v>2015</v>
      </c>
      <c r="E1269" s="66" t="s">
        <v>73</v>
      </c>
      <c r="F1269" s="66" t="s">
        <v>331</v>
      </c>
      <c r="G1269" s="2">
        <v>98975000000</v>
      </c>
      <c r="H1269" s="2">
        <v>77693000000</v>
      </c>
      <c r="I1269" s="2">
        <v>15747000000</v>
      </c>
      <c r="J1269">
        <v>0</v>
      </c>
      <c r="K1269" s="2">
        <v>1099000000</v>
      </c>
      <c r="L1269" s="2">
        <f t="shared" si="76"/>
        <v>16846000000</v>
      </c>
      <c r="M1269" s="2">
        <f t="shared" si="77"/>
        <v>21282000000</v>
      </c>
      <c r="N1269" s="2">
        <f t="shared" si="78"/>
        <v>4436000000</v>
      </c>
    </row>
    <row r="1270" spans="1:14" x14ac:dyDescent="0.3">
      <c r="A1270" t="s">
        <v>443</v>
      </c>
      <c r="B1270" t="s">
        <v>2</v>
      </c>
      <c r="C1270" s="1">
        <v>41308</v>
      </c>
      <c r="D1270" s="65">
        <f t="shared" si="75"/>
        <v>2013</v>
      </c>
      <c r="E1270" s="66" t="s">
        <v>9</v>
      </c>
      <c r="F1270" s="66" t="s">
        <v>279</v>
      </c>
      <c r="G1270" s="2">
        <v>6043000000</v>
      </c>
      <c r="H1270" s="2">
        <v>2793800000</v>
      </c>
      <c r="I1270" s="2">
        <v>2594300000</v>
      </c>
      <c r="J1270">
        <v>0</v>
      </c>
      <c r="K1270">
        <v>0</v>
      </c>
      <c r="L1270" s="2">
        <f t="shared" si="76"/>
        <v>2594300000</v>
      </c>
      <c r="M1270" s="2">
        <f t="shared" si="77"/>
        <v>3249200000</v>
      </c>
      <c r="N1270" s="2">
        <f t="shared" si="78"/>
        <v>654900000</v>
      </c>
    </row>
    <row r="1271" spans="1:14" x14ac:dyDescent="0.3">
      <c r="A1271" t="s">
        <v>443</v>
      </c>
      <c r="B1271" t="s">
        <v>5</v>
      </c>
      <c r="C1271" s="1">
        <v>41672</v>
      </c>
      <c r="D1271" s="65">
        <f t="shared" si="75"/>
        <v>2014</v>
      </c>
      <c r="E1271" s="66" t="s">
        <v>9</v>
      </c>
      <c r="F1271" s="66" t="s">
        <v>279</v>
      </c>
      <c r="G1271" s="2">
        <v>8186400000</v>
      </c>
      <c r="H1271" s="2">
        <v>3967100000</v>
      </c>
      <c r="I1271" s="2">
        <v>3673500000</v>
      </c>
      <c r="J1271">
        <v>0</v>
      </c>
      <c r="K1271">
        <v>0</v>
      </c>
      <c r="L1271" s="2">
        <f t="shared" si="76"/>
        <v>3673500000</v>
      </c>
      <c r="M1271" s="2">
        <f t="shared" si="77"/>
        <v>4219300000</v>
      </c>
      <c r="N1271" s="2">
        <f t="shared" si="78"/>
        <v>545800000</v>
      </c>
    </row>
    <row r="1272" spans="1:14" x14ac:dyDescent="0.3">
      <c r="A1272" t="s">
        <v>443</v>
      </c>
      <c r="B1272" t="s">
        <v>6</v>
      </c>
      <c r="C1272" s="1">
        <v>42036</v>
      </c>
      <c r="D1272" s="65">
        <f t="shared" si="75"/>
        <v>2015</v>
      </c>
      <c r="E1272" s="66" t="s">
        <v>9</v>
      </c>
      <c r="F1272" s="66" t="s">
        <v>279</v>
      </c>
      <c r="G1272" s="2">
        <v>8241200000</v>
      </c>
      <c r="H1272" s="2">
        <v>3914500000</v>
      </c>
      <c r="I1272" s="2">
        <v>3713600000</v>
      </c>
      <c r="J1272">
        <v>0</v>
      </c>
      <c r="K1272">
        <v>0</v>
      </c>
      <c r="L1272" s="2">
        <f t="shared" si="76"/>
        <v>3713600000</v>
      </c>
      <c r="M1272" s="2">
        <f t="shared" si="77"/>
        <v>4326700000</v>
      </c>
      <c r="N1272" s="2">
        <f t="shared" si="78"/>
        <v>613100000</v>
      </c>
    </row>
    <row r="1273" spans="1:14" x14ac:dyDescent="0.3">
      <c r="A1273" t="s">
        <v>443</v>
      </c>
      <c r="B1273" t="s">
        <v>7</v>
      </c>
      <c r="C1273" s="1">
        <v>42400</v>
      </c>
      <c r="D1273" s="65">
        <f t="shared" si="75"/>
        <v>2016</v>
      </c>
      <c r="E1273" s="66" t="s">
        <v>9</v>
      </c>
      <c r="F1273" s="66" t="s">
        <v>279</v>
      </c>
      <c r="G1273" s="2">
        <v>8020300000</v>
      </c>
      <c r="H1273" s="2">
        <v>3858700000</v>
      </c>
      <c r="I1273" s="2">
        <v>3417700000</v>
      </c>
      <c r="J1273">
        <v>0</v>
      </c>
      <c r="K1273">
        <v>0</v>
      </c>
      <c r="L1273" s="2">
        <f t="shared" si="76"/>
        <v>3417700000</v>
      </c>
      <c r="M1273" s="2">
        <f t="shared" si="77"/>
        <v>4161600000</v>
      </c>
      <c r="N1273" s="2">
        <f t="shared" si="78"/>
        <v>743900000</v>
      </c>
    </row>
    <row r="1274" spans="1:14" x14ac:dyDescent="0.3">
      <c r="A1274" t="s">
        <v>444</v>
      </c>
      <c r="B1274" t="s">
        <v>2</v>
      </c>
      <c r="C1274" s="1">
        <v>41274</v>
      </c>
      <c r="D1274" s="65">
        <f t="shared" si="75"/>
        <v>2012</v>
      </c>
      <c r="E1274" s="66" t="s">
        <v>3</v>
      </c>
      <c r="F1274" s="66" t="s">
        <v>154</v>
      </c>
      <c r="G1274" s="2">
        <v>5920269000</v>
      </c>
      <c r="H1274" s="2">
        <v>4982562000</v>
      </c>
      <c r="I1274" s="2">
        <v>434894000</v>
      </c>
      <c r="J1274">
        <v>0</v>
      </c>
      <c r="K1274" s="2">
        <v>37691000</v>
      </c>
      <c r="L1274" s="2">
        <f t="shared" si="76"/>
        <v>472585000</v>
      </c>
      <c r="M1274" s="2">
        <f t="shared" si="77"/>
        <v>937707000</v>
      </c>
      <c r="N1274" s="2">
        <f t="shared" si="78"/>
        <v>465122000</v>
      </c>
    </row>
    <row r="1275" spans="1:14" x14ac:dyDescent="0.3">
      <c r="A1275" t="s">
        <v>444</v>
      </c>
      <c r="B1275" t="s">
        <v>5</v>
      </c>
      <c r="C1275" s="1">
        <v>41639</v>
      </c>
      <c r="D1275" s="65">
        <f t="shared" si="75"/>
        <v>2013</v>
      </c>
      <c r="E1275" s="66" t="s">
        <v>3</v>
      </c>
      <c r="F1275" s="66" t="s">
        <v>154</v>
      </c>
      <c r="G1275" s="2">
        <v>6411577000</v>
      </c>
      <c r="H1275" s="2">
        <v>5424644000</v>
      </c>
      <c r="I1275" s="2">
        <v>485069000</v>
      </c>
      <c r="J1275">
        <v>0</v>
      </c>
      <c r="K1275" s="2">
        <v>25865000</v>
      </c>
      <c r="L1275" s="2">
        <f t="shared" si="76"/>
        <v>510934000</v>
      </c>
      <c r="M1275" s="2">
        <f t="shared" si="77"/>
        <v>986933000</v>
      </c>
      <c r="N1275" s="2">
        <f t="shared" si="78"/>
        <v>475999000</v>
      </c>
    </row>
    <row r="1276" spans="1:14" x14ac:dyDescent="0.3">
      <c r="A1276" t="s">
        <v>444</v>
      </c>
      <c r="B1276" t="s">
        <v>6</v>
      </c>
      <c r="C1276" s="1">
        <v>42004</v>
      </c>
      <c r="D1276" s="65">
        <f t="shared" si="75"/>
        <v>2014</v>
      </c>
      <c r="E1276" s="66" t="s">
        <v>3</v>
      </c>
      <c r="F1276" s="66" t="s">
        <v>154</v>
      </c>
      <c r="G1276" s="2">
        <v>7747229000</v>
      </c>
      <c r="H1276" s="2">
        <v>6578435000</v>
      </c>
      <c r="I1276" s="2">
        <v>705477000</v>
      </c>
      <c r="J1276">
        <v>0</v>
      </c>
      <c r="K1276" s="2">
        <v>34257000</v>
      </c>
      <c r="L1276" s="2">
        <f t="shared" si="76"/>
        <v>739734000</v>
      </c>
      <c r="M1276" s="2">
        <f t="shared" si="77"/>
        <v>1168794000</v>
      </c>
      <c r="N1276" s="2">
        <f t="shared" si="78"/>
        <v>429060000</v>
      </c>
    </row>
    <row r="1277" spans="1:14" x14ac:dyDescent="0.3">
      <c r="A1277" t="s">
        <v>444</v>
      </c>
      <c r="B1277" t="s">
        <v>7</v>
      </c>
      <c r="C1277" s="1">
        <v>42369</v>
      </c>
      <c r="D1277" s="65">
        <f t="shared" si="75"/>
        <v>2015</v>
      </c>
      <c r="E1277" s="66" t="s">
        <v>3</v>
      </c>
      <c r="F1277" s="66" t="s">
        <v>154</v>
      </c>
      <c r="G1277" s="2">
        <v>7572436000</v>
      </c>
      <c r="H1277" s="2">
        <v>6648771000</v>
      </c>
      <c r="I1277" s="2">
        <v>592863000</v>
      </c>
      <c r="J1277">
        <v>0</v>
      </c>
      <c r="K1277" s="2">
        <v>34848000</v>
      </c>
      <c r="L1277" s="2">
        <f t="shared" si="76"/>
        <v>627711000</v>
      </c>
      <c r="M1277" s="2">
        <f t="shared" si="77"/>
        <v>923665000</v>
      </c>
      <c r="N1277" s="2">
        <f t="shared" si="78"/>
        <v>295954000</v>
      </c>
    </row>
    <row r="1278" spans="1:14" x14ac:dyDescent="0.3">
      <c r="A1278" t="s">
        <v>445</v>
      </c>
      <c r="B1278" t="s">
        <v>2</v>
      </c>
      <c r="C1278" s="1">
        <v>41274</v>
      </c>
      <c r="D1278" s="65">
        <f t="shared" si="75"/>
        <v>2012</v>
      </c>
      <c r="E1278" s="66" t="s">
        <v>49</v>
      </c>
      <c r="F1278" s="66" t="s">
        <v>77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2">
        <f t="shared" si="76"/>
        <v>2326000000</v>
      </c>
      <c r="M1278" s="2">
        <f t="shared" si="77"/>
        <v>4828000000</v>
      </c>
      <c r="N1278" s="2">
        <f t="shared" si="78"/>
        <v>2502000000</v>
      </c>
    </row>
    <row r="1279" spans="1:14" x14ac:dyDescent="0.3">
      <c r="A1279" t="s">
        <v>445</v>
      </c>
      <c r="B1279" t="s">
        <v>5</v>
      </c>
      <c r="C1279" s="1">
        <v>41639</v>
      </c>
      <c r="D1279" s="65">
        <f t="shared" si="75"/>
        <v>2013</v>
      </c>
      <c r="E1279" s="66" t="s">
        <v>49</v>
      </c>
      <c r="F1279" s="66" t="s">
        <v>77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2">
        <f t="shared" si="76"/>
        <v>2556000000</v>
      </c>
      <c r="M1279" s="2">
        <f t="shared" si="77"/>
        <v>5181000000</v>
      </c>
      <c r="N1279" s="2">
        <f t="shared" si="78"/>
        <v>2625000000</v>
      </c>
    </row>
    <row r="1280" spans="1:14" x14ac:dyDescent="0.3">
      <c r="A1280" t="s">
        <v>445</v>
      </c>
      <c r="B1280" t="s">
        <v>6</v>
      </c>
      <c r="C1280" s="1">
        <v>42004</v>
      </c>
      <c r="D1280" s="65">
        <f t="shared" si="75"/>
        <v>2014</v>
      </c>
      <c r="E1280" s="66" t="s">
        <v>49</v>
      </c>
      <c r="F1280" s="66" t="s">
        <v>77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2">
        <f t="shared" si="76"/>
        <v>2703000000</v>
      </c>
      <c r="M1280" s="2">
        <f t="shared" si="77"/>
        <v>5311000000</v>
      </c>
      <c r="N1280" s="2">
        <f t="shared" si="78"/>
        <v>2608000000</v>
      </c>
    </row>
    <row r="1281" spans="1:14" x14ac:dyDescent="0.3">
      <c r="A1281" t="s">
        <v>445</v>
      </c>
      <c r="B1281" t="s">
        <v>7</v>
      </c>
      <c r="C1281" s="1">
        <v>42369</v>
      </c>
      <c r="D1281" s="65">
        <f t="shared" si="75"/>
        <v>2015</v>
      </c>
      <c r="E1281" s="66" t="s">
        <v>49</v>
      </c>
      <c r="F1281" s="66" t="s">
        <v>77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2">
        <f t="shared" si="76"/>
        <v>2495000000</v>
      </c>
      <c r="M1281" s="2">
        <f t="shared" si="77"/>
        <v>4816000000</v>
      </c>
      <c r="N1281" s="2">
        <f t="shared" si="78"/>
        <v>2321000000</v>
      </c>
    </row>
    <row r="1282" spans="1:14" x14ac:dyDescent="0.3">
      <c r="A1282" t="s">
        <v>446</v>
      </c>
      <c r="B1282" t="s">
        <v>2</v>
      </c>
      <c r="C1282" s="1">
        <v>41546</v>
      </c>
      <c r="D1282" s="65">
        <f t="shared" si="75"/>
        <v>2013</v>
      </c>
      <c r="E1282" s="66" t="s">
        <v>12</v>
      </c>
      <c r="F1282" s="66" t="s">
        <v>24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>
        <v>0</v>
      </c>
      <c r="L1282" s="2">
        <f t="shared" si="76"/>
        <v>7816000000</v>
      </c>
      <c r="M1282" s="2">
        <f t="shared" si="77"/>
        <v>15046000000</v>
      </c>
      <c r="N1282" s="2">
        <f t="shared" si="78"/>
        <v>7230000000</v>
      </c>
    </row>
    <row r="1283" spans="1:14" x14ac:dyDescent="0.3">
      <c r="A1283" t="s">
        <v>446</v>
      </c>
      <c r="B1283" t="s">
        <v>5</v>
      </c>
      <c r="C1283" s="1">
        <v>41910</v>
      </c>
      <c r="D1283" s="65">
        <f t="shared" ref="D1283:D1346" si="79">YEAR(C1283)</f>
        <v>2014</v>
      </c>
      <c r="E1283" s="66" t="s">
        <v>12</v>
      </c>
      <c r="F1283" s="66" t="s">
        <v>24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>
        <v>0</v>
      </c>
      <c r="L1283" s="2">
        <f t="shared" ref="L1283:L1346" si="80">I1283+J1283+K1283</f>
        <v>8251000000</v>
      </c>
      <c r="M1283" s="2">
        <f t="shared" ref="M1283:M1346" si="81">G1283-H1283</f>
        <v>15801000000</v>
      </c>
      <c r="N1283" s="2">
        <f t="shared" ref="N1283:N1346" si="82">M1283-L1283</f>
        <v>7550000000</v>
      </c>
    </row>
    <row r="1284" spans="1:14" x14ac:dyDescent="0.3">
      <c r="A1284" t="s">
        <v>446</v>
      </c>
      <c r="B1284" t="s">
        <v>6</v>
      </c>
      <c r="C1284" s="1">
        <v>42274</v>
      </c>
      <c r="D1284" s="65">
        <f t="shared" si="79"/>
        <v>2015</v>
      </c>
      <c r="E1284" s="66" t="s">
        <v>12</v>
      </c>
      <c r="F1284" s="66" t="s">
        <v>24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>
        <v>0</v>
      </c>
      <c r="L1284" s="2">
        <f t="shared" si="80"/>
        <v>9127000000</v>
      </c>
      <c r="M1284" s="2">
        <f t="shared" si="81"/>
        <v>14903000000</v>
      </c>
      <c r="N1284" s="2">
        <f t="shared" si="82"/>
        <v>5776000000</v>
      </c>
    </row>
    <row r="1285" spans="1:14" x14ac:dyDescent="0.3">
      <c r="A1285" t="s">
        <v>446</v>
      </c>
      <c r="B1285" t="s">
        <v>7</v>
      </c>
      <c r="C1285" s="1">
        <v>42638</v>
      </c>
      <c r="D1285" s="65">
        <f t="shared" si="79"/>
        <v>2016</v>
      </c>
      <c r="E1285" s="66" t="s">
        <v>12</v>
      </c>
      <c r="F1285" s="66" t="s">
        <v>24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>
        <v>0</v>
      </c>
      <c r="L1285" s="2">
        <f t="shared" si="80"/>
        <v>7310000000</v>
      </c>
      <c r="M1285" s="2">
        <f t="shared" si="81"/>
        <v>13805000000</v>
      </c>
      <c r="N1285" s="2">
        <f t="shared" si="82"/>
        <v>6495000000</v>
      </c>
    </row>
    <row r="1286" spans="1:14" x14ac:dyDescent="0.3">
      <c r="A1286" t="s">
        <v>447</v>
      </c>
      <c r="B1286" t="s">
        <v>2</v>
      </c>
      <c r="C1286" s="1">
        <v>41727</v>
      </c>
      <c r="D1286" s="65">
        <f t="shared" si="79"/>
        <v>2014</v>
      </c>
      <c r="E1286" s="66" t="s">
        <v>12</v>
      </c>
      <c r="F1286" s="66" t="s">
        <v>24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>
        <v>0</v>
      </c>
      <c r="L1286" s="2">
        <f t="shared" si="80"/>
        <v>377586000</v>
      </c>
      <c r="M1286" s="2">
        <f t="shared" si="81"/>
        <v>404927000</v>
      </c>
      <c r="N1286" s="2">
        <f t="shared" si="82"/>
        <v>27341000</v>
      </c>
    </row>
    <row r="1287" spans="1:14" x14ac:dyDescent="0.3">
      <c r="A1287" t="s">
        <v>447</v>
      </c>
      <c r="B1287" t="s">
        <v>5</v>
      </c>
      <c r="C1287" s="1">
        <v>42091</v>
      </c>
      <c r="D1287" s="65">
        <f t="shared" si="79"/>
        <v>2015</v>
      </c>
      <c r="E1287" s="66" t="s">
        <v>12</v>
      </c>
      <c r="F1287" s="66" t="s">
        <v>24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>
        <v>0</v>
      </c>
      <c r="L1287" s="2">
        <f t="shared" si="80"/>
        <v>566842000</v>
      </c>
      <c r="M1287" s="2">
        <f t="shared" si="81"/>
        <v>689308000</v>
      </c>
      <c r="N1287" s="2">
        <f t="shared" si="82"/>
        <v>122466000</v>
      </c>
    </row>
    <row r="1288" spans="1:14" x14ac:dyDescent="0.3">
      <c r="A1288" t="s">
        <v>447</v>
      </c>
      <c r="B1288" t="s">
        <v>6</v>
      </c>
      <c r="C1288" s="1">
        <v>42462</v>
      </c>
      <c r="D1288" s="65">
        <f t="shared" si="79"/>
        <v>2016</v>
      </c>
      <c r="E1288" s="66" t="s">
        <v>12</v>
      </c>
      <c r="F1288" s="66" t="s">
        <v>24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>
        <v>0</v>
      </c>
      <c r="L1288" s="2">
        <f t="shared" si="80"/>
        <v>1037585000</v>
      </c>
      <c r="M1288" s="2">
        <f t="shared" si="81"/>
        <v>1049553000</v>
      </c>
      <c r="N1288" s="2">
        <f t="shared" si="82"/>
        <v>11968000</v>
      </c>
    </row>
    <row r="1289" spans="1:14" x14ac:dyDescent="0.3">
      <c r="A1289" t="s">
        <v>448</v>
      </c>
      <c r="B1289" t="s">
        <v>2</v>
      </c>
      <c r="C1289" s="1">
        <v>41639</v>
      </c>
      <c r="D1289" s="65">
        <f t="shared" si="79"/>
        <v>2013</v>
      </c>
      <c r="E1289" s="66" t="s">
        <v>3</v>
      </c>
      <c r="F1289" s="66" t="s">
        <v>154</v>
      </c>
      <c r="G1289" s="2">
        <v>6419285000</v>
      </c>
      <c r="H1289" s="2">
        <v>5099484000</v>
      </c>
      <c r="I1289" s="2">
        <v>922340000</v>
      </c>
      <c r="J1289">
        <v>0</v>
      </c>
      <c r="K1289">
        <v>0</v>
      </c>
      <c r="L1289" s="2">
        <f t="shared" si="80"/>
        <v>922340000</v>
      </c>
      <c r="M1289" s="2">
        <f t="shared" si="81"/>
        <v>1319801000</v>
      </c>
      <c r="N1289" s="2">
        <f t="shared" si="82"/>
        <v>397461000</v>
      </c>
    </row>
    <row r="1290" spans="1:14" x14ac:dyDescent="0.3">
      <c r="A1290" t="s">
        <v>448</v>
      </c>
      <c r="B1290" t="s">
        <v>5</v>
      </c>
      <c r="C1290" s="1">
        <v>42004</v>
      </c>
      <c r="D1290" s="65">
        <f t="shared" si="79"/>
        <v>2014</v>
      </c>
      <c r="E1290" s="66" t="s">
        <v>3</v>
      </c>
      <c r="F1290" s="66" t="s">
        <v>154</v>
      </c>
      <c r="G1290" s="2">
        <v>6638774000</v>
      </c>
      <c r="H1290" s="2">
        <v>5253040000</v>
      </c>
      <c r="I1290" s="2">
        <v>1030014000</v>
      </c>
      <c r="J1290">
        <v>0</v>
      </c>
      <c r="K1290">
        <v>0</v>
      </c>
      <c r="L1290" s="2">
        <f t="shared" si="80"/>
        <v>1030014000</v>
      </c>
      <c r="M1290" s="2">
        <f t="shared" si="81"/>
        <v>1385734000</v>
      </c>
      <c r="N1290" s="2">
        <f t="shared" si="82"/>
        <v>355720000</v>
      </c>
    </row>
    <row r="1291" spans="1:14" x14ac:dyDescent="0.3">
      <c r="A1291" t="s">
        <v>448</v>
      </c>
      <c r="B1291" t="s">
        <v>6</v>
      </c>
      <c r="C1291" s="1">
        <v>42369</v>
      </c>
      <c r="D1291" s="65">
        <f t="shared" si="79"/>
        <v>2015</v>
      </c>
      <c r="E1291" s="66" t="s">
        <v>3</v>
      </c>
      <c r="F1291" s="66" t="s">
        <v>154</v>
      </c>
      <c r="G1291" s="2">
        <v>6571893000</v>
      </c>
      <c r="H1291" s="2">
        <v>5086449000</v>
      </c>
      <c r="I1291" s="2">
        <v>961579000</v>
      </c>
      <c r="J1291">
        <v>0</v>
      </c>
      <c r="K1291">
        <v>0</v>
      </c>
      <c r="L1291" s="2">
        <f t="shared" si="80"/>
        <v>961579000</v>
      </c>
      <c r="M1291" s="2">
        <f t="shared" si="81"/>
        <v>1485444000</v>
      </c>
      <c r="N1291" s="2">
        <f t="shared" si="82"/>
        <v>523865000</v>
      </c>
    </row>
    <row r="1292" spans="1:14" x14ac:dyDescent="0.3">
      <c r="A1292" t="s">
        <v>448</v>
      </c>
      <c r="B1292" t="s">
        <v>7</v>
      </c>
      <c r="C1292" s="1">
        <v>42735</v>
      </c>
      <c r="D1292" s="65">
        <f t="shared" si="79"/>
        <v>2016</v>
      </c>
      <c r="E1292" s="66" t="s">
        <v>3</v>
      </c>
      <c r="F1292" s="66" t="s">
        <v>154</v>
      </c>
      <c r="G1292" s="2">
        <v>6786984000</v>
      </c>
      <c r="H1292" s="2">
        <v>5285568000</v>
      </c>
      <c r="I1292" s="2">
        <v>956158000</v>
      </c>
      <c r="J1292">
        <v>0</v>
      </c>
      <c r="K1292">
        <v>0</v>
      </c>
      <c r="L1292" s="2">
        <f t="shared" si="80"/>
        <v>956158000</v>
      </c>
      <c r="M1292" s="2">
        <f t="shared" si="81"/>
        <v>1501416000</v>
      </c>
      <c r="N1292" s="2">
        <f t="shared" si="82"/>
        <v>545258000</v>
      </c>
    </row>
    <row r="1293" spans="1:14" x14ac:dyDescent="0.3">
      <c r="A1293" t="s">
        <v>449</v>
      </c>
      <c r="B1293" t="s">
        <v>2</v>
      </c>
      <c r="C1293" s="1">
        <v>41274</v>
      </c>
      <c r="D1293" s="65">
        <f t="shared" si="79"/>
        <v>2012</v>
      </c>
      <c r="E1293" s="66" t="s">
        <v>9</v>
      </c>
      <c r="F1293" s="66" t="s">
        <v>123</v>
      </c>
      <c r="G1293" s="2">
        <v>7688024000</v>
      </c>
      <c r="H1293" s="2">
        <v>5157434000</v>
      </c>
      <c r="I1293" s="2">
        <v>1011543000</v>
      </c>
      <c r="J1293">
        <v>0</v>
      </c>
      <c r="K1293" s="2">
        <v>730493000</v>
      </c>
      <c r="L1293" s="2">
        <f t="shared" si="80"/>
        <v>1742036000</v>
      </c>
      <c r="M1293" s="2">
        <f t="shared" si="81"/>
        <v>2530590000</v>
      </c>
      <c r="N1293" s="2">
        <f t="shared" si="82"/>
        <v>788554000</v>
      </c>
    </row>
    <row r="1294" spans="1:14" x14ac:dyDescent="0.3">
      <c r="A1294" t="s">
        <v>449</v>
      </c>
      <c r="B1294" t="s">
        <v>5</v>
      </c>
      <c r="C1294" s="1">
        <v>41639</v>
      </c>
      <c r="D1294" s="65">
        <f t="shared" si="79"/>
        <v>2013</v>
      </c>
      <c r="E1294" s="66" t="s">
        <v>9</v>
      </c>
      <c r="F1294" s="66" t="s">
        <v>123</v>
      </c>
      <c r="G1294" s="2">
        <v>7959894000</v>
      </c>
      <c r="H1294" s="2">
        <v>5305270000</v>
      </c>
      <c r="I1294" s="2">
        <v>1044819000</v>
      </c>
      <c r="J1294">
        <v>0</v>
      </c>
      <c r="K1294" s="2">
        <v>754711000</v>
      </c>
      <c r="L1294" s="2">
        <f t="shared" si="80"/>
        <v>1799530000</v>
      </c>
      <c r="M1294" s="2">
        <f t="shared" si="81"/>
        <v>2654624000</v>
      </c>
      <c r="N1294" s="2">
        <f t="shared" si="82"/>
        <v>855094000</v>
      </c>
    </row>
    <row r="1295" spans="1:14" x14ac:dyDescent="0.3">
      <c r="A1295" t="s">
        <v>449</v>
      </c>
      <c r="B1295" t="s">
        <v>6</v>
      </c>
      <c r="C1295" s="1">
        <v>42004</v>
      </c>
      <c r="D1295" s="65">
        <f t="shared" si="79"/>
        <v>2014</v>
      </c>
      <c r="E1295" s="66" t="s">
        <v>9</v>
      </c>
      <c r="F1295" s="66" t="s">
        <v>123</v>
      </c>
      <c r="G1295" s="2">
        <v>8073855000</v>
      </c>
      <c r="H1295" s="2">
        <v>5306281000</v>
      </c>
      <c r="I1295" s="2">
        <v>1048952000</v>
      </c>
      <c r="J1295">
        <v>0</v>
      </c>
      <c r="K1295" s="2">
        <v>772445000</v>
      </c>
      <c r="L1295" s="2">
        <f t="shared" si="80"/>
        <v>1821397000</v>
      </c>
      <c r="M1295" s="2">
        <f t="shared" si="81"/>
        <v>2767574000</v>
      </c>
      <c r="N1295" s="2">
        <f t="shared" si="82"/>
        <v>946177000</v>
      </c>
    </row>
    <row r="1296" spans="1:14" x14ac:dyDescent="0.3">
      <c r="A1296" t="s">
        <v>449</v>
      </c>
      <c r="B1296" t="s">
        <v>7</v>
      </c>
      <c r="C1296" s="1">
        <v>42369</v>
      </c>
      <c r="D1296" s="65">
        <f t="shared" si="79"/>
        <v>2015</v>
      </c>
      <c r="E1296" s="66" t="s">
        <v>9</v>
      </c>
      <c r="F1296" s="66" t="s">
        <v>123</v>
      </c>
      <c r="G1296" s="2">
        <v>8299074000</v>
      </c>
      <c r="H1296" s="2">
        <v>5099393000</v>
      </c>
      <c r="I1296" s="2">
        <v>1086504000</v>
      </c>
      <c r="J1296">
        <v>0</v>
      </c>
      <c r="K1296" s="2">
        <v>827008000</v>
      </c>
      <c r="L1296" s="2">
        <f t="shared" si="80"/>
        <v>1913512000</v>
      </c>
      <c r="M1296" s="2">
        <f t="shared" si="81"/>
        <v>3199681000</v>
      </c>
      <c r="N1296" s="2">
        <f t="shared" si="82"/>
        <v>1286169000</v>
      </c>
    </row>
    <row r="1297" spans="1:14" x14ac:dyDescent="0.3">
      <c r="A1297" t="s">
        <v>450</v>
      </c>
      <c r="B1297" t="s">
        <v>2</v>
      </c>
      <c r="C1297" s="1">
        <v>41639</v>
      </c>
      <c r="D1297" s="65">
        <f t="shared" si="79"/>
        <v>2013</v>
      </c>
      <c r="E1297" s="66" t="s">
        <v>15</v>
      </c>
      <c r="F1297" s="66" t="s">
        <v>56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>
        <v>0</v>
      </c>
      <c r="L1297" s="2">
        <f t="shared" si="80"/>
        <v>1206340000</v>
      </c>
      <c r="M1297" s="2">
        <f t="shared" si="81"/>
        <v>1949390000</v>
      </c>
      <c r="N1297" s="2">
        <f t="shared" si="82"/>
        <v>743050000</v>
      </c>
    </row>
    <row r="1298" spans="1:14" x14ac:dyDescent="0.3">
      <c r="A1298" t="s">
        <v>450</v>
      </c>
      <c r="B1298" t="s">
        <v>5</v>
      </c>
      <c r="C1298" s="1">
        <v>42004</v>
      </c>
      <c r="D1298" s="65">
        <f t="shared" si="79"/>
        <v>2014</v>
      </c>
      <c r="E1298" s="66" t="s">
        <v>15</v>
      </c>
      <c r="F1298" s="66" t="s">
        <v>56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>
        <v>0</v>
      </c>
      <c r="L1298" s="2">
        <f t="shared" si="80"/>
        <v>1790620000</v>
      </c>
      <c r="M1298" s="2">
        <f t="shared" si="81"/>
        <v>2614539000</v>
      </c>
      <c r="N1298" s="2">
        <f t="shared" si="82"/>
        <v>823919000</v>
      </c>
    </row>
    <row r="1299" spans="1:14" x14ac:dyDescent="0.3">
      <c r="A1299" t="s">
        <v>450</v>
      </c>
      <c r="B1299" t="s">
        <v>6</v>
      </c>
      <c r="C1299" s="1">
        <v>42369</v>
      </c>
      <c r="D1299" s="65">
        <f t="shared" si="79"/>
        <v>2015</v>
      </c>
      <c r="E1299" s="66" t="s">
        <v>15</v>
      </c>
      <c r="F1299" s="66" t="s">
        <v>56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>
        <v>0</v>
      </c>
      <c r="L1299" s="2">
        <f t="shared" si="80"/>
        <v>2459103000</v>
      </c>
      <c r="M1299" s="2">
        <f t="shared" si="81"/>
        <v>3711019000</v>
      </c>
      <c r="N1299" s="2">
        <f t="shared" si="82"/>
        <v>1251916000</v>
      </c>
    </row>
    <row r="1300" spans="1:14" x14ac:dyDescent="0.3">
      <c r="A1300" t="s">
        <v>450</v>
      </c>
      <c r="B1300" t="s">
        <v>7</v>
      </c>
      <c r="C1300" s="1">
        <v>42735</v>
      </c>
      <c r="D1300" s="65">
        <f t="shared" si="79"/>
        <v>2016</v>
      </c>
      <c r="E1300" s="66" t="s">
        <v>15</v>
      </c>
      <c r="F1300" s="66" t="s">
        <v>56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>
        <v>0</v>
      </c>
      <c r="L1300" s="2">
        <f t="shared" si="80"/>
        <v>3229992000</v>
      </c>
      <c r="M1300" s="2">
        <f t="shared" si="81"/>
        <v>4560733000</v>
      </c>
      <c r="N1300" s="2">
        <f t="shared" si="82"/>
        <v>1330741000</v>
      </c>
    </row>
    <row r="1301" spans="1:14" x14ac:dyDescent="0.3">
      <c r="A1301" t="s">
        <v>451</v>
      </c>
      <c r="B1301" t="s">
        <v>2</v>
      </c>
      <c r="C1301" s="1">
        <v>41639</v>
      </c>
      <c r="D1301" s="65">
        <f t="shared" si="79"/>
        <v>2013</v>
      </c>
      <c r="E1301" s="66" t="s">
        <v>3</v>
      </c>
      <c r="F1301" s="66" t="s">
        <v>452</v>
      </c>
      <c r="G1301" s="2">
        <v>4245895000</v>
      </c>
      <c r="H1301" s="2">
        <v>2522803000</v>
      </c>
      <c r="I1301" s="2">
        <v>1324815000</v>
      </c>
      <c r="J1301">
        <v>0</v>
      </c>
      <c r="K1301" s="2">
        <v>1700000</v>
      </c>
      <c r="L1301" s="2">
        <f t="shared" si="80"/>
        <v>1326515000</v>
      </c>
      <c r="M1301" s="2">
        <f t="shared" si="81"/>
        <v>1723092000</v>
      </c>
      <c r="N1301" s="2">
        <f t="shared" si="82"/>
        <v>396577000</v>
      </c>
    </row>
    <row r="1302" spans="1:14" x14ac:dyDescent="0.3">
      <c r="A1302" t="s">
        <v>451</v>
      </c>
      <c r="B1302" t="s">
        <v>5</v>
      </c>
      <c r="C1302" s="1">
        <v>42004</v>
      </c>
      <c r="D1302" s="65">
        <f t="shared" si="79"/>
        <v>2014</v>
      </c>
      <c r="E1302" s="66" t="s">
        <v>3</v>
      </c>
      <c r="F1302" s="66" t="s">
        <v>452</v>
      </c>
      <c r="G1302" s="2">
        <v>4695014000</v>
      </c>
      <c r="H1302" s="2">
        <v>2772098000</v>
      </c>
      <c r="I1302" s="2">
        <v>1425734000</v>
      </c>
      <c r="J1302">
        <v>0</v>
      </c>
      <c r="K1302" s="2">
        <v>557000</v>
      </c>
      <c r="L1302" s="2">
        <f t="shared" si="80"/>
        <v>1426291000</v>
      </c>
      <c r="M1302" s="2">
        <f t="shared" si="81"/>
        <v>1922916000</v>
      </c>
      <c r="N1302" s="2">
        <f t="shared" si="82"/>
        <v>496625000</v>
      </c>
    </row>
    <row r="1303" spans="1:14" x14ac:dyDescent="0.3">
      <c r="A1303" t="s">
        <v>451</v>
      </c>
      <c r="B1303" t="s">
        <v>6</v>
      </c>
      <c r="C1303" s="1">
        <v>42369</v>
      </c>
      <c r="D1303" s="65">
        <f t="shared" si="79"/>
        <v>2015</v>
      </c>
      <c r="E1303" s="66" t="s">
        <v>3</v>
      </c>
      <c r="F1303" s="66" t="s">
        <v>452</v>
      </c>
      <c r="G1303" s="2">
        <v>5094933000</v>
      </c>
      <c r="H1303" s="2">
        <v>2980462000</v>
      </c>
      <c r="I1303" s="2">
        <v>1533799000</v>
      </c>
      <c r="J1303">
        <v>0</v>
      </c>
      <c r="K1303" s="2">
        <v>192000</v>
      </c>
      <c r="L1303" s="2">
        <f t="shared" si="80"/>
        <v>1533991000</v>
      </c>
      <c r="M1303" s="2">
        <f t="shared" si="81"/>
        <v>2114471000</v>
      </c>
      <c r="N1303" s="2">
        <f t="shared" si="82"/>
        <v>580480000</v>
      </c>
    </row>
    <row r="1304" spans="1:14" x14ac:dyDescent="0.3">
      <c r="A1304" t="s">
        <v>451</v>
      </c>
      <c r="B1304" t="s">
        <v>7</v>
      </c>
      <c r="C1304" s="1">
        <v>42735</v>
      </c>
      <c r="D1304" s="65">
        <f t="shared" si="79"/>
        <v>2016</v>
      </c>
      <c r="E1304" s="66" t="s">
        <v>3</v>
      </c>
      <c r="F1304" s="66" t="s">
        <v>452</v>
      </c>
      <c r="G1304" s="2">
        <v>5250399000</v>
      </c>
      <c r="H1304" s="2">
        <v>3089723000</v>
      </c>
      <c r="I1304" s="2">
        <v>1606217000</v>
      </c>
      <c r="J1304">
        <v>0</v>
      </c>
      <c r="K1304" s="2">
        <v>1237000</v>
      </c>
      <c r="L1304" s="2">
        <f t="shared" si="80"/>
        <v>1607454000</v>
      </c>
      <c r="M1304" s="2">
        <f t="shared" si="81"/>
        <v>2160676000</v>
      </c>
      <c r="N1304" s="2">
        <f t="shared" si="82"/>
        <v>553222000</v>
      </c>
    </row>
    <row r="1305" spans="1:14" x14ac:dyDescent="0.3">
      <c r="A1305" t="s">
        <v>453</v>
      </c>
      <c r="B1305" t="s">
        <v>2</v>
      </c>
      <c r="C1305" s="1">
        <v>41333</v>
      </c>
      <c r="D1305" s="65">
        <f t="shared" si="79"/>
        <v>2013</v>
      </c>
      <c r="E1305" s="66" t="s">
        <v>12</v>
      </c>
      <c r="F1305" s="66" t="s">
        <v>390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>
        <v>0</v>
      </c>
      <c r="L1305" s="2">
        <f t="shared" si="80"/>
        <v>924037000</v>
      </c>
      <c r="M1305" s="2">
        <f t="shared" si="81"/>
        <v>1128217000</v>
      </c>
      <c r="N1305" s="2">
        <f t="shared" si="82"/>
        <v>204180000</v>
      </c>
    </row>
    <row r="1306" spans="1:14" x14ac:dyDescent="0.3">
      <c r="A1306" t="s">
        <v>453</v>
      </c>
      <c r="B1306" t="s">
        <v>5</v>
      </c>
      <c r="C1306" s="1">
        <v>41698</v>
      </c>
      <c r="D1306" s="65">
        <f t="shared" si="79"/>
        <v>2014</v>
      </c>
      <c r="E1306" s="66" t="s">
        <v>12</v>
      </c>
      <c r="F1306" s="66" t="s">
        <v>390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>
        <v>0</v>
      </c>
      <c r="L1306" s="2">
        <f t="shared" si="80"/>
        <v>1067555000</v>
      </c>
      <c r="M1306" s="2">
        <f t="shared" si="81"/>
        <v>1302015000</v>
      </c>
      <c r="N1306" s="2">
        <f t="shared" si="82"/>
        <v>234460000</v>
      </c>
    </row>
    <row r="1307" spans="1:14" x14ac:dyDescent="0.3">
      <c r="A1307" t="s">
        <v>453</v>
      </c>
      <c r="B1307" t="s">
        <v>6</v>
      </c>
      <c r="C1307" s="1">
        <v>42063</v>
      </c>
      <c r="D1307" s="65">
        <f t="shared" si="79"/>
        <v>2015</v>
      </c>
      <c r="E1307" s="66" t="s">
        <v>12</v>
      </c>
      <c r="F1307" s="66" t="s">
        <v>390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>
        <v>0</v>
      </c>
      <c r="L1307" s="2">
        <f t="shared" si="80"/>
        <v>1266296000</v>
      </c>
      <c r="M1307" s="2">
        <f t="shared" si="81"/>
        <v>1516290000</v>
      </c>
      <c r="N1307" s="2">
        <f t="shared" si="82"/>
        <v>249994000</v>
      </c>
    </row>
    <row r="1308" spans="1:14" x14ac:dyDescent="0.3">
      <c r="A1308" t="s">
        <v>453</v>
      </c>
      <c r="B1308" t="s">
        <v>7</v>
      </c>
      <c r="C1308" s="1">
        <v>42429</v>
      </c>
      <c r="D1308" s="65">
        <f t="shared" si="79"/>
        <v>2016</v>
      </c>
      <c r="E1308" s="66" t="s">
        <v>12</v>
      </c>
      <c r="F1308" s="66" t="s">
        <v>390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>
        <v>0</v>
      </c>
      <c r="L1308" s="2">
        <f t="shared" si="80"/>
        <v>1454553000</v>
      </c>
      <c r="M1308" s="2">
        <f t="shared" si="81"/>
        <v>1742601000</v>
      </c>
      <c r="N1308" s="2">
        <f t="shared" si="82"/>
        <v>288048000</v>
      </c>
    </row>
    <row r="1309" spans="1:14" x14ac:dyDescent="0.3">
      <c r="A1309" t="s">
        <v>454</v>
      </c>
      <c r="B1309" t="s">
        <v>2</v>
      </c>
      <c r="C1309" s="1">
        <v>41363</v>
      </c>
      <c r="D1309" s="65">
        <f t="shared" si="79"/>
        <v>2013</v>
      </c>
      <c r="E1309" s="66" t="s">
        <v>9</v>
      </c>
      <c r="F1309" s="66" t="s">
        <v>279</v>
      </c>
      <c r="G1309" s="2">
        <v>6945000000</v>
      </c>
      <c r="H1309" s="2">
        <v>2789000000</v>
      </c>
      <c r="I1309" s="2">
        <v>2971000000</v>
      </c>
      <c r="J1309">
        <v>0</v>
      </c>
      <c r="K1309" s="2">
        <v>27000000</v>
      </c>
      <c r="L1309" s="2">
        <f t="shared" si="80"/>
        <v>2998000000</v>
      </c>
      <c r="M1309" s="2">
        <f t="shared" si="81"/>
        <v>4156000000</v>
      </c>
      <c r="N1309" s="2">
        <f t="shared" si="82"/>
        <v>1158000000</v>
      </c>
    </row>
    <row r="1310" spans="1:14" x14ac:dyDescent="0.3">
      <c r="A1310" t="s">
        <v>454</v>
      </c>
      <c r="B1310" t="s">
        <v>5</v>
      </c>
      <c r="C1310" s="1">
        <v>41727</v>
      </c>
      <c r="D1310" s="65">
        <f t="shared" si="79"/>
        <v>2014</v>
      </c>
      <c r="E1310" s="66" t="s">
        <v>9</v>
      </c>
      <c r="F1310" s="66" t="s">
        <v>279</v>
      </c>
      <c r="G1310" s="2">
        <v>7450000000</v>
      </c>
      <c r="H1310" s="2">
        <v>3140000000</v>
      </c>
      <c r="I1310" s="2">
        <v>3142000000</v>
      </c>
      <c r="J1310">
        <v>0</v>
      </c>
      <c r="K1310" s="2">
        <v>35000000</v>
      </c>
      <c r="L1310" s="2">
        <f t="shared" si="80"/>
        <v>3177000000</v>
      </c>
      <c r="M1310" s="2">
        <f t="shared" si="81"/>
        <v>4310000000</v>
      </c>
      <c r="N1310" s="2">
        <f t="shared" si="82"/>
        <v>1133000000</v>
      </c>
    </row>
    <row r="1311" spans="1:14" x14ac:dyDescent="0.3">
      <c r="A1311" t="s">
        <v>454</v>
      </c>
      <c r="B1311" t="s">
        <v>6</v>
      </c>
      <c r="C1311" s="1">
        <v>42091</v>
      </c>
      <c r="D1311" s="65">
        <f t="shared" si="79"/>
        <v>2015</v>
      </c>
      <c r="E1311" s="66" t="s">
        <v>9</v>
      </c>
      <c r="F1311" s="66" t="s">
        <v>279</v>
      </c>
      <c r="G1311" s="2">
        <v>7620000000</v>
      </c>
      <c r="H1311" s="2">
        <v>3242000000</v>
      </c>
      <c r="I1311" s="2">
        <v>3301000000</v>
      </c>
      <c r="J1311">
        <v>0</v>
      </c>
      <c r="K1311" s="2">
        <v>25000000</v>
      </c>
      <c r="L1311" s="2">
        <f t="shared" si="80"/>
        <v>3326000000</v>
      </c>
      <c r="M1311" s="2">
        <f t="shared" si="81"/>
        <v>4378000000</v>
      </c>
      <c r="N1311" s="2">
        <f t="shared" si="82"/>
        <v>1052000000</v>
      </c>
    </row>
    <row r="1312" spans="1:14" x14ac:dyDescent="0.3">
      <c r="A1312" t="s">
        <v>454</v>
      </c>
      <c r="B1312" t="s">
        <v>7</v>
      </c>
      <c r="C1312" s="1">
        <v>42462</v>
      </c>
      <c r="D1312" s="65">
        <f t="shared" si="79"/>
        <v>2016</v>
      </c>
      <c r="E1312" s="66" t="s">
        <v>9</v>
      </c>
      <c r="F1312" s="66" t="s">
        <v>279</v>
      </c>
      <c r="G1312" s="2">
        <v>7405000000</v>
      </c>
      <c r="H1312" s="2">
        <v>3218000000</v>
      </c>
      <c r="I1312" s="2">
        <v>3389000000</v>
      </c>
      <c r="J1312">
        <v>0</v>
      </c>
      <c r="K1312" s="2">
        <v>24000000</v>
      </c>
      <c r="L1312" s="2">
        <f t="shared" si="80"/>
        <v>3413000000</v>
      </c>
      <c r="M1312" s="2">
        <f t="shared" si="81"/>
        <v>4187000000</v>
      </c>
      <c r="N1312" s="2">
        <f t="shared" si="82"/>
        <v>774000000</v>
      </c>
    </row>
    <row r="1313" spans="1:14" x14ac:dyDescent="0.3">
      <c r="A1313" t="s">
        <v>455</v>
      </c>
      <c r="B1313" t="s">
        <v>2</v>
      </c>
      <c r="C1313" s="1">
        <v>41547</v>
      </c>
      <c r="D1313" s="65">
        <f t="shared" si="79"/>
        <v>2013</v>
      </c>
      <c r="E1313" s="66" t="s">
        <v>3</v>
      </c>
      <c r="F1313" s="66" t="s">
        <v>154</v>
      </c>
      <c r="G1313" s="2">
        <v>6351900000</v>
      </c>
      <c r="H1313" s="2">
        <v>3778100000</v>
      </c>
      <c r="I1313" s="2">
        <v>1537700000</v>
      </c>
      <c r="J1313">
        <v>0</v>
      </c>
      <c r="K1313">
        <v>0</v>
      </c>
      <c r="L1313" s="2">
        <f t="shared" si="80"/>
        <v>1537700000</v>
      </c>
      <c r="M1313" s="2">
        <f t="shared" si="81"/>
        <v>2573800000</v>
      </c>
      <c r="N1313" s="2">
        <f t="shared" si="82"/>
        <v>1036100000</v>
      </c>
    </row>
    <row r="1314" spans="1:14" x14ac:dyDescent="0.3">
      <c r="A1314" t="s">
        <v>455</v>
      </c>
      <c r="B1314" t="s">
        <v>5</v>
      </c>
      <c r="C1314" s="1">
        <v>41912</v>
      </c>
      <c r="D1314" s="65">
        <f t="shared" si="79"/>
        <v>2014</v>
      </c>
      <c r="E1314" s="66" t="s">
        <v>3</v>
      </c>
      <c r="F1314" s="66" t="s">
        <v>154</v>
      </c>
      <c r="G1314" s="2">
        <v>6623500000</v>
      </c>
      <c r="H1314" s="2">
        <v>3869600000</v>
      </c>
      <c r="I1314" s="2">
        <v>1570100000</v>
      </c>
      <c r="J1314">
        <v>0</v>
      </c>
      <c r="K1314">
        <v>0</v>
      </c>
      <c r="L1314" s="2">
        <f t="shared" si="80"/>
        <v>1570100000</v>
      </c>
      <c r="M1314" s="2">
        <f t="shared" si="81"/>
        <v>2753900000</v>
      </c>
      <c r="N1314" s="2">
        <f t="shared" si="82"/>
        <v>1183800000</v>
      </c>
    </row>
    <row r="1315" spans="1:14" x14ac:dyDescent="0.3">
      <c r="A1315" t="s">
        <v>455</v>
      </c>
      <c r="B1315" t="s">
        <v>6</v>
      </c>
      <c r="C1315" s="1">
        <v>42277</v>
      </c>
      <c r="D1315" s="65">
        <f t="shared" si="79"/>
        <v>2015</v>
      </c>
      <c r="E1315" s="66" t="s">
        <v>3</v>
      </c>
      <c r="F1315" s="66" t="s">
        <v>154</v>
      </c>
      <c r="G1315" s="2">
        <v>6307900000</v>
      </c>
      <c r="H1315" s="2">
        <v>3604800000</v>
      </c>
      <c r="I1315" s="2">
        <v>1506400000</v>
      </c>
      <c r="J1315">
        <v>0</v>
      </c>
      <c r="K1315">
        <v>0</v>
      </c>
      <c r="L1315" s="2">
        <f t="shared" si="80"/>
        <v>1506400000</v>
      </c>
      <c r="M1315" s="2">
        <f t="shared" si="81"/>
        <v>2703100000</v>
      </c>
      <c r="N1315" s="2">
        <f t="shared" si="82"/>
        <v>1196700000</v>
      </c>
    </row>
    <row r="1316" spans="1:14" x14ac:dyDescent="0.3">
      <c r="A1316" t="s">
        <v>455</v>
      </c>
      <c r="B1316" t="s">
        <v>7</v>
      </c>
      <c r="C1316" s="1">
        <v>42643</v>
      </c>
      <c r="D1316" s="65">
        <f t="shared" si="79"/>
        <v>2016</v>
      </c>
      <c r="E1316" s="66" t="s">
        <v>3</v>
      </c>
      <c r="F1316" s="66" t="s">
        <v>154</v>
      </c>
      <c r="G1316" s="2">
        <v>5879500000</v>
      </c>
      <c r="H1316" s="2">
        <v>3404000000</v>
      </c>
      <c r="I1316" s="2">
        <v>1467400000</v>
      </c>
      <c r="J1316">
        <v>0</v>
      </c>
      <c r="K1316">
        <v>0</v>
      </c>
      <c r="L1316" s="2">
        <f t="shared" si="80"/>
        <v>1467400000</v>
      </c>
      <c r="M1316" s="2">
        <f t="shared" si="81"/>
        <v>2475500000</v>
      </c>
      <c r="N1316" s="2">
        <f t="shared" si="82"/>
        <v>1008100000</v>
      </c>
    </row>
    <row r="1317" spans="1:14" x14ac:dyDescent="0.3">
      <c r="A1317" t="s">
        <v>456</v>
      </c>
      <c r="B1317" t="s">
        <v>2</v>
      </c>
      <c r="C1317" s="1">
        <v>41274</v>
      </c>
      <c r="D1317" s="65">
        <f t="shared" si="79"/>
        <v>2012</v>
      </c>
      <c r="E1317" s="66" t="s">
        <v>3</v>
      </c>
      <c r="F1317" s="66" t="s">
        <v>154</v>
      </c>
      <c r="G1317" s="2">
        <v>2993489000</v>
      </c>
      <c r="H1317" s="2">
        <v>1321772000</v>
      </c>
      <c r="I1317" s="2">
        <v>914130000</v>
      </c>
      <c r="J1317">
        <v>0</v>
      </c>
      <c r="K1317">
        <v>0</v>
      </c>
      <c r="L1317" s="2">
        <f t="shared" si="80"/>
        <v>914130000</v>
      </c>
      <c r="M1317" s="2">
        <f t="shared" si="81"/>
        <v>1671717000</v>
      </c>
      <c r="N1317" s="2">
        <f t="shared" si="82"/>
        <v>757587000</v>
      </c>
    </row>
    <row r="1318" spans="1:14" x14ac:dyDescent="0.3">
      <c r="A1318" t="s">
        <v>456</v>
      </c>
      <c r="B1318" t="s">
        <v>5</v>
      </c>
      <c r="C1318" s="1">
        <v>41639</v>
      </c>
      <c r="D1318" s="65">
        <f t="shared" si="79"/>
        <v>2013</v>
      </c>
      <c r="E1318" s="66" t="s">
        <v>3</v>
      </c>
      <c r="F1318" s="66" t="s">
        <v>154</v>
      </c>
      <c r="G1318" s="2">
        <v>3238128000</v>
      </c>
      <c r="H1318" s="2">
        <v>1355200000</v>
      </c>
      <c r="I1318" s="2">
        <v>1040567000</v>
      </c>
      <c r="J1318">
        <v>0</v>
      </c>
      <c r="K1318">
        <v>0</v>
      </c>
      <c r="L1318" s="2">
        <f t="shared" si="80"/>
        <v>1040567000</v>
      </c>
      <c r="M1318" s="2">
        <f t="shared" si="81"/>
        <v>1882928000</v>
      </c>
      <c r="N1318" s="2">
        <f t="shared" si="82"/>
        <v>842361000</v>
      </c>
    </row>
    <row r="1319" spans="1:14" x14ac:dyDescent="0.3">
      <c r="A1319" t="s">
        <v>456</v>
      </c>
      <c r="B1319" t="s">
        <v>6</v>
      </c>
      <c r="C1319" s="1">
        <v>42004</v>
      </c>
      <c r="D1319" s="65">
        <f t="shared" si="79"/>
        <v>2014</v>
      </c>
      <c r="E1319" s="66" t="s">
        <v>3</v>
      </c>
      <c r="F1319" s="66" t="s">
        <v>154</v>
      </c>
      <c r="G1319" s="2">
        <v>3549494000</v>
      </c>
      <c r="H1319" s="2">
        <v>1447595000</v>
      </c>
      <c r="I1319" s="2">
        <v>1102426000</v>
      </c>
      <c r="J1319">
        <v>0</v>
      </c>
      <c r="K1319">
        <v>0</v>
      </c>
      <c r="L1319" s="2">
        <f t="shared" si="80"/>
        <v>1102426000</v>
      </c>
      <c r="M1319" s="2">
        <f t="shared" si="81"/>
        <v>2101899000</v>
      </c>
      <c r="N1319" s="2">
        <f t="shared" si="82"/>
        <v>999473000</v>
      </c>
    </row>
    <row r="1320" spans="1:14" x14ac:dyDescent="0.3">
      <c r="A1320" t="s">
        <v>456</v>
      </c>
      <c r="B1320" t="s">
        <v>7</v>
      </c>
      <c r="C1320" s="1">
        <v>42369</v>
      </c>
      <c r="D1320" s="65">
        <f t="shared" si="79"/>
        <v>2015</v>
      </c>
      <c r="E1320" s="66" t="s">
        <v>3</v>
      </c>
      <c r="F1320" s="66" t="s">
        <v>154</v>
      </c>
      <c r="G1320" s="2">
        <v>3582395000</v>
      </c>
      <c r="H1320" s="2">
        <v>1417749000</v>
      </c>
      <c r="I1320" s="2">
        <v>1136728000</v>
      </c>
      <c r="J1320">
        <v>0</v>
      </c>
      <c r="K1320">
        <v>0</v>
      </c>
      <c r="L1320" s="2">
        <f t="shared" si="80"/>
        <v>1136728000</v>
      </c>
      <c r="M1320" s="2">
        <f t="shared" si="81"/>
        <v>2164646000</v>
      </c>
      <c r="N1320" s="2">
        <f t="shared" si="82"/>
        <v>1027918000</v>
      </c>
    </row>
    <row r="1321" spans="1:14" x14ac:dyDescent="0.3">
      <c r="A1321" t="s">
        <v>457</v>
      </c>
      <c r="B1321" t="s">
        <v>2</v>
      </c>
      <c r="C1321" s="1">
        <v>41307</v>
      </c>
      <c r="D1321" s="65">
        <f t="shared" si="79"/>
        <v>2013</v>
      </c>
      <c r="E1321" s="66" t="s">
        <v>9</v>
      </c>
      <c r="F1321" s="66" t="s">
        <v>247</v>
      </c>
      <c r="G1321" s="2">
        <v>9721065000</v>
      </c>
      <c r="H1321" s="2">
        <v>7011428000</v>
      </c>
      <c r="I1321" s="2">
        <v>1437886000</v>
      </c>
      <c r="J1321">
        <v>0</v>
      </c>
      <c r="K1321">
        <v>0</v>
      </c>
      <c r="L1321" s="2">
        <f t="shared" si="80"/>
        <v>1437886000</v>
      </c>
      <c r="M1321" s="2">
        <f t="shared" si="81"/>
        <v>2709637000</v>
      </c>
      <c r="N1321" s="2">
        <f t="shared" si="82"/>
        <v>1271751000</v>
      </c>
    </row>
    <row r="1322" spans="1:14" x14ac:dyDescent="0.3">
      <c r="A1322" t="s">
        <v>457</v>
      </c>
      <c r="B1322" t="s">
        <v>5</v>
      </c>
      <c r="C1322" s="1">
        <v>41671</v>
      </c>
      <c r="D1322" s="65">
        <f t="shared" si="79"/>
        <v>2014</v>
      </c>
      <c r="E1322" s="66" t="s">
        <v>9</v>
      </c>
      <c r="F1322" s="66" t="s">
        <v>247</v>
      </c>
      <c r="G1322" s="2">
        <v>10230353000</v>
      </c>
      <c r="H1322" s="2">
        <v>7360924000</v>
      </c>
      <c r="I1322" s="2">
        <v>1526366000</v>
      </c>
      <c r="J1322">
        <v>0</v>
      </c>
      <c r="K1322">
        <v>0</v>
      </c>
      <c r="L1322" s="2">
        <f t="shared" si="80"/>
        <v>1526366000</v>
      </c>
      <c r="M1322" s="2">
        <f t="shared" si="81"/>
        <v>2869429000</v>
      </c>
      <c r="N1322" s="2">
        <f t="shared" si="82"/>
        <v>1343063000</v>
      </c>
    </row>
    <row r="1323" spans="1:14" x14ac:dyDescent="0.3">
      <c r="A1323" t="s">
        <v>457</v>
      </c>
      <c r="B1323" t="s">
        <v>6</v>
      </c>
      <c r="C1323" s="1">
        <v>42035</v>
      </c>
      <c r="D1323" s="65">
        <f t="shared" si="79"/>
        <v>2015</v>
      </c>
      <c r="E1323" s="66" t="s">
        <v>9</v>
      </c>
      <c r="F1323" s="66" t="s">
        <v>247</v>
      </c>
      <c r="G1323" s="2">
        <v>11041677000</v>
      </c>
      <c r="H1323" s="2">
        <v>7937956000</v>
      </c>
      <c r="I1323" s="2">
        <v>1615371000</v>
      </c>
      <c r="J1323">
        <v>0</v>
      </c>
      <c r="K1323">
        <v>0</v>
      </c>
      <c r="L1323" s="2">
        <f t="shared" si="80"/>
        <v>1615371000</v>
      </c>
      <c r="M1323" s="2">
        <f t="shared" si="81"/>
        <v>3103721000</v>
      </c>
      <c r="N1323" s="2">
        <f t="shared" si="82"/>
        <v>1488350000</v>
      </c>
    </row>
    <row r="1324" spans="1:14" x14ac:dyDescent="0.3">
      <c r="A1324" t="s">
        <v>457</v>
      </c>
      <c r="B1324" t="s">
        <v>7</v>
      </c>
      <c r="C1324" s="1">
        <v>42399</v>
      </c>
      <c r="D1324" s="65">
        <f t="shared" si="79"/>
        <v>2016</v>
      </c>
      <c r="E1324" s="66" t="s">
        <v>9</v>
      </c>
      <c r="F1324" s="66" t="s">
        <v>247</v>
      </c>
      <c r="G1324" s="2">
        <v>11939999000</v>
      </c>
      <c r="H1324" s="2">
        <v>8576873000</v>
      </c>
      <c r="I1324" s="2">
        <v>1738755000</v>
      </c>
      <c r="J1324">
        <v>0</v>
      </c>
      <c r="K1324">
        <v>0</v>
      </c>
      <c r="L1324" s="2">
        <f t="shared" si="80"/>
        <v>1738755000</v>
      </c>
      <c r="M1324" s="2">
        <f t="shared" si="81"/>
        <v>3363126000</v>
      </c>
      <c r="N1324" s="2">
        <f t="shared" si="82"/>
        <v>1624371000</v>
      </c>
    </row>
    <row r="1325" spans="1:14" x14ac:dyDescent="0.3">
      <c r="A1325" t="s">
        <v>458</v>
      </c>
      <c r="B1325" t="s">
        <v>2</v>
      </c>
      <c r="C1325" s="1">
        <v>41274</v>
      </c>
      <c r="D1325" s="65">
        <f t="shared" si="79"/>
        <v>2012</v>
      </c>
      <c r="E1325" s="66" t="s">
        <v>73</v>
      </c>
      <c r="F1325" s="66" t="s">
        <v>74</v>
      </c>
      <c r="G1325" s="2">
        <v>1367135000</v>
      </c>
      <c r="H1325" s="2">
        <v>328784000</v>
      </c>
      <c r="I1325" s="2">
        <v>248136000</v>
      </c>
      <c r="J1325">
        <v>0</v>
      </c>
      <c r="K1325" s="2">
        <v>445228000</v>
      </c>
      <c r="L1325" s="2">
        <f t="shared" si="80"/>
        <v>693364000</v>
      </c>
      <c r="M1325" s="2">
        <f t="shared" si="81"/>
        <v>1038351000</v>
      </c>
      <c r="N1325" s="2">
        <f t="shared" si="82"/>
        <v>344987000</v>
      </c>
    </row>
    <row r="1326" spans="1:14" x14ac:dyDescent="0.3">
      <c r="A1326" t="s">
        <v>458</v>
      </c>
      <c r="B1326" t="s">
        <v>5</v>
      </c>
      <c r="C1326" s="1">
        <v>41639</v>
      </c>
      <c r="D1326" s="65">
        <f t="shared" si="79"/>
        <v>2013</v>
      </c>
      <c r="E1326" s="66" t="s">
        <v>73</v>
      </c>
      <c r="F1326" s="66" t="s">
        <v>74</v>
      </c>
      <c r="G1326" s="2">
        <v>1832253000</v>
      </c>
      <c r="H1326" s="2">
        <v>516119000</v>
      </c>
      <c r="I1326" s="2">
        <v>391707000</v>
      </c>
      <c r="J1326">
        <v>0</v>
      </c>
      <c r="K1326" s="2">
        <v>492397000</v>
      </c>
      <c r="L1326" s="2">
        <f t="shared" si="80"/>
        <v>884104000</v>
      </c>
      <c r="M1326" s="2">
        <f t="shared" si="81"/>
        <v>1316134000</v>
      </c>
      <c r="N1326" s="2">
        <f t="shared" si="82"/>
        <v>432030000</v>
      </c>
    </row>
    <row r="1327" spans="1:14" x14ac:dyDescent="0.3">
      <c r="A1327" t="s">
        <v>458</v>
      </c>
      <c r="B1327" t="s">
        <v>6</v>
      </c>
      <c r="C1327" s="1">
        <v>42004</v>
      </c>
      <c r="D1327" s="65">
        <f t="shared" si="79"/>
        <v>2014</v>
      </c>
      <c r="E1327" s="66" t="s">
        <v>73</v>
      </c>
      <c r="F1327" s="66" t="s">
        <v>74</v>
      </c>
      <c r="G1327" s="2">
        <v>2042537000</v>
      </c>
      <c r="H1327" s="2">
        <v>605752000</v>
      </c>
      <c r="I1327" s="2">
        <v>191802000</v>
      </c>
      <c r="J1327">
        <v>0</v>
      </c>
      <c r="K1327" s="2">
        <v>551032000</v>
      </c>
      <c r="L1327" s="2">
        <f t="shared" si="80"/>
        <v>742834000</v>
      </c>
      <c r="M1327" s="2">
        <f t="shared" si="81"/>
        <v>1436785000</v>
      </c>
      <c r="N1327" s="2">
        <f t="shared" si="82"/>
        <v>693951000</v>
      </c>
    </row>
    <row r="1328" spans="1:14" x14ac:dyDescent="0.3">
      <c r="A1328" t="s">
        <v>458</v>
      </c>
      <c r="B1328" t="s">
        <v>7</v>
      </c>
      <c r="C1328" s="1">
        <v>42369</v>
      </c>
      <c r="D1328" s="65">
        <f t="shared" si="79"/>
        <v>2015</v>
      </c>
      <c r="E1328" s="66" t="s">
        <v>73</v>
      </c>
      <c r="F1328" s="66" t="s">
        <v>74</v>
      </c>
      <c r="G1328" s="2">
        <v>1181704000</v>
      </c>
      <c r="H1328" s="2">
        <v>648968000</v>
      </c>
      <c r="I1328" s="2">
        <v>165318000</v>
      </c>
      <c r="J1328">
        <v>0</v>
      </c>
      <c r="K1328" s="2">
        <v>581155000</v>
      </c>
      <c r="L1328" s="2">
        <f t="shared" si="80"/>
        <v>746473000</v>
      </c>
      <c r="M1328" s="2">
        <f t="shared" si="81"/>
        <v>532736000</v>
      </c>
      <c r="N1328" s="2">
        <f t="shared" si="82"/>
        <v>-213737000</v>
      </c>
    </row>
    <row r="1329" spans="1:14" x14ac:dyDescent="0.3">
      <c r="A1329" t="s">
        <v>459</v>
      </c>
      <c r="B1329" t="s">
        <v>2</v>
      </c>
      <c r="C1329" s="1">
        <v>41639</v>
      </c>
      <c r="D1329" s="65">
        <f t="shared" si="79"/>
        <v>2013</v>
      </c>
      <c r="E1329" s="66" t="s">
        <v>3</v>
      </c>
      <c r="F1329" s="66" t="s">
        <v>154</v>
      </c>
      <c r="G1329" s="2">
        <v>8417200000</v>
      </c>
      <c r="H1329" s="2">
        <v>5234700000</v>
      </c>
      <c r="I1329" s="2">
        <v>1088100000</v>
      </c>
      <c r="J1329">
        <v>0</v>
      </c>
      <c r="K1329" s="2">
        <v>877400000</v>
      </c>
      <c r="L1329" s="2">
        <f t="shared" si="80"/>
        <v>1965500000</v>
      </c>
      <c r="M1329" s="2">
        <f t="shared" si="81"/>
        <v>3182500000</v>
      </c>
      <c r="N1329" s="2">
        <f t="shared" si="82"/>
        <v>1217000000</v>
      </c>
    </row>
    <row r="1330" spans="1:14" x14ac:dyDescent="0.3">
      <c r="A1330" t="s">
        <v>459</v>
      </c>
      <c r="B1330" t="s">
        <v>5</v>
      </c>
      <c r="C1330" s="1">
        <v>42004</v>
      </c>
      <c r="D1330" s="65">
        <f t="shared" si="79"/>
        <v>2014</v>
      </c>
      <c r="E1330" s="66" t="s">
        <v>3</v>
      </c>
      <c r="F1330" s="66" t="s">
        <v>154</v>
      </c>
      <c r="G1330" s="2">
        <v>8803300000</v>
      </c>
      <c r="H1330" s="2">
        <v>5643100000</v>
      </c>
      <c r="I1330" s="2">
        <v>998400000</v>
      </c>
      <c r="J1330">
        <v>0</v>
      </c>
      <c r="K1330" s="2">
        <v>906900000</v>
      </c>
      <c r="L1330" s="2">
        <f t="shared" si="80"/>
        <v>1905300000</v>
      </c>
      <c r="M1330" s="2">
        <f t="shared" si="81"/>
        <v>3160200000</v>
      </c>
      <c r="N1330" s="2">
        <f t="shared" si="82"/>
        <v>1254900000</v>
      </c>
    </row>
    <row r="1331" spans="1:14" x14ac:dyDescent="0.3">
      <c r="A1331" t="s">
        <v>459</v>
      </c>
      <c r="B1331" t="s">
        <v>6</v>
      </c>
      <c r="C1331" s="1">
        <v>42369</v>
      </c>
      <c r="D1331" s="65">
        <f t="shared" si="79"/>
        <v>2015</v>
      </c>
      <c r="E1331" s="66" t="s">
        <v>3</v>
      </c>
      <c r="F1331" s="66" t="s">
        <v>154</v>
      </c>
      <c r="G1331" s="2">
        <v>9115000000</v>
      </c>
      <c r="H1331" s="2">
        <v>5518600000</v>
      </c>
      <c r="I1331" s="2">
        <v>1067000000</v>
      </c>
      <c r="J1331">
        <v>0</v>
      </c>
      <c r="K1331" s="2">
        <v>970600000</v>
      </c>
      <c r="L1331" s="2">
        <f t="shared" si="80"/>
        <v>2037600000</v>
      </c>
      <c r="M1331" s="2">
        <f t="shared" si="81"/>
        <v>3596400000</v>
      </c>
      <c r="N1331" s="2">
        <f t="shared" si="82"/>
        <v>1558800000</v>
      </c>
    </row>
    <row r="1332" spans="1:14" x14ac:dyDescent="0.3">
      <c r="A1332" t="s">
        <v>459</v>
      </c>
      <c r="B1332" t="s">
        <v>7</v>
      </c>
      <c r="C1332" s="1">
        <v>42735</v>
      </c>
      <c r="D1332" s="65">
        <f t="shared" si="79"/>
        <v>2016</v>
      </c>
      <c r="E1332" s="66" t="s">
        <v>3</v>
      </c>
      <c r="F1332" s="66" t="s">
        <v>154</v>
      </c>
      <c r="G1332" s="2">
        <v>9387700000</v>
      </c>
      <c r="H1332" s="2">
        <v>5764000000</v>
      </c>
      <c r="I1332" s="2">
        <v>1054500000</v>
      </c>
      <c r="J1332">
        <v>0</v>
      </c>
      <c r="K1332" s="2">
        <v>991100000</v>
      </c>
      <c r="L1332" s="2">
        <f t="shared" si="80"/>
        <v>2045600000</v>
      </c>
      <c r="M1332" s="2">
        <f t="shared" si="81"/>
        <v>3623700000</v>
      </c>
      <c r="N1332" s="2">
        <f t="shared" si="82"/>
        <v>1578100000</v>
      </c>
    </row>
    <row r="1333" spans="1:14" x14ac:dyDescent="0.3">
      <c r="A1333" t="s">
        <v>460</v>
      </c>
      <c r="B1333" t="s">
        <v>2</v>
      </c>
      <c r="C1333" s="1">
        <v>41546</v>
      </c>
      <c r="D1333" s="65">
        <f t="shared" si="79"/>
        <v>2013</v>
      </c>
      <c r="E1333" s="66" t="s">
        <v>9</v>
      </c>
      <c r="F1333" s="66" t="s">
        <v>145</v>
      </c>
      <c r="G1333" s="2">
        <v>14866800000</v>
      </c>
      <c r="H1333" s="2">
        <v>6382300000</v>
      </c>
      <c r="I1333" s="2">
        <v>5655800000</v>
      </c>
      <c r="J1333">
        <v>0</v>
      </c>
      <c r="K1333" s="2">
        <v>621400000</v>
      </c>
      <c r="L1333" s="2">
        <f t="shared" si="80"/>
        <v>6277200000</v>
      </c>
      <c r="M1333" s="2">
        <f t="shared" si="81"/>
        <v>8484500000</v>
      </c>
      <c r="N1333" s="2">
        <f t="shared" si="82"/>
        <v>2207300000</v>
      </c>
    </row>
    <row r="1334" spans="1:14" x14ac:dyDescent="0.3">
      <c r="A1334" t="s">
        <v>460</v>
      </c>
      <c r="B1334" t="s">
        <v>5</v>
      </c>
      <c r="C1334" s="1">
        <v>41910</v>
      </c>
      <c r="D1334" s="65">
        <f t="shared" si="79"/>
        <v>2014</v>
      </c>
      <c r="E1334" s="66" t="s">
        <v>9</v>
      </c>
      <c r="F1334" s="66" t="s">
        <v>145</v>
      </c>
      <c r="G1334" s="2">
        <v>16447800000</v>
      </c>
      <c r="H1334" s="2">
        <v>6858800000</v>
      </c>
      <c r="I1334" s="2">
        <v>6086800000</v>
      </c>
      <c r="J1334">
        <v>0</v>
      </c>
      <c r="K1334" s="2">
        <v>709600000</v>
      </c>
      <c r="L1334" s="2">
        <f t="shared" si="80"/>
        <v>6796400000</v>
      </c>
      <c r="M1334" s="2">
        <f t="shared" si="81"/>
        <v>9589000000</v>
      </c>
      <c r="N1334" s="2">
        <f t="shared" si="82"/>
        <v>2792600000</v>
      </c>
    </row>
    <row r="1335" spans="1:14" x14ac:dyDescent="0.3">
      <c r="A1335" t="s">
        <v>460</v>
      </c>
      <c r="B1335" t="s">
        <v>6</v>
      </c>
      <c r="C1335" s="1">
        <v>42274</v>
      </c>
      <c r="D1335" s="65">
        <f t="shared" si="79"/>
        <v>2015</v>
      </c>
      <c r="E1335" s="66" t="s">
        <v>9</v>
      </c>
      <c r="F1335" s="66" t="s">
        <v>145</v>
      </c>
      <c r="G1335" s="2">
        <v>19162700000</v>
      </c>
      <c r="H1335" s="2">
        <v>7787500000</v>
      </c>
      <c r="I1335" s="2">
        <v>7130200000</v>
      </c>
      <c r="J1335">
        <v>0</v>
      </c>
      <c r="K1335" s="2">
        <v>893900000</v>
      </c>
      <c r="L1335" s="2">
        <f t="shared" si="80"/>
        <v>8024100000</v>
      </c>
      <c r="M1335" s="2">
        <f t="shared" si="81"/>
        <v>11375200000</v>
      </c>
      <c r="N1335" s="2">
        <f t="shared" si="82"/>
        <v>3351100000</v>
      </c>
    </row>
    <row r="1336" spans="1:14" x14ac:dyDescent="0.3">
      <c r="A1336" t="s">
        <v>460</v>
      </c>
      <c r="B1336" t="s">
        <v>7</v>
      </c>
      <c r="C1336" s="1">
        <v>42645</v>
      </c>
      <c r="D1336" s="65">
        <f t="shared" si="79"/>
        <v>2016</v>
      </c>
      <c r="E1336" s="66" t="s">
        <v>9</v>
      </c>
      <c r="F1336" s="66" t="s">
        <v>145</v>
      </c>
      <c r="G1336" s="2">
        <v>21315900000</v>
      </c>
      <c r="H1336" s="2">
        <v>8511100000</v>
      </c>
      <c r="I1336" s="2">
        <v>7970300000</v>
      </c>
      <c r="J1336">
        <v>0</v>
      </c>
      <c r="K1336" s="2">
        <v>980800000</v>
      </c>
      <c r="L1336" s="2">
        <f t="shared" si="80"/>
        <v>8951100000</v>
      </c>
      <c r="M1336" s="2">
        <f t="shared" si="81"/>
        <v>12804800000</v>
      </c>
      <c r="N1336" s="2">
        <f t="shared" si="82"/>
        <v>3853700000</v>
      </c>
    </row>
    <row r="1337" spans="1:14" x14ac:dyDescent="0.3">
      <c r="A1337" t="s">
        <v>461</v>
      </c>
      <c r="B1337" t="s">
        <v>2</v>
      </c>
      <c r="C1337" s="1">
        <v>41274</v>
      </c>
      <c r="D1337" s="65">
        <f t="shared" si="79"/>
        <v>2012</v>
      </c>
      <c r="E1337" s="66" t="s">
        <v>32</v>
      </c>
      <c r="F1337" s="66" t="s">
        <v>33</v>
      </c>
      <c r="G1337" s="2">
        <v>4176000000</v>
      </c>
      <c r="H1337" s="2">
        <v>2754000000</v>
      </c>
      <c r="I1337" s="2">
        <v>207000000</v>
      </c>
      <c r="J1337">
        <v>0</v>
      </c>
      <c r="K1337" s="2">
        <v>356000000</v>
      </c>
      <c r="L1337" s="2">
        <f t="shared" si="80"/>
        <v>563000000</v>
      </c>
      <c r="M1337" s="2">
        <f t="shared" si="81"/>
        <v>1422000000</v>
      </c>
      <c r="N1337" s="2">
        <f t="shared" si="82"/>
        <v>859000000</v>
      </c>
    </row>
    <row r="1338" spans="1:14" x14ac:dyDescent="0.3">
      <c r="A1338" t="s">
        <v>461</v>
      </c>
      <c r="B1338" t="s">
        <v>5</v>
      </c>
      <c r="C1338" s="1">
        <v>41639</v>
      </c>
      <c r="D1338" s="65">
        <f t="shared" si="79"/>
        <v>2013</v>
      </c>
      <c r="E1338" s="66" t="s">
        <v>32</v>
      </c>
      <c r="F1338" s="66" t="s">
        <v>33</v>
      </c>
      <c r="G1338" s="2">
        <v>4495000000</v>
      </c>
      <c r="H1338" s="2">
        <v>2987000000</v>
      </c>
      <c r="I1338" s="2">
        <v>220000000</v>
      </c>
      <c r="J1338">
        <v>0</v>
      </c>
      <c r="K1338" s="2">
        <v>378000000</v>
      </c>
      <c r="L1338" s="2">
        <f t="shared" si="80"/>
        <v>598000000</v>
      </c>
      <c r="M1338" s="2">
        <f t="shared" si="81"/>
        <v>1508000000</v>
      </c>
      <c r="N1338" s="2">
        <f t="shared" si="82"/>
        <v>910000000</v>
      </c>
    </row>
    <row r="1339" spans="1:14" x14ac:dyDescent="0.3">
      <c r="A1339" t="s">
        <v>461</v>
      </c>
      <c r="B1339" t="s">
        <v>6</v>
      </c>
      <c r="C1339" s="1">
        <v>42004</v>
      </c>
      <c r="D1339" s="65">
        <f t="shared" si="79"/>
        <v>2014</v>
      </c>
      <c r="E1339" s="66" t="s">
        <v>32</v>
      </c>
      <c r="F1339" s="66" t="s">
        <v>33</v>
      </c>
      <c r="G1339" s="2">
        <v>4951000000</v>
      </c>
      <c r="H1339" s="2">
        <v>3331000000</v>
      </c>
      <c r="I1339" s="2">
        <v>229000000</v>
      </c>
      <c r="J1339">
        <v>0</v>
      </c>
      <c r="K1339" s="2">
        <v>384000000</v>
      </c>
      <c r="L1339" s="2">
        <f t="shared" si="80"/>
        <v>613000000</v>
      </c>
      <c r="M1339" s="2">
        <f t="shared" si="81"/>
        <v>1620000000</v>
      </c>
      <c r="N1339" s="2">
        <f t="shared" si="82"/>
        <v>1007000000</v>
      </c>
    </row>
    <row r="1340" spans="1:14" x14ac:dyDescent="0.3">
      <c r="A1340" t="s">
        <v>461</v>
      </c>
      <c r="B1340" t="s">
        <v>7</v>
      </c>
      <c r="C1340" s="1">
        <v>42369</v>
      </c>
      <c r="D1340" s="65">
        <f t="shared" si="79"/>
        <v>2015</v>
      </c>
      <c r="E1340" s="66" t="s">
        <v>32</v>
      </c>
      <c r="F1340" s="66" t="s">
        <v>33</v>
      </c>
      <c r="G1340" s="2">
        <v>4380000000</v>
      </c>
      <c r="H1340" s="2">
        <v>2714000000</v>
      </c>
      <c r="I1340" s="2">
        <v>234000000</v>
      </c>
      <c r="J1340">
        <v>0</v>
      </c>
      <c r="K1340" s="2">
        <v>358000000</v>
      </c>
      <c r="L1340" s="2">
        <f t="shared" si="80"/>
        <v>592000000</v>
      </c>
      <c r="M1340" s="2">
        <f t="shared" si="81"/>
        <v>1666000000</v>
      </c>
      <c r="N1340" s="2">
        <f t="shared" si="82"/>
        <v>1074000000</v>
      </c>
    </row>
    <row r="1341" spans="1:14" x14ac:dyDescent="0.3">
      <c r="A1341" t="s">
        <v>462</v>
      </c>
      <c r="B1341" t="s">
        <v>2</v>
      </c>
      <c r="C1341" s="1">
        <v>41274</v>
      </c>
      <c r="D1341" s="65">
        <f t="shared" si="79"/>
        <v>2012</v>
      </c>
      <c r="E1341" s="66" t="s">
        <v>73</v>
      </c>
      <c r="F1341" s="66" t="s">
        <v>331</v>
      </c>
      <c r="G1341" s="2">
        <v>5075000000</v>
      </c>
      <c r="H1341" s="2">
        <v>2417000000</v>
      </c>
      <c r="I1341" s="2">
        <v>337000000</v>
      </c>
      <c r="J1341">
        <v>0</v>
      </c>
      <c r="K1341" s="2">
        <v>746000000</v>
      </c>
      <c r="L1341" s="2">
        <f t="shared" si="80"/>
        <v>1083000000</v>
      </c>
      <c r="M1341" s="2">
        <f t="shared" si="81"/>
        <v>2658000000</v>
      </c>
      <c r="N1341" s="2">
        <f t="shared" si="82"/>
        <v>1575000000</v>
      </c>
    </row>
    <row r="1342" spans="1:14" x14ac:dyDescent="0.3">
      <c r="A1342" t="s">
        <v>462</v>
      </c>
      <c r="B1342" t="s">
        <v>5</v>
      </c>
      <c r="C1342" s="1">
        <v>41639</v>
      </c>
      <c r="D1342" s="65">
        <f t="shared" si="79"/>
        <v>2013</v>
      </c>
      <c r="E1342" s="66" t="s">
        <v>73</v>
      </c>
      <c r="F1342" s="66" t="s">
        <v>331</v>
      </c>
      <c r="G1342" s="2">
        <v>5518000000</v>
      </c>
      <c r="H1342" s="2">
        <v>2707000000</v>
      </c>
      <c r="I1342" s="2">
        <v>373000000</v>
      </c>
      <c r="J1342">
        <v>0</v>
      </c>
      <c r="K1342" s="2">
        <v>772000000</v>
      </c>
      <c r="L1342" s="2">
        <f t="shared" si="80"/>
        <v>1145000000</v>
      </c>
      <c r="M1342" s="2">
        <f t="shared" si="81"/>
        <v>2811000000</v>
      </c>
      <c r="N1342" s="2">
        <f t="shared" si="82"/>
        <v>1666000000</v>
      </c>
    </row>
    <row r="1343" spans="1:14" x14ac:dyDescent="0.3">
      <c r="A1343" t="s">
        <v>462</v>
      </c>
      <c r="B1343" t="s">
        <v>6</v>
      </c>
      <c r="C1343" s="1">
        <v>42004</v>
      </c>
      <c r="D1343" s="65">
        <f t="shared" si="79"/>
        <v>2014</v>
      </c>
      <c r="E1343" s="66" t="s">
        <v>73</v>
      </c>
      <c r="F1343" s="66" t="s">
        <v>331</v>
      </c>
      <c r="G1343" s="2">
        <v>5903000000</v>
      </c>
      <c r="H1343" s="2">
        <v>2790000000</v>
      </c>
      <c r="I1343" s="2">
        <v>393000000</v>
      </c>
      <c r="J1343">
        <v>0</v>
      </c>
      <c r="K1343" s="2">
        <v>796000000</v>
      </c>
      <c r="L1343" s="2">
        <f t="shared" si="80"/>
        <v>1189000000</v>
      </c>
      <c r="M1343" s="2">
        <f t="shared" si="81"/>
        <v>3113000000</v>
      </c>
      <c r="N1343" s="2">
        <f t="shared" si="82"/>
        <v>1924000000</v>
      </c>
    </row>
    <row r="1344" spans="1:14" x14ac:dyDescent="0.3">
      <c r="A1344" t="s">
        <v>462</v>
      </c>
      <c r="B1344" t="s">
        <v>7</v>
      </c>
      <c r="C1344" s="1">
        <v>42369</v>
      </c>
      <c r="D1344" s="65">
        <f t="shared" si="79"/>
        <v>2015</v>
      </c>
      <c r="E1344" s="66" t="s">
        <v>73</v>
      </c>
      <c r="F1344" s="66" t="s">
        <v>331</v>
      </c>
      <c r="G1344" s="2">
        <v>5234000000</v>
      </c>
      <c r="H1344" s="2">
        <v>2335000000</v>
      </c>
      <c r="I1344" s="2">
        <v>353000000</v>
      </c>
      <c r="J1344">
        <v>0</v>
      </c>
      <c r="K1344" s="2">
        <v>764000000</v>
      </c>
      <c r="L1344" s="2">
        <f t="shared" si="80"/>
        <v>1117000000</v>
      </c>
      <c r="M1344" s="2">
        <f t="shared" si="81"/>
        <v>2899000000</v>
      </c>
      <c r="N1344" s="2">
        <f t="shared" si="82"/>
        <v>1782000000</v>
      </c>
    </row>
    <row r="1345" spans="1:14" x14ac:dyDescent="0.3">
      <c r="A1345" t="s">
        <v>463</v>
      </c>
      <c r="B1345" t="s">
        <v>2</v>
      </c>
      <c r="C1345" s="1">
        <v>41639</v>
      </c>
      <c r="D1345" s="65">
        <f t="shared" si="79"/>
        <v>2013</v>
      </c>
      <c r="E1345" s="66" t="s">
        <v>49</v>
      </c>
      <c r="F1345" s="66" t="s">
        <v>86</v>
      </c>
      <c r="G1345" s="2">
        <v>7690800000</v>
      </c>
      <c r="H1345" s="2">
        <v>5100900000</v>
      </c>
      <c r="I1345" s="2">
        <v>1788300000</v>
      </c>
      <c r="J1345">
        <v>0</v>
      </c>
      <c r="K1345" s="2">
        <v>123200000</v>
      </c>
      <c r="L1345" s="2">
        <f t="shared" si="80"/>
        <v>1911500000</v>
      </c>
      <c r="M1345" s="2">
        <f t="shared" si="81"/>
        <v>2589900000</v>
      </c>
      <c r="N1345" s="2">
        <f t="shared" si="82"/>
        <v>678400000</v>
      </c>
    </row>
    <row r="1346" spans="1:14" x14ac:dyDescent="0.3">
      <c r="A1346" t="s">
        <v>463</v>
      </c>
      <c r="B1346" t="s">
        <v>5</v>
      </c>
      <c r="C1346" s="1">
        <v>42004</v>
      </c>
      <c r="D1346" s="65">
        <f t="shared" si="79"/>
        <v>2014</v>
      </c>
      <c r="E1346" s="66" t="s">
        <v>49</v>
      </c>
      <c r="F1346" s="66" t="s">
        <v>86</v>
      </c>
      <c r="G1346" s="2">
        <v>7750500000</v>
      </c>
      <c r="H1346" s="2">
        <v>5062900000</v>
      </c>
      <c r="I1346" s="2">
        <v>1849400000</v>
      </c>
      <c r="J1346">
        <v>0</v>
      </c>
      <c r="K1346" s="2">
        <v>118900000</v>
      </c>
      <c r="L1346" s="2">
        <f t="shared" si="80"/>
        <v>1968300000</v>
      </c>
      <c r="M1346" s="2">
        <f t="shared" si="81"/>
        <v>2687600000</v>
      </c>
      <c r="N1346" s="2">
        <f t="shared" si="82"/>
        <v>719300000</v>
      </c>
    </row>
    <row r="1347" spans="1:14" x14ac:dyDescent="0.3">
      <c r="A1347" t="s">
        <v>463</v>
      </c>
      <c r="B1347" t="s">
        <v>6</v>
      </c>
      <c r="C1347" s="1">
        <v>42369</v>
      </c>
      <c r="D1347" s="65">
        <f t="shared" ref="D1347:D1410" si="83">YEAR(C1347)</f>
        <v>2015</v>
      </c>
      <c r="E1347" s="66" t="s">
        <v>49</v>
      </c>
      <c r="F1347" s="66" t="s">
        <v>86</v>
      </c>
      <c r="G1347" s="2">
        <v>7031500000</v>
      </c>
      <c r="H1347" s="2">
        <v>4444900000</v>
      </c>
      <c r="I1347" s="2">
        <v>1656200000</v>
      </c>
      <c r="J1347">
        <v>0</v>
      </c>
      <c r="K1347" s="2">
        <v>88700000</v>
      </c>
      <c r="L1347" s="2">
        <f t="shared" ref="L1347:L1410" si="84">I1347+J1347+K1347</f>
        <v>1744900000</v>
      </c>
      <c r="M1347" s="2">
        <f t="shared" ref="M1347:M1410" si="85">G1347-H1347</f>
        <v>2586600000</v>
      </c>
      <c r="N1347" s="2">
        <f t="shared" ref="N1347:N1410" si="86">M1347-L1347</f>
        <v>841700000</v>
      </c>
    </row>
    <row r="1348" spans="1:14" x14ac:dyDescent="0.3">
      <c r="A1348" t="s">
        <v>463</v>
      </c>
      <c r="B1348" t="s">
        <v>7</v>
      </c>
      <c r="C1348" s="1">
        <v>42735</v>
      </c>
      <c r="D1348" s="65">
        <f t="shared" si="83"/>
        <v>2016</v>
      </c>
      <c r="E1348" s="66" t="s">
        <v>49</v>
      </c>
      <c r="F1348" s="66" t="s">
        <v>86</v>
      </c>
      <c r="G1348" s="2">
        <v>6778300000</v>
      </c>
      <c r="H1348" s="2">
        <v>4246700000</v>
      </c>
      <c r="I1348" s="2">
        <v>1604400000</v>
      </c>
      <c r="J1348">
        <v>0</v>
      </c>
      <c r="K1348" s="2">
        <v>94900000</v>
      </c>
      <c r="L1348" s="2">
        <f t="shared" si="84"/>
        <v>1699300000</v>
      </c>
      <c r="M1348" s="2">
        <f t="shared" si="85"/>
        <v>2531600000</v>
      </c>
      <c r="N1348" s="2">
        <f t="shared" si="86"/>
        <v>832300000</v>
      </c>
    </row>
    <row r="1349" spans="1:14" x14ac:dyDescent="0.3">
      <c r="A1349" t="s">
        <v>464</v>
      </c>
      <c r="B1349" t="s">
        <v>2</v>
      </c>
      <c r="C1349" s="1">
        <v>41274</v>
      </c>
      <c r="D1349" s="65">
        <f t="shared" si="83"/>
        <v>2012</v>
      </c>
      <c r="E1349" s="66" t="s">
        <v>49</v>
      </c>
      <c r="F1349" s="66" t="s">
        <v>50</v>
      </c>
      <c r="G1349" s="2">
        <v>9534462000</v>
      </c>
      <c r="H1349" s="2">
        <v>5328236000</v>
      </c>
      <c r="I1349" s="2">
        <v>3264896000</v>
      </c>
      <c r="J1349">
        <v>0</v>
      </c>
      <c r="K1349">
        <v>0</v>
      </c>
      <c r="L1349" s="2">
        <f t="shared" si="84"/>
        <v>3264896000</v>
      </c>
      <c r="M1349" s="2">
        <f t="shared" si="85"/>
        <v>4206226000</v>
      </c>
      <c r="N1349" s="2">
        <f t="shared" si="86"/>
        <v>941330000</v>
      </c>
    </row>
    <row r="1350" spans="1:14" x14ac:dyDescent="0.3">
      <c r="A1350" t="s">
        <v>464</v>
      </c>
      <c r="B1350" t="s">
        <v>5</v>
      </c>
      <c r="C1350" s="1">
        <v>41639</v>
      </c>
      <c r="D1350" s="65">
        <f t="shared" si="83"/>
        <v>2013</v>
      </c>
      <c r="E1350" s="66" t="s">
        <v>49</v>
      </c>
      <c r="F1350" s="66" t="s">
        <v>50</v>
      </c>
      <c r="G1350" s="2">
        <v>10185532000</v>
      </c>
      <c r="H1350" s="2">
        <v>5568966000</v>
      </c>
      <c r="I1350" s="2">
        <v>3470200000</v>
      </c>
      <c r="J1350">
        <v>0</v>
      </c>
      <c r="K1350">
        <v>0</v>
      </c>
      <c r="L1350" s="2">
        <f t="shared" si="84"/>
        <v>3470200000</v>
      </c>
      <c r="M1350" s="2">
        <f t="shared" si="85"/>
        <v>4616566000</v>
      </c>
      <c r="N1350" s="2">
        <f t="shared" si="86"/>
        <v>1146366000</v>
      </c>
    </row>
    <row r="1351" spans="1:14" x14ac:dyDescent="0.3">
      <c r="A1351" t="s">
        <v>464</v>
      </c>
      <c r="B1351" t="s">
        <v>6</v>
      </c>
      <c r="C1351" s="1">
        <v>42004</v>
      </c>
      <c r="D1351" s="65">
        <f t="shared" si="83"/>
        <v>2014</v>
      </c>
      <c r="E1351" s="66" t="s">
        <v>49</v>
      </c>
      <c r="F1351" s="66" t="s">
        <v>50</v>
      </c>
      <c r="G1351" s="2">
        <v>11129533000</v>
      </c>
      <c r="H1351" s="2">
        <v>5965049000</v>
      </c>
      <c r="I1351" s="2">
        <v>3860448000</v>
      </c>
      <c r="J1351">
        <v>0</v>
      </c>
      <c r="K1351">
        <v>0</v>
      </c>
      <c r="L1351" s="2">
        <f t="shared" si="84"/>
        <v>3860448000</v>
      </c>
      <c r="M1351" s="2">
        <f t="shared" si="85"/>
        <v>5164484000</v>
      </c>
      <c r="N1351" s="2">
        <f t="shared" si="86"/>
        <v>1304036000</v>
      </c>
    </row>
    <row r="1352" spans="1:14" x14ac:dyDescent="0.3">
      <c r="A1352" t="s">
        <v>464</v>
      </c>
      <c r="B1352" t="s">
        <v>7</v>
      </c>
      <c r="C1352" s="1">
        <v>42369</v>
      </c>
      <c r="D1352" s="65">
        <f t="shared" si="83"/>
        <v>2015</v>
      </c>
      <c r="E1352" s="66" t="s">
        <v>49</v>
      </c>
      <c r="F1352" s="66" t="s">
        <v>50</v>
      </c>
      <c r="G1352" s="2">
        <v>11339304000</v>
      </c>
      <c r="H1352" s="2">
        <v>5780078000</v>
      </c>
      <c r="I1352" s="2">
        <v>3943786000</v>
      </c>
      <c r="J1352">
        <v>0</v>
      </c>
      <c r="K1352">
        <v>0</v>
      </c>
      <c r="L1352" s="2">
        <f t="shared" si="84"/>
        <v>3943786000</v>
      </c>
      <c r="M1352" s="2">
        <f t="shared" si="85"/>
        <v>5559226000</v>
      </c>
      <c r="N1352" s="2">
        <f t="shared" si="86"/>
        <v>1615440000</v>
      </c>
    </row>
    <row r="1353" spans="1:14" x14ac:dyDescent="0.3">
      <c r="A1353" t="s">
        <v>465</v>
      </c>
      <c r="B1353" t="s">
        <v>2</v>
      </c>
      <c r="C1353" s="1">
        <v>41307</v>
      </c>
      <c r="D1353" s="65">
        <f t="shared" si="83"/>
        <v>2013</v>
      </c>
      <c r="E1353" s="66" t="s">
        <v>9</v>
      </c>
      <c r="F1353" s="66" t="s">
        <v>69</v>
      </c>
      <c r="G1353" s="2">
        <v>3983400000</v>
      </c>
      <c r="H1353" s="2">
        <v>2446000000</v>
      </c>
      <c r="I1353" s="2">
        <v>976900000</v>
      </c>
      <c r="J1353">
        <v>0</v>
      </c>
      <c r="K1353">
        <v>0</v>
      </c>
      <c r="L1353" s="2">
        <f t="shared" si="84"/>
        <v>976900000</v>
      </c>
      <c r="M1353" s="2">
        <f t="shared" si="85"/>
        <v>1537400000</v>
      </c>
      <c r="N1353" s="2">
        <f t="shared" si="86"/>
        <v>560500000</v>
      </c>
    </row>
    <row r="1354" spans="1:14" x14ac:dyDescent="0.3">
      <c r="A1354" t="s">
        <v>465</v>
      </c>
      <c r="B1354" t="s">
        <v>5</v>
      </c>
      <c r="C1354" s="1">
        <v>41671</v>
      </c>
      <c r="D1354" s="65">
        <f t="shared" si="83"/>
        <v>2014</v>
      </c>
      <c r="E1354" s="66" t="s">
        <v>9</v>
      </c>
      <c r="F1354" s="66" t="s">
        <v>69</v>
      </c>
      <c r="G1354" s="2">
        <v>4209200000</v>
      </c>
      <c r="H1354" s="2">
        <v>2628700000</v>
      </c>
      <c r="I1354" s="2">
        <v>1010000000</v>
      </c>
      <c r="J1354">
        <v>0</v>
      </c>
      <c r="K1354">
        <v>0</v>
      </c>
      <c r="L1354" s="2">
        <f t="shared" si="84"/>
        <v>1010000000</v>
      </c>
      <c r="M1354" s="2">
        <f t="shared" si="85"/>
        <v>1580500000</v>
      </c>
      <c r="N1354" s="2">
        <f t="shared" si="86"/>
        <v>570500000</v>
      </c>
    </row>
    <row r="1355" spans="1:14" x14ac:dyDescent="0.3">
      <c r="A1355" t="s">
        <v>465</v>
      </c>
      <c r="B1355" t="s">
        <v>6</v>
      </c>
      <c r="C1355" s="1">
        <v>42037</v>
      </c>
      <c r="D1355" s="65">
        <f t="shared" si="83"/>
        <v>2015</v>
      </c>
      <c r="E1355" s="66" t="s">
        <v>9</v>
      </c>
      <c r="F1355" s="66" t="s">
        <v>69</v>
      </c>
      <c r="G1355" s="2">
        <v>5736300000</v>
      </c>
      <c r="H1355" s="2">
        <v>3662100000</v>
      </c>
      <c r="I1355" s="2">
        <v>1497600000</v>
      </c>
      <c r="J1355">
        <v>0</v>
      </c>
      <c r="K1355">
        <v>0</v>
      </c>
      <c r="L1355" s="2">
        <f t="shared" si="84"/>
        <v>1497600000</v>
      </c>
      <c r="M1355" s="2">
        <f t="shared" si="85"/>
        <v>2074200000</v>
      </c>
      <c r="N1355" s="2">
        <f t="shared" si="86"/>
        <v>576600000</v>
      </c>
    </row>
    <row r="1356" spans="1:14" x14ac:dyDescent="0.3">
      <c r="A1356" t="s">
        <v>465</v>
      </c>
      <c r="B1356" t="s">
        <v>7</v>
      </c>
      <c r="C1356" s="1">
        <v>42399</v>
      </c>
      <c r="D1356" s="65">
        <f t="shared" si="83"/>
        <v>2016</v>
      </c>
      <c r="E1356" s="66" t="s">
        <v>9</v>
      </c>
      <c r="F1356" s="66" t="s">
        <v>69</v>
      </c>
      <c r="G1356" s="2">
        <v>6550200000</v>
      </c>
      <c r="H1356" s="2">
        <v>4109800000</v>
      </c>
      <c r="I1356" s="2">
        <v>1736700000</v>
      </c>
      <c r="J1356">
        <v>0</v>
      </c>
      <c r="K1356">
        <v>0</v>
      </c>
      <c r="L1356" s="2">
        <f t="shared" si="84"/>
        <v>1736700000</v>
      </c>
      <c r="M1356" s="2">
        <f t="shared" si="85"/>
        <v>2440400000</v>
      </c>
      <c r="N1356" s="2">
        <f t="shared" si="86"/>
        <v>703700000</v>
      </c>
    </row>
    <row r="1357" spans="1:14" x14ac:dyDescent="0.3">
      <c r="A1357" t="s">
        <v>466</v>
      </c>
      <c r="B1357" t="s">
        <v>2</v>
      </c>
      <c r="C1357" s="1">
        <v>41394</v>
      </c>
      <c r="D1357" s="65">
        <f t="shared" si="83"/>
        <v>2013</v>
      </c>
      <c r="E1357" s="66" t="s">
        <v>26</v>
      </c>
      <c r="F1357" s="66" t="s">
        <v>114</v>
      </c>
      <c r="G1357" s="2">
        <v>5897700000</v>
      </c>
      <c r="H1357" s="2">
        <v>3870100000</v>
      </c>
      <c r="I1357" s="2">
        <v>1020400000</v>
      </c>
      <c r="J1357">
        <v>0</v>
      </c>
      <c r="K1357" s="2">
        <v>96800000</v>
      </c>
      <c r="L1357" s="2">
        <f t="shared" si="84"/>
        <v>1117200000</v>
      </c>
      <c r="M1357" s="2">
        <f t="shared" si="85"/>
        <v>2027600000</v>
      </c>
      <c r="N1357" s="2">
        <f t="shared" si="86"/>
        <v>910400000</v>
      </c>
    </row>
    <row r="1358" spans="1:14" x14ac:dyDescent="0.3">
      <c r="A1358" t="s">
        <v>466</v>
      </c>
      <c r="B1358" t="s">
        <v>5</v>
      </c>
      <c r="C1358" s="1">
        <v>41759</v>
      </c>
      <c r="D1358" s="65">
        <f t="shared" si="83"/>
        <v>2014</v>
      </c>
      <c r="E1358" s="66" t="s">
        <v>26</v>
      </c>
      <c r="F1358" s="66" t="s">
        <v>114</v>
      </c>
      <c r="G1358" s="2">
        <v>5610600000</v>
      </c>
      <c r="H1358" s="2">
        <v>3579600000</v>
      </c>
      <c r="I1358" s="2">
        <v>1013100000</v>
      </c>
      <c r="J1358">
        <v>0</v>
      </c>
      <c r="K1358" s="2">
        <v>98900000</v>
      </c>
      <c r="L1358" s="2">
        <f t="shared" si="84"/>
        <v>1112000000</v>
      </c>
      <c r="M1358" s="2">
        <f t="shared" si="85"/>
        <v>2031000000</v>
      </c>
      <c r="N1358" s="2">
        <f t="shared" si="86"/>
        <v>919000000</v>
      </c>
    </row>
    <row r="1359" spans="1:14" x14ac:dyDescent="0.3">
      <c r="A1359" t="s">
        <v>466</v>
      </c>
      <c r="B1359" t="s">
        <v>6</v>
      </c>
      <c r="C1359" s="1">
        <v>42124</v>
      </c>
      <c r="D1359" s="65">
        <f t="shared" si="83"/>
        <v>2015</v>
      </c>
      <c r="E1359" s="66" t="s">
        <v>26</v>
      </c>
      <c r="F1359" s="66" t="s">
        <v>114</v>
      </c>
      <c r="G1359" s="2">
        <v>5692700000</v>
      </c>
      <c r="H1359" s="2">
        <v>3724000000</v>
      </c>
      <c r="I1359" s="2">
        <v>1085800000</v>
      </c>
      <c r="J1359">
        <v>0</v>
      </c>
      <c r="K1359" s="2">
        <v>110900000</v>
      </c>
      <c r="L1359" s="2">
        <f t="shared" si="84"/>
        <v>1196700000</v>
      </c>
      <c r="M1359" s="2">
        <f t="shared" si="85"/>
        <v>1968700000</v>
      </c>
      <c r="N1359" s="2">
        <f t="shared" si="86"/>
        <v>772000000</v>
      </c>
    </row>
    <row r="1360" spans="1:14" x14ac:dyDescent="0.3">
      <c r="A1360" t="s">
        <v>466</v>
      </c>
      <c r="B1360" t="s">
        <v>7</v>
      </c>
      <c r="C1360" s="1">
        <v>42490</v>
      </c>
      <c r="D1360" s="65">
        <f t="shared" si="83"/>
        <v>2016</v>
      </c>
      <c r="E1360" s="66" t="s">
        <v>26</v>
      </c>
      <c r="F1360" s="66" t="s">
        <v>114</v>
      </c>
      <c r="G1360" s="2">
        <v>7811200000</v>
      </c>
      <c r="H1360" s="2">
        <v>4843400000</v>
      </c>
      <c r="I1360" s="2">
        <v>1614100000</v>
      </c>
      <c r="J1360">
        <v>0</v>
      </c>
      <c r="K1360" s="2">
        <v>208400000</v>
      </c>
      <c r="L1360" s="2">
        <f t="shared" si="84"/>
        <v>1822500000</v>
      </c>
      <c r="M1360" s="2">
        <f t="shared" si="85"/>
        <v>2967800000</v>
      </c>
      <c r="N1360" s="2">
        <f t="shared" si="86"/>
        <v>1145300000</v>
      </c>
    </row>
    <row r="1361" spans="1:14" x14ac:dyDescent="0.3">
      <c r="A1361" t="s">
        <v>467</v>
      </c>
      <c r="B1361" t="s">
        <v>2</v>
      </c>
      <c r="C1361" s="1">
        <v>41274</v>
      </c>
      <c r="D1361" s="65">
        <f t="shared" si="83"/>
        <v>2012</v>
      </c>
      <c r="E1361" s="66" t="s">
        <v>42</v>
      </c>
      <c r="F1361" s="66" t="s">
        <v>468</v>
      </c>
      <c r="G1361" s="2">
        <v>1290052000</v>
      </c>
      <c r="H1361" s="2">
        <v>470243000</v>
      </c>
      <c r="I1361" s="2">
        <v>120310000</v>
      </c>
      <c r="J1361">
        <v>0</v>
      </c>
      <c r="K1361" s="2">
        <v>330418000</v>
      </c>
      <c r="L1361" s="2">
        <f t="shared" si="84"/>
        <v>450728000</v>
      </c>
      <c r="M1361" s="2">
        <f t="shared" si="85"/>
        <v>819809000</v>
      </c>
      <c r="N1361" s="2">
        <f t="shared" si="86"/>
        <v>369081000</v>
      </c>
    </row>
    <row r="1362" spans="1:14" x14ac:dyDescent="0.3">
      <c r="A1362" t="s">
        <v>467</v>
      </c>
      <c r="B1362" t="s">
        <v>5</v>
      </c>
      <c r="C1362" s="1">
        <v>41639</v>
      </c>
      <c r="D1362" s="65">
        <f t="shared" si="83"/>
        <v>2013</v>
      </c>
      <c r="E1362" s="66" t="s">
        <v>42</v>
      </c>
      <c r="F1362" s="66" t="s">
        <v>468</v>
      </c>
      <c r="G1362" s="2">
        <v>1371065000</v>
      </c>
      <c r="H1362" s="2">
        <v>479665000</v>
      </c>
      <c r="I1362" s="2">
        <v>122128000</v>
      </c>
      <c r="J1362">
        <v>0</v>
      </c>
      <c r="K1362" s="2">
        <v>340316000</v>
      </c>
      <c r="L1362" s="2">
        <f t="shared" si="84"/>
        <v>462444000</v>
      </c>
      <c r="M1362" s="2">
        <f t="shared" si="85"/>
        <v>891400000</v>
      </c>
      <c r="N1362" s="2">
        <f t="shared" si="86"/>
        <v>428956000</v>
      </c>
    </row>
    <row r="1363" spans="1:14" x14ac:dyDescent="0.3">
      <c r="A1363" t="s">
        <v>467</v>
      </c>
      <c r="B1363" t="s">
        <v>6</v>
      </c>
      <c r="C1363" s="1">
        <v>42004</v>
      </c>
      <c r="D1363" s="65">
        <f t="shared" si="83"/>
        <v>2014</v>
      </c>
      <c r="E1363" s="66" t="s">
        <v>42</v>
      </c>
      <c r="F1363" s="66" t="s">
        <v>468</v>
      </c>
      <c r="G1363" s="2">
        <v>1519978000</v>
      </c>
      <c r="H1363" s="2">
        <v>500126000</v>
      </c>
      <c r="I1363" s="2">
        <v>133502000</v>
      </c>
      <c r="J1363">
        <v>0</v>
      </c>
      <c r="K1363" s="2">
        <v>393987000</v>
      </c>
      <c r="L1363" s="2">
        <f t="shared" si="84"/>
        <v>527489000</v>
      </c>
      <c r="M1363" s="2">
        <f t="shared" si="85"/>
        <v>1019852000</v>
      </c>
      <c r="N1363" s="2">
        <f t="shared" si="86"/>
        <v>492363000</v>
      </c>
    </row>
    <row r="1364" spans="1:14" x14ac:dyDescent="0.3">
      <c r="A1364" t="s">
        <v>467</v>
      </c>
      <c r="B1364" t="s">
        <v>7</v>
      </c>
      <c r="C1364" s="1">
        <v>42369</v>
      </c>
      <c r="D1364" s="65">
        <f t="shared" si="83"/>
        <v>2015</v>
      </c>
      <c r="E1364" s="66" t="s">
        <v>42</v>
      </c>
      <c r="F1364" s="66" t="s">
        <v>468</v>
      </c>
      <c r="G1364" s="2">
        <v>1662829000</v>
      </c>
      <c r="H1364" s="2">
        <v>534326000</v>
      </c>
      <c r="I1364" s="2">
        <v>139137000</v>
      </c>
      <c r="J1364">
        <v>0</v>
      </c>
      <c r="K1364" s="2">
        <v>588235000</v>
      </c>
      <c r="L1364" s="2">
        <f t="shared" si="84"/>
        <v>727372000</v>
      </c>
      <c r="M1364" s="2">
        <f t="shared" si="85"/>
        <v>1128503000</v>
      </c>
      <c r="N1364" s="2">
        <f t="shared" si="86"/>
        <v>401131000</v>
      </c>
    </row>
    <row r="1365" spans="1:14" x14ac:dyDescent="0.3">
      <c r="A1365" t="s">
        <v>469</v>
      </c>
      <c r="B1365" t="s">
        <v>2</v>
      </c>
      <c r="C1365" s="1">
        <v>41639</v>
      </c>
      <c r="D1365" s="65">
        <f t="shared" si="83"/>
        <v>2013</v>
      </c>
      <c r="E1365" s="66" t="s">
        <v>9</v>
      </c>
      <c r="F1365" s="66" t="s">
        <v>470</v>
      </c>
      <c r="G1365" s="2">
        <v>3237500000</v>
      </c>
      <c r="H1365" s="2">
        <v>1638900000</v>
      </c>
      <c r="I1365" s="2">
        <v>1012400000</v>
      </c>
      <c r="J1365">
        <v>0</v>
      </c>
      <c r="K1365">
        <v>0</v>
      </c>
      <c r="L1365" s="2">
        <f t="shared" si="84"/>
        <v>1012400000</v>
      </c>
      <c r="M1365" s="2">
        <f t="shared" si="85"/>
        <v>1598600000</v>
      </c>
      <c r="N1365" s="2">
        <f t="shared" si="86"/>
        <v>586200000</v>
      </c>
    </row>
    <row r="1366" spans="1:14" x14ac:dyDescent="0.3">
      <c r="A1366" t="s">
        <v>469</v>
      </c>
      <c r="B1366" t="s">
        <v>5</v>
      </c>
      <c r="C1366" s="1">
        <v>42007</v>
      </c>
      <c r="D1366" s="65">
        <f t="shared" si="83"/>
        <v>2015</v>
      </c>
      <c r="E1366" s="66" t="s">
        <v>9</v>
      </c>
      <c r="F1366" s="66" t="s">
        <v>470</v>
      </c>
      <c r="G1366" s="2">
        <v>3492600000</v>
      </c>
      <c r="H1366" s="2">
        <v>1759200000</v>
      </c>
      <c r="I1366" s="2">
        <v>1048700000</v>
      </c>
      <c r="J1366">
        <v>0</v>
      </c>
      <c r="K1366">
        <v>0</v>
      </c>
      <c r="L1366" s="2">
        <f t="shared" si="84"/>
        <v>1048700000</v>
      </c>
      <c r="M1366" s="2">
        <f t="shared" si="85"/>
        <v>1733400000</v>
      </c>
      <c r="N1366" s="2">
        <f t="shared" si="86"/>
        <v>684700000</v>
      </c>
    </row>
    <row r="1367" spans="1:14" x14ac:dyDescent="0.3">
      <c r="A1367" t="s">
        <v>469</v>
      </c>
      <c r="B1367" t="s">
        <v>6</v>
      </c>
      <c r="C1367" s="1">
        <v>42371</v>
      </c>
      <c r="D1367" s="65">
        <f t="shared" si="83"/>
        <v>2016</v>
      </c>
      <c r="E1367" s="66" t="s">
        <v>9</v>
      </c>
      <c r="F1367" s="66" t="s">
        <v>470</v>
      </c>
      <c r="G1367" s="2">
        <v>3593100000</v>
      </c>
      <c r="H1367" s="2">
        <v>1774600000</v>
      </c>
      <c r="I1367" s="2">
        <v>1053700000</v>
      </c>
      <c r="J1367">
        <v>0</v>
      </c>
      <c r="K1367">
        <v>0</v>
      </c>
      <c r="L1367" s="2">
        <f t="shared" si="84"/>
        <v>1053700000</v>
      </c>
      <c r="M1367" s="2">
        <f t="shared" si="85"/>
        <v>1818500000</v>
      </c>
      <c r="N1367" s="2">
        <f t="shared" si="86"/>
        <v>764800000</v>
      </c>
    </row>
    <row r="1368" spans="1:14" x14ac:dyDescent="0.3">
      <c r="A1368" t="s">
        <v>469</v>
      </c>
      <c r="B1368" t="s">
        <v>7</v>
      </c>
      <c r="C1368" s="1">
        <v>42735</v>
      </c>
      <c r="D1368" s="65">
        <f t="shared" si="83"/>
        <v>2016</v>
      </c>
      <c r="E1368" s="66" t="s">
        <v>9</v>
      </c>
      <c r="F1368" s="66" t="s">
        <v>470</v>
      </c>
      <c r="G1368" s="2">
        <v>3711800000</v>
      </c>
      <c r="H1368" s="2">
        <v>1803500000</v>
      </c>
      <c r="I1368" s="2">
        <v>1054100000</v>
      </c>
      <c r="J1368">
        <v>0</v>
      </c>
      <c r="K1368">
        <v>0</v>
      </c>
      <c r="L1368" s="2">
        <f t="shared" si="84"/>
        <v>1054100000</v>
      </c>
      <c r="M1368" s="2">
        <f t="shared" si="85"/>
        <v>1908300000</v>
      </c>
      <c r="N1368" s="2">
        <f t="shared" si="86"/>
        <v>854200000</v>
      </c>
    </row>
    <row r="1369" spans="1:14" x14ac:dyDescent="0.3">
      <c r="A1369" t="s">
        <v>471</v>
      </c>
      <c r="B1369" t="s">
        <v>2</v>
      </c>
      <c r="C1369" s="1">
        <v>41274</v>
      </c>
      <c r="D1369" s="65">
        <f t="shared" si="83"/>
        <v>2012</v>
      </c>
      <c r="E1369" s="66" t="s">
        <v>9</v>
      </c>
      <c r="F1369" s="66" t="s">
        <v>194</v>
      </c>
      <c r="G1369" s="2">
        <v>2307182000</v>
      </c>
      <c r="H1369" s="2">
        <v>610836000</v>
      </c>
      <c r="I1369" s="2">
        <v>655473000</v>
      </c>
      <c r="J1369">
        <v>0</v>
      </c>
      <c r="K1369" s="2">
        <v>107591000</v>
      </c>
      <c r="L1369" s="2">
        <f t="shared" si="84"/>
        <v>763064000</v>
      </c>
      <c r="M1369" s="2">
        <f t="shared" si="85"/>
        <v>1696346000</v>
      </c>
      <c r="N1369" s="2">
        <f t="shared" si="86"/>
        <v>933282000</v>
      </c>
    </row>
    <row r="1370" spans="1:14" x14ac:dyDescent="0.3">
      <c r="A1370" t="s">
        <v>471</v>
      </c>
      <c r="B1370" t="s">
        <v>5</v>
      </c>
      <c r="C1370" s="1">
        <v>41639</v>
      </c>
      <c r="D1370" s="65">
        <f t="shared" si="83"/>
        <v>2013</v>
      </c>
      <c r="E1370" s="66" t="s">
        <v>9</v>
      </c>
      <c r="F1370" s="66" t="s">
        <v>194</v>
      </c>
      <c r="G1370" s="2">
        <v>2530809000</v>
      </c>
      <c r="H1370" s="2">
        <v>699294000</v>
      </c>
      <c r="I1370" s="2">
        <v>729055000</v>
      </c>
      <c r="J1370">
        <v>0</v>
      </c>
      <c r="K1370" s="2">
        <v>117580000</v>
      </c>
      <c r="L1370" s="2">
        <f t="shared" si="84"/>
        <v>846635000</v>
      </c>
      <c r="M1370" s="2">
        <f t="shared" si="85"/>
        <v>1831515000</v>
      </c>
      <c r="N1370" s="2">
        <f t="shared" si="86"/>
        <v>984880000</v>
      </c>
    </row>
    <row r="1371" spans="1:14" x14ac:dyDescent="0.3">
      <c r="A1371" t="s">
        <v>471</v>
      </c>
      <c r="B1371" t="s">
        <v>6</v>
      </c>
      <c r="C1371" s="1">
        <v>42004</v>
      </c>
      <c r="D1371" s="65">
        <f t="shared" si="83"/>
        <v>2014</v>
      </c>
      <c r="E1371" s="66" t="s">
        <v>9</v>
      </c>
      <c r="F1371" s="66" t="s">
        <v>194</v>
      </c>
      <c r="G1371" s="2">
        <v>2665456000</v>
      </c>
      <c r="H1371" s="2">
        <v>778896000</v>
      </c>
      <c r="I1371" s="2">
        <v>764799000</v>
      </c>
      <c r="J1371">
        <v>0</v>
      </c>
      <c r="K1371" s="2">
        <v>128582000</v>
      </c>
      <c r="L1371" s="2">
        <f t="shared" si="84"/>
        <v>893381000</v>
      </c>
      <c r="M1371" s="2">
        <f t="shared" si="85"/>
        <v>1886560000</v>
      </c>
      <c r="N1371" s="2">
        <f t="shared" si="86"/>
        <v>993179000</v>
      </c>
    </row>
    <row r="1372" spans="1:14" x14ac:dyDescent="0.3">
      <c r="A1372" t="s">
        <v>471</v>
      </c>
      <c r="B1372" t="s">
        <v>7</v>
      </c>
      <c r="C1372" s="1">
        <v>42369</v>
      </c>
      <c r="D1372" s="65">
        <f t="shared" si="83"/>
        <v>2015</v>
      </c>
      <c r="E1372" s="66" t="s">
        <v>9</v>
      </c>
      <c r="F1372" s="66" t="s">
        <v>194</v>
      </c>
      <c r="G1372" s="2">
        <v>3018227000</v>
      </c>
      <c r="H1372" s="2">
        <v>987357000</v>
      </c>
      <c r="I1372" s="2">
        <v>785179000</v>
      </c>
      <c r="J1372">
        <v>0</v>
      </c>
      <c r="K1372" s="2">
        <v>137596000</v>
      </c>
      <c r="L1372" s="2">
        <f t="shared" si="84"/>
        <v>922775000</v>
      </c>
      <c r="M1372" s="2">
        <f t="shared" si="85"/>
        <v>2030870000</v>
      </c>
      <c r="N1372" s="2">
        <f t="shared" si="86"/>
        <v>1108095000</v>
      </c>
    </row>
    <row r="1373" spans="1:14" x14ac:dyDescent="0.3">
      <c r="A1373" t="s">
        <v>472</v>
      </c>
      <c r="B1373" t="s">
        <v>2</v>
      </c>
      <c r="C1373" s="1">
        <v>41274</v>
      </c>
      <c r="D1373" s="65">
        <f t="shared" si="83"/>
        <v>2012</v>
      </c>
      <c r="E1373" s="66" t="s">
        <v>32</v>
      </c>
      <c r="F1373" s="66" t="s">
        <v>35</v>
      </c>
      <c r="G1373" s="2">
        <v>16537000000</v>
      </c>
      <c r="H1373" s="2">
        <v>9373000000</v>
      </c>
      <c r="I1373" s="2">
        <v>914000000</v>
      </c>
      <c r="J1373">
        <v>0</v>
      </c>
      <c r="K1373" s="2">
        <v>1787000000</v>
      </c>
      <c r="L1373" s="2">
        <f t="shared" si="84"/>
        <v>2701000000</v>
      </c>
      <c r="M1373" s="2">
        <f t="shared" si="85"/>
        <v>7164000000</v>
      </c>
      <c r="N1373" s="2">
        <f t="shared" si="86"/>
        <v>4463000000</v>
      </c>
    </row>
    <row r="1374" spans="1:14" x14ac:dyDescent="0.3">
      <c r="A1374" t="s">
        <v>472</v>
      </c>
      <c r="B1374" t="s">
        <v>5</v>
      </c>
      <c r="C1374" s="1">
        <v>41639</v>
      </c>
      <c r="D1374" s="65">
        <f t="shared" si="83"/>
        <v>2013</v>
      </c>
      <c r="E1374" s="66" t="s">
        <v>32</v>
      </c>
      <c r="F1374" s="66" t="s">
        <v>35</v>
      </c>
      <c r="G1374" s="2">
        <v>17087000000</v>
      </c>
      <c r="H1374" s="2">
        <v>9817000000</v>
      </c>
      <c r="I1374" s="2">
        <v>934000000</v>
      </c>
      <c r="J1374">
        <v>0</v>
      </c>
      <c r="K1374" s="2">
        <v>1901000000</v>
      </c>
      <c r="L1374" s="2">
        <f t="shared" si="84"/>
        <v>2835000000</v>
      </c>
      <c r="M1374" s="2">
        <f t="shared" si="85"/>
        <v>7270000000</v>
      </c>
      <c r="N1374" s="2">
        <f t="shared" si="86"/>
        <v>4435000000</v>
      </c>
    </row>
    <row r="1375" spans="1:14" x14ac:dyDescent="0.3">
      <c r="A1375" t="s">
        <v>472</v>
      </c>
      <c r="B1375" t="s">
        <v>6</v>
      </c>
      <c r="C1375" s="1">
        <v>42004</v>
      </c>
      <c r="D1375" s="65">
        <f t="shared" si="83"/>
        <v>2014</v>
      </c>
      <c r="E1375" s="66" t="s">
        <v>32</v>
      </c>
      <c r="F1375" s="66" t="s">
        <v>35</v>
      </c>
      <c r="G1375" s="2">
        <v>18467000000</v>
      </c>
      <c r="H1375" s="2">
        <v>11031000000</v>
      </c>
      <c r="I1375" s="2">
        <v>981000000</v>
      </c>
      <c r="J1375">
        <v>0</v>
      </c>
      <c r="K1375" s="2">
        <v>1945000000</v>
      </c>
      <c r="L1375" s="2">
        <f t="shared" si="84"/>
        <v>2926000000</v>
      </c>
      <c r="M1375" s="2">
        <f t="shared" si="85"/>
        <v>7436000000</v>
      </c>
      <c r="N1375" s="2">
        <f t="shared" si="86"/>
        <v>4510000000</v>
      </c>
    </row>
    <row r="1376" spans="1:14" x14ac:dyDescent="0.3">
      <c r="A1376" t="s">
        <v>472</v>
      </c>
      <c r="B1376" t="s">
        <v>7</v>
      </c>
      <c r="C1376" s="1">
        <v>42369</v>
      </c>
      <c r="D1376" s="65">
        <f t="shared" si="83"/>
        <v>2015</v>
      </c>
      <c r="E1376" s="66" t="s">
        <v>32</v>
      </c>
      <c r="F1376" s="66" t="s">
        <v>35</v>
      </c>
      <c r="G1376" s="2">
        <v>17489000000</v>
      </c>
      <c r="H1376" s="2">
        <v>9811000000</v>
      </c>
      <c r="I1376" s="2">
        <v>997000000</v>
      </c>
      <c r="J1376">
        <v>0</v>
      </c>
      <c r="K1376" s="2">
        <v>2034000000</v>
      </c>
      <c r="L1376" s="2">
        <f t="shared" si="84"/>
        <v>3031000000</v>
      </c>
      <c r="M1376" s="2">
        <f t="shared" si="85"/>
        <v>7678000000</v>
      </c>
      <c r="N1376" s="2">
        <f t="shared" si="86"/>
        <v>4647000000</v>
      </c>
    </row>
    <row r="1377" spans="1:14" x14ac:dyDescent="0.3">
      <c r="A1377" t="s">
        <v>473</v>
      </c>
      <c r="B1377" t="s">
        <v>2</v>
      </c>
      <c r="C1377" s="1">
        <v>41274</v>
      </c>
      <c r="D1377" s="65">
        <f t="shared" si="83"/>
        <v>2012</v>
      </c>
      <c r="E1377" s="66" t="s">
        <v>42</v>
      </c>
      <c r="F1377" s="66" t="s">
        <v>43</v>
      </c>
      <c r="G1377" s="2">
        <v>4256157000</v>
      </c>
      <c r="H1377" s="2">
        <v>800380000</v>
      </c>
      <c r="I1377" s="2">
        <v>376687000</v>
      </c>
      <c r="J1377">
        <v>0</v>
      </c>
      <c r="K1377" s="2">
        <v>1068382000</v>
      </c>
      <c r="L1377" s="2">
        <f t="shared" si="84"/>
        <v>1445069000</v>
      </c>
      <c r="M1377" s="2">
        <f t="shared" si="85"/>
        <v>3455777000</v>
      </c>
      <c r="N1377" s="2">
        <f t="shared" si="86"/>
        <v>2010708000</v>
      </c>
    </row>
    <row r="1378" spans="1:14" x14ac:dyDescent="0.3">
      <c r="A1378" t="s">
        <v>473</v>
      </c>
      <c r="B1378" t="s">
        <v>5</v>
      </c>
      <c r="C1378" s="1">
        <v>41639</v>
      </c>
      <c r="D1378" s="65">
        <f t="shared" si="83"/>
        <v>2013</v>
      </c>
      <c r="E1378" s="66" t="s">
        <v>42</v>
      </c>
      <c r="F1378" s="66" t="s">
        <v>43</v>
      </c>
      <c r="G1378" s="2">
        <v>4543849000</v>
      </c>
      <c r="H1378" s="2">
        <v>837946000</v>
      </c>
      <c r="I1378" s="2">
        <v>402369000</v>
      </c>
      <c r="J1378">
        <v>0</v>
      </c>
      <c r="K1378" s="2">
        <v>1107700000</v>
      </c>
      <c r="L1378" s="2">
        <f t="shared" si="84"/>
        <v>1510069000</v>
      </c>
      <c r="M1378" s="2">
        <f t="shared" si="85"/>
        <v>3705903000</v>
      </c>
      <c r="N1378" s="2">
        <f t="shared" si="86"/>
        <v>2195834000</v>
      </c>
    </row>
    <row r="1379" spans="1:14" x14ac:dyDescent="0.3">
      <c r="A1379" t="s">
        <v>473</v>
      </c>
      <c r="B1379" t="s">
        <v>6</v>
      </c>
      <c r="C1379" s="1">
        <v>42004</v>
      </c>
      <c r="D1379" s="65">
        <f t="shared" si="83"/>
        <v>2014</v>
      </c>
      <c r="E1379" s="66" t="s">
        <v>42</v>
      </c>
      <c r="F1379" s="66" t="s">
        <v>43</v>
      </c>
      <c r="G1379" s="2">
        <v>4870818000</v>
      </c>
      <c r="H1379" s="2">
        <v>882803000</v>
      </c>
      <c r="I1379" s="2">
        <v>446845000</v>
      </c>
      <c r="J1379">
        <v>0</v>
      </c>
      <c r="K1379" s="2">
        <v>1143827000</v>
      </c>
      <c r="L1379" s="2">
        <f t="shared" si="84"/>
        <v>1590672000</v>
      </c>
      <c r="M1379" s="2">
        <f t="shared" si="85"/>
        <v>3988015000</v>
      </c>
      <c r="N1379" s="2">
        <f t="shared" si="86"/>
        <v>2397343000</v>
      </c>
    </row>
    <row r="1380" spans="1:14" x14ac:dyDescent="0.3">
      <c r="A1380" t="s">
        <v>473</v>
      </c>
      <c r="B1380" t="s">
        <v>7</v>
      </c>
      <c r="C1380" s="1">
        <v>42369</v>
      </c>
      <c r="D1380" s="65">
        <f t="shared" si="83"/>
        <v>2015</v>
      </c>
      <c r="E1380" s="66" t="s">
        <v>42</v>
      </c>
      <c r="F1380" s="66" t="s">
        <v>43</v>
      </c>
      <c r="G1380" s="2">
        <v>5266103000</v>
      </c>
      <c r="H1380" s="2">
        <v>960192000</v>
      </c>
      <c r="I1380" s="2">
        <v>452835000</v>
      </c>
      <c r="J1380">
        <v>0</v>
      </c>
      <c r="K1380" s="2">
        <v>1177568000</v>
      </c>
      <c r="L1380" s="2">
        <f t="shared" si="84"/>
        <v>1630403000</v>
      </c>
      <c r="M1380" s="2">
        <f t="shared" si="85"/>
        <v>4305911000</v>
      </c>
      <c r="N1380" s="2">
        <f t="shared" si="86"/>
        <v>2675508000</v>
      </c>
    </row>
    <row r="1381" spans="1:14" x14ac:dyDescent="0.3">
      <c r="A1381" t="s">
        <v>474</v>
      </c>
      <c r="B1381" t="s">
        <v>2</v>
      </c>
      <c r="C1381" s="1">
        <v>41307</v>
      </c>
      <c r="D1381" s="65">
        <f t="shared" si="83"/>
        <v>2013</v>
      </c>
      <c r="E1381" s="66" t="s">
        <v>9</v>
      </c>
      <c r="F1381" s="66" t="s">
        <v>69</v>
      </c>
      <c r="G1381" s="2">
        <v>24380510000</v>
      </c>
      <c r="H1381" s="2">
        <v>17889249000</v>
      </c>
      <c r="I1381" s="2">
        <v>4884284000</v>
      </c>
      <c r="J1381">
        <v>0</v>
      </c>
      <c r="K1381" s="2">
        <v>78900000</v>
      </c>
      <c r="L1381" s="2">
        <f t="shared" si="84"/>
        <v>4963184000</v>
      </c>
      <c r="M1381" s="2">
        <f t="shared" si="85"/>
        <v>6491261000</v>
      </c>
      <c r="N1381" s="2">
        <f t="shared" si="86"/>
        <v>1528077000</v>
      </c>
    </row>
    <row r="1382" spans="1:14" x14ac:dyDescent="0.3">
      <c r="A1382" t="s">
        <v>474</v>
      </c>
      <c r="B1382" t="s">
        <v>5</v>
      </c>
      <c r="C1382" s="1">
        <v>41671</v>
      </c>
      <c r="D1382" s="65">
        <f t="shared" si="83"/>
        <v>2014</v>
      </c>
      <c r="E1382" s="66" t="s">
        <v>9</v>
      </c>
      <c r="F1382" s="66" t="s">
        <v>69</v>
      </c>
      <c r="G1382" s="2">
        <v>23114000000</v>
      </c>
      <c r="H1382" s="2">
        <v>17082000000</v>
      </c>
      <c r="I1382" s="2">
        <v>4735000000</v>
      </c>
      <c r="J1382">
        <v>0</v>
      </c>
      <c r="K1382" s="2">
        <v>55000000</v>
      </c>
      <c r="L1382" s="2">
        <f t="shared" si="84"/>
        <v>4790000000</v>
      </c>
      <c r="M1382" s="2">
        <f t="shared" si="85"/>
        <v>6032000000</v>
      </c>
      <c r="N1382" s="2">
        <f t="shared" si="86"/>
        <v>1242000000</v>
      </c>
    </row>
    <row r="1383" spans="1:14" x14ac:dyDescent="0.3">
      <c r="A1383" t="s">
        <v>474</v>
      </c>
      <c r="B1383" t="s">
        <v>6</v>
      </c>
      <c r="C1383" s="1">
        <v>42035</v>
      </c>
      <c r="D1383" s="65">
        <f t="shared" si="83"/>
        <v>2015</v>
      </c>
      <c r="E1383" s="66" t="s">
        <v>9</v>
      </c>
      <c r="F1383" s="66" t="s">
        <v>69</v>
      </c>
      <c r="G1383" s="2">
        <v>22492000000</v>
      </c>
      <c r="H1383" s="2">
        <v>16691000000</v>
      </c>
      <c r="I1383" s="2">
        <v>4816000000</v>
      </c>
      <c r="J1383">
        <v>0</v>
      </c>
      <c r="K1383" s="2">
        <v>62000000</v>
      </c>
      <c r="L1383" s="2">
        <f t="shared" si="84"/>
        <v>4878000000</v>
      </c>
      <c r="M1383" s="2">
        <f t="shared" si="85"/>
        <v>5801000000</v>
      </c>
      <c r="N1383" s="2">
        <f t="shared" si="86"/>
        <v>923000000</v>
      </c>
    </row>
    <row r="1384" spans="1:14" x14ac:dyDescent="0.3">
      <c r="A1384" t="s">
        <v>474</v>
      </c>
      <c r="B1384" t="s">
        <v>7</v>
      </c>
      <c r="C1384" s="1">
        <v>42399</v>
      </c>
      <c r="D1384" s="65">
        <f t="shared" si="83"/>
        <v>2016</v>
      </c>
      <c r="E1384" s="66" t="s">
        <v>9</v>
      </c>
      <c r="F1384" s="66" t="s">
        <v>69</v>
      </c>
      <c r="G1384" s="2">
        <v>21059000000</v>
      </c>
      <c r="H1384" s="2">
        <v>15545000000</v>
      </c>
      <c r="I1384" s="2">
        <v>4600000000</v>
      </c>
      <c r="J1384">
        <v>0</v>
      </c>
      <c r="K1384" s="2">
        <v>67000000</v>
      </c>
      <c r="L1384" s="2">
        <f t="shared" si="84"/>
        <v>4667000000</v>
      </c>
      <c r="M1384" s="2">
        <f t="shared" si="85"/>
        <v>5514000000</v>
      </c>
      <c r="N1384" s="2">
        <f t="shared" si="86"/>
        <v>847000000</v>
      </c>
    </row>
    <row r="1385" spans="1:14" x14ac:dyDescent="0.3">
      <c r="A1385" t="s">
        <v>475</v>
      </c>
      <c r="B1385" t="s">
        <v>2</v>
      </c>
      <c r="C1385" s="1">
        <v>41274</v>
      </c>
      <c r="D1385" s="65">
        <f t="shared" si="83"/>
        <v>2012</v>
      </c>
      <c r="E1385" s="66" t="s">
        <v>3</v>
      </c>
      <c r="F1385" s="66" t="s">
        <v>154</v>
      </c>
      <c r="G1385" s="2">
        <v>1913149000</v>
      </c>
      <c r="H1385" s="2">
        <v>1055844000</v>
      </c>
      <c r="I1385" s="2">
        <v>356817000</v>
      </c>
      <c r="J1385">
        <v>0</v>
      </c>
      <c r="K1385" s="2">
        <v>31652000</v>
      </c>
      <c r="L1385" s="2">
        <f t="shared" si="84"/>
        <v>388469000</v>
      </c>
      <c r="M1385" s="2">
        <f t="shared" si="85"/>
        <v>857305000</v>
      </c>
      <c r="N1385" s="2">
        <f t="shared" si="86"/>
        <v>468836000</v>
      </c>
    </row>
    <row r="1386" spans="1:14" x14ac:dyDescent="0.3">
      <c r="A1386" t="s">
        <v>475</v>
      </c>
      <c r="B1386" t="s">
        <v>5</v>
      </c>
      <c r="C1386" s="1">
        <v>41639</v>
      </c>
      <c r="D1386" s="65">
        <f t="shared" si="83"/>
        <v>2013</v>
      </c>
      <c r="E1386" s="66" t="s">
        <v>3</v>
      </c>
      <c r="F1386" s="66" t="s">
        <v>154</v>
      </c>
      <c r="G1386" s="2">
        <v>2142807000</v>
      </c>
      <c r="H1386" s="2">
        <v>1178173000</v>
      </c>
      <c r="I1386" s="2">
        <v>390610000</v>
      </c>
      <c r="J1386">
        <v>0</v>
      </c>
      <c r="K1386" s="2">
        <v>38405000</v>
      </c>
      <c r="L1386" s="2">
        <f t="shared" si="84"/>
        <v>429015000</v>
      </c>
      <c r="M1386" s="2">
        <f t="shared" si="85"/>
        <v>964634000</v>
      </c>
      <c r="N1386" s="2">
        <f t="shared" si="86"/>
        <v>535619000</v>
      </c>
    </row>
    <row r="1387" spans="1:14" x14ac:dyDescent="0.3">
      <c r="A1387" t="s">
        <v>475</v>
      </c>
      <c r="B1387" t="s">
        <v>6</v>
      </c>
      <c r="C1387" s="1">
        <v>42004</v>
      </c>
      <c r="D1387" s="65">
        <f t="shared" si="83"/>
        <v>2014</v>
      </c>
      <c r="E1387" s="66" t="s">
        <v>3</v>
      </c>
      <c r="F1387" s="66" t="s">
        <v>154</v>
      </c>
      <c r="G1387" s="2">
        <v>2555601000</v>
      </c>
      <c r="H1387" s="2">
        <v>1461190000</v>
      </c>
      <c r="I1387" s="2">
        <v>489937000</v>
      </c>
      <c r="J1387">
        <v>0</v>
      </c>
      <c r="K1387" s="2">
        <v>48138000</v>
      </c>
      <c r="L1387" s="2">
        <f t="shared" si="84"/>
        <v>538075000</v>
      </c>
      <c r="M1387" s="2">
        <f t="shared" si="85"/>
        <v>1094411000</v>
      </c>
      <c r="N1387" s="2">
        <f t="shared" si="86"/>
        <v>556336000</v>
      </c>
    </row>
    <row r="1388" spans="1:14" x14ac:dyDescent="0.3">
      <c r="A1388" t="s">
        <v>475</v>
      </c>
      <c r="B1388" t="s">
        <v>7</v>
      </c>
      <c r="C1388" s="1">
        <v>42369</v>
      </c>
      <c r="D1388" s="65">
        <f t="shared" si="83"/>
        <v>2015</v>
      </c>
      <c r="E1388" s="66" t="s">
        <v>3</v>
      </c>
      <c r="F1388" s="66" t="s">
        <v>154</v>
      </c>
      <c r="G1388" s="2">
        <v>2985908000</v>
      </c>
      <c r="H1388" s="2">
        <v>1719723000</v>
      </c>
      <c r="I1388" s="2">
        <v>712803000</v>
      </c>
      <c r="J1388">
        <v>0</v>
      </c>
      <c r="K1388" s="2">
        <v>65770000</v>
      </c>
      <c r="L1388" s="2">
        <f t="shared" si="84"/>
        <v>778573000</v>
      </c>
      <c r="M1388" s="2">
        <f t="shared" si="85"/>
        <v>1266185000</v>
      </c>
      <c r="N1388" s="2">
        <f t="shared" si="86"/>
        <v>487612000</v>
      </c>
    </row>
    <row r="1389" spans="1:14" x14ac:dyDescent="0.3">
      <c r="A1389" t="s">
        <v>476</v>
      </c>
      <c r="B1389" t="s">
        <v>2</v>
      </c>
      <c r="C1389" s="1">
        <v>41274</v>
      </c>
      <c r="D1389" s="65">
        <f t="shared" si="83"/>
        <v>2012</v>
      </c>
      <c r="E1389" s="66" t="s">
        <v>32</v>
      </c>
      <c r="F1389" s="66" t="s">
        <v>33</v>
      </c>
      <c r="G1389" s="2">
        <v>9647000000</v>
      </c>
      <c r="H1389" s="2">
        <v>6646000000</v>
      </c>
      <c r="I1389" s="2">
        <v>359000000</v>
      </c>
      <c r="J1389">
        <v>0</v>
      </c>
      <c r="K1389" s="2">
        <v>1090000000</v>
      </c>
      <c r="L1389" s="2">
        <f t="shared" si="84"/>
        <v>1449000000</v>
      </c>
      <c r="M1389" s="2">
        <f t="shared" si="85"/>
        <v>3001000000</v>
      </c>
      <c r="N1389" s="2">
        <f t="shared" si="86"/>
        <v>1552000000</v>
      </c>
    </row>
    <row r="1390" spans="1:14" x14ac:dyDescent="0.3">
      <c r="A1390" t="s">
        <v>476</v>
      </c>
      <c r="B1390" t="s">
        <v>5</v>
      </c>
      <c r="C1390" s="1">
        <v>41639</v>
      </c>
      <c r="D1390" s="65">
        <f t="shared" si="83"/>
        <v>2013</v>
      </c>
      <c r="E1390" s="66" t="s">
        <v>32</v>
      </c>
      <c r="F1390" s="66" t="s">
        <v>33</v>
      </c>
      <c r="G1390" s="2">
        <v>10557000000</v>
      </c>
      <c r="H1390" s="2">
        <v>7186000000</v>
      </c>
      <c r="I1390" s="2">
        <v>574000000</v>
      </c>
      <c r="J1390">
        <v>0</v>
      </c>
      <c r="K1390" s="2">
        <v>1113000000</v>
      </c>
      <c r="L1390" s="2">
        <f t="shared" si="84"/>
        <v>1687000000</v>
      </c>
      <c r="M1390" s="2">
        <f t="shared" si="85"/>
        <v>3371000000</v>
      </c>
      <c r="N1390" s="2">
        <f t="shared" si="86"/>
        <v>1684000000</v>
      </c>
    </row>
    <row r="1391" spans="1:14" x14ac:dyDescent="0.3">
      <c r="A1391" t="s">
        <v>476</v>
      </c>
      <c r="B1391" t="s">
        <v>6</v>
      </c>
      <c r="C1391" s="1">
        <v>42004</v>
      </c>
      <c r="D1391" s="65">
        <f t="shared" si="83"/>
        <v>2014</v>
      </c>
      <c r="E1391" s="66" t="s">
        <v>32</v>
      </c>
      <c r="F1391" s="66" t="s">
        <v>33</v>
      </c>
      <c r="G1391" s="2">
        <v>11035000000</v>
      </c>
      <c r="H1391" s="2">
        <v>7689000000</v>
      </c>
      <c r="I1391" s="2">
        <v>414000000</v>
      </c>
      <c r="J1391">
        <v>0</v>
      </c>
      <c r="K1391" s="2">
        <v>1156000000</v>
      </c>
      <c r="L1391" s="2">
        <f t="shared" si="84"/>
        <v>1570000000</v>
      </c>
      <c r="M1391" s="2">
        <f t="shared" si="85"/>
        <v>3346000000</v>
      </c>
      <c r="N1391" s="2">
        <f t="shared" si="86"/>
        <v>1776000000</v>
      </c>
    </row>
    <row r="1392" spans="1:14" x14ac:dyDescent="0.3">
      <c r="A1392" t="s">
        <v>476</v>
      </c>
      <c r="B1392" t="s">
        <v>7</v>
      </c>
      <c r="C1392" s="1">
        <v>42369</v>
      </c>
      <c r="D1392" s="65">
        <f t="shared" si="83"/>
        <v>2015</v>
      </c>
      <c r="E1392" s="66" t="s">
        <v>32</v>
      </c>
      <c r="F1392" s="66" t="s">
        <v>33</v>
      </c>
      <c r="G1392" s="2">
        <v>10231000000</v>
      </c>
      <c r="H1392" s="2">
        <v>6648000000</v>
      </c>
      <c r="I1392" s="2">
        <v>397000000</v>
      </c>
      <c r="J1392">
        <v>0</v>
      </c>
      <c r="K1392" s="2">
        <v>1250000000</v>
      </c>
      <c r="L1392" s="2">
        <f t="shared" si="84"/>
        <v>1647000000</v>
      </c>
      <c r="M1392" s="2">
        <f t="shared" si="85"/>
        <v>3583000000</v>
      </c>
      <c r="N1392" s="2">
        <f t="shared" si="86"/>
        <v>1936000000</v>
      </c>
    </row>
    <row r="1393" spans="1:14" x14ac:dyDescent="0.3">
      <c r="A1393" t="s">
        <v>477</v>
      </c>
      <c r="B1393" t="s">
        <v>2</v>
      </c>
      <c r="C1393" s="1">
        <v>41274</v>
      </c>
      <c r="D1393" s="65">
        <f t="shared" si="83"/>
        <v>2012</v>
      </c>
      <c r="E1393" s="66" t="s">
        <v>37</v>
      </c>
      <c r="F1393" s="66" t="s">
        <v>95</v>
      </c>
      <c r="G1393" s="2">
        <v>11240000000</v>
      </c>
      <c r="H1393" s="2">
        <v>429000000</v>
      </c>
      <c r="I1393" s="2">
        <v>6073000000</v>
      </c>
      <c r="J1393">
        <v>0</v>
      </c>
      <c r="K1393" s="2">
        <v>1441000000</v>
      </c>
      <c r="L1393" s="2">
        <f t="shared" si="84"/>
        <v>7514000000</v>
      </c>
      <c r="M1393" s="2">
        <f t="shared" si="85"/>
        <v>10811000000</v>
      </c>
      <c r="N1393" s="2">
        <f t="shared" si="86"/>
        <v>3297000000</v>
      </c>
    </row>
    <row r="1394" spans="1:14" x14ac:dyDescent="0.3">
      <c r="A1394" t="s">
        <v>477</v>
      </c>
      <c r="B1394" t="s">
        <v>5</v>
      </c>
      <c r="C1394" s="1">
        <v>41639</v>
      </c>
      <c r="D1394" s="65">
        <f t="shared" si="83"/>
        <v>2013</v>
      </c>
      <c r="E1394" s="66" t="s">
        <v>37</v>
      </c>
      <c r="F1394" s="66" t="s">
        <v>95</v>
      </c>
      <c r="G1394" s="2">
        <v>8602000000</v>
      </c>
      <c r="H1394" s="2">
        <v>291000000</v>
      </c>
      <c r="I1394" s="2">
        <v>5808000000</v>
      </c>
      <c r="J1394">
        <v>0</v>
      </c>
      <c r="K1394" s="2">
        <v>576000000</v>
      </c>
      <c r="L1394" s="2">
        <f t="shared" si="84"/>
        <v>6384000000</v>
      </c>
      <c r="M1394" s="2">
        <f t="shared" si="85"/>
        <v>8311000000</v>
      </c>
      <c r="N1394" s="2">
        <f t="shared" si="86"/>
        <v>1927000000</v>
      </c>
    </row>
    <row r="1395" spans="1:14" x14ac:dyDescent="0.3">
      <c r="A1395" t="s">
        <v>477</v>
      </c>
      <c r="B1395" t="s">
        <v>6</v>
      </c>
      <c r="C1395" s="1">
        <v>42004</v>
      </c>
      <c r="D1395" s="65">
        <f t="shared" si="83"/>
        <v>2014</v>
      </c>
      <c r="E1395" s="66" t="s">
        <v>37</v>
      </c>
      <c r="F1395" s="66" t="s">
        <v>95</v>
      </c>
      <c r="G1395" s="2">
        <v>8707000000</v>
      </c>
      <c r="H1395" s="2">
        <v>235000000</v>
      </c>
      <c r="I1395" s="2">
        <v>5518000000</v>
      </c>
      <c r="J1395">
        <v>0</v>
      </c>
      <c r="K1395" s="2">
        <v>367000000</v>
      </c>
      <c r="L1395" s="2">
        <f t="shared" si="84"/>
        <v>5885000000</v>
      </c>
      <c r="M1395" s="2">
        <f t="shared" si="85"/>
        <v>8472000000</v>
      </c>
      <c r="N1395" s="2">
        <f t="shared" si="86"/>
        <v>2587000000</v>
      </c>
    </row>
    <row r="1396" spans="1:14" x14ac:dyDescent="0.3">
      <c r="A1396" t="s">
        <v>477</v>
      </c>
      <c r="B1396" t="s">
        <v>7</v>
      </c>
      <c r="C1396" s="1">
        <v>42369</v>
      </c>
      <c r="D1396" s="65">
        <f t="shared" si="83"/>
        <v>2015</v>
      </c>
      <c r="E1396" s="66" t="s">
        <v>37</v>
      </c>
      <c r="F1396" s="66" t="s">
        <v>95</v>
      </c>
      <c r="G1396" s="2">
        <v>8533000000</v>
      </c>
      <c r="H1396" s="2">
        <v>219000000</v>
      </c>
      <c r="I1396" s="2">
        <v>5120000000</v>
      </c>
      <c r="J1396">
        <v>0</v>
      </c>
      <c r="K1396" s="2">
        <v>205000000</v>
      </c>
      <c r="L1396" s="2">
        <f t="shared" si="84"/>
        <v>5325000000</v>
      </c>
      <c r="M1396" s="2">
        <f t="shared" si="85"/>
        <v>8314000000</v>
      </c>
      <c r="N1396" s="2">
        <f t="shared" si="86"/>
        <v>2989000000</v>
      </c>
    </row>
    <row r="1397" spans="1:14" x14ac:dyDescent="0.3">
      <c r="A1397" t="s">
        <v>478</v>
      </c>
      <c r="B1397" t="s">
        <v>2</v>
      </c>
      <c r="C1397" s="1">
        <v>41453</v>
      </c>
      <c r="D1397" s="65">
        <f t="shared" si="83"/>
        <v>2013</v>
      </c>
      <c r="E1397" s="66" t="s">
        <v>12</v>
      </c>
      <c r="F1397" s="66" t="s">
        <v>479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2">
        <f t="shared" si="84"/>
        <v>1847000000</v>
      </c>
      <c r="M1397" s="2">
        <f t="shared" si="85"/>
        <v>3940000000</v>
      </c>
      <c r="N1397" s="2">
        <f t="shared" si="86"/>
        <v>2093000000</v>
      </c>
    </row>
    <row r="1398" spans="1:14" x14ac:dyDescent="0.3">
      <c r="A1398" t="s">
        <v>478</v>
      </c>
      <c r="B1398" t="s">
        <v>5</v>
      </c>
      <c r="C1398" s="1">
        <v>41817</v>
      </c>
      <c r="D1398" s="65">
        <f t="shared" si="83"/>
        <v>2014</v>
      </c>
      <c r="E1398" s="66" t="s">
        <v>12</v>
      </c>
      <c r="F1398" s="66" t="s">
        <v>479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2">
        <f t="shared" si="84"/>
        <v>2046000000</v>
      </c>
      <c r="M1398" s="2">
        <f t="shared" si="85"/>
        <v>3846000000</v>
      </c>
      <c r="N1398" s="2">
        <f t="shared" si="86"/>
        <v>1800000000</v>
      </c>
    </row>
    <row r="1399" spans="1:14" x14ac:dyDescent="0.3">
      <c r="A1399" t="s">
        <v>478</v>
      </c>
      <c r="B1399" t="s">
        <v>6</v>
      </c>
      <c r="C1399" s="1">
        <v>42188</v>
      </c>
      <c r="D1399" s="65">
        <f t="shared" si="83"/>
        <v>2015</v>
      </c>
      <c r="E1399" s="66" t="s">
        <v>12</v>
      </c>
      <c r="F1399" s="66" t="s">
        <v>479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2">
        <f t="shared" si="84"/>
        <v>1719000000</v>
      </c>
      <c r="M1399" s="2">
        <f t="shared" si="85"/>
        <v>3809000000</v>
      </c>
      <c r="N1399" s="2">
        <f t="shared" si="86"/>
        <v>2090000000</v>
      </c>
    </row>
    <row r="1400" spans="1:14" x14ac:dyDescent="0.3">
      <c r="A1400" t="s">
        <v>478</v>
      </c>
      <c r="B1400" t="s">
        <v>7</v>
      </c>
      <c r="C1400" s="1">
        <v>42552</v>
      </c>
      <c r="D1400" s="65">
        <f t="shared" si="83"/>
        <v>2016</v>
      </c>
      <c r="E1400" s="66" t="s">
        <v>12</v>
      </c>
      <c r="F1400" s="66" t="s">
        <v>479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2">
        <f t="shared" si="84"/>
        <v>1995000000</v>
      </c>
      <c r="M1400" s="2">
        <f t="shared" si="85"/>
        <v>2615000000</v>
      </c>
      <c r="N1400" s="2">
        <f t="shared" si="86"/>
        <v>620000000</v>
      </c>
    </row>
    <row r="1401" spans="1:14" x14ac:dyDescent="0.3">
      <c r="A1401" t="s">
        <v>480</v>
      </c>
      <c r="B1401" t="s">
        <v>2</v>
      </c>
      <c r="C1401" s="1">
        <v>41333</v>
      </c>
      <c r="D1401" s="65">
        <f t="shared" si="83"/>
        <v>2013</v>
      </c>
      <c r="E1401" s="66" t="s">
        <v>26</v>
      </c>
      <c r="F1401" s="66" t="s">
        <v>481</v>
      </c>
      <c r="G1401" s="2">
        <v>2796100000</v>
      </c>
      <c r="H1401" s="2">
        <v>1687800000</v>
      </c>
      <c r="I1401" s="2">
        <v>585400000</v>
      </c>
      <c r="J1401">
        <v>0</v>
      </c>
      <c r="K1401">
        <v>0</v>
      </c>
      <c r="L1401" s="2">
        <f t="shared" si="84"/>
        <v>585400000</v>
      </c>
      <c r="M1401" s="2">
        <f t="shared" si="85"/>
        <v>1108300000</v>
      </c>
      <c r="N1401" s="2">
        <f t="shared" si="86"/>
        <v>522900000</v>
      </c>
    </row>
    <row r="1402" spans="1:14" x14ac:dyDescent="0.3">
      <c r="A1402" t="s">
        <v>480</v>
      </c>
      <c r="B1402" t="s">
        <v>5</v>
      </c>
      <c r="C1402" s="1">
        <v>41698</v>
      </c>
      <c r="D1402" s="65">
        <f t="shared" si="83"/>
        <v>2014</v>
      </c>
      <c r="E1402" s="66" t="s">
        <v>26</v>
      </c>
      <c r="F1402" s="66" t="s">
        <v>481</v>
      </c>
      <c r="G1402" s="2">
        <v>4867700000</v>
      </c>
      <c r="H1402" s="2">
        <v>2876000000</v>
      </c>
      <c r="I1402" s="2">
        <v>895100000</v>
      </c>
      <c r="J1402">
        <v>0</v>
      </c>
      <c r="K1402">
        <v>0</v>
      </c>
      <c r="L1402" s="2">
        <f t="shared" si="84"/>
        <v>895100000</v>
      </c>
      <c r="M1402" s="2">
        <f t="shared" si="85"/>
        <v>1991700000</v>
      </c>
      <c r="N1402" s="2">
        <f t="shared" si="86"/>
        <v>1096600000</v>
      </c>
    </row>
    <row r="1403" spans="1:14" x14ac:dyDescent="0.3">
      <c r="A1403" t="s">
        <v>480</v>
      </c>
      <c r="B1403" t="s">
        <v>6</v>
      </c>
      <c r="C1403" s="1">
        <v>42063</v>
      </c>
      <c r="D1403" s="65">
        <f t="shared" si="83"/>
        <v>2015</v>
      </c>
      <c r="E1403" s="66" t="s">
        <v>26</v>
      </c>
      <c r="F1403" s="66" t="s">
        <v>481</v>
      </c>
      <c r="G1403" s="2">
        <v>6028000000</v>
      </c>
      <c r="H1403" s="2">
        <v>3449400000</v>
      </c>
      <c r="I1403" s="2">
        <v>1078400000</v>
      </c>
      <c r="J1403">
        <v>0</v>
      </c>
      <c r="K1403">
        <v>0</v>
      </c>
      <c r="L1403" s="2">
        <f t="shared" si="84"/>
        <v>1078400000</v>
      </c>
      <c r="M1403" s="2">
        <f t="shared" si="85"/>
        <v>2578600000</v>
      </c>
      <c r="N1403" s="2">
        <f t="shared" si="86"/>
        <v>1500200000</v>
      </c>
    </row>
    <row r="1404" spans="1:14" x14ac:dyDescent="0.3">
      <c r="A1404" t="s">
        <v>480</v>
      </c>
      <c r="B1404" t="s">
        <v>7</v>
      </c>
      <c r="C1404" s="1">
        <v>42429</v>
      </c>
      <c r="D1404" s="65">
        <f t="shared" si="83"/>
        <v>2016</v>
      </c>
      <c r="E1404" s="66" t="s">
        <v>26</v>
      </c>
      <c r="F1404" s="66" t="s">
        <v>481</v>
      </c>
      <c r="G1404" s="2">
        <v>6548400000</v>
      </c>
      <c r="H1404" s="2">
        <v>3606100000</v>
      </c>
      <c r="I1404" s="2">
        <v>1177200000</v>
      </c>
      <c r="J1404">
        <v>0</v>
      </c>
      <c r="K1404">
        <v>0</v>
      </c>
      <c r="L1404" s="2">
        <f t="shared" si="84"/>
        <v>1177200000</v>
      </c>
      <c r="M1404" s="2">
        <f t="shared" si="85"/>
        <v>2942300000</v>
      </c>
      <c r="N1404" s="2">
        <f t="shared" si="86"/>
        <v>1765100000</v>
      </c>
    </row>
    <row r="1405" spans="1:14" x14ac:dyDescent="0.3">
      <c r="A1405" t="s">
        <v>482</v>
      </c>
      <c r="B1405" t="s">
        <v>2</v>
      </c>
      <c r="C1405" s="1">
        <v>41636</v>
      </c>
      <c r="D1405" s="65">
        <f t="shared" si="83"/>
        <v>2013</v>
      </c>
      <c r="E1405" s="66" t="s">
        <v>9</v>
      </c>
      <c r="F1405" s="66" t="s">
        <v>470</v>
      </c>
      <c r="G1405" s="2">
        <v>10889500000</v>
      </c>
      <c r="H1405" s="2">
        <v>6985800000</v>
      </c>
      <c r="I1405" s="2">
        <v>2960300000</v>
      </c>
      <c r="J1405">
        <v>0</v>
      </c>
      <c r="K1405">
        <v>0</v>
      </c>
      <c r="L1405" s="2">
        <f t="shared" si="84"/>
        <v>2960300000</v>
      </c>
      <c r="M1405" s="2">
        <f t="shared" si="85"/>
        <v>3903700000</v>
      </c>
      <c r="N1405" s="2">
        <f t="shared" si="86"/>
        <v>943400000</v>
      </c>
    </row>
    <row r="1406" spans="1:14" x14ac:dyDescent="0.3">
      <c r="A1406" t="s">
        <v>482</v>
      </c>
      <c r="B1406" t="s">
        <v>5</v>
      </c>
      <c r="C1406" s="1">
        <v>42007</v>
      </c>
      <c r="D1406" s="65">
        <f t="shared" si="83"/>
        <v>2015</v>
      </c>
      <c r="E1406" s="66" t="s">
        <v>9</v>
      </c>
      <c r="F1406" s="66" t="s">
        <v>470</v>
      </c>
      <c r="G1406" s="2">
        <v>11338600000</v>
      </c>
      <c r="H1406" s="2">
        <v>7235900000</v>
      </c>
      <c r="I1406" s="2">
        <v>2814600000</v>
      </c>
      <c r="J1406">
        <v>0</v>
      </c>
      <c r="K1406">
        <v>0</v>
      </c>
      <c r="L1406" s="2">
        <f t="shared" si="84"/>
        <v>2814600000</v>
      </c>
      <c r="M1406" s="2">
        <f t="shared" si="85"/>
        <v>4102700000</v>
      </c>
      <c r="N1406" s="2">
        <f t="shared" si="86"/>
        <v>1288100000</v>
      </c>
    </row>
    <row r="1407" spans="1:14" x14ac:dyDescent="0.3">
      <c r="A1407" t="s">
        <v>482</v>
      </c>
      <c r="B1407" t="s">
        <v>6</v>
      </c>
      <c r="C1407" s="1">
        <v>42371</v>
      </c>
      <c r="D1407" s="65">
        <f t="shared" si="83"/>
        <v>2016</v>
      </c>
      <c r="E1407" s="66" t="s">
        <v>9</v>
      </c>
      <c r="F1407" s="66" t="s">
        <v>470</v>
      </c>
      <c r="G1407" s="2">
        <v>11171800000</v>
      </c>
      <c r="H1407" s="2">
        <v>7099800000</v>
      </c>
      <c r="I1407" s="2">
        <v>2681100000</v>
      </c>
      <c r="J1407">
        <v>0</v>
      </c>
      <c r="K1407">
        <v>0</v>
      </c>
      <c r="L1407" s="2">
        <f t="shared" si="84"/>
        <v>2681100000</v>
      </c>
      <c r="M1407" s="2">
        <f t="shared" si="85"/>
        <v>4072000000</v>
      </c>
      <c r="N1407" s="2">
        <f t="shared" si="86"/>
        <v>1390900000</v>
      </c>
    </row>
    <row r="1408" spans="1:14" x14ac:dyDescent="0.3">
      <c r="A1408" t="s">
        <v>482</v>
      </c>
      <c r="B1408" t="s">
        <v>7</v>
      </c>
      <c r="C1408" s="1">
        <v>42735</v>
      </c>
      <c r="D1408" s="65">
        <f t="shared" si="83"/>
        <v>2016</v>
      </c>
      <c r="E1408" s="66" t="s">
        <v>9</v>
      </c>
      <c r="F1408" s="66" t="s">
        <v>470</v>
      </c>
      <c r="G1408" s="2">
        <v>11406900000</v>
      </c>
      <c r="H1408" s="2">
        <v>7139700000</v>
      </c>
      <c r="I1408" s="2">
        <v>2798900000</v>
      </c>
      <c r="J1408">
        <v>0</v>
      </c>
      <c r="K1408">
        <v>0</v>
      </c>
      <c r="L1408" s="2">
        <f t="shared" si="84"/>
        <v>2798900000</v>
      </c>
      <c r="M1408" s="2">
        <f t="shared" si="85"/>
        <v>4267200000</v>
      </c>
      <c r="N1408" s="2">
        <f t="shared" si="86"/>
        <v>1468300000</v>
      </c>
    </row>
    <row r="1409" spans="1:14" x14ac:dyDescent="0.3">
      <c r="A1409" t="s">
        <v>483</v>
      </c>
      <c r="B1409" t="s">
        <v>2</v>
      </c>
      <c r="C1409" s="1">
        <v>41544</v>
      </c>
      <c r="D1409" s="65">
        <f t="shared" si="83"/>
        <v>2013</v>
      </c>
      <c r="E1409" s="66" t="s">
        <v>12</v>
      </c>
      <c r="F1409" s="66" t="s">
        <v>24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2">
        <f t="shared" si="84"/>
        <v>415100000</v>
      </c>
      <c r="M1409" s="2">
        <f t="shared" si="85"/>
        <v>766600000</v>
      </c>
      <c r="N1409" s="2">
        <f t="shared" si="86"/>
        <v>351500000</v>
      </c>
    </row>
    <row r="1410" spans="1:14" x14ac:dyDescent="0.3">
      <c r="A1410" t="s">
        <v>483</v>
      </c>
      <c r="B1410" t="s">
        <v>5</v>
      </c>
      <c r="C1410" s="1">
        <v>41915</v>
      </c>
      <c r="D1410" s="65">
        <f t="shared" si="83"/>
        <v>2014</v>
      </c>
      <c r="E1410" s="66" t="s">
        <v>12</v>
      </c>
      <c r="F1410" s="66" t="s">
        <v>24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2">
        <f t="shared" si="84"/>
        <v>457200000</v>
      </c>
      <c r="M1410" s="2">
        <f t="shared" si="85"/>
        <v>1022700000</v>
      </c>
      <c r="N1410" s="2">
        <f t="shared" si="86"/>
        <v>565500000</v>
      </c>
    </row>
    <row r="1411" spans="1:14" x14ac:dyDescent="0.3">
      <c r="A1411" t="s">
        <v>483</v>
      </c>
      <c r="B1411" t="s">
        <v>6</v>
      </c>
      <c r="C1411" s="1">
        <v>42279</v>
      </c>
      <c r="D1411" s="65">
        <f t="shared" ref="D1411:D1474" si="87">YEAR(C1411)</f>
        <v>2015</v>
      </c>
      <c r="E1411" s="66" t="s">
        <v>12</v>
      </c>
      <c r="F1411" s="66" t="s">
        <v>24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2">
        <f t="shared" ref="L1411:L1474" si="88">I1411+J1411+K1411</f>
        <v>528000000</v>
      </c>
      <c r="M1411" s="2">
        <f t="shared" ref="M1411:M1474" si="89">G1411-H1411</f>
        <v>1554500000</v>
      </c>
      <c r="N1411" s="2">
        <f t="shared" ref="N1411:N1474" si="90">M1411-L1411</f>
        <v>1026500000</v>
      </c>
    </row>
    <row r="1412" spans="1:14" x14ac:dyDescent="0.3">
      <c r="A1412" t="s">
        <v>483</v>
      </c>
      <c r="B1412" t="s">
        <v>7</v>
      </c>
      <c r="C1412" s="1">
        <v>42643</v>
      </c>
      <c r="D1412" s="65">
        <f t="shared" si="87"/>
        <v>2016</v>
      </c>
      <c r="E1412" s="66" t="s">
        <v>12</v>
      </c>
      <c r="F1412" s="66" t="s">
        <v>24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2">
        <f t="shared" si="88"/>
        <v>541700000</v>
      </c>
      <c r="M1412" s="2">
        <f t="shared" si="89"/>
        <v>1665200000</v>
      </c>
      <c r="N1412" s="2">
        <f t="shared" si="90"/>
        <v>1123500000</v>
      </c>
    </row>
    <row r="1413" spans="1:14" x14ac:dyDescent="0.3">
      <c r="A1413" t="s">
        <v>484</v>
      </c>
      <c r="B1413" t="s">
        <v>2</v>
      </c>
      <c r="C1413" s="1">
        <v>41274</v>
      </c>
      <c r="D1413" s="65">
        <f t="shared" si="87"/>
        <v>2012</v>
      </c>
      <c r="E1413" s="66" t="s">
        <v>73</v>
      </c>
      <c r="F1413" s="66" t="s">
        <v>74</v>
      </c>
      <c r="G1413" s="2">
        <v>2730000000</v>
      </c>
      <c r="H1413" s="2">
        <v>245000000</v>
      </c>
      <c r="I1413" s="2">
        <v>835000000</v>
      </c>
      <c r="J1413">
        <v>0</v>
      </c>
      <c r="K1413" s="2">
        <v>811000000</v>
      </c>
      <c r="L1413" s="2">
        <f t="shared" si="88"/>
        <v>1646000000</v>
      </c>
      <c r="M1413" s="2">
        <f t="shared" si="89"/>
        <v>2485000000</v>
      </c>
      <c r="N1413" s="2">
        <f t="shared" si="90"/>
        <v>839000000</v>
      </c>
    </row>
    <row r="1414" spans="1:14" x14ac:dyDescent="0.3">
      <c r="A1414" t="s">
        <v>484</v>
      </c>
      <c r="B1414" t="s">
        <v>5</v>
      </c>
      <c r="C1414" s="1">
        <v>41639</v>
      </c>
      <c r="D1414" s="65">
        <f t="shared" si="87"/>
        <v>2013</v>
      </c>
      <c r="E1414" s="66" t="s">
        <v>73</v>
      </c>
      <c r="F1414" s="66" t="s">
        <v>74</v>
      </c>
      <c r="G1414" s="2">
        <v>3371000000</v>
      </c>
      <c r="H1414" s="2">
        <v>328000000</v>
      </c>
      <c r="I1414" s="2">
        <v>1052000000</v>
      </c>
      <c r="J1414">
        <v>0</v>
      </c>
      <c r="K1414" s="2">
        <v>787000000</v>
      </c>
      <c r="L1414" s="2">
        <f t="shared" si="88"/>
        <v>1839000000</v>
      </c>
      <c r="M1414" s="2">
        <f t="shared" si="89"/>
        <v>3043000000</v>
      </c>
      <c r="N1414" s="2">
        <f t="shared" si="90"/>
        <v>1204000000</v>
      </c>
    </row>
    <row r="1415" spans="1:14" x14ac:dyDescent="0.3">
      <c r="A1415" t="s">
        <v>484</v>
      </c>
      <c r="B1415" t="s">
        <v>6</v>
      </c>
      <c r="C1415" s="1">
        <v>42004</v>
      </c>
      <c r="D1415" s="65">
        <f t="shared" si="87"/>
        <v>2014</v>
      </c>
      <c r="E1415" s="66" t="s">
        <v>73</v>
      </c>
      <c r="F1415" s="66" t="s">
        <v>74</v>
      </c>
      <c r="G1415" s="2">
        <v>4038000000</v>
      </c>
      <c r="H1415" s="2">
        <v>427000000</v>
      </c>
      <c r="I1415" s="2">
        <v>1296000000</v>
      </c>
      <c r="J1415">
        <v>0</v>
      </c>
      <c r="K1415" s="2">
        <v>942000000</v>
      </c>
      <c r="L1415" s="2">
        <f t="shared" si="88"/>
        <v>2238000000</v>
      </c>
      <c r="M1415" s="2">
        <f t="shared" si="89"/>
        <v>3611000000</v>
      </c>
      <c r="N1415" s="2">
        <f t="shared" si="90"/>
        <v>1373000000</v>
      </c>
    </row>
    <row r="1416" spans="1:14" x14ac:dyDescent="0.3">
      <c r="A1416" t="s">
        <v>484</v>
      </c>
      <c r="B1416" t="s">
        <v>7</v>
      </c>
      <c r="C1416" s="1">
        <v>42369</v>
      </c>
      <c r="D1416" s="65">
        <f t="shared" si="87"/>
        <v>2015</v>
      </c>
      <c r="E1416" s="66" t="s">
        <v>73</v>
      </c>
      <c r="F1416" s="66" t="s">
        <v>74</v>
      </c>
      <c r="G1416" s="2">
        <v>3133000000</v>
      </c>
      <c r="H1416" s="2">
        <v>689000000</v>
      </c>
      <c r="I1416" s="2">
        <v>1208000000</v>
      </c>
      <c r="J1416">
        <v>0</v>
      </c>
      <c r="K1416" s="2">
        <v>1091000000</v>
      </c>
      <c r="L1416" s="2">
        <f t="shared" si="88"/>
        <v>2299000000</v>
      </c>
      <c r="M1416" s="2">
        <f t="shared" si="89"/>
        <v>2444000000</v>
      </c>
      <c r="N1416" s="2">
        <f t="shared" si="90"/>
        <v>145000000</v>
      </c>
    </row>
    <row r="1417" spans="1:14" x14ac:dyDescent="0.3">
      <c r="A1417" t="s">
        <v>485</v>
      </c>
      <c r="B1417" t="s">
        <v>2</v>
      </c>
      <c r="C1417" s="1">
        <v>41274</v>
      </c>
      <c r="D1417" s="65">
        <f t="shared" si="87"/>
        <v>2012</v>
      </c>
      <c r="E1417" s="66" t="s">
        <v>37</v>
      </c>
      <c r="F1417" s="66" t="s">
        <v>90</v>
      </c>
      <c r="G1417" s="2">
        <v>10793000000</v>
      </c>
      <c r="H1417" s="2">
        <v>362000000</v>
      </c>
      <c r="I1417" s="2">
        <v>2123000000</v>
      </c>
      <c r="J1417">
        <v>0</v>
      </c>
      <c r="K1417" s="2">
        <v>4549000000</v>
      </c>
      <c r="L1417" s="2">
        <f t="shared" si="88"/>
        <v>6672000000</v>
      </c>
      <c r="M1417" s="2">
        <f t="shared" si="89"/>
        <v>10431000000</v>
      </c>
      <c r="N1417" s="2">
        <f t="shared" si="90"/>
        <v>3759000000</v>
      </c>
    </row>
    <row r="1418" spans="1:14" x14ac:dyDescent="0.3">
      <c r="A1418" t="s">
        <v>485</v>
      </c>
      <c r="B1418" t="s">
        <v>5</v>
      </c>
      <c r="C1418" s="1">
        <v>41639</v>
      </c>
      <c r="D1418" s="65">
        <f t="shared" si="87"/>
        <v>2013</v>
      </c>
      <c r="E1418" s="66" t="s">
        <v>37</v>
      </c>
      <c r="F1418" s="66" t="s">
        <v>90</v>
      </c>
      <c r="G1418" s="2">
        <v>11813000000</v>
      </c>
      <c r="H1418" s="2">
        <v>374000000</v>
      </c>
      <c r="I1418" s="2">
        <v>2484000000</v>
      </c>
      <c r="J1418">
        <v>0</v>
      </c>
      <c r="K1418" s="2">
        <v>5445000000</v>
      </c>
      <c r="L1418" s="2">
        <f t="shared" si="88"/>
        <v>7929000000</v>
      </c>
      <c r="M1418" s="2">
        <f t="shared" si="89"/>
        <v>11439000000</v>
      </c>
      <c r="N1418" s="2">
        <f t="shared" si="90"/>
        <v>3510000000</v>
      </c>
    </row>
    <row r="1419" spans="1:14" x14ac:dyDescent="0.3">
      <c r="A1419" t="s">
        <v>485</v>
      </c>
      <c r="B1419" t="s">
        <v>6</v>
      </c>
      <c r="C1419" s="1">
        <v>42004</v>
      </c>
      <c r="D1419" s="65">
        <f t="shared" si="87"/>
        <v>2014</v>
      </c>
      <c r="E1419" s="66" t="s">
        <v>37</v>
      </c>
      <c r="F1419" s="66" t="s">
        <v>90</v>
      </c>
      <c r="G1419" s="2">
        <v>12727000000</v>
      </c>
      <c r="H1419" s="2">
        <v>470000000</v>
      </c>
      <c r="I1419" s="2">
        <v>2927000000</v>
      </c>
      <c r="J1419">
        <v>0</v>
      </c>
      <c r="K1419" s="2">
        <v>5492000000</v>
      </c>
      <c r="L1419" s="2">
        <f t="shared" si="88"/>
        <v>8419000000</v>
      </c>
      <c r="M1419" s="2">
        <f t="shared" si="89"/>
        <v>12257000000</v>
      </c>
      <c r="N1419" s="2">
        <f t="shared" si="90"/>
        <v>3838000000</v>
      </c>
    </row>
    <row r="1420" spans="1:14" x14ac:dyDescent="0.3">
      <c r="A1420" t="s">
        <v>485</v>
      </c>
      <c r="B1420" t="s">
        <v>7</v>
      </c>
      <c r="C1420" s="1">
        <v>42369</v>
      </c>
      <c r="D1420" s="65">
        <f t="shared" si="87"/>
        <v>2015</v>
      </c>
      <c r="E1420" s="66" t="s">
        <v>37</v>
      </c>
      <c r="F1420" s="66" t="s">
        <v>90</v>
      </c>
      <c r="G1420" s="2">
        <v>13620000000</v>
      </c>
      <c r="H1420" s="2">
        <v>607000000</v>
      </c>
      <c r="I1420" s="2">
        <v>3264000000</v>
      </c>
      <c r="J1420">
        <v>0</v>
      </c>
      <c r="K1420" s="2">
        <v>5690000000</v>
      </c>
      <c r="L1420" s="2">
        <f t="shared" si="88"/>
        <v>8954000000</v>
      </c>
      <c r="M1420" s="2">
        <f t="shared" si="89"/>
        <v>13013000000</v>
      </c>
      <c r="N1420" s="2">
        <f t="shared" si="90"/>
        <v>4059000000</v>
      </c>
    </row>
    <row r="1421" spans="1:14" x14ac:dyDescent="0.3">
      <c r="A1421" t="s">
        <v>486</v>
      </c>
      <c r="B1421" t="s">
        <v>2</v>
      </c>
      <c r="C1421" s="1">
        <v>41639</v>
      </c>
      <c r="D1421" s="65">
        <f t="shared" si="87"/>
        <v>2013</v>
      </c>
      <c r="E1421" s="66" t="s">
        <v>15</v>
      </c>
      <c r="F1421" s="66" t="s">
        <v>20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2">
        <f t="shared" si="88"/>
        <v>4763000000</v>
      </c>
      <c r="M1421" s="2">
        <f t="shared" si="89"/>
        <v>6019000000</v>
      </c>
      <c r="N1421" s="2">
        <f t="shared" si="90"/>
        <v>1256000000</v>
      </c>
    </row>
    <row r="1422" spans="1:14" x14ac:dyDescent="0.3">
      <c r="A1422" t="s">
        <v>486</v>
      </c>
      <c r="B1422" t="s">
        <v>5</v>
      </c>
      <c r="C1422" s="1">
        <v>42004</v>
      </c>
      <c r="D1422" s="65">
        <f t="shared" si="87"/>
        <v>2014</v>
      </c>
      <c r="E1422" s="66" t="s">
        <v>15</v>
      </c>
      <c r="F1422" s="66" t="s">
        <v>20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2">
        <f t="shared" si="88"/>
        <v>5110000000</v>
      </c>
      <c r="M1422" s="2">
        <f t="shared" si="89"/>
        <v>6356000000</v>
      </c>
      <c r="N1422" s="2">
        <f t="shared" si="90"/>
        <v>1246000000</v>
      </c>
    </row>
    <row r="1423" spans="1:14" x14ac:dyDescent="0.3">
      <c r="A1423" t="s">
        <v>486</v>
      </c>
      <c r="B1423" t="s">
        <v>6</v>
      </c>
      <c r="C1423" s="1">
        <v>42369</v>
      </c>
      <c r="D1423" s="65">
        <f t="shared" si="87"/>
        <v>2015</v>
      </c>
      <c r="E1423" s="66" t="s">
        <v>15</v>
      </c>
      <c r="F1423" s="66" t="s">
        <v>20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2">
        <f t="shared" si="88"/>
        <v>4741000000</v>
      </c>
      <c r="M1423" s="2">
        <f t="shared" si="89"/>
        <v>6602000000</v>
      </c>
      <c r="N1423" s="2">
        <f t="shared" si="90"/>
        <v>1861000000</v>
      </c>
    </row>
    <row r="1424" spans="1:14" x14ac:dyDescent="0.3">
      <c r="A1424" t="s">
        <v>486</v>
      </c>
      <c r="B1424" t="s">
        <v>7</v>
      </c>
      <c r="C1424" s="1">
        <v>42735</v>
      </c>
      <c r="D1424" s="65">
        <f t="shared" si="87"/>
        <v>2016</v>
      </c>
      <c r="E1424" s="66" t="s">
        <v>15</v>
      </c>
      <c r="F1424" s="66" t="s">
        <v>20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2">
        <f t="shared" si="88"/>
        <v>5329000000</v>
      </c>
      <c r="M1424" s="2">
        <f t="shared" si="89"/>
        <v>7495000000</v>
      </c>
      <c r="N1424" s="2">
        <f t="shared" si="90"/>
        <v>2166000000</v>
      </c>
    </row>
    <row r="1425" spans="1:14" x14ac:dyDescent="0.3">
      <c r="A1425" t="s">
        <v>487</v>
      </c>
      <c r="B1425" t="s">
        <v>2</v>
      </c>
      <c r="C1425" s="1">
        <v>41362</v>
      </c>
      <c r="D1425" s="65">
        <f t="shared" si="87"/>
        <v>2013</v>
      </c>
      <c r="E1425" s="66" t="s">
        <v>12</v>
      </c>
      <c r="F1425" s="66" t="s">
        <v>22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2">
        <f t="shared" si="88"/>
        <v>4548000000</v>
      </c>
      <c r="M1425" s="2">
        <f t="shared" si="89"/>
        <v>5731000000</v>
      </c>
      <c r="N1425" s="2">
        <f t="shared" si="90"/>
        <v>1183000000</v>
      </c>
    </row>
    <row r="1426" spans="1:14" x14ac:dyDescent="0.3">
      <c r="A1426" t="s">
        <v>487</v>
      </c>
      <c r="B1426" t="s">
        <v>5</v>
      </c>
      <c r="C1426" s="1">
        <v>41726</v>
      </c>
      <c r="D1426" s="65">
        <f t="shared" si="87"/>
        <v>2014</v>
      </c>
      <c r="E1426" s="66" t="s">
        <v>12</v>
      </c>
      <c r="F1426" s="66" t="s">
        <v>22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2">
        <f t="shared" si="88"/>
        <v>3001000000</v>
      </c>
      <c r="M1426" s="2">
        <f t="shared" si="89"/>
        <v>3392000000</v>
      </c>
      <c r="N1426" s="2">
        <f t="shared" si="90"/>
        <v>391000000</v>
      </c>
    </row>
    <row r="1427" spans="1:14" x14ac:dyDescent="0.3">
      <c r="A1427" t="s">
        <v>487</v>
      </c>
      <c r="B1427" t="s">
        <v>6</v>
      </c>
      <c r="C1427" s="1">
        <v>42097</v>
      </c>
      <c r="D1427" s="65">
        <f t="shared" si="87"/>
        <v>2015</v>
      </c>
      <c r="E1427" s="66" t="s">
        <v>12</v>
      </c>
      <c r="F1427" s="66" t="s">
        <v>22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2">
        <f t="shared" si="88"/>
        <v>2911000000</v>
      </c>
      <c r="M1427" s="2">
        <f t="shared" si="89"/>
        <v>3229000000</v>
      </c>
      <c r="N1427" s="2">
        <f t="shared" si="90"/>
        <v>318000000</v>
      </c>
    </row>
    <row r="1428" spans="1:14" x14ac:dyDescent="0.3">
      <c r="A1428" t="s">
        <v>487</v>
      </c>
      <c r="B1428" t="s">
        <v>7</v>
      </c>
      <c r="C1428" s="1">
        <v>42461</v>
      </c>
      <c r="D1428" s="65">
        <f t="shared" si="87"/>
        <v>2016</v>
      </c>
      <c r="E1428" s="66" t="s">
        <v>12</v>
      </c>
      <c r="F1428" s="66" t="s">
        <v>22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2">
        <f t="shared" si="88"/>
        <v>2392000000</v>
      </c>
      <c r="M1428" s="2">
        <f t="shared" si="89"/>
        <v>2985000000</v>
      </c>
      <c r="N1428" s="2">
        <f t="shared" si="90"/>
        <v>593000000</v>
      </c>
    </row>
    <row r="1429" spans="1:14" x14ac:dyDescent="0.3">
      <c r="A1429" t="s">
        <v>488</v>
      </c>
      <c r="B1429" t="s">
        <v>2</v>
      </c>
      <c r="C1429" s="1">
        <v>41454</v>
      </c>
      <c r="D1429" s="65">
        <f t="shared" si="87"/>
        <v>2013</v>
      </c>
      <c r="E1429" s="66" t="s">
        <v>26</v>
      </c>
      <c r="F1429" s="66" t="s">
        <v>489</v>
      </c>
      <c r="G1429" s="2">
        <v>44411233000</v>
      </c>
      <c r="H1429" s="2">
        <v>36414626000</v>
      </c>
      <c r="I1429" s="2">
        <v>6338129000</v>
      </c>
      <c r="J1429">
        <v>0</v>
      </c>
      <c r="K1429">
        <v>0</v>
      </c>
      <c r="L1429" s="2">
        <f t="shared" si="88"/>
        <v>6338129000</v>
      </c>
      <c r="M1429" s="2">
        <f t="shared" si="89"/>
        <v>7996607000</v>
      </c>
      <c r="N1429" s="2">
        <f t="shared" si="90"/>
        <v>1658478000</v>
      </c>
    </row>
    <row r="1430" spans="1:14" x14ac:dyDescent="0.3">
      <c r="A1430" t="s">
        <v>488</v>
      </c>
      <c r="B1430" t="s">
        <v>5</v>
      </c>
      <c r="C1430" s="1">
        <v>41818</v>
      </c>
      <c r="D1430" s="65">
        <f t="shared" si="87"/>
        <v>2014</v>
      </c>
      <c r="E1430" s="66" t="s">
        <v>26</v>
      </c>
      <c r="F1430" s="66" t="s">
        <v>489</v>
      </c>
      <c r="G1430" s="2">
        <v>46516712000</v>
      </c>
      <c r="H1430" s="2">
        <v>38335677000</v>
      </c>
      <c r="I1430">
        <v>0</v>
      </c>
      <c r="J1430">
        <v>0</v>
      </c>
      <c r="K1430">
        <v>0</v>
      </c>
      <c r="L1430" s="2">
        <f t="shared" si="88"/>
        <v>0</v>
      </c>
      <c r="M1430" s="2">
        <f t="shared" si="89"/>
        <v>8181035000</v>
      </c>
      <c r="N1430" s="2">
        <f t="shared" si="90"/>
        <v>8181035000</v>
      </c>
    </row>
    <row r="1431" spans="1:14" x14ac:dyDescent="0.3">
      <c r="A1431" t="s">
        <v>488</v>
      </c>
      <c r="B1431" t="s">
        <v>6</v>
      </c>
      <c r="C1431" s="1">
        <v>42182</v>
      </c>
      <c r="D1431" s="65">
        <f t="shared" si="87"/>
        <v>2015</v>
      </c>
      <c r="E1431" s="66" t="s">
        <v>26</v>
      </c>
      <c r="F1431" s="66" t="s">
        <v>489</v>
      </c>
      <c r="G1431" s="2">
        <v>48680752000</v>
      </c>
      <c r="H1431" s="2">
        <v>40129236000</v>
      </c>
      <c r="I1431">
        <v>0</v>
      </c>
      <c r="J1431">
        <v>0</v>
      </c>
      <c r="K1431">
        <v>0</v>
      </c>
      <c r="L1431" s="2">
        <f t="shared" si="88"/>
        <v>0</v>
      </c>
      <c r="M1431" s="2">
        <f t="shared" si="89"/>
        <v>8551516000</v>
      </c>
      <c r="N1431" s="2">
        <f t="shared" si="90"/>
        <v>8551516000</v>
      </c>
    </row>
    <row r="1432" spans="1:14" x14ac:dyDescent="0.3">
      <c r="A1432" t="s">
        <v>488</v>
      </c>
      <c r="B1432" t="s">
        <v>7</v>
      </c>
      <c r="C1432" s="1">
        <v>42553</v>
      </c>
      <c r="D1432" s="65">
        <f t="shared" si="87"/>
        <v>2016</v>
      </c>
      <c r="E1432" s="66" t="s">
        <v>26</v>
      </c>
      <c r="F1432" s="66" t="s">
        <v>489</v>
      </c>
      <c r="G1432" s="2">
        <v>50366919000</v>
      </c>
      <c r="H1432" s="2">
        <v>41326447000</v>
      </c>
      <c r="I1432">
        <v>0</v>
      </c>
      <c r="J1432">
        <v>0</v>
      </c>
      <c r="K1432">
        <v>0</v>
      </c>
      <c r="L1432" s="2">
        <f t="shared" si="88"/>
        <v>0</v>
      </c>
      <c r="M1432" s="2">
        <f t="shared" si="89"/>
        <v>9040472000</v>
      </c>
      <c r="N1432" s="2">
        <f t="shared" si="90"/>
        <v>9040472000</v>
      </c>
    </row>
    <row r="1433" spans="1:14" x14ac:dyDescent="0.3">
      <c r="A1433" t="s">
        <v>490</v>
      </c>
      <c r="B1433" t="s">
        <v>2</v>
      </c>
      <c r="C1433" s="1">
        <v>41274</v>
      </c>
      <c r="D1433" s="65">
        <f t="shared" si="87"/>
        <v>2012</v>
      </c>
      <c r="E1433" s="66" t="s">
        <v>172</v>
      </c>
      <c r="F1433" s="66" t="s">
        <v>173</v>
      </c>
      <c r="G1433" s="2">
        <v>127434000000</v>
      </c>
      <c r="H1433" s="2">
        <v>55228000000</v>
      </c>
      <c r="I1433" s="2">
        <v>41066000000</v>
      </c>
      <c r="J1433">
        <v>0</v>
      </c>
      <c r="K1433" s="2">
        <v>18143000000</v>
      </c>
      <c r="L1433" s="2">
        <f t="shared" si="88"/>
        <v>59209000000</v>
      </c>
      <c r="M1433" s="2">
        <f t="shared" si="89"/>
        <v>72206000000</v>
      </c>
      <c r="N1433" s="2">
        <f t="shared" si="90"/>
        <v>12997000000</v>
      </c>
    </row>
    <row r="1434" spans="1:14" x14ac:dyDescent="0.3">
      <c r="A1434" t="s">
        <v>490</v>
      </c>
      <c r="B1434" t="s">
        <v>5</v>
      </c>
      <c r="C1434" s="1">
        <v>41639</v>
      </c>
      <c r="D1434" s="65">
        <f t="shared" si="87"/>
        <v>2013</v>
      </c>
      <c r="E1434" s="66" t="s">
        <v>172</v>
      </c>
      <c r="F1434" s="66" t="s">
        <v>173</v>
      </c>
      <c r="G1434" s="2">
        <v>128752000000</v>
      </c>
      <c r="H1434" s="2">
        <v>51191000000</v>
      </c>
      <c r="I1434" s="2">
        <v>28414000000</v>
      </c>
      <c r="J1434">
        <v>0</v>
      </c>
      <c r="K1434" s="2">
        <v>18395000000</v>
      </c>
      <c r="L1434" s="2">
        <f t="shared" si="88"/>
        <v>46809000000</v>
      </c>
      <c r="M1434" s="2">
        <f t="shared" si="89"/>
        <v>77561000000</v>
      </c>
      <c r="N1434" s="2">
        <f t="shared" si="90"/>
        <v>30752000000</v>
      </c>
    </row>
    <row r="1435" spans="1:14" x14ac:dyDescent="0.3">
      <c r="A1435" t="s">
        <v>490</v>
      </c>
      <c r="B1435" t="s">
        <v>6</v>
      </c>
      <c r="C1435" s="1">
        <v>42004</v>
      </c>
      <c r="D1435" s="65">
        <f t="shared" si="87"/>
        <v>2014</v>
      </c>
      <c r="E1435" s="66" t="s">
        <v>172</v>
      </c>
      <c r="F1435" s="66" t="s">
        <v>173</v>
      </c>
      <c r="G1435" s="2">
        <v>132447000000</v>
      </c>
      <c r="H1435" s="2">
        <v>60145000000</v>
      </c>
      <c r="I1435" s="2">
        <v>41817000000</v>
      </c>
      <c r="J1435">
        <v>0</v>
      </c>
      <c r="K1435" s="2">
        <v>18273000000</v>
      </c>
      <c r="L1435" s="2">
        <f t="shared" si="88"/>
        <v>60090000000</v>
      </c>
      <c r="M1435" s="2">
        <f t="shared" si="89"/>
        <v>72302000000</v>
      </c>
      <c r="N1435" s="2">
        <f t="shared" si="90"/>
        <v>12212000000</v>
      </c>
    </row>
    <row r="1436" spans="1:14" x14ac:dyDescent="0.3">
      <c r="A1436" t="s">
        <v>490</v>
      </c>
      <c r="B1436" t="s">
        <v>7</v>
      </c>
      <c r="C1436" s="1">
        <v>42369</v>
      </c>
      <c r="D1436" s="65">
        <f t="shared" si="87"/>
        <v>2015</v>
      </c>
      <c r="E1436" s="66" t="s">
        <v>172</v>
      </c>
      <c r="F1436" s="66" t="s">
        <v>173</v>
      </c>
      <c r="G1436" s="2">
        <v>146801000000</v>
      </c>
      <c r="H1436" s="2">
        <v>67046000000</v>
      </c>
      <c r="I1436" s="2">
        <v>32954000000</v>
      </c>
      <c r="J1436">
        <v>0</v>
      </c>
      <c r="K1436" s="2">
        <v>22016000000</v>
      </c>
      <c r="L1436" s="2">
        <f t="shared" si="88"/>
        <v>54970000000</v>
      </c>
      <c r="M1436" s="2">
        <f t="shared" si="89"/>
        <v>79755000000</v>
      </c>
      <c r="N1436" s="2">
        <f t="shared" si="90"/>
        <v>24785000000</v>
      </c>
    </row>
    <row r="1437" spans="1:14" x14ac:dyDescent="0.3">
      <c r="A1437" t="s">
        <v>491</v>
      </c>
      <c r="B1437" t="s">
        <v>2</v>
      </c>
      <c r="C1437" s="1">
        <v>41639</v>
      </c>
      <c r="D1437" s="65">
        <f t="shared" si="87"/>
        <v>2013</v>
      </c>
      <c r="E1437" s="66" t="s">
        <v>26</v>
      </c>
      <c r="F1437" s="66" t="s">
        <v>492</v>
      </c>
      <c r="G1437" s="2">
        <v>4206100000</v>
      </c>
      <c r="H1437" s="2">
        <v>2545600000</v>
      </c>
      <c r="I1437" s="2">
        <v>1193800000</v>
      </c>
      <c r="J1437">
        <v>0</v>
      </c>
      <c r="K1437">
        <v>0</v>
      </c>
      <c r="L1437" s="2">
        <f t="shared" si="88"/>
        <v>1193800000</v>
      </c>
      <c r="M1437" s="2">
        <f t="shared" si="89"/>
        <v>1660500000</v>
      </c>
      <c r="N1437" s="2">
        <f t="shared" si="90"/>
        <v>466700000</v>
      </c>
    </row>
    <row r="1438" spans="1:14" x14ac:dyDescent="0.3">
      <c r="A1438" t="s">
        <v>491</v>
      </c>
      <c r="B1438" t="s">
        <v>5</v>
      </c>
      <c r="C1438" s="1">
        <v>42004</v>
      </c>
      <c r="D1438" s="65">
        <f t="shared" si="87"/>
        <v>2014</v>
      </c>
      <c r="E1438" s="66" t="s">
        <v>26</v>
      </c>
      <c r="F1438" s="66" t="s">
        <v>492</v>
      </c>
      <c r="G1438" s="2">
        <v>4146300000</v>
      </c>
      <c r="H1438" s="2">
        <v>2493300000</v>
      </c>
      <c r="I1438" s="2">
        <v>1163900000</v>
      </c>
      <c r="J1438">
        <v>0</v>
      </c>
      <c r="K1438">
        <v>0</v>
      </c>
      <c r="L1438" s="2">
        <f t="shared" si="88"/>
        <v>1163900000</v>
      </c>
      <c r="M1438" s="2">
        <f t="shared" si="89"/>
        <v>1653000000</v>
      </c>
      <c r="N1438" s="2">
        <f t="shared" si="90"/>
        <v>489100000</v>
      </c>
    </row>
    <row r="1439" spans="1:14" x14ac:dyDescent="0.3">
      <c r="A1439" t="s">
        <v>491</v>
      </c>
      <c r="B1439" t="s">
        <v>6</v>
      </c>
      <c r="C1439" s="1">
        <v>42369</v>
      </c>
      <c r="D1439" s="65">
        <f t="shared" si="87"/>
        <v>2015</v>
      </c>
      <c r="E1439" s="66" t="s">
        <v>26</v>
      </c>
      <c r="F1439" s="66" t="s">
        <v>492</v>
      </c>
      <c r="G1439" s="2">
        <v>3567500000</v>
      </c>
      <c r="H1439" s="2">
        <v>2163500000</v>
      </c>
      <c r="I1439" s="2">
        <v>1051800000</v>
      </c>
      <c r="J1439">
        <v>0</v>
      </c>
      <c r="K1439">
        <v>0</v>
      </c>
      <c r="L1439" s="2">
        <f t="shared" si="88"/>
        <v>1051800000</v>
      </c>
      <c r="M1439" s="2">
        <f t="shared" si="89"/>
        <v>1404000000</v>
      </c>
      <c r="N1439" s="2">
        <f t="shared" si="90"/>
        <v>352200000</v>
      </c>
    </row>
    <row r="1440" spans="1:14" x14ac:dyDescent="0.3">
      <c r="A1440" t="s">
        <v>491</v>
      </c>
      <c r="B1440" t="s">
        <v>7</v>
      </c>
      <c r="C1440" s="1">
        <v>42735</v>
      </c>
      <c r="D1440" s="65">
        <f t="shared" si="87"/>
        <v>2016</v>
      </c>
      <c r="E1440" s="66" t="s">
        <v>26</v>
      </c>
      <c r="F1440" s="66" t="s">
        <v>492</v>
      </c>
      <c r="G1440" s="2">
        <v>4885000000</v>
      </c>
      <c r="H1440" s="2">
        <v>3003100000</v>
      </c>
      <c r="I1440" s="2">
        <v>1597300000</v>
      </c>
      <c r="J1440">
        <v>0</v>
      </c>
      <c r="K1440">
        <v>0</v>
      </c>
      <c r="L1440" s="2">
        <f t="shared" si="88"/>
        <v>1597300000</v>
      </c>
      <c r="M1440" s="2">
        <f t="shared" si="89"/>
        <v>1881900000</v>
      </c>
      <c r="N1440" s="2">
        <f t="shared" si="90"/>
        <v>284600000</v>
      </c>
    </row>
    <row r="1441" spans="1:14" x14ac:dyDescent="0.3">
      <c r="A1441" t="s">
        <v>493</v>
      </c>
      <c r="B1441" t="s">
        <v>2</v>
      </c>
      <c r="C1441" s="1">
        <v>41274</v>
      </c>
      <c r="D1441" s="65">
        <f t="shared" si="87"/>
        <v>2012</v>
      </c>
      <c r="E1441" s="66" t="s">
        <v>12</v>
      </c>
      <c r="F1441" s="66" t="s">
        <v>22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>
        <v>0</v>
      </c>
      <c r="L1441" s="2">
        <f t="shared" si="88"/>
        <v>911000000</v>
      </c>
      <c r="M1441" s="2">
        <f t="shared" si="89"/>
        <v>1491000000</v>
      </c>
      <c r="N1441" s="2">
        <f t="shared" si="90"/>
        <v>580000000</v>
      </c>
    </row>
    <row r="1442" spans="1:14" x14ac:dyDescent="0.3">
      <c r="A1442" t="s">
        <v>493</v>
      </c>
      <c r="B1442" t="s">
        <v>5</v>
      </c>
      <c r="C1442" s="1">
        <v>41639</v>
      </c>
      <c r="D1442" s="65">
        <f t="shared" si="87"/>
        <v>2013</v>
      </c>
      <c r="E1442" s="66" t="s">
        <v>12</v>
      </c>
      <c r="F1442" s="66" t="s">
        <v>22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>
        <v>0</v>
      </c>
      <c r="L1442" s="2">
        <f t="shared" si="88"/>
        <v>941000000</v>
      </c>
      <c r="M1442" s="2">
        <f t="shared" si="89"/>
        <v>1473000000</v>
      </c>
      <c r="N1442" s="2">
        <f t="shared" si="90"/>
        <v>532000000</v>
      </c>
    </row>
    <row r="1443" spans="1:14" x14ac:dyDescent="0.3">
      <c r="A1443" t="s">
        <v>493</v>
      </c>
      <c r="B1443" t="s">
        <v>6</v>
      </c>
      <c r="C1443" s="1">
        <v>42004</v>
      </c>
      <c r="D1443" s="65">
        <f t="shared" si="87"/>
        <v>2014</v>
      </c>
      <c r="E1443" s="66" t="s">
        <v>12</v>
      </c>
      <c r="F1443" s="66" t="s">
        <v>22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>
        <v>0</v>
      </c>
      <c r="L1443" s="2">
        <f t="shared" si="88"/>
        <v>976000000</v>
      </c>
      <c r="M1443" s="2">
        <f t="shared" si="89"/>
        <v>1479000000</v>
      </c>
      <c r="N1443" s="2">
        <f t="shared" si="90"/>
        <v>503000000</v>
      </c>
    </row>
    <row r="1444" spans="1:14" x14ac:dyDescent="0.3">
      <c r="A1444" t="s">
        <v>493</v>
      </c>
      <c r="B1444" t="s">
        <v>7</v>
      </c>
      <c r="C1444" s="1">
        <v>42369</v>
      </c>
      <c r="D1444" s="65">
        <f t="shared" si="87"/>
        <v>2015</v>
      </c>
      <c r="E1444" s="66" t="s">
        <v>12</v>
      </c>
      <c r="F1444" s="66" t="s">
        <v>22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>
        <v>0</v>
      </c>
      <c r="L1444" s="2">
        <f t="shared" si="88"/>
        <v>993000000</v>
      </c>
      <c r="M1444" s="2">
        <f t="shared" si="89"/>
        <v>1276000000</v>
      </c>
      <c r="N1444" s="2">
        <f t="shared" si="90"/>
        <v>283000000</v>
      </c>
    </row>
    <row r="1445" spans="1:14" x14ac:dyDescent="0.3">
      <c r="A1445" t="s">
        <v>494</v>
      </c>
      <c r="B1445" t="s">
        <v>2</v>
      </c>
      <c r="C1445" s="1">
        <v>41547</v>
      </c>
      <c r="D1445" s="65">
        <f t="shared" si="87"/>
        <v>2013</v>
      </c>
      <c r="E1445" s="66" t="s">
        <v>3</v>
      </c>
      <c r="F1445" s="66" t="s">
        <v>81</v>
      </c>
      <c r="G1445" s="2">
        <v>1924400000</v>
      </c>
      <c r="H1445" s="2">
        <v>874838000</v>
      </c>
      <c r="I1445" s="2">
        <v>254468000</v>
      </c>
      <c r="J1445">
        <v>0</v>
      </c>
      <c r="K1445" s="2">
        <v>45639000</v>
      </c>
      <c r="L1445" s="2">
        <f t="shared" si="88"/>
        <v>300107000</v>
      </c>
      <c r="M1445" s="2">
        <f t="shared" si="89"/>
        <v>1049562000</v>
      </c>
      <c r="N1445" s="2">
        <f t="shared" si="90"/>
        <v>749455000</v>
      </c>
    </row>
    <row r="1446" spans="1:14" x14ac:dyDescent="0.3">
      <c r="A1446" t="s">
        <v>494</v>
      </c>
      <c r="B1446" t="s">
        <v>5</v>
      </c>
      <c r="C1446" s="1">
        <v>41912</v>
      </c>
      <c r="D1446" s="65">
        <f t="shared" si="87"/>
        <v>2014</v>
      </c>
      <c r="E1446" s="66" t="s">
        <v>3</v>
      </c>
      <c r="F1446" s="66" t="s">
        <v>81</v>
      </c>
      <c r="G1446" s="2">
        <v>2372906000</v>
      </c>
      <c r="H1446" s="2">
        <v>1105032000</v>
      </c>
      <c r="I1446" s="2">
        <v>276446000</v>
      </c>
      <c r="J1446">
        <v>0</v>
      </c>
      <c r="K1446" s="2">
        <v>63608000</v>
      </c>
      <c r="L1446" s="2">
        <f t="shared" si="88"/>
        <v>340054000</v>
      </c>
      <c r="M1446" s="2">
        <f t="shared" si="89"/>
        <v>1267874000</v>
      </c>
      <c r="N1446" s="2">
        <f t="shared" si="90"/>
        <v>927820000</v>
      </c>
    </row>
    <row r="1447" spans="1:14" x14ac:dyDescent="0.3">
      <c r="A1447" t="s">
        <v>494</v>
      </c>
      <c r="B1447" t="s">
        <v>6</v>
      </c>
      <c r="C1447" s="1">
        <v>42277</v>
      </c>
      <c r="D1447" s="65">
        <f t="shared" si="87"/>
        <v>2015</v>
      </c>
      <c r="E1447" s="66" t="s">
        <v>3</v>
      </c>
      <c r="F1447" s="66" t="s">
        <v>81</v>
      </c>
      <c r="G1447" s="2">
        <v>2707115000</v>
      </c>
      <c r="H1447" s="2">
        <v>1257270000</v>
      </c>
      <c r="I1447" s="2">
        <v>321624000</v>
      </c>
      <c r="J1447">
        <v>0</v>
      </c>
      <c r="K1447" s="2">
        <v>54219000</v>
      </c>
      <c r="L1447" s="2">
        <f t="shared" si="88"/>
        <v>375843000</v>
      </c>
      <c r="M1447" s="2">
        <f t="shared" si="89"/>
        <v>1449845000</v>
      </c>
      <c r="N1447" s="2">
        <f t="shared" si="90"/>
        <v>1074002000</v>
      </c>
    </row>
    <row r="1448" spans="1:14" x14ac:dyDescent="0.3">
      <c r="A1448" t="s">
        <v>494</v>
      </c>
      <c r="B1448" t="s">
        <v>7</v>
      </c>
      <c r="C1448" s="1">
        <v>42643</v>
      </c>
      <c r="D1448" s="65">
        <f t="shared" si="87"/>
        <v>2016</v>
      </c>
      <c r="E1448" s="66" t="s">
        <v>3</v>
      </c>
      <c r="F1448" s="66" t="s">
        <v>81</v>
      </c>
      <c r="G1448" s="2">
        <v>3171411000</v>
      </c>
      <c r="H1448" s="2">
        <v>1443348000</v>
      </c>
      <c r="I1448" s="2">
        <v>382858000</v>
      </c>
      <c r="J1448">
        <v>0</v>
      </c>
      <c r="K1448" s="2">
        <v>77445000</v>
      </c>
      <c r="L1448" s="2">
        <f t="shared" si="88"/>
        <v>460303000</v>
      </c>
      <c r="M1448" s="2">
        <f t="shared" si="89"/>
        <v>1728063000</v>
      </c>
      <c r="N1448" s="2">
        <f t="shared" si="90"/>
        <v>1267760000</v>
      </c>
    </row>
    <row r="1449" spans="1:14" x14ac:dyDescent="0.3">
      <c r="A1449" t="s">
        <v>495</v>
      </c>
      <c r="B1449" t="s">
        <v>2</v>
      </c>
      <c r="C1449" s="1">
        <v>41544</v>
      </c>
      <c r="D1449" s="65">
        <f t="shared" si="87"/>
        <v>2013</v>
      </c>
      <c r="E1449" s="66" t="s">
        <v>12</v>
      </c>
      <c r="F1449" s="66" t="s">
        <v>496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>
        <v>0</v>
      </c>
      <c r="L1449" s="2">
        <f t="shared" si="88"/>
        <v>2030000000</v>
      </c>
      <c r="M1449" s="2">
        <f t="shared" si="89"/>
        <v>3651000000</v>
      </c>
      <c r="N1449" s="2">
        <f t="shared" si="90"/>
        <v>1621000000</v>
      </c>
    </row>
    <row r="1450" spans="1:14" x14ac:dyDescent="0.3">
      <c r="A1450" t="s">
        <v>495</v>
      </c>
      <c r="B1450" t="s">
        <v>5</v>
      </c>
      <c r="C1450" s="1">
        <v>41908</v>
      </c>
      <c r="D1450" s="65">
        <f t="shared" si="87"/>
        <v>2014</v>
      </c>
      <c r="E1450" s="66" t="s">
        <v>12</v>
      </c>
      <c r="F1450" s="66" t="s">
        <v>496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>
        <v>0</v>
      </c>
      <c r="L1450" s="2">
        <f t="shared" si="88"/>
        <v>2117000000</v>
      </c>
      <c r="M1450" s="2">
        <f t="shared" si="89"/>
        <v>3972000000</v>
      </c>
      <c r="N1450" s="2">
        <f t="shared" si="90"/>
        <v>1855000000</v>
      </c>
    </row>
    <row r="1451" spans="1:14" x14ac:dyDescent="0.3">
      <c r="A1451" t="s">
        <v>495</v>
      </c>
      <c r="B1451" t="s">
        <v>6</v>
      </c>
      <c r="C1451" s="1">
        <v>42272</v>
      </c>
      <c r="D1451" s="65">
        <f t="shared" si="87"/>
        <v>2015</v>
      </c>
      <c r="E1451" s="66" t="s">
        <v>12</v>
      </c>
      <c r="F1451" s="66" t="s">
        <v>496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>
        <v>0</v>
      </c>
      <c r="L1451" s="2">
        <f t="shared" si="88"/>
        <v>2131000000</v>
      </c>
      <c r="M1451" s="2">
        <f t="shared" si="89"/>
        <v>4087000000</v>
      </c>
      <c r="N1451" s="2">
        <f t="shared" si="90"/>
        <v>1956000000</v>
      </c>
    </row>
    <row r="1452" spans="1:14" x14ac:dyDescent="0.3">
      <c r="A1452" t="s">
        <v>495</v>
      </c>
      <c r="B1452" t="s">
        <v>7</v>
      </c>
      <c r="C1452" s="1">
        <v>42643</v>
      </c>
      <c r="D1452" s="65">
        <f t="shared" si="87"/>
        <v>2016</v>
      </c>
      <c r="E1452" s="66" t="s">
        <v>12</v>
      </c>
      <c r="F1452" s="66" t="s">
        <v>496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>
        <v>0</v>
      </c>
      <c r="L1452" s="2">
        <f t="shared" si="88"/>
        <v>2107000000</v>
      </c>
      <c r="M1452" s="2">
        <f t="shared" si="89"/>
        <v>4033000000</v>
      </c>
      <c r="N1452" s="2">
        <f t="shared" si="90"/>
        <v>1926000000</v>
      </c>
    </row>
    <row r="1453" spans="1:14" x14ac:dyDescent="0.3">
      <c r="A1453" t="s">
        <v>497</v>
      </c>
      <c r="B1453" t="s">
        <v>2</v>
      </c>
      <c r="C1453" s="1">
        <v>41273</v>
      </c>
      <c r="D1453" s="65">
        <f t="shared" si="87"/>
        <v>2012</v>
      </c>
      <c r="E1453" s="66" t="s">
        <v>9</v>
      </c>
      <c r="F1453" s="66" t="s">
        <v>498</v>
      </c>
      <c r="G1453" s="2">
        <v>5353197000</v>
      </c>
      <c r="H1453" s="2">
        <v>2943847000</v>
      </c>
      <c r="I1453" s="2">
        <v>1303427000</v>
      </c>
      <c r="J1453">
        <v>0</v>
      </c>
      <c r="K1453" s="2">
        <v>194039000</v>
      </c>
      <c r="L1453" s="2">
        <f t="shared" si="88"/>
        <v>1497466000</v>
      </c>
      <c r="M1453" s="2">
        <f t="shared" si="89"/>
        <v>2409350000</v>
      </c>
      <c r="N1453" s="2">
        <f t="shared" si="90"/>
        <v>911884000</v>
      </c>
    </row>
    <row r="1454" spans="1:14" x14ac:dyDescent="0.3">
      <c r="A1454" t="s">
        <v>497</v>
      </c>
      <c r="B1454" t="s">
        <v>5</v>
      </c>
      <c r="C1454" s="1">
        <v>41637</v>
      </c>
      <c r="D1454" s="65">
        <f t="shared" si="87"/>
        <v>2013</v>
      </c>
      <c r="E1454" s="66" t="s">
        <v>9</v>
      </c>
      <c r="F1454" s="66" t="s">
        <v>498</v>
      </c>
      <c r="G1454" s="2">
        <v>1603123000</v>
      </c>
      <c r="H1454" s="2">
        <v>662769000</v>
      </c>
      <c r="I1454" s="2">
        <v>531932000</v>
      </c>
      <c r="J1454">
        <v>0</v>
      </c>
      <c r="K1454" s="2">
        <v>74833000</v>
      </c>
      <c r="L1454" s="2">
        <f t="shared" si="88"/>
        <v>606765000</v>
      </c>
      <c r="M1454" s="2">
        <f t="shared" si="89"/>
        <v>940354000</v>
      </c>
      <c r="N1454" s="2">
        <f t="shared" si="90"/>
        <v>333589000</v>
      </c>
    </row>
    <row r="1455" spans="1:14" x14ac:dyDescent="0.3">
      <c r="A1455" t="s">
        <v>497</v>
      </c>
      <c r="B1455" t="s">
        <v>6</v>
      </c>
      <c r="C1455" s="1">
        <v>42004</v>
      </c>
      <c r="D1455" s="65">
        <f t="shared" si="87"/>
        <v>2014</v>
      </c>
      <c r="E1455" s="66" t="s">
        <v>9</v>
      </c>
      <c r="F1455" s="66" t="s">
        <v>498</v>
      </c>
      <c r="G1455" s="2">
        <v>2626141000</v>
      </c>
      <c r="H1455" s="2">
        <v>954990000</v>
      </c>
      <c r="I1455" s="2">
        <v>766854000</v>
      </c>
      <c r="J1455">
        <v>0</v>
      </c>
      <c r="K1455" s="2">
        <v>151837000</v>
      </c>
      <c r="L1455" s="2">
        <f t="shared" si="88"/>
        <v>918691000</v>
      </c>
      <c r="M1455" s="2">
        <f t="shared" si="89"/>
        <v>1671151000</v>
      </c>
      <c r="N1455" s="2">
        <f t="shared" si="90"/>
        <v>752460000</v>
      </c>
    </row>
    <row r="1456" spans="1:14" x14ac:dyDescent="0.3">
      <c r="A1456" t="s">
        <v>497</v>
      </c>
      <c r="B1456" t="s">
        <v>7</v>
      </c>
      <c r="C1456" s="1">
        <v>42369</v>
      </c>
      <c r="D1456" s="65">
        <f t="shared" si="87"/>
        <v>2015</v>
      </c>
      <c r="E1456" s="66" t="s">
        <v>9</v>
      </c>
      <c r="F1456" s="66" t="s">
        <v>498</v>
      </c>
      <c r="G1456" s="2">
        <v>3050945000</v>
      </c>
      <c r="H1456" s="2">
        <v>923336000</v>
      </c>
      <c r="I1456" s="2">
        <v>1068221000</v>
      </c>
      <c r="J1456">
        <v>0</v>
      </c>
      <c r="K1456" s="2">
        <v>205087000</v>
      </c>
      <c r="L1456" s="2">
        <f t="shared" si="88"/>
        <v>1273308000</v>
      </c>
      <c r="M1456" s="2">
        <f t="shared" si="89"/>
        <v>2127609000</v>
      </c>
      <c r="N1456" s="2">
        <f t="shared" si="90"/>
        <v>854301000</v>
      </c>
    </row>
    <row r="1457" spans="1:14" x14ac:dyDescent="0.3">
      <c r="A1457" t="s">
        <v>499</v>
      </c>
      <c r="B1457" t="s">
        <v>2</v>
      </c>
      <c r="C1457" s="1">
        <v>41307</v>
      </c>
      <c r="D1457" s="65">
        <f t="shared" si="87"/>
        <v>2013</v>
      </c>
      <c r="E1457" s="66" t="s">
        <v>9</v>
      </c>
      <c r="F1457" s="66" t="s">
        <v>187</v>
      </c>
      <c r="G1457" s="2">
        <v>73301000000</v>
      </c>
      <c r="H1457" s="2">
        <v>50568000000</v>
      </c>
      <c r="I1457" s="2">
        <v>15110000000</v>
      </c>
      <c r="J1457">
        <v>0</v>
      </c>
      <c r="K1457" s="2">
        <v>2044000000</v>
      </c>
      <c r="L1457" s="2">
        <f t="shared" si="88"/>
        <v>17154000000</v>
      </c>
      <c r="M1457" s="2">
        <f t="shared" si="89"/>
        <v>22733000000</v>
      </c>
      <c r="N1457" s="2">
        <f t="shared" si="90"/>
        <v>5579000000</v>
      </c>
    </row>
    <row r="1458" spans="1:14" x14ac:dyDescent="0.3">
      <c r="A1458" t="s">
        <v>499</v>
      </c>
      <c r="B1458" t="s">
        <v>5</v>
      </c>
      <c r="C1458" s="1">
        <v>41671</v>
      </c>
      <c r="D1458" s="65">
        <f t="shared" si="87"/>
        <v>2014</v>
      </c>
      <c r="E1458" s="66" t="s">
        <v>9</v>
      </c>
      <c r="F1458" s="66" t="s">
        <v>187</v>
      </c>
      <c r="G1458" s="2">
        <v>71279000000</v>
      </c>
      <c r="H1458" s="2">
        <v>50039000000</v>
      </c>
      <c r="I1458" s="2">
        <v>14465000000</v>
      </c>
      <c r="J1458">
        <v>0</v>
      </c>
      <c r="K1458" s="2">
        <v>1996000000</v>
      </c>
      <c r="L1458" s="2">
        <f t="shared" si="88"/>
        <v>16461000000</v>
      </c>
      <c r="M1458" s="2">
        <f t="shared" si="89"/>
        <v>21240000000</v>
      </c>
      <c r="N1458" s="2">
        <f t="shared" si="90"/>
        <v>4779000000</v>
      </c>
    </row>
    <row r="1459" spans="1:14" x14ac:dyDescent="0.3">
      <c r="A1459" t="s">
        <v>499</v>
      </c>
      <c r="B1459" t="s">
        <v>6</v>
      </c>
      <c r="C1459" s="1">
        <v>42035</v>
      </c>
      <c r="D1459" s="65">
        <f t="shared" si="87"/>
        <v>2015</v>
      </c>
      <c r="E1459" s="66" t="s">
        <v>9</v>
      </c>
      <c r="F1459" s="66" t="s">
        <v>187</v>
      </c>
      <c r="G1459" s="2">
        <v>72618000000</v>
      </c>
      <c r="H1459" s="2">
        <v>51278000000</v>
      </c>
      <c r="I1459" s="2">
        <v>14676000000</v>
      </c>
      <c r="J1459">
        <v>0</v>
      </c>
      <c r="K1459" s="2">
        <v>2129000000</v>
      </c>
      <c r="L1459" s="2">
        <f t="shared" si="88"/>
        <v>16805000000</v>
      </c>
      <c r="M1459" s="2">
        <f t="shared" si="89"/>
        <v>21340000000</v>
      </c>
      <c r="N1459" s="2">
        <f t="shared" si="90"/>
        <v>4535000000</v>
      </c>
    </row>
    <row r="1460" spans="1:14" x14ac:dyDescent="0.3">
      <c r="A1460" t="s">
        <v>499</v>
      </c>
      <c r="B1460" t="s">
        <v>7</v>
      </c>
      <c r="C1460" s="1">
        <v>42399</v>
      </c>
      <c r="D1460" s="65">
        <f t="shared" si="87"/>
        <v>2016</v>
      </c>
      <c r="E1460" s="66" t="s">
        <v>9</v>
      </c>
      <c r="F1460" s="66" t="s">
        <v>187</v>
      </c>
      <c r="G1460" s="2">
        <v>73785000000</v>
      </c>
      <c r="H1460" s="2">
        <v>51997000000</v>
      </c>
      <c r="I1460" s="2">
        <v>14665000000</v>
      </c>
      <c r="J1460">
        <v>0</v>
      </c>
      <c r="K1460" s="2">
        <v>2213000000</v>
      </c>
      <c r="L1460" s="2">
        <f t="shared" si="88"/>
        <v>16878000000</v>
      </c>
      <c r="M1460" s="2">
        <f t="shared" si="89"/>
        <v>21788000000</v>
      </c>
      <c r="N1460" s="2">
        <f t="shared" si="90"/>
        <v>4910000000</v>
      </c>
    </row>
    <row r="1461" spans="1:14" x14ac:dyDescent="0.3">
      <c r="A1461" t="s">
        <v>500</v>
      </c>
      <c r="B1461" t="s">
        <v>2</v>
      </c>
      <c r="C1461" s="1">
        <v>41305</v>
      </c>
      <c r="D1461" s="65">
        <f t="shared" si="87"/>
        <v>2013</v>
      </c>
      <c r="E1461" s="66" t="s">
        <v>9</v>
      </c>
      <c r="F1461" s="66" t="s">
        <v>279</v>
      </c>
      <c r="G1461" s="2">
        <v>3794249000</v>
      </c>
      <c r="H1461" s="2">
        <v>1630965000</v>
      </c>
      <c r="I1461" s="2">
        <v>1466067000</v>
      </c>
      <c r="J1461">
        <v>0</v>
      </c>
      <c r="K1461">
        <v>0</v>
      </c>
      <c r="L1461" s="2">
        <f t="shared" si="88"/>
        <v>1466067000</v>
      </c>
      <c r="M1461" s="2">
        <f t="shared" si="89"/>
        <v>2163284000</v>
      </c>
      <c r="N1461" s="2">
        <f t="shared" si="90"/>
        <v>697217000</v>
      </c>
    </row>
    <row r="1462" spans="1:14" x14ac:dyDescent="0.3">
      <c r="A1462" t="s">
        <v>500</v>
      </c>
      <c r="B1462" t="s">
        <v>5</v>
      </c>
      <c r="C1462" s="1">
        <v>41670</v>
      </c>
      <c r="D1462" s="65">
        <f t="shared" si="87"/>
        <v>2014</v>
      </c>
      <c r="E1462" s="66" t="s">
        <v>9</v>
      </c>
      <c r="F1462" s="66" t="s">
        <v>279</v>
      </c>
      <c r="G1462" s="2">
        <v>4031100000</v>
      </c>
      <c r="H1462" s="2">
        <v>1690700000</v>
      </c>
      <c r="I1462" s="2">
        <v>2036100000</v>
      </c>
      <c r="J1462">
        <v>0</v>
      </c>
      <c r="K1462">
        <v>0</v>
      </c>
      <c r="L1462" s="2">
        <f t="shared" si="88"/>
        <v>2036100000</v>
      </c>
      <c r="M1462" s="2">
        <f t="shared" si="89"/>
        <v>2340400000</v>
      </c>
      <c r="N1462" s="2">
        <f t="shared" si="90"/>
        <v>304300000</v>
      </c>
    </row>
    <row r="1463" spans="1:14" x14ac:dyDescent="0.3">
      <c r="A1463" t="s">
        <v>500</v>
      </c>
      <c r="B1463" t="s">
        <v>6</v>
      </c>
      <c r="C1463" s="1">
        <v>42035</v>
      </c>
      <c r="D1463" s="65">
        <f t="shared" si="87"/>
        <v>2015</v>
      </c>
      <c r="E1463" s="66" t="s">
        <v>9</v>
      </c>
      <c r="F1463" s="66" t="s">
        <v>279</v>
      </c>
      <c r="G1463" s="2">
        <v>4249900000</v>
      </c>
      <c r="H1463" s="2">
        <v>1712700000</v>
      </c>
      <c r="I1463" s="2">
        <v>1645800000</v>
      </c>
      <c r="J1463">
        <v>0</v>
      </c>
      <c r="K1463">
        <v>0</v>
      </c>
      <c r="L1463" s="2">
        <f t="shared" si="88"/>
        <v>1645800000</v>
      </c>
      <c r="M1463" s="2">
        <f t="shared" si="89"/>
        <v>2537200000</v>
      </c>
      <c r="N1463" s="2">
        <f t="shared" si="90"/>
        <v>891400000</v>
      </c>
    </row>
    <row r="1464" spans="1:14" x14ac:dyDescent="0.3">
      <c r="A1464" t="s">
        <v>500</v>
      </c>
      <c r="B1464" t="s">
        <v>7</v>
      </c>
      <c r="C1464" s="1">
        <v>42400</v>
      </c>
      <c r="D1464" s="65">
        <f t="shared" si="87"/>
        <v>2016</v>
      </c>
      <c r="E1464" s="66" t="s">
        <v>9</v>
      </c>
      <c r="F1464" s="66" t="s">
        <v>279</v>
      </c>
      <c r="G1464" s="2">
        <v>4104900000</v>
      </c>
      <c r="H1464" s="2">
        <v>1613600000</v>
      </c>
      <c r="I1464" s="2">
        <v>1731200000</v>
      </c>
      <c r="J1464">
        <v>0</v>
      </c>
      <c r="K1464">
        <v>0</v>
      </c>
      <c r="L1464" s="2">
        <f t="shared" si="88"/>
        <v>1731200000</v>
      </c>
      <c r="M1464" s="2">
        <f t="shared" si="89"/>
        <v>2491300000</v>
      </c>
      <c r="N1464" s="2">
        <f t="shared" si="90"/>
        <v>760100000</v>
      </c>
    </row>
    <row r="1465" spans="1:14" x14ac:dyDescent="0.3">
      <c r="A1465" t="s">
        <v>501</v>
      </c>
      <c r="B1465" t="s">
        <v>2</v>
      </c>
      <c r="C1465" s="1">
        <v>41307</v>
      </c>
      <c r="D1465" s="65">
        <f t="shared" si="87"/>
        <v>2013</v>
      </c>
      <c r="E1465" s="66" t="s">
        <v>9</v>
      </c>
      <c r="F1465" s="66" t="s">
        <v>247</v>
      </c>
      <c r="G1465" s="2">
        <v>25878372000</v>
      </c>
      <c r="H1465" s="2">
        <v>18521400000</v>
      </c>
      <c r="I1465" s="2">
        <v>4250446000</v>
      </c>
      <c r="J1465">
        <v>0</v>
      </c>
      <c r="K1465">
        <v>0</v>
      </c>
      <c r="L1465" s="2">
        <f t="shared" si="88"/>
        <v>4250446000</v>
      </c>
      <c r="M1465" s="2">
        <f t="shared" si="89"/>
        <v>7356972000</v>
      </c>
      <c r="N1465" s="2">
        <f t="shared" si="90"/>
        <v>3106526000</v>
      </c>
    </row>
    <row r="1466" spans="1:14" x14ac:dyDescent="0.3">
      <c r="A1466" t="s">
        <v>501</v>
      </c>
      <c r="B1466" t="s">
        <v>5</v>
      </c>
      <c r="C1466" s="1">
        <v>41671</v>
      </c>
      <c r="D1466" s="65">
        <f t="shared" si="87"/>
        <v>2014</v>
      </c>
      <c r="E1466" s="66" t="s">
        <v>9</v>
      </c>
      <c r="F1466" s="66" t="s">
        <v>247</v>
      </c>
      <c r="G1466" s="2">
        <v>27422696000</v>
      </c>
      <c r="H1466" s="2">
        <v>19605037000</v>
      </c>
      <c r="I1466" s="2">
        <v>4467089000</v>
      </c>
      <c r="J1466">
        <v>0</v>
      </c>
      <c r="K1466">
        <v>0</v>
      </c>
      <c r="L1466" s="2">
        <f t="shared" si="88"/>
        <v>4467089000</v>
      </c>
      <c r="M1466" s="2">
        <f t="shared" si="89"/>
        <v>7817659000</v>
      </c>
      <c r="N1466" s="2">
        <f t="shared" si="90"/>
        <v>3350570000</v>
      </c>
    </row>
    <row r="1467" spans="1:14" x14ac:dyDescent="0.3">
      <c r="A1467" t="s">
        <v>501</v>
      </c>
      <c r="B1467" t="s">
        <v>6</v>
      </c>
      <c r="C1467" s="1">
        <v>42035</v>
      </c>
      <c r="D1467" s="65">
        <f t="shared" si="87"/>
        <v>2015</v>
      </c>
      <c r="E1467" s="66" t="s">
        <v>9</v>
      </c>
      <c r="F1467" s="66" t="s">
        <v>247</v>
      </c>
      <c r="G1467" s="2">
        <v>29078407000</v>
      </c>
      <c r="H1467" s="2">
        <v>20776522000</v>
      </c>
      <c r="I1467" s="2">
        <v>4695384000</v>
      </c>
      <c r="J1467">
        <v>0</v>
      </c>
      <c r="K1467">
        <v>0</v>
      </c>
      <c r="L1467" s="2">
        <f t="shared" si="88"/>
        <v>4695384000</v>
      </c>
      <c r="M1467" s="2">
        <f t="shared" si="89"/>
        <v>8301885000</v>
      </c>
      <c r="N1467" s="2">
        <f t="shared" si="90"/>
        <v>3606501000</v>
      </c>
    </row>
    <row r="1468" spans="1:14" x14ac:dyDescent="0.3">
      <c r="A1468" t="s">
        <v>501</v>
      </c>
      <c r="B1468" t="s">
        <v>7</v>
      </c>
      <c r="C1468" s="1">
        <v>42399</v>
      </c>
      <c r="D1468" s="65">
        <f t="shared" si="87"/>
        <v>2016</v>
      </c>
      <c r="E1468" s="66" t="s">
        <v>9</v>
      </c>
      <c r="F1468" s="66" t="s">
        <v>247</v>
      </c>
      <c r="G1468" s="2">
        <v>30944938000</v>
      </c>
      <c r="H1468" s="2">
        <v>22034523000</v>
      </c>
      <c r="I1468" s="2">
        <v>5205715000</v>
      </c>
      <c r="J1468">
        <v>0</v>
      </c>
      <c r="K1468">
        <v>0</v>
      </c>
      <c r="L1468" s="2">
        <f t="shared" si="88"/>
        <v>5205715000</v>
      </c>
      <c r="M1468" s="2">
        <f t="shared" si="89"/>
        <v>8910415000</v>
      </c>
      <c r="N1468" s="2">
        <f t="shared" si="90"/>
        <v>3704700000</v>
      </c>
    </row>
    <row r="1469" spans="1:14" x14ac:dyDescent="0.3">
      <c r="A1469" t="s">
        <v>502</v>
      </c>
      <c r="B1469" t="s">
        <v>2</v>
      </c>
      <c r="C1469" s="1">
        <v>41274</v>
      </c>
      <c r="D1469" s="65">
        <f t="shared" si="87"/>
        <v>2012</v>
      </c>
      <c r="E1469" s="66" t="s">
        <v>37</v>
      </c>
      <c r="F1469" s="66" t="s">
        <v>38</v>
      </c>
      <c r="G1469" s="2">
        <v>3589516000</v>
      </c>
      <c r="H1469" s="2">
        <v>1955682000</v>
      </c>
      <c r="I1469">
        <v>0</v>
      </c>
      <c r="J1469">
        <v>0</v>
      </c>
      <c r="K1469" s="2">
        <v>787329000</v>
      </c>
      <c r="L1469" s="2">
        <f t="shared" si="88"/>
        <v>787329000</v>
      </c>
      <c r="M1469" s="2">
        <f t="shared" si="89"/>
        <v>1633834000</v>
      </c>
      <c r="N1469" s="2">
        <f t="shared" si="90"/>
        <v>846505000</v>
      </c>
    </row>
    <row r="1470" spans="1:14" x14ac:dyDescent="0.3">
      <c r="A1470" t="s">
        <v>502</v>
      </c>
      <c r="B1470" t="s">
        <v>5</v>
      </c>
      <c r="C1470" s="1">
        <v>41639</v>
      </c>
      <c r="D1470" s="65">
        <f t="shared" si="87"/>
        <v>2013</v>
      </c>
      <c r="E1470" s="66" t="s">
        <v>37</v>
      </c>
      <c r="F1470" s="66" t="s">
        <v>38</v>
      </c>
      <c r="G1470" s="2">
        <v>3494253000</v>
      </c>
      <c r="H1470" s="2">
        <v>1838766000</v>
      </c>
      <c r="I1470">
        <v>0</v>
      </c>
      <c r="J1470">
        <v>0</v>
      </c>
      <c r="K1470" s="2">
        <v>819711000</v>
      </c>
      <c r="L1470" s="2">
        <f t="shared" si="88"/>
        <v>819711000</v>
      </c>
      <c r="M1470" s="2">
        <f t="shared" si="89"/>
        <v>1655487000</v>
      </c>
      <c r="N1470" s="2">
        <f t="shared" si="90"/>
        <v>835776000</v>
      </c>
    </row>
    <row r="1471" spans="1:14" x14ac:dyDescent="0.3">
      <c r="A1471" t="s">
        <v>502</v>
      </c>
      <c r="B1471" t="s">
        <v>6</v>
      </c>
      <c r="C1471" s="1">
        <v>42004</v>
      </c>
      <c r="D1471" s="65">
        <f t="shared" si="87"/>
        <v>2014</v>
      </c>
      <c r="E1471" s="66" t="s">
        <v>37</v>
      </c>
      <c r="F1471" s="66" t="s">
        <v>38</v>
      </c>
      <c r="G1471" s="2">
        <v>3620095000</v>
      </c>
      <c r="H1471" s="2">
        <v>1903384000</v>
      </c>
      <c r="I1471">
        <v>0</v>
      </c>
      <c r="J1471">
        <v>0</v>
      </c>
      <c r="K1471" s="2">
        <v>855908000</v>
      </c>
      <c r="L1471" s="2">
        <f t="shared" si="88"/>
        <v>855908000</v>
      </c>
      <c r="M1471" s="2">
        <f t="shared" si="89"/>
        <v>1716711000</v>
      </c>
      <c r="N1471" s="2">
        <f t="shared" si="90"/>
        <v>860803000</v>
      </c>
    </row>
    <row r="1472" spans="1:14" x14ac:dyDescent="0.3">
      <c r="A1472" t="s">
        <v>502</v>
      </c>
      <c r="B1472" t="s">
        <v>7</v>
      </c>
      <c r="C1472" s="1">
        <v>42369</v>
      </c>
      <c r="D1472" s="65">
        <f t="shared" si="87"/>
        <v>2015</v>
      </c>
      <c r="E1472" s="66" t="s">
        <v>37</v>
      </c>
      <c r="F1472" s="66" t="s">
        <v>38</v>
      </c>
      <c r="G1472" s="2">
        <v>3766065000</v>
      </c>
      <c r="H1472" s="2">
        <v>2016212000</v>
      </c>
      <c r="I1472">
        <v>0</v>
      </c>
      <c r="J1472">
        <v>0</v>
      </c>
      <c r="K1472" s="2">
        <v>907024000</v>
      </c>
      <c r="L1472" s="2">
        <f t="shared" si="88"/>
        <v>907024000</v>
      </c>
      <c r="M1472" s="2">
        <f t="shared" si="89"/>
        <v>1749853000</v>
      </c>
      <c r="N1472" s="2">
        <f t="shared" si="90"/>
        <v>842829000</v>
      </c>
    </row>
    <row r="1473" spans="1:14" x14ac:dyDescent="0.3">
      <c r="A1473" t="s">
        <v>503</v>
      </c>
      <c r="B1473" t="s">
        <v>2</v>
      </c>
      <c r="C1473" s="1">
        <v>41274</v>
      </c>
      <c r="D1473" s="65">
        <f t="shared" si="87"/>
        <v>2012</v>
      </c>
      <c r="E1473" s="66" t="s">
        <v>15</v>
      </c>
      <c r="F1473" s="66" t="s">
        <v>20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>
        <v>0</v>
      </c>
      <c r="L1473" s="2">
        <f t="shared" si="88"/>
        <v>3731300000</v>
      </c>
      <c r="M1473" s="2">
        <f t="shared" si="89"/>
        <v>5295500000</v>
      </c>
      <c r="N1473" s="2">
        <f t="shared" si="90"/>
        <v>1564200000</v>
      </c>
    </row>
    <row r="1474" spans="1:14" x14ac:dyDescent="0.3">
      <c r="A1474" t="s">
        <v>503</v>
      </c>
      <c r="B1474" t="s">
        <v>5</v>
      </c>
      <c r="C1474" s="1">
        <v>41639</v>
      </c>
      <c r="D1474" s="65">
        <f t="shared" si="87"/>
        <v>2013</v>
      </c>
      <c r="E1474" s="66" t="s">
        <v>15</v>
      </c>
      <c r="F1474" s="66" t="s">
        <v>20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>
        <v>0</v>
      </c>
      <c r="L1474" s="2">
        <f t="shared" si="88"/>
        <v>3841800000</v>
      </c>
      <c r="M1474" s="2">
        <f t="shared" si="89"/>
        <v>5529100000</v>
      </c>
      <c r="N1474" s="2">
        <f t="shared" si="90"/>
        <v>1687300000</v>
      </c>
    </row>
    <row r="1475" spans="1:14" x14ac:dyDescent="0.3">
      <c r="A1475" t="s">
        <v>503</v>
      </c>
      <c r="B1475" t="s">
        <v>6</v>
      </c>
      <c r="C1475" s="1">
        <v>42004</v>
      </c>
      <c r="D1475" s="65">
        <f t="shared" ref="D1475:D1538" si="91">YEAR(C1475)</f>
        <v>2014</v>
      </c>
      <c r="E1475" s="66" t="s">
        <v>15</v>
      </c>
      <c r="F1475" s="66" t="s">
        <v>20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>
        <v>0</v>
      </c>
      <c r="L1475" s="2">
        <f t="shared" ref="L1475:L1538" si="92">I1475+J1475+K1475</f>
        <v>5587200000</v>
      </c>
      <c r="M1475" s="2">
        <f t="shared" ref="M1475:M1538" si="93">G1475-H1475</f>
        <v>7492000000</v>
      </c>
      <c r="N1475" s="2">
        <f t="shared" ref="N1475:N1538" si="94">M1475-L1475</f>
        <v>1904800000</v>
      </c>
    </row>
    <row r="1476" spans="1:14" x14ac:dyDescent="0.3">
      <c r="A1476" t="s">
        <v>503</v>
      </c>
      <c r="B1476" t="s">
        <v>7</v>
      </c>
      <c r="C1476" s="1">
        <v>42369</v>
      </c>
      <c r="D1476" s="65">
        <f t="shared" si="91"/>
        <v>2015</v>
      </c>
      <c r="E1476" s="66" t="s">
        <v>15</v>
      </c>
      <c r="F1476" s="66" t="s">
        <v>20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>
        <v>0</v>
      </c>
      <c r="L1476" s="2">
        <f t="shared" si="92"/>
        <v>5304400000</v>
      </c>
      <c r="M1476" s="2">
        <f t="shared" si="93"/>
        <v>7755900000</v>
      </c>
      <c r="N1476" s="2">
        <f t="shared" si="94"/>
        <v>2451500000</v>
      </c>
    </row>
    <row r="1477" spans="1:14" x14ac:dyDescent="0.3">
      <c r="A1477" t="s">
        <v>504</v>
      </c>
      <c r="B1477" t="s">
        <v>2</v>
      </c>
      <c r="C1477" s="1">
        <v>41274</v>
      </c>
      <c r="D1477" s="65">
        <f t="shared" si="91"/>
        <v>2012</v>
      </c>
      <c r="E1477" s="66" t="s">
        <v>9</v>
      </c>
      <c r="F1477" s="66" t="s">
        <v>67</v>
      </c>
      <c r="G1477" s="2">
        <v>763000000</v>
      </c>
      <c r="H1477" s="2">
        <v>12000000</v>
      </c>
      <c r="I1477" s="2">
        <v>429000000</v>
      </c>
      <c r="J1477">
        <v>0</v>
      </c>
      <c r="K1477" s="2">
        <v>26000000</v>
      </c>
      <c r="L1477" s="2">
        <f t="shared" si="92"/>
        <v>455000000</v>
      </c>
      <c r="M1477" s="2">
        <f t="shared" si="93"/>
        <v>751000000</v>
      </c>
      <c r="N1477" s="2">
        <f t="shared" si="94"/>
        <v>296000000</v>
      </c>
    </row>
    <row r="1478" spans="1:14" x14ac:dyDescent="0.3">
      <c r="A1478" t="s">
        <v>504</v>
      </c>
      <c r="B1478" t="s">
        <v>5</v>
      </c>
      <c r="C1478" s="1">
        <v>41639</v>
      </c>
      <c r="D1478" s="65">
        <f t="shared" si="91"/>
        <v>2013</v>
      </c>
      <c r="E1478" s="66" t="s">
        <v>9</v>
      </c>
      <c r="F1478" s="66" t="s">
        <v>67</v>
      </c>
      <c r="G1478" s="2">
        <v>945000000</v>
      </c>
      <c r="H1478" s="2">
        <v>18000000</v>
      </c>
      <c r="I1478" s="2">
        <v>597000000</v>
      </c>
      <c r="J1478">
        <v>0</v>
      </c>
      <c r="K1478" s="2">
        <v>36000000</v>
      </c>
      <c r="L1478" s="2">
        <f t="shared" si="92"/>
        <v>633000000</v>
      </c>
      <c r="M1478" s="2">
        <f t="shared" si="93"/>
        <v>927000000</v>
      </c>
      <c r="N1478" s="2">
        <f t="shared" si="94"/>
        <v>294000000</v>
      </c>
    </row>
    <row r="1479" spans="1:14" x14ac:dyDescent="0.3">
      <c r="A1479" t="s">
        <v>504</v>
      </c>
      <c r="B1479" t="s">
        <v>6</v>
      </c>
      <c r="C1479" s="1">
        <v>42004</v>
      </c>
      <c r="D1479" s="65">
        <f t="shared" si="91"/>
        <v>2014</v>
      </c>
      <c r="E1479" s="66" t="s">
        <v>9</v>
      </c>
      <c r="F1479" s="66" t="s">
        <v>67</v>
      </c>
      <c r="G1479" s="2">
        <v>1246000000</v>
      </c>
      <c r="H1479" s="2">
        <v>40000000</v>
      </c>
      <c r="I1479" s="2">
        <v>801000000</v>
      </c>
      <c r="J1479">
        <v>0</v>
      </c>
      <c r="K1479" s="2">
        <v>65000000</v>
      </c>
      <c r="L1479" s="2">
        <f t="shared" si="92"/>
        <v>866000000</v>
      </c>
      <c r="M1479" s="2">
        <f t="shared" si="93"/>
        <v>1206000000</v>
      </c>
      <c r="N1479" s="2">
        <f t="shared" si="94"/>
        <v>340000000</v>
      </c>
    </row>
    <row r="1480" spans="1:14" x14ac:dyDescent="0.3">
      <c r="A1480" t="s">
        <v>504</v>
      </c>
      <c r="B1480" t="s">
        <v>7</v>
      </c>
      <c r="C1480" s="1">
        <v>42369</v>
      </c>
      <c r="D1480" s="65">
        <f t="shared" si="91"/>
        <v>2015</v>
      </c>
      <c r="E1480" s="66" t="s">
        <v>9</v>
      </c>
      <c r="F1480" s="66" t="s">
        <v>67</v>
      </c>
      <c r="G1480" s="2">
        <v>1492000000</v>
      </c>
      <c r="H1480" s="2">
        <v>58000000</v>
      </c>
      <c r="I1480" s="2">
        <v>1109000000</v>
      </c>
      <c r="J1480">
        <v>0</v>
      </c>
      <c r="K1480" s="2">
        <v>93000000</v>
      </c>
      <c r="L1480" s="2">
        <f t="shared" si="92"/>
        <v>1202000000</v>
      </c>
      <c r="M1480" s="2">
        <f t="shared" si="93"/>
        <v>1434000000</v>
      </c>
      <c r="N1480" s="2">
        <f t="shared" si="94"/>
        <v>232000000</v>
      </c>
    </row>
    <row r="1481" spans="1:14" x14ac:dyDescent="0.3">
      <c r="A1481" t="s">
        <v>505</v>
      </c>
      <c r="B1481" t="s">
        <v>2</v>
      </c>
      <c r="C1481" s="1">
        <v>41639</v>
      </c>
      <c r="D1481" s="65">
        <f t="shared" si="91"/>
        <v>2013</v>
      </c>
      <c r="E1481" s="66" t="s">
        <v>37</v>
      </c>
      <c r="F1481" s="66" t="s">
        <v>40</v>
      </c>
      <c r="G1481" s="2">
        <v>26191000000</v>
      </c>
      <c r="H1481" s="2">
        <v>13307000000</v>
      </c>
      <c r="I1481" s="2">
        <v>3757000000</v>
      </c>
      <c r="J1481">
        <v>0</v>
      </c>
      <c r="K1481" s="2">
        <v>3821000000</v>
      </c>
      <c r="L1481" s="2">
        <f t="shared" si="92"/>
        <v>7578000000</v>
      </c>
      <c r="M1481" s="2">
        <f t="shared" si="93"/>
        <v>12884000000</v>
      </c>
      <c r="N1481" s="2">
        <f t="shared" si="94"/>
        <v>5306000000</v>
      </c>
    </row>
    <row r="1482" spans="1:14" x14ac:dyDescent="0.3">
      <c r="A1482" t="s">
        <v>505</v>
      </c>
      <c r="B1482" t="s">
        <v>5</v>
      </c>
      <c r="C1482" s="1">
        <v>42004</v>
      </c>
      <c r="D1482" s="65">
        <f t="shared" si="91"/>
        <v>2014</v>
      </c>
      <c r="E1482" s="66" t="s">
        <v>37</v>
      </c>
      <c r="F1482" s="66" t="s">
        <v>40</v>
      </c>
      <c r="G1482" s="2">
        <v>27174000000</v>
      </c>
      <c r="H1482" s="2">
        <v>13870000000</v>
      </c>
      <c r="I1482" s="2">
        <v>3964000000</v>
      </c>
      <c r="J1482">
        <v>0</v>
      </c>
      <c r="K1482" s="2">
        <v>3882000000</v>
      </c>
      <c r="L1482" s="2">
        <f t="shared" si="92"/>
        <v>7846000000</v>
      </c>
      <c r="M1482" s="2">
        <f t="shared" si="93"/>
        <v>13304000000</v>
      </c>
      <c r="N1482" s="2">
        <f t="shared" si="94"/>
        <v>5458000000</v>
      </c>
    </row>
    <row r="1483" spans="1:14" x14ac:dyDescent="0.3">
      <c r="A1483" t="s">
        <v>505</v>
      </c>
      <c r="B1483" t="s">
        <v>6</v>
      </c>
      <c r="C1483" s="1">
        <v>42369</v>
      </c>
      <c r="D1483" s="65">
        <f t="shared" si="91"/>
        <v>2015</v>
      </c>
      <c r="E1483" s="66" t="s">
        <v>37</v>
      </c>
      <c r="F1483" s="66" t="s">
        <v>40</v>
      </c>
      <c r="G1483" s="2">
        <v>26815000000</v>
      </c>
      <c r="H1483" s="2">
        <v>13723000000</v>
      </c>
      <c r="I1483" s="2">
        <v>4094000000</v>
      </c>
      <c r="J1483">
        <v>0</v>
      </c>
      <c r="K1483" s="2">
        <v>3885000000</v>
      </c>
      <c r="L1483" s="2">
        <f t="shared" si="92"/>
        <v>7979000000</v>
      </c>
      <c r="M1483" s="2">
        <f t="shared" si="93"/>
        <v>13092000000</v>
      </c>
      <c r="N1483" s="2">
        <f t="shared" si="94"/>
        <v>5113000000</v>
      </c>
    </row>
    <row r="1484" spans="1:14" x14ac:dyDescent="0.3">
      <c r="A1484" t="s">
        <v>505</v>
      </c>
      <c r="B1484" t="s">
        <v>7</v>
      </c>
      <c r="C1484" s="1">
        <v>42735</v>
      </c>
      <c r="D1484" s="65">
        <f t="shared" si="91"/>
        <v>2016</v>
      </c>
      <c r="E1484" s="66" t="s">
        <v>37</v>
      </c>
      <c r="F1484" s="66" t="s">
        <v>40</v>
      </c>
      <c r="G1484" s="2">
        <v>27625000000</v>
      </c>
      <c r="H1484" s="2">
        <v>15070000000</v>
      </c>
      <c r="I1484" s="2">
        <v>4154000000</v>
      </c>
      <c r="J1484">
        <v>0</v>
      </c>
      <c r="K1484" s="2">
        <v>3985000000</v>
      </c>
      <c r="L1484" s="2">
        <f t="shared" si="92"/>
        <v>8139000000</v>
      </c>
      <c r="M1484" s="2">
        <f t="shared" si="93"/>
        <v>12555000000</v>
      </c>
      <c r="N1484" s="2">
        <f t="shared" si="94"/>
        <v>4416000000</v>
      </c>
    </row>
    <row r="1485" spans="1:14" x14ac:dyDescent="0.3">
      <c r="A1485" t="s">
        <v>506</v>
      </c>
      <c r="B1485" t="s">
        <v>2</v>
      </c>
      <c r="C1485" s="1">
        <v>41272</v>
      </c>
      <c r="D1485" s="65">
        <f t="shared" si="91"/>
        <v>2012</v>
      </c>
      <c r="E1485" s="66" t="s">
        <v>9</v>
      </c>
      <c r="F1485" s="66" t="s">
        <v>507</v>
      </c>
      <c r="G1485" s="2">
        <v>4664120000</v>
      </c>
      <c r="H1485" s="2">
        <v>3098066000</v>
      </c>
      <c r="I1485" s="2">
        <v>1040287000</v>
      </c>
      <c r="J1485">
        <v>0</v>
      </c>
      <c r="K1485" s="2">
        <v>88975000</v>
      </c>
      <c r="L1485" s="2">
        <f t="shared" si="92"/>
        <v>1129262000</v>
      </c>
      <c r="M1485" s="2">
        <f t="shared" si="93"/>
        <v>1566054000</v>
      </c>
      <c r="N1485" s="2">
        <f t="shared" si="94"/>
        <v>436792000</v>
      </c>
    </row>
    <row r="1486" spans="1:14" x14ac:dyDescent="0.3">
      <c r="A1486" t="s">
        <v>506</v>
      </c>
      <c r="B1486" t="s">
        <v>5</v>
      </c>
      <c r="C1486" s="1">
        <v>41636</v>
      </c>
      <c r="D1486" s="65">
        <f t="shared" si="91"/>
        <v>2013</v>
      </c>
      <c r="E1486" s="66" t="s">
        <v>9</v>
      </c>
      <c r="F1486" s="66" t="s">
        <v>507</v>
      </c>
      <c r="G1486" s="2">
        <v>5164784000</v>
      </c>
      <c r="H1486" s="2">
        <v>3411175000</v>
      </c>
      <c r="I1486" s="2">
        <v>1138934000</v>
      </c>
      <c r="J1486">
        <v>0</v>
      </c>
      <c r="K1486" s="2">
        <v>100025000</v>
      </c>
      <c r="L1486" s="2">
        <f t="shared" si="92"/>
        <v>1238959000</v>
      </c>
      <c r="M1486" s="2">
        <f t="shared" si="93"/>
        <v>1753609000</v>
      </c>
      <c r="N1486" s="2">
        <f t="shared" si="94"/>
        <v>514650000</v>
      </c>
    </row>
    <row r="1487" spans="1:14" x14ac:dyDescent="0.3">
      <c r="A1487" t="s">
        <v>506</v>
      </c>
      <c r="B1487" t="s">
        <v>6</v>
      </c>
      <c r="C1487" s="1">
        <v>42000</v>
      </c>
      <c r="D1487" s="65">
        <f t="shared" si="91"/>
        <v>2014</v>
      </c>
      <c r="E1487" s="66" t="s">
        <v>9</v>
      </c>
      <c r="F1487" s="66" t="s">
        <v>507</v>
      </c>
      <c r="G1487" s="2">
        <v>5711715000</v>
      </c>
      <c r="H1487" s="2">
        <v>3761300000</v>
      </c>
      <c r="I1487" s="2">
        <v>1246308000</v>
      </c>
      <c r="J1487">
        <v>0</v>
      </c>
      <c r="K1487" s="2">
        <v>114635000</v>
      </c>
      <c r="L1487" s="2">
        <f t="shared" si="92"/>
        <v>1360943000</v>
      </c>
      <c r="M1487" s="2">
        <f t="shared" si="93"/>
        <v>1950415000</v>
      </c>
      <c r="N1487" s="2">
        <f t="shared" si="94"/>
        <v>589472000</v>
      </c>
    </row>
    <row r="1488" spans="1:14" x14ac:dyDescent="0.3">
      <c r="A1488" t="s">
        <v>506</v>
      </c>
      <c r="B1488" t="s">
        <v>7</v>
      </c>
      <c r="C1488" s="1">
        <v>42364</v>
      </c>
      <c r="D1488" s="65">
        <f t="shared" si="91"/>
        <v>2015</v>
      </c>
      <c r="E1488" s="66" t="s">
        <v>9</v>
      </c>
      <c r="F1488" s="66" t="s">
        <v>507</v>
      </c>
      <c r="G1488" s="2">
        <v>6226507000</v>
      </c>
      <c r="H1488" s="2">
        <v>4083333000</v>
      </c>
      <c r="I1488" s="2">
        <v>1369097000</v>
      </c>
      <c r="J1488">
        <v>0</v>
      </c>
      <c r="K1488" s="2">
        <v>123569000</v>
      </c>
      <c r="L1488" s="2">
        <f t="shared" si="92"/>
        <v>1492666000</v>
      </c>
      <c r="M1488" s="2">
        <f t="shared" si="93"/>
        <v>2143174000</v>
      </c>
      <c r="N1488" s="2">
        <f t="shared" si="94"/>
        <v>650508000</v>
      </c>
    </row>
    <row r="1489" spans="1:14" x14ac:dyDescent="0.3">
      <c r="A1489" t="s">
        <v>508</v>
      </c>
      <c r="B1489" t="s">
        <v>2</v>
      </c>
      <c r="C1489" s="1">
        <v>41550</v>
      </c>
      <c r="D1489" s="65">
        <f t="shared" si="91"/>
        <v>2013</v>
      </c>
      <c r="E1489" s="66" t="s">
        <v>26</v>
      </c>
      <c r="F1489" s="66" t="s">
        <v>114</v>
      </c>
      <c r="G1489" s="2">
        <v>34374000000</v>
      </c>
      <c r="H1489" s="2">
        <v>32016000000</v>
      </c>
      <c r="I1489" s="2">
        <v>983000000</v>
      </c>
      <c r="J1489">
        <v>0</v>
      </c>
      <c r="K1489">
        <v>0</v>
      </c>
      <c r="L1489" s="2">
        <f t="shared" si="92"/>
        <v>983000000</v>
      </c>
      <c r="M1489" s="2">
        <f t="shared" si="93"/>
        <v>2358000000</v>
      </c>
      <c r="N1489" s="2">
        <f t="shared" si="94"/>
        <v>1375000000</v>
      </c>
    </row>
    <row r="1490" spans="1:14" x14ac:dyDescent="0.3">
      <c r="A1490" t="s">
        <v>508</v>
      </c>
      <c r="B1490" t="s">
        <v>5</v>
      </c>
      <c r="C1490" s="1">
        <v>41915</v>
      </c>
      <c r="D1490" s="65">
        <f t="shared" si="91"/>
        <v>2014</v>
      </c>
      <c r="E1490" s="66" t="s">
        <v>26</v>
      </c>
      <c r="F1490" s="66" t="s">
        <v>114</v>
      </c>
      <c r="G1490" s="2">
        <v>37580000000</v>
      </c>
      <c r="H1490" s="2">
        <v>34895000000</v>
      </c>
      <c r="I1490" s="2">
        <v>1255000000</v>
      </c>
      <c r="J1490">
        <v>0</v>
      </c>
      <c r="K1490">
        <v>0</v>
      </c>
      <c r="L1490" s="2">
        <f t="shared" si="92"/>
        <v>1255000000</v>
      </c>
      <c r="M1490" s="2">
        <f t="shared" si="93"/>
        <v>2685000000</v>
      </c>
      <c r="N1490" s="2">
        <f t="shared" si="94"/>
        <v>1430000000</v>
      </c>
    </row>
    <row r="1491" spans="1:14" x14ac:dyDescent="0.3">
      <c r="A1491" t="s">
        <v>508</v>
      </c>
      <c r="B1491" t="s">
        <v>6</v>
      </c>
      <c r="C1491" s="1">
        <v>42280</v>
      </c>
      <c r="D1491" s="65">
        <f t="shared" si="91"/>
        <v>2015</v>
      </c>
      <c r="E1491" s="66" t="s">
        <v>26</v>
      </c>
      <c r="F1491" s="66" t="s">
        <v>114</v>
      </c>
      <c r="G1491" s="2">
        <v>41373000000</v>
      </c>
      <c r="H1491" s="2">
        <v>37456000000</v>
      </c>
      <c r="I1491" s="2">
        <v>1748000000</v>
      </c>
      <c r="J1491">
        <v>0</v>
      </c>
      <c r="K1491">
        <v>0</v>
      </c>
      <c r="L1491" s="2">
        <f t="shared" si="92"/>
        <v>1748000000</v>
      </c>
      <c r="M1491" s="2">
        <f t="shared" si="93"/>
        <v>3917000000</v>
      </c>
      <c r="N1491" s="2">
        <f t="shared" si="94"/>
        <v>2169000000</v>
      </c>
    </row>
    <row r="1492" spans="1:14" x14ac:dyDescent="0.3">
      <c r="A1492" t="s">
        <v>508</v>
      </c>
      <c r="B1492" t="s">
        <v>7</v>
      </c>
      <c r="C1492" s="1">
        <v>42644</v>
      </c>
      <c r="D1492" s="65">
        <f t="shared" si="91"/>
        <v>2016</v>
      </c>
      <c r="E1492" s="66" t="s">
        <v>26</v>
      </c>
      <c r="F1492" s="66" t="s">
        <v>114</v>
      </c>
      <c r="G1492" s="2">
        <v>36881000000</v>
      </c>
      <c r="H1492" s="2">
        <v>32184000000</v>
      </c>
      <c r="I1492" s="2">
        <v>1864000000</v>
      </c>
      <c r="J1492">
        <v>0</v>
      </c>
      <c r="K1492">
        <v>0</v>
      </c>
      <c r="L1492" s="2">
        <f t="shared" si="92"/>
        <v>1864000000</v>
      </c>
      <c r="M1492" s="2">
        <f t="shared" si="93"/>
        <v>4697000000</v>
      </c>
      <c r="N1492" s="2">
        <f t="shared" si="94"/>
        <v>2833000000</v>
      </c>
    </row>
    <row r="1493" spans="1:14" x14ac:dyDescent="0.3">
      <c r="A1493" t="s">
        <v>509</v>
      </c>
      <c r="B1493" t="s">
        <v>2</v>
      </c>
      <c r="C1493" s="1">
        <v>41274</v>
      </c>
      <c r="D1493" s="65">
        <f t="shared" si="91"/>
        <v>2012</v>
      </c>
      <c r="E1493" s="66" t="s">
        <v>73</v>
      </c>
      <c r="F1493" s="66" t="s">
        <v>331</v>
      </c>
      <c r="G1493" s="2">
        <v>29809000000</v>
      </c>
      <c r="H1493" s="2">
        <v>26045000000</v>
      </c>
      <c r="I1493" s="2">
        <v>1702000000</v>
      </c>
      <c r="J1493">
        <v>0</v>
      </c>
      <c r="K1493" s="2">
        <v>418000000</v>
      </c>
      <c r="L1493" s="2">
        <f t="shared" si="92"/>
        <v>2120000000</v>
      </c>
      <c r="M1493" s="2">
        <f t="shared" si="93"/>
        <v>3764000000</v>
      </c>
      <c r="N1493" s="2">
        <f t="shared" si="94"/>
        <v>1644000000</v>
      </c>
    </row>
    <row r="1494" spans="1:14" x14ac:dyDescent="0.3">
      <c r="A1494" t="s">
        <v>509</v>
      </c>
      <c r="B1494" t="s">
        <v>5</v>
      </c>
      <c r="C1494" s="1">
        <v>41639</v>
      </c>
      <c r="D1494" s="65">
        <f t="shared" si="91"/>
        <v>2013</v>
      </c>
      <c r="E1494" s="66" t="s">
        <v>73</v>
      </c>
      <c r="F1494" s="66" t="s">
        <v>331</v>
      </c>
      <c r="G1494" s="2">
        <v>37601000000</v>
      </c>
      <c r="H1494" s="2">
        <v>34085000000</v>
      </c>
      <c r="I1494" s="2">
        <v>2248000000</v>
      </c>
      <c r="J1494">
        <v>0</v>
      </c>
      <c r="K1494" s="2">
        <v>489000000</v>
      </c>
      <c r="L1494" s="2">
        <f t="shared" si="92"/>
        <v>2737000000</v>
      </c>
      <c r="M1494" s="2">
        <f t="shared" si="93"/>
        <v>3516000000</v>
      </c>
      <c r="N1494" s="2">
        <f t="shared" si="94"/>
        <v>779000000</v>
      </c>
    </row>
    <row r="1495" spans="1:14" x14ac:dyDescent="0.3">
      <c r="A1495" t="s">
        <v>509</v>
      </c>
      <c r="B1495" t="s">
        <v>6</v>
      </c>
      <c r="C1495" s="1">
        <v>42004</v>
      </c>
      <c r="D1495" s="65">
        <f t="shared" si="91"/>
        <v>2014</v>
      </c>
      <c r="E1495" s="66" t="s">
        <v>73</v>
      </c>
      <c r="F1495" s="66" t="s">
        <v>331</v>
      </c>
      <c r="G1495" s="2">
        <v>40633000000</v>
      </c>
      <c r="H1495" s="2">
        <v>35673000000</v>
      </c>
      <c r="I1495" s="2">
        <v>2762000000</v>
      </c>
      <c r="J1495">
        <v>0</v>
      </c>
      <c r="K1495" s="2">
        <v>562000000</v>
      </c>
      <c r="L1495" s="2">
        <f t="shared" si="92"/>
        <v>3324000000</v>
      </c>
      <c r="M1495" s="2">
        <f t="shared" si="93"/>
        <v>4960000000</v>
      </c>
      <c r="N1495" s="2">
        <f t="shared" si="94"/>
        <v>1636000000</v>
      </c>
    </row>
    <row r="1496" spans="1:14" x14ac:dyDescent="0.3">
      <c r="A1496" t="s">
        <v>509</v>
      </c>
      <c r="B1496" t="s">
        <v>7</v>
      </c>
      <c r="C1496" s="1">
        <v>42369</v>
      </c>
      <c r="D1496" s="65">
        <f t="shared" si="91"/>
        <v>2015</v>
      </c>
      <c r="E1496" s="66" t="s">
        <v>73</v>
      </c>
      <c r="F1496" s="66" t="s">
        <v>331</v>
      </c>
      <c r="G1496" s="2">
        <v>28711000000</v>
      </c>
      <c r="H1496" s="2">
        <v>22466000000</v>
      </c>
      <c r="I1496" s="2">
        <v>2620000000</v>
      </c>
      <c r="J1496">
        <v>0</v>
      </c>
      <c r="K1496" s="2">
        <v>756000000</v>
      </c>
      <c r="L1496" s="2">
        <f t="shared" si="92"/>
        <v>3376000000</v>
      </c>
      <c r="M1496" s="2">
        <f t="shared" si="93"/>
        <v>6245000000</v>
      </c>
      <c r="N1496" s="2">
        <f t="shared" si="94"/>
        <v>2869000000</v>
      </c>
    </row>
    <row r="1497" spans="1:14" x14ac:dyDescent="0.3">
      <c r="A1497" t="s">
        <v>510</v>
      </c>
      <c r="B1497" t="s">
        <v>2</v>
      </c>
      <c r="C1497" s="1">
        <v>41274</v>
      </c>
      <c r="D1497" s="65">
        <f t="shared" si="91"/>
        <v>2012</v>
      </c>
      <c r="E1497" s="66" t="s">
        <v>12</v>
      </c>
      <c r="F1497" s="66" t="s">
        <v>47</v>
      </c>
      <c r="G1497" s="2">
        <v>1793557000</v>
      </c>
      <c r="H1497" s="2">
        <v>1189341000</v>
      </c>
      <c r="I1497" s="2">
        <v>247597000</v>
      </c>
      <c r="J1497">
        <v>0</v>
      </c>
      <c r="K1497">
        <v>0</v>
      </c>
      <c r="L1497" s="2">
        <f t="shared" si="92"/>
        <v>247597000</v>
      </c>
      <c r="M1497" s="2">
        <f t="shared" si="93"/>
        <v>604216000</v>
      </c>
      <c r="N1497" s="2">
        <f t="shared" si="94"/>
        <v>356619000</v>
      </c>
    </row>
    <row r="1498" spans="1:14" x14ac:dyDescent="0.3">
      <c r="A1498" t="s">
        <v>510</v>
      </c>
      <c r="B1498" t="s">
        <v>5</v>
      </c>
      <c r="C1498" s="1">
        <v>41639</v>
      </c>
      <c r="D1498" s="65">
        <f t="shared" si="91"/>
        <v>2013</v>
      </c>
      <c r="E1498" s="66" t="s">
        <v>12</v>
      </c>
      <c r="F1498" s="66" t="s">
        <v>47</v>
      </c>
      <c r="G1498" s="2">
        <v>2064305000</v>
      </c>
      <c r="H1498" s="2">
        <v>1369438000</v>
      </c>
      <c r="I1498" s="2">
        <v>312367000</v>
      </c>
      <c r="J1498">
        <v>0</v>
      </c>
      <c r="K1498">
        <v>0</v>
      </c>
      <c r="L1498" s="2">
        <f t="shared" si="92"/>
        <v>312367000</v>
      </c>
      <c r="M1498" s="2">
        <f t="shared" si="93"/>
        <v>694867000</v>
      </c>
      <c r="N1498" s="2">
        <f t="shared" si="94"/>
        <v>382500000</v>
      </c>
    </row>
    <row r="1499" spans="1:14" x14ac:dyDescent="0.3">
      <c r="A1499" t="s">
        <v>510</v>
      </c>
      <c r="B1499" t="s">
        <v>6</v>
      </c>
      <c r="C1499" s="1">
        <v>42004</v>
      </c>
      <c r="D1499" s="65">
        <f t="shared" si="91"/>
        <v>2014</v>
      </c>
      <c r="E1499" s="66" t="s">
        <v>12</v>
      </c>
      <c r="F1499" s="66" t="s">
        <v>47</v>
      </c>
      <c r="G1499" s="2">
        <v>2446877000</v>
      </c>
      <c r="H1499" s="2">
        <v>1668892000</v>
      </c>
      <c r="I1499" s="2">
        <v>346345000</v>
      </c>
      <c r="J1499">
        <v>0</v>
      </c>
      <c r="K1499">
        <v>0</v>
      </c>
      <c r="L1499" s="2">
        <f t="shared" si="92"/>
        <v>346345000</v>
      </c>
      <c r="M1499" s="2">
        <f t="shared" si="93"/>
        <v>777985000</v>
      </c>
      <c r="N1499" s="2">
        <f t="shared" si="94"/>
        <v>431640000</v>
      </c>
    </row>
    <row r="1500" spans="1:14" x14ac:dyDescent="0.3">
      <c r="A1500" t="s">
        <v>510</v>
      </c>
      <c r="B1500" t="s">
        <v>7</v>
      </c>
      <c r="C1500" s="1">
        <v>42369</v>
      </c>
      <c r="D1500" s="65">
        <f t="shared" si="91"/>
        <v>2015</v>
      </c>
      <c r="E1500" s="66" t="s">
        <v>12</v>
      </c>
      <c r="F1500" s="66" t="s">
        <v>47</v>
      </c>
      <c r="G1500" s="2">
        <v>2779541000</v>
      </c>
      <c r="H1500" s="2">
        <v>1855181000</v>
      </c>
      <c r="I1500" s="2">
        <v>390253000</v>
      </c>
      <c r="J1500">
        <v>0</v>
      </c>
      <c r="K1500">
        <v>0</v>
      </c>
      <c r="L1500" s="2">
        <f t="shared" si="92"/>
        <v>390253000</v>
      </c>
      <c r="M1500" s="2">
        <f t="shared" si="93"/>
        <v>924360000</v>
      </c>
      <c r="N1500" s="2">
        <f t="shared" si="94"/>
        <v>534107000</v>
      </c>
    </row>
    <row r="1501" spans="1:14" x14ac:dyDescent="0.3">
      <c r="A1501" t="s">
        <v>511</v>
      </c>
      <c r="B1501" t="s">
        <v>2</v>
      </c>
      <c r="C1501" s="1">
        <v>41274</v>
      </c>
      <c r="D1501" s="65">
        <f t="shared" si="91"/>
        <v>2012</v>
      </c>
      <c r="E1501" s="66" t="s">
        <v>12</v>
      </c>
      <c r="F1501" s="66" t="s">
        <v>24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>
        <v>0</v>
      </c>
      <c r="L1501" s="2">
        <f t="shared" si="92"/>
        <v>3681000000</v>
      </c>
      <c r="M1501" s="2">
        <f t="shared" si="93"/>
        <v>6368000000</v>
      </c>
      <c r="N1501" s="2">
        <f t="shared" si="94"/>
        <v>2687000000</v>
      </c>
    </row>
    <row r="1502" spans="1:14" x14ac:dyDescent="0.3">
      <c r="A1502" t="s">
        <v>511</v>
      </c>
      <c r="B1502" t="s">
        <v>5</v>
      </c>
      <c r="C1502" s="1">
        <v>41639</v>
      </c>
      <c r="D1502" s="65">
        <f t="shared" si="91"/>
        <v>2013</v>
      </c>
      <c r="E1502" s="66" t="s">
        <v>12</v>
      </c>
      <c r="F1502" s="66" t="s">
        <v>24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>
        <v>0</v>
      </c>
      <c r="L1502" s="2">
        <f t="shared" si="92"/>
        <v>3380000000</v>
      </c>
      <c r="M1502" s="2">
        <f t="shared" si="93"/>
        <v>6364000000</v>
      </c>
      <c r="N1502" s="2">
        <f t="shared" si="94"/>
        <v>2984000000</v>
      </c>
    </row>
    <row r="1503" spans="1:14" x14ac:dyDescent="0.3">
      <c r="A1503" t="s">
        <v>511</v>
      </c>
      <c r="B1503" t="s">
        <v>6</v>
      </c>
      <c r="C1503" s="1">
        <v>42004</v>
      </c>
      <c r="D1503" s="65">
        <f t="shared" si="91"/>
        <v>2014</v>
      </c>
      <c r="E1503" s="66" t="s">
        <v>12</v>
      </c>
      <c r="F1503" s="66" t="s">
        <v>24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>
        <v>0</v>
      </c>
      <c r="L1503" s="2">
        <f t="shared" si="92"/>
        <v>3201000000</v>
      </c>
      <c r="M1503" s="2">
        <f t="shared" si="93"/>
        <v>7427000000</v>
      </c>
      <c r="N1503" s="2">
        <f t="shared" si="94"/>
        <v>4226000000</v>
      </c>
    </row>
    <row r="1504" spans="1:14" x14ac:dyDescent="0.3">
      <c r="A1504" t="s">
        <v>511</v>
      </c>
      <c r="B1504" t="s">
        <v>7</v>
      </c>
      <c r="C1504" s="1">
        <v>42369</v>
      </c>
      <c r="D1504" s="65">
        <f t="shared" si="91"/>
        <v>2015</v>
      </c>
      <c r="E1504" s="66" t="s">
        <v>12</v>
      </c>
      <c r="F1504" s="66" t="s">
        <v>24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>
        <v>0</v>
      </c>
      <c r="L1504" s="2">
        <f t="shared" si="92"/>
        <v>3028000000</v>
      </c>
      <c r="M1504" s="2">
        <f t="shared" si="93"/>
        <v>7560000000</v>
      </c>
      <c r="N1504" s="2">
        <f t="shared" si="94"/>
        <v>4532000000</v>
      </c>
    </row>
    <row r="1505" spans="1:14" x14ac:dyDescent="0.3">
      <c r="A1505" t="s">
        <v>512</v>
      </c>
      <c r="B1505" t="s">
        <v>2</v>
      </c>
      <c r="C1505" s="1">
        <v>41272</v>
      </c>
      <c r="D1505" s="65">
        <f t="shared" si="91"/>
        <v>2012</v>
      </c>
      <c r="E1505" s="66" t="s">
        <v>3</v>
      </c>
      <c r="F1505" s="66" t="s">
        <v>154</v>
      </c>
      <c r="G1505" s="2">
        <v>12237000000</v>
      </c>
      <c r="H1505" s="2">
        <v>10019000000</v>
      </c>
      <c r="I1505" s="2">
        <v>1165000000</v>
      </c>
      <c r="J1505">
        <v>0</v>
      </c>
      <c r="K1505">
        <v>0</v>
      </c>
      <c r="L1505" s="2">
        <f t="shared" si="92"/>
        <v>1165000000</v>
      </c>
      <c r="M1505" s="2">
        <f t="shared" si="93"/>
        <v>2218000000</v>
      </c>
      <c r="N1505" s="2">
        <f t="shared" si="94"/>
        <v>1053000000</v>
      </c>
    </row>
    <row r="1506" spans="1:14" x14ac:dyDescent="0.3">
      <c r="A1506" t="s">
        <v>512</v>
      </c>
      <c r="B1506" t="s">
        <v>5</v>
      </c>
      <c r="C1506" s="1">
        <v>41636</v>
      </c>
      <c r="D1506" s="65">
        <f t="shared" si="91"/>
        <v>2013</v>
      </c>
      <c r="E1506" s="66" t="s">
        <v>3</v>
      </c>
      <c r="F1506" s="66" t="s">
        <v>154</v>
      </c>
      <c r="G1506" s="2">
        <v>12104000000</v>
      </c>
      <c r="H1506" s="2">
        <v>10131000000</v>
      </c>
      <c r="I1506" s="2">
        <v>1126000000</v>
      </c>
      <c r="J1506">
        <v>0</v>
      </c>
      <c r="K1506">
        <v>0</v>
      </c>
      <c r="L1506" s="2">
        <f t="shared" si="92"/>
        <v>1126000000</v>
      </c>
      <c r="M1506" s="2">
        <f t="shared" si="93"/>
        <v>1973000000</v>
      </c>
      <c r="N1506" s="2">
        <f t="shared" si="94"/>
        <v>847000000</v>
      </c>
    </row>
    <row r="1507" spans="1:14" x14ac:dyDescent="0.3">
      <c r="A1507" t="s">
        <v>512</v>
      </c>
      <c r="B1507" t="s">
        <v>6</v>
      </c>
      <c r="C1507" s="1">
        <v>42007</v>
      </c>
      <c r="D1507" s="65">
        <f t="shared" si="91"/>
        <v>2015</v>
      </c>
      <c r="E1507" s="66" t="s">
        <v>3</v>
      </c>
      <c r="F1507" s="66" t="s">
        <v>154</v>
      </c>
      <c r="G1507" s="2">
        <v>13878000000</v>
      </c>
      <c r="H1507" s="2">
        <v>11421000000</v>
      </c>
      <c r="I1507" s="2">
        <v>1361000000</v>
      </c>
      <c r="J1507">
        <v>0</v>
      </c>
      <c r="K1507">
        <v>0</v>
      </c>
      <c r="L1507" s="2">
        <f t="shared" si="92"/>
        <v>1361000000</v>
      </c>
      <c r="M1507" s="2">
        <f t="shared" si="93"/>
        <v>2457000000</v>
      </c>
      <c r="N1507" s="2">
        <f t="shared" si="94"/>
        <v>1096000000</v>
      </c>
    </row>
    <row r="1508" spans="1:14" x14ac:dyDescent="0.3">
      <c r="A1508" t="s">
        <v>512</v>
      </c>
      <c r="B1508" t="s">
        <v>7</v>
      </c>
      <c r="C1508" s="1">
        <v>42371</v>
      </c>
      <c r="D1508" s="65">
        <f t="shared" si="91"/>
        <v>2016</v>
      </c>
      <c r="E1508" s="66" t="s">
        <v>3</v>
      </c>
      <c r="F1508" s="66" t="s">
        <v>154</v>
      </c>
      <c r="G1508" s="2">
        <v>13423000000</v>
      </c>
      <c r="H1508" s="2">
        <v>10979000000</v>
      </c>
      <c r="I1508" s="2">
        <v>1304000000</v>
      </c>
      <c r="J1508">
        <v>0</v>
      </c>
      <c r="K1508">
        <v>0</v>
      </c>
      <c r="L1508" s="2">
        <f t="shared" si="92"/>
        <v>1304000000</v>
      </c>
      <c r="M1508" s="2">
        <f t="shared" si="93"/>
        <v>2444000000</v>
      </c>
      <c r="N1508" s="2">
        <f t="shared" si="94"/>
        <v>1140000000</v>
      </c>
    </row>
    <row r="1509" spans="1:14" x14ac:dyDescent="0.3">
      <c r="A1509" t="s">
        <v>513</v>
      </c>
      <c r="B1509" t="s">
        <v>2</v>
      </c>
      <c r="C1509" s="1">
        <v>41274</v>
      </c>
      <c r="D1509" s="65">
        <f t="shared" si="91"/>
        <v>2012</v>
      </c>
      <c r="E1509" s="66" t="s">
        <v>9</v>
      </c>
      <c r="F1509" s="66" t="s">
        <v>279</v>
      </c>
      <c r="G1509" s="2">
        <v>1834921000</v>
      </c>
      <c r="H1509" s="2">
        <v>955624000</v>
      </c>
      <c r="I1509" s="2">
        <v>670602000</v>
      </c>
      <c r="J1509">
        <v>0</v>
      </c>
      <c r="K1509">
        <v>0</v>
      </c>
      <c r="L1509" s="2">
        <f t="shared" si="92"/>
        <v>670602000</v>
      </c>
      <c r="M1509" s="2">
        <f t="shared" si="93"/>
        <v>879297000</v>
      </c>
      <c r="N1509" s="2">
        <f t="shared" si="94"/>
        <v>208695000</v>
      </c>
    </row>
    <row r="1510" spans="1:14" x14ac:dyDescent="0.3">
      <c r="A1510" t="s">
        <v>513</v>
      </c>
      <c r="B1510" t="s">
        <v>5</v>
      </c>
      <c r="C1510" s="1">
        <v>41639</v>
      </c>
      <c r="D1510" s="65">
        <f t="shared" si="91"/>
        <v>2013</v>
      </c>
      <c r="E1510" s="66" t="s">
        <v>9</v>
      </c>
      <c r="F1510" s="66" t="s">
        <v>279</v>
      </c>
      <c r="G1510" s="2">
        <v>2332051000</v>
      </c>
      <c r="H1510" s="2">
        <v>1195381000</v>
      </c>
      <c r="I1510" s="2">
        <v>871572000</v>
      </c>
      <c r="J1510">
        <v>0</v>
      </c>
      <c r="K1510">
        <v>0</v>
      </c>
      <c r="L1510" s="2">
        <f t="shared" si="92"/>
        <v>871572000</v>
      </c>
      <c r="M1510" s="2">
        <f t="shared" si="93"/>
        <v>1136670000</v>
      </c>
      <c r="N1510" s="2">
        <f t="shared" si="94"/>
        <v>265098000</v>
      </c>
    </row>
    <row r="1511" spans="1:14" x14ac:dyDescent="0.3">
      <c r="A1511" t="s">
        <v>513</v>
      </c>
      <c r="B1511" t="s">
        <v>6</v>
      </c>
      <c r="C1511" s="1">
        <v>42004</v>
      </c>
      <c r="D1511" s="65">
        <f t="shared" si="91"/>
        <v>2014</v>
      </c>
      <c r="E1511" s="66" t="s">
        <v>9</v>
      </c>
      <c r="F1511" s="66" t="s">
        <v>279</v>
      </c>
      <c r="G1511" s="2">
        <v>3084370000</v>
      </c>
      <c r="H1511" s="2">
        <v>1572164000</v>
      </c>
      <c r="I1511" s="2">
        <v>1158251000</v>
      </c>
      <c r="J1511">
        <v>0</v>
      </c>
      <c r="K1511">
        <v>0</v>
      </c>
      <c r="L1511" s="2">
        <f t="shared" si="92"/>
        <v>1158251000</v>
      </c>
      <c r="M1511" s="2">
        <f t="shared" si="93"/>
        <v>1512206000</v>
      </c>
      <c r="N1511" s="2">
        <f t="shared" si="94"/>
        <v>353955000</v>
      </c>
    </row>
    <row r="1512" spans="1:14" x14ac:dyDescent="0.3">
      <c r="A1512" t="s">
        <v>513</v>
      </c>
      <c r="B1512" t="s">
        <v>7</v>
      </c>
      <c r="C1512" s="1">
        <v>42369</v>
      </c>
      <c r="D1512" s="65">
        <f t="shared" si="91"/>
        <v>2015</v>
      </c>
      <c r="E1512" s="66" t="s">
        <v>9</v>
      </c>
      <c r="F1512" s="66" t="s">
        <v>279</v>
      </c>
      <c r="G1512" s="2">
        <v>3963313000</v>
      </c>
      <c r="H1512" s="2">
        <v>2057766000</v>
      </c>
      <c r="I1512" s="2">
        <v>1497000000</v>
      </c>
      <c r="J1512">
        <v>0</v>
      </c>
      <c r="K1512">
        <v>0</v>
      </c>
      <c r="L1512" s="2">
        <f t="shared" si="92"/>
        <v>1497000000</v>
      </c>
      <c r="M1512" s="2">
        <f t="shared" si="93"/>
        <v>1905547000</v>
      </c>
      <c r="N1512" s="2">
        <f t="shared" si="94"/>
        <v>408547000</v>
      </c>
    </row>
    <row r="1513" spans="1:14" x14ac:dyDescent="0.3">
      <c r="A1513" t="s">
        <v>514</v>
      </c>
      <c r="B1513" t="s">
        <v>2</v>
      </c>
      <c r="C1513" s="1">
        <v>41274</v>
      </c>
      <c r="D1513" s="65">
        <f t="shared" si="91"/>
        <v>2012</v>
      </c>
      <c r="E1513" s="66" t="s">
        <v>9</v>
      </c>
      <c r="F1513" s="66" t="s">
        <v>279</v>
      </c>
      <c r="G1513" s="2">
        <v>1834921000</v>
      </c>
      <c r="H1513" s="2">
        <v>955624000</v>
      </c>
      <c r="I1513" s="2">
        <v>670602000</v>
      </c>
      <c r="J1513">
        <v>0</v>
      </c>
      <c r="K1513">
        <v>0</v>
      </c>
      <c r="L1513" s="2">
        <f t="shared" si="92"/>
        <v>670602000</v>
      </c>
      <c r="M1513" s="2">
        <f t="shared" si="93"/>
        <v>879297000</v>
      </c>
      <c r="N1513" s="2">
        <f t="shared" si="94"/>
        <v>208695000</v>
      </c>
    </row>
    <row r="1514" spans="1:14" x14ac:dyDescent="0.3">
      <c r="A1514" t="s">
        <v>514</v>
      </c>
      <c r="B1514" t="s">
        <v>5</v>
      </c>
      <c r="C1514" s="1">
        <v>41639</v>
      </c>
      <c r="D1514" s="65">
        <f t="shared" si="91"/>
        <v>2013</v>
      </c>
      <c r="E1514" s="66" t="s">
        <v>9</v>
      </c>
      <c r="F1514" s="66" t="s">
        <v>279</v>
      </c>
      <c r="G1514" s="2">
        <v>2332051000</v>
      </c>
      <c r="H1514" s="2">
        <v>1195381000</v>
      </c>
      <c r="I1514" s="2">
        <v>871572000</v>
      </c>
      <c r="J1514">
        <v>0</v>
      </c>
      <c r="K1514">
        <v>0</v>
      </c>
      <c r="L1514" s="2">
        <f t="shared" si="92"/>
        <v>871572000</v>
      </c>
      <c r="M1514" s="2">
        <f t="shared" si="93"/>
        <v>1136670000</v>
      </c>
      <c r="N1514" s="2">
        <f t="shared" si="94"/>
        <v>265098000</v>
      </c>
    </row>
    <row r="1515" spans="1:14" x14ac:dyDescent="0.3">
      <c r="A1515" t="s">
        <v>514</v>
      </c>
      <c r="B1515" t="s">
        <v>6</v>
      </c>
      <c r="C1515" s="1">
        <v>42004</v>
      </c>
      <c r="D1515" s="65">
        <f t="shared" si="91"/>
        <v>2014</v>
      </c>
      <c r="E1515" s="66" t="s">
        <v>9</v>
      </c>
      <c r="F1515" s="66" t="s">
        <v>279</v>
      </c>
      <c r="G1515" s="2">
        <v>3084370000</v>
      </c>
      <c r="H1515" s="2">
        <v>1572164000</v>
      </c>
      <c r="I1515" s="2">
        <v>1158251000</v>
      </c>
      <c r="J1515">
        <v>0</v>
      </c>
      <c r="K1515">
        <v>0</v>
      </c>
      <c r="L1515" s="2">
        <f t="shared" si="92"/>
        <v>1158251000</v>
      </c>
      <c r="M1515" s="2">
        <f t="shared" si="93"/>
        <v>1512206000</v>
      </c>
      <c r="N1515" s="2">
        <f t="shared" si="94"/>
        <v>353955000</v>
      </c>
    </row>
    <row r="1516" spans="1:14" x14ac:dyDescent="0.3">
      <c r="A1516" t="s">
        <v>514</v>
      </c>
      <c r="B1516" t="s">
        <v>7</v>
      </c>
      <c r="C1516" s="1">
        <v>42369</v>
      </c>
      <c r="D1516" s="65">
        <f t="shared" si="91"/>
        <v>2015</v>
      </c>
      <c r="E1516" s="66" t="s">
        <v>9</v>
      </c>
      <c r="F1516" s="66" t="s">
        <v>279</v>
      </c>
      <c r="G1516" s="2">
        <v>3963313000</v>
      </c>
      <c r="H1516" s="2">
        <v>2057766000</v>
      </c>
      <c r="I1516" s="2">
        <v>1497000000</v>
      </c>
      <c r="J1516">
        <v>0</v>
      </c>
      <c r="K1516">
        <v>0</v>
      </c>
      <c r="L1516" s="2">
        <f t="shared" si="92"/>
        <v>1497000000</v>
      </c>
      <c r="M1516" s="2">
        <f t="shared" si="93"/>
        <v>1905547000</v>
      </c>
      <c r="N1516" s="2">
        <f t="shared" si="94"/>
        <v>408547000</v>
      </c>
    </row>
    <row r="1517" spans="1:14" x14ac:dyDescent="0.3">
      <c r="A1517" t="s">
        <v>515</v>
      </c>
      <c r="B1517" t="s">
        <v>2</v>
      </c>
      <c r="C1517" s="1">
        <v>41274</v>
      </c>
      <c r="D1517" s="65">
        <f t="shared" si="91"/>
        <v>2012</v>
      </c>
      <c r="E1517" s="66" t="s">
        <v>3</v>
      </c>
      <c r="F1517" s="66" t="s">
        <v>4</v>
      </c>
      <c r="G1517" s="2">
        <v>37152000000</v>
      </c>
      <c r="H1517" s="2">
        <v>17820000000</v>
      </c>
      <c r="I1517" s="2">
        <v>16448000000</v>
      </c>
      <c r="J1517">
        <v>0</v>
      </c>
      <c r="K1517" s="2">
        <v>1522000000</v>
      </c>
      <c r="L1517" s="2">
        <f t="shared" si="92"/>
        <v>17970000000</v>
      </c>
      <c r="M1517" s="2">
        <f t="shared" si="93"/>
        <v>19332000000</v>
      </c>
      <c r="N1517" s="2">
        <f t="shared" si="94"/>
        <v>1362000000</v>
      </c>
    </row>
    <row r="1518" spans="1:14" x14ac:dyDescent="0.3">
      <c r="A1518" t="s">
        <v>515</v>
      </c>
      <c r="B1518" t="s">
        <v>5</v>
      </c>
      <c r="C1518" s="1">
        <v>41639</v>
      </c>
      <c r="D1518" s="65">
        <f t="shared" si="91"/>
        <v>2013</v>
      </c>
      <c r="E1518" s="66" t="s">
        <v>3</v>
      </c>
      <c r="F1518" s="66" t="s">
        <v>4</v>
      </c>
      <c r="G1518" s="2">
        <v>38279000000</v>
      </c>
      <c r="H1518" s="2">
        <v>17192000000</v>
      </c>
      <c r="I1518" s="2">
        <v>17629000000</v>
      </c>
      <c r="J1518">
        <v>0</v>
      </c>
      <c r="K1518" s="2">
        <v>1689000000</v>
      </c>
      <c r="L1518" s="2">
        <f t="shared" si="92"/>
        <v>19318000000</v>
      </c>
      <c r="M1518" s="2">
        <f t="shared" si="93"/>
        <v>21087000000</v>
      </c>
      <c r="N1518" s="2">
        <f t="shared" si="94"/>
        <v>1769000000</v>
      </c>
    </row>
    <row r="1519" spans="1:14" x14ac:dyDescent="0.3">
      <c r="A1519" t="s">
        <v>515</v>
      </c>
      <c r="B1519" t="s">
        <v>6</v>
      </c>
      <c r="C1519" s="1">
        <v>42004</v>
      </c>
      <c r="D1519" s="65">
        <f t="shared" si="91"/>
        <v>2014</v>
      </c>
      <c r="E1519" s="66" t="s">
        <v>3</v>
      </c>
      <c r="F1519" s="66" t="s">
        <v>4</v>
      </c>
      <c r="G1519" s="2">
        <v>38901000000</v>
      </c>
      <c r="H1519" s="2">
        <v>16611000000</v>
      </c>
      <c r="I1519" s="2">
        <v>17795000000</v>
      </c>
      <c r="J1519">
        <v>0</v>
      </c>
      <c r="K1519" s="2">
        <v>1679000000</v>
      </c>
      <c r="L1519" s="2">
        <f t="shared" si="92"/>
        <v>19474000000</v>
      </c>
      <c r="M1519" s="2">
        <f t="shared" si="93"/>
        <v>22290000000</v>
      </c>
      <c r="N1519" s="2">
        <f t="shared" si="94"/>
        <v>2816000000</v>
      </c>
    </row>
    <row r="1520" spans="1:14" x14ac:dyDescent="0.3">
      <c r="A1520" t="s">
        <v>515</v>
      </c>
      <c r="B1520" t="s">
        <v>7</v>
      </c>
      <c r="C1520" s="1">
        <v>42369</v>
      </c>
      <c r="D1520" s="65">
        <f t="shared" si="91"/>
        <v>2015</v>
      </c>
      <c r="E1520" s="66" t="s">
        <v>3</v>
      </c>
      <c r="F1520" s="66" t="s">
        <v>4</v>
      </c>
      <c r="G1520" s="2">
        <v>37864000000</v>
      </c>
      <c r="H1520" s="2">
        <v>12130000000</v>
      </c>
      <c r="I1520" s="2">
        <v>18423000000</v>
      </c>
      <c r="J1520">
        <v>0</v>
      </c>
      <c r="K1520" s="2">
        <v>1819000000</v>
      </c>
      <c r="L1520" s="2">
        <f t="shared" si="92"/>
        <v>20242000000</v>
      </c>
      <c r="M1520" s="2">
        <f t="shared" si="93"/>
        <v>25734000000</v>
      </c>
      <c r="N1520" s="2">
        <f t="shared" si="94"/>
        <v>5492000000</v>
      </c>
    </row>
    <row r="1521" spans="1:14" x14ac:dyDescent="0.3">
      <c r="A1521" t="s">
        <v>516</v>
      </c>
      <c r="B1521" t="s">
        <v>2</v>
      </c>
      <c r="C1521" s="1">
        <v>41274</v>
      </c>
      <c r="D1521" s="65">
        <f t="shared" si="91"/>
        <v>2012</v>
      </c>
      <c r="E1521" s="66" t="s">
        <v>42</v>
      </c>
      <c r="F1521" s="66" t="s">
        <v>224</v>
      </c>
      <c r="G1521" s="2">
        <v>716612000</v>
      </c>
      <c r="H1521" s="2">
        <v>245316000</v>
      </c>
      <c r="I1521" s="2">
        <v>58005000</v>
      </c>
      <c r="J1521">
        <v>0</v>
      </c>
      <c r="K1521" s="2">
        <v>346031000</v>
      </c>
      <c r="L1521" s="2">
        <f t="shared" si="92"/>
        <v>404036000</v>
      </c>
      <c r="M1521" s="2">
        <f t="shared" si="93"/>
        <v>471296000</v>
      </c>
      <c r="N1521" s="2">
        <f t="shared" si="94"/>
        <v>67260000</v>
      </c>
    </row>
    <row r="1522" spans="1:14" x14ac:dyDescent="0.3">
      <c r="A1522" t="s">
        <v>516</v>
      </c>
      <c r="B1522" t="s">
        <v>5</v>
      </c>
      <c r="C1522" s="1">
        <v>41639</v>
      </c>
      <c r="D1522" s="65">
        <f t="shared" si="91"/>
        <v>2013</v>
      </c>
      <c r="E1522" s="66" t="s">
        <v>42</v>
      </c>
      <c r="F1522" s="66" t="s">
        <v>224</v>
      </c>
      <c r="G1522" s="2">
        <v>758926000</v>
      </c>
      <c r="H1522" s="2">
        <v>258612000</v>
      </c>
      <c r="I1522" s="2">
        <v>37121000</v>
      </c>
      <c r="J1522">
        <v>0</v>
      </c>
      <c r="K1522" s="2">
        <v>346273000</v>
      </c>
      <c r="L1522" s="2">
        <f t="shared" si="92"/>
        <v>383394000</v>
      </c>
      <c r="M1522" s="2">
        <f t="shared" si="93"/>
        <v>500314000</v>
      </c>
      <c r="N1522" s="2">
        <f t="shared" si="94"/>
        <v>116920000</v>
      </c>
    </row>
    <row r="1523" spans="1:14" x14ac:dyDescent="0.3">
      <c r="A1523" t="s">
        <v>516</v>
      </c>
      <c r="B1523" t="s">
        <v>6</v>
      </c>
      <c r="C1523" s="1">
        <v>42004</v>
      </c>
      <c r="D1523" s="65">
        <f t="shared" si="91"/>
        <v>2014</v>
      </c>
      <c r="E1523" s="66" t="s">
        <v>42</v>
      </c>
      <c r="F1523" s="66" t="s">
        <v>224</v>
      </c>
      <c r="G1523" s="2">
        <v>818046000</v>
      </c>
      <c r="H1523" s="2">
        <v>270741000</v>
      </c>
      <c r="I1523" s="2">
        <v>56612000</v>
      </c>
      <c r="J1523">
        <v>0</v>
      </c>
      <c r="K1523" s="2">
        <v>363929000</v>
      </c>
      <c r="L1523" s="2">
        <f t="shared" si="92"/>
        <v>420541000</v>
      </c>
      <c r="M1523" s="2">
        <f t="shared" si="93"/>
        <v>547305000</v>
      </c>
      <c r="N1523" s="2">
        <f t="shared" si="94"/>
        <v>126764000</v>
      </c>
    </row>
    <row r="1524" spans="1:14" x14ac:dyDescent="0.3">
      <c r="A1524" t="s">
        <v>516</v>
      </c>
      <c r="B1524" t="s">
        <v>7</v>
      </c>
      <c r="C1524" s="1">
        <v>42369</v>
      </c>
      <c r="D1524" s="65">
        <f t="shared" si="91"/>
        <v>2015</v>
      </c>
      <c r="E1524" s="66" t="s">
        <v>42</v>
      </c>
      <c r="F1524" s="66" t="s">
        <v>224</v>
      </c>
      <c r="G1524" s="2">
        <v>894638000</v>
      </c>
      <c r="H1524" s="2">
        <v>282037000</v>
      </c>
      <c r="I1524" s="2">
        <v>71733000</v>
      </c>
      <c r="J1524">
        <v>0</v>
      </c>
      <c r="K1524" s="2">
        <v>381277000</v>
      </c>
      <c r="L1524" s="2">
        <f t="shared" si="92"/>
        <v>453010000</v>
      </c>
      <c r="M1524" s="2">
        <f t="shared" si="93"/>
        <v>612601000</v>
      </c>
      <c r="N1524" s="2">
        <f t="shared" si="94"/>
        <v>159591000</v>
      </c>
    </row>
    <row r="1525" spans="1:14" x14ac:dyDescent="0.3">
      <c r="A1525" t="s">
        <v>517</v>
      </c>
      <c r="B1525" t="s">
        <v>2</v>
      </c>
      <c r="C1525" s="1">
        <v>41307</v>
      </c>
      <c r="D1525" s="65">
        <f t="shared" si="91"/>
        <v>2013</v>
      </c>
      <c r="E1525" s="66" t="s">
        <v>9</v>
      </c>
      <c r="F1525" s="66" t="s">
        <v>69</v>
      </c>
      <c r="G1525" s="2">
        <v>2220256000</v>
      </c>
      <c r="H1525" s="2">
        <v>1436582000</v>
      </c>
      <c r="I1525" s="2">
        <v>488880000</v>
      </c>
      <c r="J1525">
        <v>0</v>
      </c>
      <c r="K1525">
        <v>0</v>
      </c>
      <c r="L1525" s="2">
        <f t="shared" si="92"/>
        <v>488880000</v>
      </c>
      <c r="M1525" s="2">
        <f t="shared" si="93"/>
        <v>783674000</v>
      </c>
      <c r="N1525" s="2">
        <f t="shared" si="94"/>
        <v>294794000</v>
      </c>
    </row>
    <row r="1526" spans="1:14" x14ac:dyDescent="0.3">
      <c r="A1526" t="s">
        <v>517</v>
      </c>
      <c r="B1526" t="s">
        <v>5</v>
      </c>
      <c r="C1526" s="1">
        <v>41672</v>
      </c>
      <c r="D1526" s="65">
        <f t="shared" si="91"/>
        <v>2014</v>
      </c>
      <c r="E1526" s="66" t="s">
        <v>9</v>
      </c>
      <c r="F1526" s="66" t="s">
        <v>69</v>
      </c>
      <c r="G1526" s="2">
        <v>2670573000</v>
      </c>
      <c r="H1526" s="2">
        <v>1729325000</v>
      </c>
      <c r="I1526" s="2">
        <v>596390000</v>
      </c>
      <c r="J1526">
        <v>0</v>
      </c>
      <c r="K1526">
        <v>0</v>
      </c>
      <c r="L1526" s="2">
        <f t="shared" si="92"/>
        <v>596390000</v>
      </c>
      <c r="M1526" s="2">
        <f t="shared" si="93"/>
        <v>941248000</v>
      </c>
      <c r="N1526" s="2">
        <f t="shared" si="94"/>
        <v>344858000</v>
      </c>
    </row>
    <row r="1527" spans="1:14" x14ac:dyDescent="0.3">
      <c r="A1527" t="s">
        <v>517</v>
      </c>
      <c r="B1527" t="s">
        <v>6</v>
      </c>
      <c r="C1527" s="1">
        <v>42035</v>
      </c>
      <c r="D1527" s="65">
        <f t="shared" si="91"/>
        <v>2015</v>
      </c>
      <c r="E1527" s="66" t="s">
        <v>9</v>
      </c>
      <c r="F1527" s="66" t="s">
        <v>69</v>
      </c>
      <c r="G1527" s="2">
        <v>3241369000</v>
      </c>
      <c r="H1527" s="2">
        <v>2104582000</v>
      </c>
      <c r="I1527" s="2">
        <v>712006000</v>
      </c>
      <c r="J1527">
        <v>0</v>
      </c>
      <c r="K1527">
        <v>0</v>
      </c>
      <c r="L1527" s="2">
        <f t="shared" si="92"/>
        <v>712006000</v>
      </c>
      <c r="M1527" s="2">
        <f t="shared" si="93"/>
        <v>1136787000</v>
      </c>
      <c r="N1527" s="2">
        <f t="shared" si="94"/>
        <v>424781000</v>
      </c>
    </row>
    <row r="1528" spans="1:14" x14ac:dyDescent="0.3">
      <c r="A1528" t="s">
        <v>517</v>
      </c>
      <c r="B1528" t="s">
        <v>7</v>
      </c>
      <c r="C1528" s="1">
        <v>42400</v>
      </c>
      <c r="D1528" s="65">
        <f t="shared" si="91"/>
        <v>2016</v>
      </c>
      <c r="E1528" s="66" t="s">
        <v>9</v>
      </c>
      <c r="F1528" s="66" t="s">
        <v>69</v>
      </c>
      <c r="G1528" s="2">
        <v>3924116000</v>
      </c>
      <c r="H1528" s="2">
        <v>2539783000</v>
      </c>
      <c r="I1528" s="2">
        <v>863354000</v>
      </c>
      <c r="J1528">
        <v>0</v>
      </c>
      <c r="K1528">
        <v>0</v>
      </c>
      <c r="L1528" s="2">
        <f t="shared" si="92"/>
        <v>863354000</v>
      </c>
      <c r="M1528" s="2">
        <f t="shared" si="93"/>
        <v>1384333000</v>
      </c>
      <c r="N1528" s="2">
        <f t="shared" si="94"/>
        <v>520979000</v>
      </c>
    </row>
    <row r="1529" spans="1:14" x14ac:dyDescent="0.3">
      <c r="A1529" t="s">
        <v>518</v>
      </c>
      <c r="B1529" t="s">
        <v>2</v>
      </c>
      <c r="C1529" s="1">
        <v>41639</v>
      </c>
      <c r="D1529" s="65">
        <f t="shared" si="91"/>
        <v>2013</v>
      </c>
      <c r="E1529" s="66" t="s">
        <v>15</v>
      </c>
      <c r="F1529" s="66" t="s">
        <v>71</v>
      </c>
      <c r="G1529" s="2">
        <v>122489000000</v>
      </c>
      <c r="H1529" s="2">
        <v>89659000000</v>
      </c>
      <c r="I1529">
        <v>0</v>
      </c>
      <c r="J1529">
        <v>0</v>
      </c>
      <c r="K1529" s="2">
        <v>23207000000</v>
      </c>
      <c r="L1529" s="2">
        <f t="shared" si="92"/>
        <v>23207000000</v>
      </c>
      <c r="M1529" s="2">
        <f t="shared" si="93"/>
        <v>32830000000</v>
      </c>
      <c r="N1529" s="2">
        <f t="shared" si="94"/>
        <v>9623000000</v>
      </c>
    </row>
    <row r="1530" spans="1:14" x14ac:dyDescent="0.3">
      <c r="A1530" t="s">
        <v>518</v>
      </c>
      <c r="B1530" t="s">
        <v>5</v>
      </c>
      <c r="C1530" s="1">
        <v>42004</v>
      </c>
      <c r="D1530" s="65">
        <f t="shared" si="91"/>
        <v>2014</v>
      </c>
      <c r="E1530" s="66" t="s">
        <v>15</v>
      </c>
      <c r="F1530" s="66" t="s">
        <v>71</v>
      </c>
      <c r="G1530" s="2">
        <v>130474000000</v>
      </c>
      <c r="H1530" s="2">
        <v>93633000000</v>
      </c>
      <c r="I1530">
        <v>0</v>
      </c>
      <c r="J1530">
        <v>0</v>
      </c>
      <c r="K1530" s="2">
        <v>26567000000</v>
      </c>
      <c r="L1530" s="2">
        <f t="shared" si="92"/>
        <v>26567000000</v>
      </c>
      <c r="M1530" s="2">
        <f t="shared" si="93"/>
        <v>36841000000</v>
      </c>
      <c r="N1530" s="2">
        <f t="shared" si="94"/>
        <v>10274000000</v>
      </c>
    </row>
    <row r="1531" spans="1:14" x14ac:dyDescent="0.3">
      <c r="A1531" t="s">
        <v>518</v>
      </c>
      <c r="B1531" t="s">
        <v>6</v>
      </c>
      <c r="C1531" s="1">
        <v>42369</v>
      </c>
      <c r="D1531" s="65">
        <f t="shared" si="91"/>
        <v>2015</v>
      </c>
      <c r="E1531" s="66" t="s">
        <v>15</v>
      </c>
      <c r="F1531" s="66" t="s">
        <v>71</v>
      </c>
      <c r="G1531" s="2">
        <v>157107000000</v>
      </c>
      <c r="H1531" s="2">
        <v>103875000000</v>
      </c>
      <c r="I1531">
        <v>0</v>
      </c>
      <c r="J1531">
        <v>0</v>
      </c>
      <c r="K1531" s="2">
        <v>42211000000</v>
      </c>
      <c r="L1531" s="2">
        <f t="shared" si="92"/>
        <v>42211000000</v>
      </c>
      <c r="M1531" s="2">
        <f t="shared" si="93"/>
        <v>53232000000</v>
      </c>
      <c r="N1531" s="2">
        <f t="shared" si="94"/>
        <v>11021000000</v>
      </c>
    </row>
    <row r="1532" spans="1:14" x14ac:dyDescent="0.3">
      <c r="A1532" t="s">
        <v>518</v>
      </c>
      <c r="B1532" t="s">
        <v>7</v>
      </c>
      <c r="C1532" s="1">
        <v>42735</v>
      </c>
      <c r="D1532" s="65">
        <f t="shared" si="91"/>
        <v>2016</v>
      </c>
      <c r="E1532" s="66" t="s">
        <v>15</v>
      </c>
      <c r="F1532" s="66" t="s">
        <v>71</v>
      </c>
      <c r="G1532" s="2">
        <v>184840000000</v>
      </c>
      <c r="H1532" s="2">
        <v>117038000000</v>
      </c>
      <c r="I1532">
        <v>0</v>
      </c>
      <c r="J1532">
        <v>0</v>
      </c>
      <c r="K1532" s="2">
        <v>54872000000</v>
      </c>
      <c r="L1532" s="2">
        <f t="shared" si="92"/>
        <v>54872000000</v>
      </c>
      <c r="M1532" s="2">
        <f t="shared" si="93"/>
        <v>67802000000</v>
      </c>
      <c r="N1532" s="2">
        <f t="shared" si="94"/>
        <v>12930000000</v>
      </c>
    </row>
    <row r="1533" spans="1:14" x14ac:dyDescent="0.3">
      <c r="A1533" t="s">
        <v>519</v>
      </c>
      <c r="B1533" t="s">
        <v>2</v>
      </c>
      <c r="C1533" s="1">
        <v>41274</v>
      </c>
      <c r="D1533" s="65">
        <f t="shared" si="91"/>
        <v>2012</v>
      </c>
      <c r="E1533" s="66" t="s">
        <v>37</v>
      </c>
      <c r="F1533" s="66" t="s">
        <v>369</v>
      </c>
      <c r="G1533" s="2">
        <v>10515400000</v>
      </c>
      <c r="H1533" s="2">
        <v>7172100000</v>
      </c>
      <c r="I1533" s="2">
        <v>786800000</v>
      </c>
      <c r="J1533">
        <v>0</v>
      </c>
      <c r="K1533" s="2">
        <v>1161600000</v>
      </c>
      <c r="L1533" s="2">
        <f t="shared" si="92"/>
        <v>1948400000</v>
      </c>
      <c r="M1533" s="2">
        <f t="shared" si="93"/>
        <v>3343300000</v>
      </c>
      <c r="N1533" s="2">
        <f t="shared" si="94"/>
        <v>1394900000</v>
      </c>
    </row>
    <row r="1534" spans="1:14" x14ac:dyDescent="0.3">
      <c r="A1534" t="s">
        <v>519</v>
      </c>
      <c r="B1534" t="s">
        <v>5</v>
      </c>
      <c r="C1534" s="1">
        <v>41639</v>
      </c>
      <c r="D1534" s="65">
        <f t="shared" si="91"/>
        <v>2013</v>
      </c>
      <c r="E1534" s="66" t="s">
        <v>37</v>
      </c>
      <c r="F1534" s="66" t="s">
        <v>369</v>
      </c>
      <c r="G1534" s="2">
        <v>10368600000</v>
      </c>
      <c r="H1534" s="2">
        <v>7038400000</v>
      </c>
      <c r="I1534" s="2">
        <v>790400000</v>
      </c>
      <c r="J1534">
        <v>0</v>
      </c>
      <c r="K1534" s="2">
        <v>1170400000</v>
      </c>
      <c r="L1534" s="2">
        <f t="shared" si="92"/>
        <v>1960800000</v>
      </c>
      <c r="M1534" s="2">
        <f t="shared" si="93"/>
        <v>3330200000</v>
      </c>
      <c r="N1534" s="2">
        <f t="shared" si="94"/>
        <v>1369400000</v>
      </c>
    </row>
    <row r="1535" spans="1:14" x14ac:dyDescent="0.3">
      <c r="A1535" t="s">
        <v>519</v>
      </c>
      <c r="B1535" t="s">
        <v>6</v>
      </c>
      <c r="C1535" s="1">
        <v>42004</v>
      </c>
      <c r="D1535" s="65">
        <f t="shared" si="91"/>
        <v>2014</v>
      </c>
      <c r="E1535" s="66" t="s">
        <v>37</v>
      </c>
      <c r="F1535" s="66" t="s">
        <v>369</v>
      </c>
      <c r="G1535" s="2">
        <v>10524500000</v>
      </c>
      <c r="H1535" s="2">
        <v>7722100000</v>
      </c>
      <c r="I1535" s="2">
        <v>820900000</v>
      </c>
      <c r="J1535">
        <v>0</v>
      </c>
      <c r="K1535" s="2">
        <v>1272000000</v>
      </c>
      <c r="L1535" s="2">
        <f t="shared" si="92"/>
        <v>2092900000</v>
      </c>
      <c r="M1535" s="2">
        <f t="shared" si="93"/>
        <v>2802400000</v>
      </c>
      <c r="N1535" s="2">
        <f t="shared" si="94"/>
        <v>709500000</v>
      </c>
    </row>
    <row r="1536" spans="1:14" x14ac:dyDescent="0.3">
      <c r="A1536" t="s">
        <v>519</v>
      </c>
      <c r="B1536" t="s">
        <v>7</v>
      </c>
      <c r="C1536" s="1">
        <v>42369</v>
      </c>
      <c r="D1536" s="65">
        <f t="shared" si="91"/>
        <v>2015</v>
      </c>
      <c r="E1536" s="66" t="s">
        <v>37</v>
      </c>
      <c r="F1536" s="66" t="s">
        <v>369</v>
      </c>
      <c r="G1536" s="2">
        <v>10731300000</v>
      </c>
      <c r="H1536" s="2">
        <v>7209400000</v>
      </c>
      <c r="I1536" s="2">
        <v>835100000</v>
      </c>
      <c r="J1536">
        <v>0</v>
      </c>
      <c r="K1536" s="2">
        <v>1295700000</v>
      </c>
      <c r="L1536" s="2">
        <f t="shared" si="92"/>
        <v>2130800000</v>
      </c>
      <c r="M1536" s="2">
        <f t="shared" si="93"/>
        <v>3521900000</v>
      </c>
      <c r="N1536" s="2">
        <f t="shared" si="94"/>
        <v>1391100000</v>
      </c>
    </row>
    <row r="1537" spans="1:14" x14ac:dyDescent="0.3">
      <c r="A1537" t="s">
        <v>520</v>
      </c>
      <c r="B1537" t="s">
        <v>2</v>
      </c>
      <c r="C1537" s="1">
        <v>41639</v>
      </c>
      <c r="D1537" s="65">
        <f t="shared" si="91"/>
        <v>2013</v>
      </c>
      <c r="E1537" s="66" t="s">
        <v>3</v>
      </c>
      <c r="F1537" s="66" t="s">
        <v>168</v>
      </c>
      <c r="G1537" s="2">
        <v>21963000000</v>
      </c>
      <c r="H1537" s="2">
        <v>5849000000</v>
      </c>
      <c r="I1537" s="2">
        <v>6891000000</v>
      </c>
      <c r="J1537">
        <v>0</v>
      </c>
      <c r="K1537" s="2">
        <v>1777000000</v>
      </c>
      <c r="L1537" s="2">
        <f t="shared" si="92"/>
        <v>8668000000</v>
      </c>
      <c r="M1537" s="2">
        <f t="shared" si="93"/>
        <v>16114000000</v>
      </c>
      <c r="N1537" s="2">
        <f t="shared" si="94"/>
        <v>7446000000</v>
      </c>
    </row>
    <row r="1538" spans="1:14" x14ac:dyDescent="0.3">
      <c r="A1538" t="s">
        <v>520</v>
      </c>
      <c r="B1538" t="s">
        <v>5</v>
      </c>
      <c r="C1538" s="1">
        <v>42004</v>
      </c>
      <c r="D1538" s="65">
        <f t="shared" si="91"/>
        <v>2014</v>
      </c>
      <c r="E1538" s="66" t="s">
        <v>3</v>
      </c>
      <c r="F1538" s="66" t="s">
        <v>168</v>
      </c>
      <c r="G1538" s="2">
        <v>23988000000</v>
      </c>
      <c r="H1538" s="2">
        <v>6097000000</v>
      </c>
      <c r="I1538" s="2">
        <v>7234000000</v>
      </c>
      <c r="J1538">
        <v>0</v>
      </c>
      <c r="K1538" s="2">
        <v>1904000000</v>
      </c>
      <c r="L1538" s="2">
        <f t="shared" si="92"/>
        <v>9138000000</v>
      </c>
      <c r="M1538" s="2">
        <f t="shared" si="93"/>
        <v>17891000000</v>
      </c>
      <c r="N1538" s="2">
        <f t="shared" si="94"/>
        <v>8753000000</v>
      </c>
    </row>
    <row r="1539" spans="1:14" x14ac:dyDescent="0.3">
      <c r="A1539" t="s">
        <v>520</v>
      </c>
      <c r="B1539" t="s">
        <v>6</v>
      </c>
      <c r="C1539" s="1">
        <v>42369</v>
      </c>
      <c r="D1539" s="65">
        <f t="shared" ref="D1539:D1602" si="95">YEAR(C1539)</f>
        <v>2015</v>
      </c>
      <c r="E1539" s="66" t="s">
        <v>3</v>
      </c>
      <c r="F1539" s="66" t="s">
        <v>168</v>
      </c>
      <c r="G1539" s="2">
        <v>21813000000</v>
      </c>
      <c r="H1539" s="2">
        <v>4434000000</v>
      </c>
      <c r="I1539" s="2">
        <v>7315000000</v>
      </c>
      <c r="J1539">
        <v>0</v>
      </c>
      <c r="K1539" s="2">
        <v>2012000000</v>
      </c>
      <c r="L1539" s="2">
        <f t="shared" ref="L1539:L1602" si="96">I1539+J1539+K1539</f>
        <v>9327000000</v>
      </c>
      <c r="M1539" s="2">
        <f t="shared" ref="M1539:M1602" si="97">G1539-H1539</f>
        <v>17379000000</v>
      </c>
      <c r="N1539" s="2">
        <f t="shared" ref="N1539:N1602" si="98">M1539-L1539</f>
        <v>8052000000</v>
      </c>
    </row>
    <row r="1540" spans="1:14" x14ac:dyDescent="0.3">
      <c r="A1540" t="s">
        <v>520</v>
      </c>
      <c r="B1540" t="s">
        <v>7</v>
      </c>
      <c r="C1540" s="1">
        <v>42735</v>
      </c>
      <c r="D1540" s="65">
        <f t="shared" si="95"/>
        <v>2016</v>
      </c>
      <c r="E1540" s="66" t="s">
        <v>3</v>
      </c>
      <c r="F1540" s="66" t="s">
        <v>168</v>
      </c>
      <c r="G1540" s="2">
        <v>19941000000</v>
      </c>
      <c r="H1540" s="2">
        <v>3747000000</v>
      </c>
      <c r="I1540" s="2">
        <v>6884000000</v>
      </c>
      <c r="J1540">
        <v>0</v>
      </c>
      <c r="K1540" s="2">
        <v>2038000000</v>
      </c>
      <c r="L1540" s="2">
        <f t="shared" si="96"/>
        <v>8922000000</v>
      </c>
      <c r="M1540" s="2">
        <f t="shared" si="97"/>
        <v>16194000000</v>
      </c>
      <c r="N1540" s="2">
        <f t="shared" si="98"/>
        <v>7272000000</v>
      </c>
    </row>
    <row r="1541" spans="1:14" x14ac:dyDescent="0.3">
      <c r="A1541" t="s">
        <v>521</v>
      </c>
      <c r="B1541" t="s">
        <v>2</v>
      </c>
      <c r="C1541" s="1">
        <v>41274</v>
      </c>
      <c r="D1541" s="65">
        <f t="shared" si="95"/>
        <v>2012</v>
      </c>
      <c r="E1541" s="66" t="s">
        <v>3</v>
      </c>
      <c r="F1541" s="66" t="s">
        <v>136</v>
      </c>
      <c r="G1541" s="2">
        <v>54127000000</v>
      </c>
      <c r="H1541" s="2">
        <v>13574000000</v>
      </c>
      <c r="I1541" s="2">
        <v>37352000000</v>
      </c>
      <c r="J1541">
        <v>0</v>
      </c>
      <c r="K1541" s="2">
        <v>1858000000</v>
      </c>
      <c r="L1541" s="2">
        <f t="shared" si="96"/>
        <v>39210000000</v>
      </c>
      <c r="M1541" s="2">
        <f t="shared" si="97"/>
        <v>40553000000</v>
      </c>
      <c r="N1541" s="2">
        <f t="shared" si="98"/>
        <v>1343000000</v>
      </c>
    </row>
    <row r="1542" spans="1:14" x14ac:dyDescent="0.3">
      <c r="A1542" t="s">
        <v>521</v>
      </c>
      <c r="B1542" t="s">
        <v>5</v>
      </c>
      <c r="C1542" s="1">
        <v>41639</v>
      </c>
      <c r="D1542" s="65">
        <f t="shared" si="95"/>
        <v>2013</v>
      </c>
      <c r="E1542" s="66" t="s">
        <v>3</v>
      </c>
      <c r="F1542" s="66" t="s">
        <v>136</v>
      </c>
      <c r="G1542" s="2">
        <v>55438000000</v>
      </c>
      <c r="H1542" s="2">
        <v>13703000000</v>
      </c>
      <c r="I1542" s="2">
        <v>32834000000</v>
      </c>
      <c r="J1542">
        <v>0</v>
      </c>
      <c r="K1542" s="2">
        <v>1867000000</v>
      </c>
      <c r="L1542" s="2">
        <f t="shared" si="96"/>
        <v>34701000000</v>
      </c>
      <c r="M1542" s="2">
        <f t="shared" si="97"/>
        <v>41735000000</v>
      </c>
      <c r="N1542" s="2">
        <f t="shared" si="98"/>
        <v>7034000000</v>
      </c>
    </row>
    <row r="1543" spans="1:14" x14ac:dyDescent="0.3">
      <c r="A1543" t="s">
        <v>521</v>
      </c>
      <c r="B1543" t="s">
        <v>6</v>
      </c>
      <c r="C1543" s="1">
        <v>42004</v>
      </c>
      <c r="D1543" s="65">
        <f t="shared" si="95"/>
        <v>2014</v>
      </c>
      <c r="E1543" s="66" t="s">
        <v>3</v>
      </c>
      <c r="F1543" s="66" t="s">
        <v>136</v>
      </c>
      <c r="G1543" s="2">
        <v>58232000000</v>
      </c>
      <c r="H1543" s="2">
        <v>14758000000</v>
      </c>
      <c r="I1543" s="2">
        <v>36583000000</v>
      </c>
      <c r="J1543">
        <v>0</v>
      </c>
      <c r="K1543" s="2">
        <v>1923000000</v>
      </c>
      <c r="L1543" s="2">
        <f t="shared" si="96"/>
        <v>38506000000</v>
      </c>
      <c r="M1543" s="2">
        <f t="shared" si="97"/>
        <v>43474000000</v>
      </c>
      <c r="N1543" s="2">
        <f t="shared" si="98"/>
        <v>4968000000</v>
      </c>
    </row>
    <row r="1544" spans="1:14" x14ac:dyDescent="0.3">
      <c r="A1544" t="s">
        <v>521</v>
      </c>
      <c r="B1544" t="s">
        <v>7</v>
      </c>
      <c r="C1544" s="1">
        <v>42369</v>
      </c>
      <c r="D1544" s="65">
        <f t="shared" si="95"/>
        <v>2015</v>
      </c>
      <c r="E1544" s="66" t="s">
        <v>3</v>
      </c>
      <c r="F1544" s="66" t="s">
        <v>136</v>
      </c>
      <c r="G1544" s="2">
        <v>58363000000</v>
      </c>
      <c r="H1544" s="2">
        <v>12947000000</v>
      </c>
      <c r="I1544" s="2">
        <v>35664000000</v>
      </c>
      <c r="J1544">
        <v>0</v>
      </c>
      <c r="K1544" s="2">
        <v>2084000000</v>
      </c>
      <c r="L1544" s="2">
        <f t="shared" si="96"/>
        <v>37748000000</v>
      </c>
      <c r="M1544" s="2">
        <f t="shared" si="97"/>
        <v>45416000000</v>
      </c>
      <c r="N1544" s="2">
        <f t="shared" si="98"/>
        <v>7668000000</v>
      </c>
    </row>
    <row r="1545" spans="1:14" x14ac:dyDescent="0.3">
      <c r="A1545" t="s">
        <v>522</v>
      </c>
      <c r="B1545" t="s">
        <v>2</v>
      </c>
      <c r="C1545" s="1">
        <v>41305</v>
      </c>
      <c r="D1545" s="65">
        <f t="shared" si="95"/>
        <v>2013</v>
      </c>
      <c r="E1545" s="66" t="s">
        <v>9</v>
      </c>
      <c r="F1545" s="66" t="s">
        <v>247</v>
      </c>
      <c r="G1545" s="2">
        <v>2794925000</v>
      </c>
      <c r="H1545" s="2">
        <v>1763394000</v>
      </c>
      <c r="I1545" s="2">
        <v>657246000</v>
      </c>
      <c r="J1545">
        <v>0</v>
      </c>
      <c r="K1545">
        <v>0</v>
      </c>
      <c r="L1545" s="2">
        <f t="shared" si="96"/>
        <v>657246000</v>
      </c>
      <c r="M1545" s="2">
        <f t="shared" si="97"/>
        <v>1031531000</v>
      </c>
      <c r="N1545" s="2">
        <f t="shared" si="98"/>
        <v>374285000</v>
      </c>
    </row>
    <row r="1546" spans="1:14" x14ac:dyDescent="0.3">
      <c r="A1546" t="s">
        <v>522</v>
      </c>
      <c r="B1546" t="s">
        <v>5</v>
      </c>
      <c r="C1546" s="1">
        <v>41670</v>
      </c>
      <c r="D1546" s="65">
        <f t="shared" si="95"/>
        <v>2014</v>
      </c>
      <c r="E1546" s="66" t="s">
        <v>9</v>
      </c>
      <c r="F1546" s="66" t="s">
        <v>247</v>
      </c>
      <c r="G1546" s="2">
        <v>3086608000</v>
      </c>
      <c r="H1546" s="2">
        <v>1925266000</v>
      </c>
      <c r="I1546" s="2">
        <v>734511000</v>
      </c>
      <c r="J1546">
        <v>0</v>
      </c>
      <c r="K1546">
        <v>0</v>
      </c>
      <c r="L1546" s="2">
        <f t="shared" si="96"/>
        <v>734511000</v>
      </c>
      <c r="M1546" s="2">
        <f t="shared" si="97"/>
        <v>1161342000</v>
      </c>
      <c r="N1546" s="2">
        <f t="shared" si="98"/>
        <v>426831000</v>
      </c>
    </row>
    <row r="1547" spans="1:14" x14ac:dyDescent="0.3">
      <c r="A1547" t="s">
        <v>522</v>
      </c>
      <c r="B1547" t="s">
        <v>6</v>
      </c>
      <c r="C1547" s="1">
        <v>42035</v>
      </c>
      <c r="D1547" s="65">
        <f t="shared" si="95"/>
        <v>2015</v>
      </c>
      <c r="E1547" s="66" t="s">
        <v>9</v>
      </c>
      <c r="F1547" s="66" t="s">
        <v>247</v>
      </c>
      <c r="G1547" s="2">
        <v>3323077000</v>
      </c>
      <c r="H1547" s="2">
        <v>2148147000</v>
      </c>
      <c r="I1547" s="2">
        <v>809545000</v>
      </c>
      <c r="J1547">
        <v>0</v>
      </c>
      <c r="K1547">
        <v>0</v>
      </c>
      <c r="L1547" s="2">
        <f t="shared" si="96"/>
        <v>809545000</v>
      </c>
      <c r="M1547" s="2">
        <f t="shared" si="97"/>
        <v>1174930000</v>
      </c>
      <c r="N1547" s="2">
        <f t="shared" si="98"/>
        <v>365385000</v>
      </c>
    </row>
    <row r="1548" spans="1:14" x14ac:dyDescent="0.3">
      <c r="A1548" t="s">
        <v>522</v>
      </c>
      <c r="B1548" t="s">
        <v>7</v>
      </c>
      <c r="C1548" s="1">
        <v>42400</v>
      </c>
      <c r="D1548" s="65">
        <f t="shared" si="95"/>
        <v>2016</v>
      </c>
      <c r="E1548" s="66" t="s">
        <v>9</v>
      </c>
      <c r="F1548" s="66" t="s">
        <v>247</v>
      </c>
      <c r="G1548" s="2">
        <v>3445134000</v>
      </c>
      <c r="H1548" s="2">
        <v>2243232000</v>
      </c>
      <c r="I1548" s="2">
        <v>848323000</v>
      </c>
      <c r="J1548">
        <v>0</v>
      </c>
      <c r="K1548">
        <v>0</v>
      </c>
      <c r="L1548" s="2">
        <f t="shared" si="96"/>
        <v>848323000</v>
      </c>
      <c r="M1548" s="2">
        <f t="shared" si="97"/>
        <v>1201902000</v>
      </c>
      <c r="N1548" s="2">
        <f t="shared" si="98"/>
        <v>353579000</v>
      </c>
    </row>
    <row r="1549" spans="1:14" x14ac:dyDescent="0.3">
      <c r="A1549" t="s">
        <v>523</v>
      </c>
      <c r="B1549" t="s">
        <v>2</v>
      </c>
      <c r="C1549" s="1">
        <v>41486</v>
      </c>
      <c r="D1549" s="65">
        <f t="shared" si="95"/>
        <v>2013</v>
      </c>
      <c r="E1549" s="66" t="s">
        <v>37</v>
      </c>
      <c r="F1549" s="66" t="s">
        <v>95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>
        <v>0</v>
      </c>
      <c r="L1549" s="2">
        <f t="shared" si="96"/>
        <v>503798000</v>
      </c>
      <c r="M1549" s="2">
        <f t="shared" si="97"/>
        <v>847127000</v>
      </c>
      <c r="N1549" s="2">
        <f t="shared" si="98"/>
        <v>343329000</v>
      </c>
    </row>
    <row r="1550" spans="1:14" x14ac:dyDescent="0.3">
      <c r="A1550" t="s">
        <v>523</v>
      </c>
      <c r="B1550" t="s">
        <v>5</v>
      </c>
      <c r="C1550" s="1">
        <v>41851</v>
      </c>
      <c r="D1550" s="65">
        <f t="shared" si="95"/>
        <v>2014</v>
      </c>
      <c r="E1550" s="66" t="s">
        <v>37</v>
      </c>
      <c r="F1550" s="66" t="s">
        <v>95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>
        <v>0</v>
      </c>
      <c r="L1550" s="2">
        <f t="shared" si="96"/>
        <v>522100000</v>
      </c>
      <c r="M1550" s="2">
        <f t="shared" si="97"/>
        <v>877800000</v>
      </c>
      <c r="N1550" s="2">
        <f t="shared" si="98"/>
        <v>355700000</v>
      </c>
    </row>
    <row r="1551" spans="1:14" x14ac:dyDescent="0.3">
      <c r="A1551" t="s">
        <v>523</v>
      </c>
      <c r="B1551" t="s">
        <v>6</v>
      </c>
      <c r="C1551" s="1">
        <v>42216</v>
      </c>
      <c r="D1551" s="65">
        <f t="shared" si="95"/>
        <v>2015</v>
      </c>
      <c r="E1551" s="66" t="s">
        <v>37</v>
      </c>
      <c r="F1551" s="66" t="s">
        <v>95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>
        <v>0</v>
      </c>
      <c r="L1551" s="2">
        <f t="shared" si="96"/>
        <v>520300000</v>
      </c>
      <c r="M1551" s="2">
        <f t="shared" si="97"/>
        <v>808600000</v>
      </c>
      <c r="N1551" s="2">
        <f t="shared" si="98"/>
        <v>288300000</v>
      </c>
    </row>
    <row r="1552" spans="1:14" x14ac:dyDescent="0.3">
      <c r="A1552" t="s">
        <v>523</v>
      </c>
      <c r="B1552" t="s">
        <v>7</v>
      </c>
      <c r="C1552" s="1">
        <v>42582</v>
      </c>
      <c r="D1552" s="65">
        <f t="shared" si="95"/>
        <v>2016</v>
      </c>
      <c r="E1552" s="66" t="s">
        <v>37</v>
      </c>
      <c r="F1552" s="66" t="s">
        <v>95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>
        <v>0</v>
      </c>
      <c r="L1552" s="2">
        <f t="shared" si="96"/>
        <v>480600000</v>
      </c>
      <c r="M1552" s="2">
        <f t="shared" si="97"/>
        <v>754800000</v>
      </c>
      <c r="N1552" s="2">
        <f t="shared" si="98"/>
        <v>274200000</v>
      </c>
    </row>
    <row r="1553" spans="1:14" x14ac:dyDescent="0.3">
      <c r="A1553" t="s">
        <v>524</v>
      </c>
      <c r="B1553" t="s">
        <v>2</v>
      </c>
      <c r="C1553" s="1">
        <v>41639</v>
      </c>
      <c r="D1553" s="65">
        <f t="shared" si="95"/>
        <v>2013</v>
      </c>
      <c r="E1553" s="66" t="s">
        <v>3</v>
      </c>
      <c r="F1553" s="66" t="s">
        <v>154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>
        <v>0</v>
      </c>
      <c r="L1553" s="2">
        <f t="shared" si="96"/>
        <v>7583000000</v>
      </c>
      <c r="M1553" s="2">
        <f t="shared" si="97"/>
        <v>16132000000</v>
      </c>
      <c r="N1553" s="2">
        <f t="shared" si="98"/>
        <v>8549000000</v>
      </c>
    </row>
    <row r="1554" spans="1:14" x14ac:dyDescent="0.3">
      <c r="A1554" t="s">
        <v>524</v>
      </c>
      <c r="B1554" t="s">
        <v>5</v>
      </c>
      <c r="C1554" s="1">
        <v>42004</v>
      </c>
      <c r="D1554" s="65">
        <f t="shared" si="95"/>
        <v>2014</v>
      </c>
      <c r="E1554" s="66" t="s">
        <v>3</v>
      </c>
      <c r="F1554" s="66" t="s">
        <v>154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>
        <v>0</v>
      </c>
      <c r="L1554" s="2">
        <f t="shared" si="96"/>
        <v>7409000000</v>
      </c>
      <c r="M1554" s="2">
        <f t="shared" si="97"/>
        <v>17002000000</v>
      </c>
      <c r="N1554" s="2">
        <f t="shared" si="98"/>
        <v>9593000000</v>
      </c>
    </row>
    <row r="1555" spans="1:14" x14ac:dyDescent="0.3">
      <c r="A1555" t="s">
        <v>524</v>
      </c>
      <c r="B1555" t="s">
        <v>6</v>
      </c>
      <c r="C1555" s="1">
        <v>42369</v>
      </c>
      <c r="D1555" s="65">
        <f t="shared" si="95"/>
        <v>2015</v>
      </c>
      <c r="E1555" s="66" t="s">
        <v>3</v>
      </c>
      <c r="F1555" s="66" t="s">
        <v>154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>
        <v>0</v>
      </c>
      <c r="L1555" s="2">
        <f t="shared" si="96"/>
        <v>8376000000</v>
      </c>
      <c r="M1555" s="2">
        <f t="shared" si="97"/>
        <v>15667000000</v>
      </c>
      <c r="N1555" s="2">
        <f t="shared" si="98"/>
        <v>7291000000</v>
      </c>
    </row>
    <row r="1556" spans="1:14" x14ac:dyDescent="0.3">
      <c r="A1556" t="s">
        <v>524</v>
      </c>
      <c r="B1556" t="s">
        <v>7</v>
      </c>
      <c r="C1556" s="1">
        <v>42735</v>
      </c>
      <c r="D1556" s="65">
        <f t="shared" si="95"/>
        <v>2016</v>
      </c>
      <c r="E1556" s="66" t="s">
        <v>3</v>
      </c>
      <c r="F1556" s="66" t="s">
        <v>154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>
        <v>0</v>
      </c>
      <c r="L1556" s="2">
        <f t="shared" si="96"/>
        <v>7612000000</v>
      </c>
      <c r="M1556" s="2">
        <f t="shared" si="97"/>
        <v>15784000000</v>
      </c>
      <c r="N1556" s="2">
        <f t="shared" si="98"/>
        <v>8172000000</v>
      </c>
    </row>
    <row r="1557" spans="1:14" x14ac:dyDescent="0.3">
      <c r="A1557" t="s">
        <v>525</v>
      </c>
      <c r="B1557" t="s">
        <v>2</v>
      </c>
      <c r="C1557" s="1">
        <v>41547</v>
      </c>
      <c r="D1557" s="65">
        <f t="shared" si="95"/>
        <v>2013</v>
      </c>
      <c r="E1557" s="66" t="s">
        <v>12</v>
      </c>
      <c r="F1557" s="66" t="s">
        <v>47</v>
      </c>
      <c r="G1557" s="2">
        <v>11778000000</v>
      </c>
      <c r="H1557" s="2">
        <v>1932000000</v>
      </c>
      <c r="I1557" s="2">
        <v>2207000000</v>
      </c>
      <c r="J1557">
        <v>0</v>
      </c>
      <c r="K1557" s="2">
        <v>397000000</v>
      </c>
      <c r="L1557" s="2">
        <f t="shared" si="96"/>
        <v>2604000000</v>
      </c>
      <c r="M1557" s="2">
        <f t="shared" si="97"/>
        <v>9846000000</v>
      </c>
      <c r="N1557" s="2">
        <f t="shared" si="98"/>
        <v>7242000000</v>
      </c>
    </row>
    <row r="1558" spans="1:14" x14ac:dyDescent="0.3">
      <c r="A1558" t="s">
        <v>525</v>
      </c>
      <c r="B1558" t="s">
        <v>5</v>
      </c>
      <c r="C1558" s="1">
        <v>41912</v>
      </c>
      <c r="D1558" s="65">
        <f t="shared" si="95"/>
        <v>2014</v>
      </c>
      <c r="E1558" s="66" t="s">
        <v>12</v>
      </c>
      <c r="F1558" s="66" t="s">
        <v>47</v>
      </c>
      <c r="G1558" s="2">
        <v>12702000000</v>
      </c>
      <c r="H1558" s="2">
        <v>1875000000</v>
      </c>
      <c r="I1558" s="2">
        <v>2242000000</v>
      </c>
      <c r="J1558">
        <v>0</v>
      </c>
      <c r="K1558" s="2">
        <v>435000000</v>
      </c>
      <c r="L1558" s="2">
        <f t="shared" si="96"/>
        <v>2677000000</v>
      </c>
      <c r="M1558" s="2">
        <f t="shared" si="97"/>
        <v>10827000000</v>
      </c>
      <c r="N1558" s="2">
        <f t="shared" si="98"/>
        <v>8150000000</v>
      </c>
    </row>
    <row r="1559" spans="1:14" x14ac:dyDescent="0.3">
      <c r="A1559" t="s">
        <v>525</v>
      </c>
      <c r="B1559" t="s">
        <v>6</v>
      </c>
      <c r="C1559" s="1">
        <v>42277</v>
      </c>
      <c r="D1559" s="65">
        <f t="shared" si="95"/>
        <v>2015</v>
      </c>
      <c r="E1559" s="66" t="s">
        <v>12</v>
      </c>
      <c r="F1559" s="66" t="s">
        <v>47</v>
      </c>
      <c r="G1559" s="2">
        <v>13880000000</v>
      </c>
      <c r="H1559" s="2">
        <v>2079000000</v>
      </c>
      <c r="I1559" s="2">
        <v>2229000000</v>
      </c>
      <c r="J1559">
        <v>0</v>
      </c>
      <c r="K1559" s="2">
        <v>494000000</v>
      </c>
      <c r="L1559" s="2">
        <f t="shared" si="96"/>
        <v>2723000000</v>
      </c>
      <c r="M1559" s="2">
        <f t="shared" si="97"/>
        <v>11801000000</v>
      </c>
      <c r="N1559" s="2">
        <f t="shared" si="98"/>
        <v>9078000000</v>
      </c>
    </row>
    <row r="1560" spans="1:14" x14ac:dyDescent="0.3">
      <c r="A1560" t="s">
        <v>525</v>
      </c>
      <c r="B1560" t="s">
        <v>7</v>
      </c>
      <c r="C1560" s="1">
        <v>42643</v>
      </c>
      <c r="D1560" s="65">
        <f t="shared" si="95"/>
        <v>2016</v>
      </c>
      <c r="E1560" s="66" t="s">
        <v>12</v>
      </c>
      <c r="F1560" s="66" t="s">
        <v>47</v>
      </c>
      <c r="G1560" s="2">
        <v>15082000000</v>
      </c>
      <c r="H1560" s="2">
        <v>2226000000</v>
      </c>
      <c r="I1560" s="2">
        <v>4469000000</v>
      </c>
      <c r="J1560">
        <v>0</v>
      </c>
      <c r="K1560" s="2">
        <v>502000000</v>
      </c>
      <c r="L1560" s="2">
        <f t="shared" si="96"/>
        <v>4971000000</v>
      </c>
      <c r="M1560" s="2">
        <f t="shared" si="97"/>
        <v>12856000000</v>
      </c>
      <c r="N1560" s="2">
        <f t="shared" si="98"/>
        <v>7885000000</v>
      </c>
    </row>
    <row r="1561" spans="1:14" x14ac:dyDescent="0.3">
      <c r="A1561" t="s">
        <v>526</v>
      </c>
      <c r="B1561" t="s">
        <v>2</v>
      </c>
      <c r="C1561" s="1">
        <v>41544</v>
      </c>
      <c r="D1561" s="65">
        <f t="shared" si="95"/>
        <v>2013</v>
      </c>
      <c r="E1561" s="66" t="s">
        <v>15</v>
      </c>
      <c r="F1561" s="66" t="s">
        <v>20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>
        <v>0</v>
      </c>
      <c r="L1561" s="2">
        <f t="shared" si="96"/>
        <v>640797000</v>
      </c>
      <c r="M1561" s="2">
        <f t="shared" si="97"/>
        <v>1249687000</v>
      </c>
      <c r="N1561" s="2">
        <f t="shared" si="98"/>
        <v>608890000</v>
      </c>
    </row>
    <row r="1562" spans="1:14" x14ac:dyDescent="0.3">
      <c r="A1562" t="s">
        <v>526</v>
      </c>
      <c r="B1562" t="s">
        <v>5</v>
      </c>
      <c r="C1562" s="1">
        <v>41908</v>
      </c>
      <c r="D1562" s="65">
        <f t="shared" si="95"/>
        <v>2014</v>
      </c>
      <c r="E1562" s="66" t="s">
        <v>15</v>
      </c>
      <c r="F1562" s="66" t="s">
        <v>20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>
        <v>0</v>
      </c>
      <c r="L1562" s="2">
        <f t="shared" si="96"/>
        <v>705400000</v>
      </c>
      <c r="M1562" s="2">
        <f t="shared" si="97"/>
        <v>1301700000</v>
      </c>
      <c r="N1562" s="2">
        <f t="shared" si="98"/>
        <v>596300000</v>
      </c>
    </row>
    <row r="1563" spans="1:14" x14ac:dyDescent="0.3">
      <c r="A1563" t="s">
        <v>526</v>
      </c>
      <c r="B1563" t="s">
        <v>6</v>
      </c>
      <c r="C1563" s="1">
        <v>42279</v>
      </c>
      <c r="D1563" s="65">
        <f t="shared" si="95"/>
        <v>2015</v>
      </c>
      <c r="E1563" s="66" t="s">
        <v>15</v>
      </c>
      <c r="F1563" s="66" t="s">
        <v>20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>
        <v>0</v>
      </c>
      <c r="L1563" s="2">
        <f t="shared" si="96"/>
        <v>733700000</v>
      </c>
      <c r="M1563" s="2">
        <f t="shared" si="97"/>
        <v>1282700000</v>
      </c>
      <c r="N1563" s="2">
        <f t="shared" si="98"/>
        <v>549000000</v>
      </c>
    </row>
    <row r="1564" spans="1:14" x14ac:dyDescent="0.3">
      <c r="A1564" t="s">
        <v>526</v>
      </c>
      <c r="B1564" t="s">
        <v>7</v>
      </c>
      <c r="C1564" s="1">
        <v>42643</v>
      </c>
      <c r="D1564" s="65">
        <f t="shared" si="95"/>
        <v>2016</v>
      </c>
      <c r="E1564" s="66" t="s">
        <v>15</v>
      </c>
      <c r="F1564" s="66" t="s">
        <v>20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>
        <v>0</v>
      </c>
      <c r="L1564" s="2">
        <f t="shared" si="96"/>
        <v>810500000</v>
      </c>
      <c r="M1564" s="2">
        <f t="shared" si="97"/>
        <v>1361300000</v>
      </c>
      <c r="N1564" s="2">
        <f t="shared" si="98"/>
        <v>550800000</v>
      </c>
    </row>
    <row r="1565" spans="1:14" x14ac:dyDescent="0.3">
      <c r="A1565" t="s">
        <v>527</v>
      </c>
      <c r="B1565" t="s">
        <v>2</v>
      </c>
      <c r="C1565" s="1">
        <v>41274</v>
      </c>
      <c r="D1565" s="65">
        <f t="shared" si="95"/>
        <v>2012</v>
      </c>
      <c r="E1565" s="66" t="s">
        <v>9</v>
      </c>
      <c r="F1565" s="66" t="s">
        <v>279</v>
      </c>
      <c r="G1565" s="2">
        <v>10879855000</v>
      </c>
      <c r="H1565" s="2">
        <v>5817880000</v>
      </c>
      <c r="I1565" s="2">
        <v>3596708000</v>
      </c>
      <c r="J1565">
        <v>0</v>
      </c>
      <c r="K1565">
        <v>0</v>
      </c>
      <c r="L1565" s="2">
        <f t="shared" si="96"/>
        <v>3596708000</v>
      </c>
      <c r="M1565" s="2">
        <f t="shared" si="97"/>
        <v>5061975000</v>
      </c>
      <c r="N1565" s="2">
        <f t="shared" si="98"/>
        <v>1465267000</v>
      </c>
    </row>
    <row r="1566" spans="1:14" x14ac:dyDescent="0.3">
      <c r="A1566" t="s">
        <v>527</v>
      </c>
      <c r="B1566" t="s">
        <v>5</v>
      </c>
      <c r="C1566" s="1">
        <v>41639</v>
      </c>
      <c r="D1566" s="65">
        <f t="shared" si="95"/>
        <v>2013</v>
      </c>
      <c r="E1566" s="66" t="s">
        <v>9</v>
      </c>
      <c r="F1566" s="66" t="s">
        <v>279</v>
      </c>
      <c r="G1566" s="2">
        <v>11419648000</v>
      </c>
      <c r="H1566" s="2">
        <v>5931469000</v>
      </c>
      <c r="I1566" s="2">
        <v>3841032000</v>
      </c>
      <c r="J1566">
        <v>0</v>
      </c>
      <c r="K1566">
        <v>0</v>
      </c>
      <c r="L1566" s="2">
        <f t="shared" si="96"/>
        <v>3841032000</v>
      </c>
      <c r="M1566" s="2">
        <f t="shared" si="97"/>
        <v>5488179000</v>
      </c>
      <c r="N1566" s="2">
        <f t="shared" si="98"/>
        <v>1647147000</v>
      </c>
    </row>
    <row r="1567" spans="1:14" x14ac:dyDescent="0.3">
      <c r="A1567" t="s">
        <v>527</v>
      </c>
      <c r="B1567" t="s">
        <v>6</v>
      </c>
      <c r="C1567" s="1">
        <v>42007</v>
      </c>
      <c r="D1567" s="65">
        <f t="shared" si="95"/>
        <v>2015</v>
      </c>
      <c r="E1567" s="66" t="s">
        <v>9</v>
      </c>
      <c r="F1567" s="66" t="s">
        <v>279</v>
      </c>
      <c r="G1567" s="2">
        <v>12282161000</v>
      </c>
      <c r="H1567" s="2">
        <v>6288190000</v>
      </c>
      <c r="I1567" s="2">
        <v>4159885000</v>
      </c>
      <c r="J1567">
        <v>0</v>
      </c>
      <c r="K1567">
        <v>0</v>
      </c>
      <c r="L1567" s="2">
        <f t="shared" si="96"/>
        <v>4159885000</v>
      </c>
      <c r="M1567" s="2">
        <f t="shared" si="97"/>
        <v>5993971000</v>
      </c>
      <c r="N1567" s="2">
        <f t="shared" si="98"/>
        <v>1834086000</v>
      </c>
    </row>
    <row r="1568" spans="1:14" x14ac:dyDescent="0.3">
      <c r="A1568" t="s">
        <v>527</v>
      </c>
      <c r="B1568" t="s">
        <v>7</v>
      </c>
      <c r="C1568" s="1">
        <v>42371</v>
      </c>
      <c r="D1568" s="65">
        <f t="shared" si="95"/>
        <v>2016</v>
      </c>
      <c r="E1568" s="66" t="s">
        <v>9</v>
      </c>
      <c r="F1568" s="66" t="s">
        <v>279</v>
      </c>
      <c r="G1568" s="2">
        <v>12376744000</v>
      </c>
      <c r="H1568" s="2">
        <v>6393800000</v>
      </c>
      <c r="I1568" s="2">
        <v>4178386000</v>
      </c>
      <c r="J1568">
        <v>0</v>
      </c>
      <c r="K1568">
        <v>0</v>
      </c>
      <c r="L1568" s="2">
        <f t="shared" si="96"/>
        <v>4178386000</v>
      </c>
      <c r="M1568" s="2">
        <f t="shared" si="97"/>
        <v>5982944000</v>
      </c>
      <c r="N1568" s="2">
        <f t="shared" si="98"/>
        <v>1804558000</v>
      </c>
    </row>
    <row r="1569" spans="1:14" x14ac:dyDescent="0.3">
      <c r="A1569" t="s">
        <v>528</v>
      </c>
      <c r="B1569" t="s">
        <v>2</v>
      </c>
      <c r="C1569" s="1">
        <v>41547</v>
      </c>
      <c r="D1569" s="65">
        <f t="shared" si="95"/>
        <v>2013</v>
      </c>
      <c r="E1569" s="66" t="s">
        <v>9</v>
      </c>
      <c r="F1569" s="66" t="s">
        <v>194</v>
      </c>
      <c r="G1569" s="2">
        <v>13794000000</v>
      </c>
      <c r="H1569" s="2">
        <v>6799000000</v>
      </c>
      <c r="I1569" s="2">
        <v>2829000000</v>
      </c>
      <c r="J1569">
        <v>0</v>
      </c>
      <c r="K1569" s="2">
        <v>237000000</v>
      </c>
      <c r="L1569" s="2">
        <f t="shared" si="96"/>
        <v>3066000000</v>
      </c>
      <c r="M1569" s="2">
        <f t="shared" si="97"/>
        <v>6995000000</v>
      </c>
      <c r="N1569" s="2">
        <f t="shared" si="98"/>
        <v>3929000000</v>
      </c>
    </row>
    <row r="1570" spans="1:14" x14ac:dyDescent="0.3">
      <c r="A1570" t="s">
        <v>528</v>
      </c>
      <c r="B1570" t="s">
        <v>5</v>
      </c>
      <c r="C1570" s="1">
        <v>41912</v>
      </c>
      <c r="D1570" s="65">
        <f t="shared" si="95"/>
        <v>2014</v>
      </c>
      <c r="E1570" s="66" t="s">
        <v>9</v>
      </c>
      <c r="F1570" s="66" t="s">
        <v>194</v>
      </c>
      <c r="G1570" s="2">
        <v>13783000000</v>
      </c>
      <c r="H1570" s="2">
        <v>6542000000</v>
      </c>
      <c r="I1570" s="2">
        <v>2899000000</v>
      </c>
      <c r="J1570">
        <v>0</v>
      </c>
      <c r="K1570" s="2">
        <v>217000000</v>
      </c>
      <c r="L1570" s="2">
        <f t="shared" si="96"/>
        <v>3116000000</v>
      </c>
      <c r="M1570" s="2">
        <f t="shared" si="97"/>
        <v>7241000000</v>
      </c>
      <c r="N1570" s="2">
        <f t="shared" si="98"/>
        <v>4125000000</v>
      </c>
    </row>
    <row r="1571" spans="1:14" x14ac:dyDescent="0.3">
      <c r="A1571" t="s">
        <v>528</v>
      </c>
      <c r="B1571" t="s">
        <v>6</v>
      </c>
      <c r="C1571" s="1">
        <v>42277</v>
      </c>
      <c r="D1571" s="65">
        <f t="shared" si="95"/>
        <v>2015</v>
      </c>
      <c r="E1571" s="66" t="s">
        <v>9</v>
      </c>
      <c r="F1571" s="66" t="s">
        <v>194</v>
      </c>
      <c r="G1571" s="2">
        <v>13268000000</v>
      </c>
      <c r="H1571" s="2">
        <v>6868000000</v>
      </c>
      <c r="I1571" s="2">
        <v>2860000000</v>
      </c>
      <c r="J1571">
        <v>0</v>
      </c>
      <c r="K1571" s="2">
        <v>222000000</v>
      </c>
      <c r="L1571" s="2">
        <f t="shared" si="96"/>
        <v>3082000000</v>
      </c>
      <c r="M1571" s="2">
        <f t="shared" si="97"/>
        <v>6400000000</v>
      </c>
      <c r="N1571" s="2">
        <f t="shared" si="98"/>
        <v>3318000000</v>
      </c>
    </row>
    <row r="1572" spans="1:14" x14ac:dyDescent="0.3">
      <c r="A1572" t="s">
        <v>528</v>
      </c>
      <c r="B1572" t="s">
        <v>7</v>
      </c>
      <c r="C1572" s="1">
        <v>42643</v>
      </c>
      <c r="D1572" s="65">
        <f t="shared" si="95"/>
        <v>2016</v>
      </c>
      <c r="E1572" s="66" t="s">
        <v>9</v>
      </c>
      <c r="F1572" s="66" t="s">
        <v>194</v>
      </c>
      <c r="G1572" s="2">
        <v>12488000000</v>
      </c>
      <c r="H1572" s="2">
        <v>6684000000</v>
      </c>
      <c r="I1572" s="2">
        <v>2851000000</v>
      </c>
      <c r="J1572">
        <v>0</v>
      </c>
      <c r="K1572" s="2">
        <v>221000000</v>
      </c>
      <c r="L1572" s="2">
        <f t="shared" si="96"/>
        <v>3072000000</v>
      </c>
      <c r="M1572" s="2">
        <f t="shared" si="97"/>
        <v>5804000000</v>
      </c>
      <c r="N1572" s="2">
        <f t="shared" si="98"/>
        <v>2732000000</v>
      </c>
    </row>
    <row r="1573" spans="1:14" x14ac:dyDescent="0.3">
      <c r="A1573" t="s">
        <v>529</v>
      </c>
      <c r="B1573" t="s">
        <v>2</v>
      </c>
      <c r="C1573" s="1">
        <v>41274</v>
      </c>
      <c r="D1573" s="65">
        <f t="shared" si="95"/>
        <v>2012</v>
      </c>
      <c r="E1573" s="66" t="s">
        <v>73</v>
      </c>
      <c r="F1573" s="66" t="s">
        <v>331</v>
      </c>
      <c r="G1573" s="2">
        <v>138393000000</v>
      </c>
      <c r="H1573" s="2">
        <v>126485000000</v>
      </c>
      <c r="I1573" s="2">
        <v>5229000000</v>
      </c>
      <c r="J1573">
        <v>0</v>
      </c>
      <c r="K1573" s="2">
        <v>1549000000</v>
      </c>
      <c r="L1573" s="2">
        <f t="shared" si="96"/>
        <v>6778000000</v>
      </c>
      <c r="M1573" s="2">
        <f t="shared" si="97"/>
        <v>11908000000</v>
      </c>
      <c r="N1573" s="2">
        <f t="shared" si="98"/>
        <v>5130000000</v>
      </c>
    </row>
    <row r="1574" spans="1:14" x14ac:dyDescent="0.3">
      <c r="A1574" t="s">
        <v>529</v>
      </c>
      <c r="B1574" t="s">
        <v>5</v>
      </c>
      <c r="C1574" s="1">
        <v>41639</v>
      </c>
      <c r="D1574" s="65">
        <f t="shared" si="95"/>
        <v>2013</v>
      </c>
      <c r="E1574" s="66" t="s">
        <v>73</v>
      </c>
      <c r="F1574" s="66" t="s">
        <v>331</v>
      </c>
      <c r="G1574" s="2">
        <v>138074000000</v>
      </c>
      <c r="H1574" s="2">
        <v>127316000000</v>
      </c>
      <c r="I1574" s="2">
        <v>5081000000</v>
      </c>
      <c r="J1574">
        <v>0</v>
      </c>
      <c r="K1574" s="2">
        <v>1720000000</v>
      </c>
      <c r="L1574" s="2">
        <f t="shared" si="96"/>
        <v>6801000000</v>
      </c>
      <c r="M1574" s="2">
        <f t="shared" si="97"/>
        <v>10758000000</v>
      </c>
      <c r="N1574" s="2">
        <f t="shared" si="98"/>
        <v>3957000000</v>
      </c>
    </row>
    <row r="1575" spans="1:14" x14ac:dyDescent="0.3">
      <c r="A1575" t="s">
        <v>529</v>
      </c>
      <c r="B1575" t="s">
        <v>6</v>
      </c>
      <c r="C1575" s="1">
        <v>42004</v>
      </c>
      <c r="D1575" s="65">
        <f t="shared" si="95"/>
        <v>2014</v>
      </c>
      <c r="E1575" s="66" t="s">
        <v>73</v>
      </c>
      <c r="F1575" s="66" t="s">
        <v>331</v>
      </c>
      <c r="G1575" s="2">
        <v>130844000000</v>
      </c>
      <c r="H1575" s="2">
        <v>118141000000</v>
      </c>
      <c r="I1575" s="2">
        <v>5111000000</v>
      </c>
      <c r="J1575">
        <v>0</v>
      </c>
      <c r="K1575" s="2">
        <v>1690000000</v>
      </c>
      <c r="L1575" s="2">
        <f t="shared" si="96"/>
        <v>6801000000</v>
      </c>
      <c r="M1575" s="2">
        <f t="shared" si="97"/>
        <v>12703000000</v>
      </c>
      <c r="N1575" s="2">
        <f t="shared" si="98"/>
        <v>5902000000</v>
      </c>
    </row>
    <row r="1576" spans="1:14" x14ac:dyDescent="0.3">
      <c r="A1576" t="s">
        <v>529</v>
      </c>
      <c r="B1576" t="s">
        <v>7</v>
      </c>
      <c r="C1576" s="1">
        <v>42369</v>
      </c>
      <c r="D1576" s="65">
        <f t="shared" si="95"/>
        <v>2015</v>
      </c>
      <c r="E1576" s="66" t="s">
        <v>73</v>
      </c>
      <c r="F1576" s="66" t="s">
        <v>331</v>
      </c>
      <c r="G1576" s="2">
        <v>87804000000</v>
      </c>
      <c r="H1576" s="2">
        <v>74651000000</v>
      </c>
      <c r="I1576" s="2">
        <v>4953000000</v>
      </c>
      <c r="J1576">
        <v>0</v>
      </c>
      <c r="K1576" s="2">
        <v>1842000000</v>
      </c>
      <c r="L1576" s="2">
        <f t="shared" si="96"/>
        <v>6795000000</v>
      </c>
      <c r="M1576" s="2">
        <f t="shared" si="97"/>
        <v>13153000000</v>
      </c>
      <c r="N1576" s="2">
        <f t="shared" si="98"/>
        <v>6358000000</v>
      </c>
    </row>
    <row r="1577" spans="1:14" x14ac:dyDescent="0.3">
      <c r="A1577" t="s">
        <v>530</v>
      </c>
      <c r="B1577" t="s">
        <v>2</v>
      </c>
      <c r="C1577" s="1">
        <v>41274</v>
      </c>
      <c r="D1577" s="65">
        <f t="shared" si="95"/>
        <v>2012</v>
      </c>
      <c r="E1577" s="66" t="s">
        <v>49</v>
      </c>
      <c r="F1577" s="66" t="s">
        <v>377</v>
      </c>
      <c r="G1577" s="2">
        <v>2567310000</v>
      </c>
      <c r="H1577" s="2">
        <v>2233284000</v>
      </c>
      <c r="I1577" s="2">
        <v>308143000</v>
      </c>
      <c r="J1577">
        <v>0</v>
      </c>
      <c r="K1577">
        <v>0</v>
      </c>
      <c r="L1577" s="2">
        <f t="shared" si="96"/>
        <v>308143000</v>
      </c>
      <c r="M1577" s="2">
        <f t="shared" si="97"/>
        <v>334026000</v>
      </c>
      <c r="N1577" s="2">
        <f t="shared" si="98"/>
        <v>25883000</v>
      </c>
    </row>
    <row r="1578" spans="1:14" x14ac:dyDescent="0.3">
      <c r="A1578" t="s">
        <v>530</v>
      </c>
      <c r="B1578" t="s">
        <v>5</v>
      </c>
      <c r="C1578" s="1">
        <v>41639</v>
      </c>
      <c r="D1578" s="65">
        <f t="shared" si="95"/>
        <v>2013</v>
      </c>
      <c r="E1578" s="66" t="s">
        <v>49</v>
      </c>
      <c r="F1578" s="66" t="s">
        <v>377</v>
      </c>
      <c r="G1578" s="2">
        <v>2770709000</v>
      </c>
      <c r="H1578" s="2">
        <v>2343829000</v>
      </c>
      <c r="I1578" s="2">
        <v>274217000</v>
      </c>
      <c r="J1578">
        <v>0</v>
      </c>
      <c r="K1578">
        <v>0</v>
      </c>
      <c r="L1578" s="2">
        <f t="shared" si="96"/>
        <v>274217000</v>
      </c>
      <c r="M1578" s="2">
        <f t="shared" si="97"/>
        <v>426880000</v>
      </c>
      <c r="N1578" s="2">
        <f t="shared" si="98"/>
        <v>152663000</v>
      </c>
    </row>
    <row r="1579" spans="1:14" x14ac:dyDescent="0.3">
      <c r="A1579" t="s">
        <v>530</v>
      </c>
      <c r="B1579" t="s">
        <v>6</v>
      </c>
      <c r="C1579" s="1">
        <v>42004</v>
      </c>
      <c r="D1579" s="65">
        <f t="shared" si="95"/>
        <v>2014</v>
      </c>
      <c r="E1579" s="66" t="s">
        <v>49</v>
      </c>
      <c r="F1579" s="66" t="s">
        <v>377</v>
      </c>
      <c r="G1579" s="2">
        <v>2994169000</v>
      </c>
      <c r="H1579" s="2">
        <v>2406587000</v>
      </c>
      <c r="I1579" s="2">
        <v>292358000</v>
      </c>
      <c r="J1579">
        <v>0</v>
      </c>
      <c r="K1579">
        <v>0</v>
      </c>
      <c r="L1579" s="2">
        <f t="shared" si="96"/>
        <v>292358000</v>
      </c>
      <c r="M1579" s="2">
        <f t="shared" si="97"/>
        <v>587582000</v>
      </c>
      <c r="N1579" s="2">
        <f t="shared" si="98"/>
        <v>295224000</v>
      </c>
    </row>
    <row r="1580" spans="1:14" x14ac:dyDescent="0.3">
      <c r="A1580" t="s">
        <v>530</v>
      </c>
      <c r="B1580" t="s">
        <v>7</v>
      </c>
      <c r="C1580" s="1">
        <v>42369</v>
      </c>
      <c r="D1580" s="65">
        <f t="shared" si="95"/>
        <v>2015</v>
      </c>
      <c r="E1580" s="66" t="s">
        <v>49</v>
      </c>
      <c r="F1580" s="66" t="s">
        <v>377</v>
      </c>
      <c r="G1580" s="2">
        <v>3422181000</v>
      </c>
      <c r="H1580" s="2">
        <v>2564648000</v>
      </c>
      <c r="I1580" s="2">
        <v>312694000</v>
      </c>
      <c r="J1580">
        <v>0</v>
      </c>
      <c r="K1580">
        <v>0</v>
      </c>
      <c r="L1580" s="2">
        <f t="shared" si="96"/>
        <v>312694000</v>
      </c>
      <c r="M1580" s="2">
        <f t="shared" si="97"/>
        <v>857533000</v>
      </c>
      <c r="N1580" s="2">
        <f t="shared" si="98"/>
        <v>544839000</v>
      </c>
    </row>
    <row r="1581" spans="1:14" x14ac:dyDescent="0.3">
      <c r="A1581" t="s">
        <v>531</v>
      </c>
      <c r="B1581" t="s">
        <v>2</v>
      </c>
      <c r="C1581" s="1">
        <v>41639</v>
      </c>
      <c r="D1581" s="65">
        <f t="shared" si="95"/>
        <v>2013</v>
      </c>
      <c r="E1581" s="66" t="s">
        <v>42</v>
      </c>
      <c r="F1581" s="66" t="s">
        <v>43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2">
        <f t="shared" si="96"/>
        <v>671203000</v>
      </c>
      <c r="M1581" s="2">
        <f t="shared" si="97"/>
        <v>1370611000</v>
      </c>
      <c r="N1581" s="2">
        <f t="shared" si="98"/>
        <v>699408000</v>
      </c>
    </row>
    <row r="1582" spans="1:14" x14ac:dyDescent="0.3">
      <c r="A1582" t="s">
        <v>531</v>
      </c>
      <c r="B1582" t="s">
        <v>5</v>
      </c>
      <c r="C1582" s="1">
        <v>42004</v>
      </c>
      <c r="D1582" s="65">
        <f t="shared" si="95"/>
        <v>2014</v>
      </c>
      <c r="E1582" s="66" t="s">
        <v>42</v>
      </c>
      <c r="F1582" s="66" t="s">
        <v>43</v>
      </c>
      <c r="G1582" s="2">
        <v>2312512000</v>
      </c>
      <c r="H1582" s="2">
        <v>953611000</v>
      </c>
      <c r="I1582" s="2">
        <v>169270000</v>
      </c>
      <c r="J1582">
        <v>0</v>
      </c>
      <c r="K1582" s="2">
        <v>481303000</v>
      </c>
      <c r="L1582" s="2">
        <f t="shared" si="96"/>
        <v>650573000</v>
      </c>
      <c r="M1582" s="2">
        <f t="shared" si="97"/>
        <v>1358901000</v>
      </c>
      <c r="N1582" s="2">
        <f t="shared" si="98"/>
        <v>708328000</v>
      </c>
    </row>
    <row r="1583" spans="1:14" x14ac:dyDescent="0.3">
      <c r="A1583" t="s">
        <v>531</v>
      </c>
      <c r="B1583" t="s">
        <v>6</v>
      </c>
      <c r="C1583" s="1">
        <v>42369</v>
      </c>
      <c r="D1583" s="65">
        <f t="shared" si="95"/>
        <v>2015</v>
      </c>
      <c r="E1583" s="66" t="s">
        <v>42</v>
      </c>
      <c r="F1583" s="66" t="s">
        <v>43</v>
      </c>
      <c r="G1583" s="2">
        <v>2502267000</v>
      </c>
      <c r="H1583" s="2">
        <v>1011249000</v>
      </c>
      <c r="I1583" s="2">
        <v>175307000</v>
      </c>
      <c r="J1583">
        <v>0</v>
      </c>
      <c r="K1583" s="2">
        <v>542952000</v>
      </c>
      <c r="L1583" s="2">
        <f t="shared" si="96"/>
        <v>718259000</v>
      </c>
      <c r="M1583" s="2">
        <f t="shared" si="97"/>
        <v>1491018000</v>
      </c>
      <c r="N1583" s="2">
        <f t="shared" si="98"/>
        <v>772759000</v>
      </c>
    </row>
    <row r="1584" spans="1:14" x14ac:dyDescent="0.3">
      <c r="A1584" t="s">
        <v>531</v>
      </c>
      <c r="B1584" t="s">
        <v>7</v>
      </c>
      <c r="C1584" s="1">
        <v>42735</v>
      </c>
      <c r="D1584" s="65">
        <f t="shared" si="95"/>
        <v>2016</v>
      </c>
      <c r="E1584" s="66" t="s">
        <v>42</v>
      </c>
      <c r="F1584" s="66" t="s">
        <v>43</v>
      </c>
      <c r="G1584" s="2">
        <v>2506202000</v>
      </c>
      <c r="H1584" s="2">
        <v>1024336000</v>
      </c>
      <c r="I1584" s="2">
        <v>179279000</v>
      </c>
      <c r="J1584">
        <v>0</v>
      </c>
      <c r="K1584" s="2">
        <v>565059000</v>
      </c>
      <c r="L1584" s="2">
        <f t="shared" si="96"/>
        <v>744338000</v>
      </c>
      <c r="M1584" s="2">
        <f t="shared" si="97"/>
        <v>1481866000</v>
      </c>
      <c r="N1584" s="2">
        <f t="shared" si="98"/>
        <v>737528000</v>
      </c>
    </row>
    <row r="1585" spans="1:14" x14ac:dyDescent="0.3">
      <c r="A1585" t="s">
        <v>532</v>
      </c>
      <c r="B1585" t="s">
        <v>2</v>
      </c>
      <c r="C1585" s="1">
        <v>41274</v>
      </c>
      <c r="D1585" s="65">
        <f t="shared" si="95"/>
        <v>2012</v>
      </c>
      <c r="E1585" s="66" t="s">
        <v>3</v>
      </c>
      <c r="F1585" s="66" t="s">
        <v>201</v>
      </c>
      <c r="G1585" s="2">
        <v>1407848000</v>
      </c>
      <c r="H1585" s="2">
        <v>516708000</v>
      </c>
      <c r="I1585" s="2">
        <v>220068000</v>
      </c>
      <c r="J1585">
        <v>0</v>
      </c>
      <c r="K1585" s="2">
        <v>98844000</v>
      </c>
      <c r="L1585" s="2">
        <f t="shared" si="96"/>
        <v>318912000</v>
      </c>
      <c r="M1585" s="2">
        <f t="shared" si="97"/>
        <v>891140000</v>
      </c>
      <c r="N1585" s="2">
        <f t="shared" si="98"/>
        <v>572228000</v>
      </c>
    </row>
    <row r="1586" spans="1:14" x14ac:dyDescent="0.3">
      <c r="A1586" t="s">
        <v>532</v>
      </c>
      <c r="B1586" t="s">
        <v>5</v>
      </c>
      <c r="C1586" s="1">
        <v>41639</v>
      </c>
      <c r="D1586" s="65">
        <f t="shared" si="95"/>
        <v>2013</v>
      </c>
      <c r="E1586" s="66" t="s">
        <v>3</v>
      </c>
      <c r="F1586" s="66" t="s">
        <v>201</v>
      </c>
      <c r="G1586" s="2">
        <v>1595703000</v>
      </c>
      <c r="H1586" s="2">
        <v>622523000</v>
      </c>
      <c r="I1586" s="2">
        <v>228982000</v>
      </c>
      <c r="J1586">
        <v>0</v>
      </c>
      <c r="K1586" s="2">
        <v>129931000</v>
      </c>
      <c r="L1586" s="2">
        <f t="shared" si="96"/>
        <v>358913000</v>
      </c>
      <c r="M1586" s="2">
        <f t="shared" si="97"/>
        <v>973180000</v>
      </c>
      <c r="N1586" s="2">
        <f t="shared" si="98"/>
        <v>614267000</v>
      </c>
    </row>
    <row r="1587" spans="1:14" x14ac:dyDescent="0.3">
      <c r="A1587" t="s">
        <v>532</v>
      </c>
      <c r="B1587" t="s">
        <v>6</v>
      </c>
      <c r="C1587" s="1">
        <v>42004</v>
      </c>
      <c r="D1587" s="65">
        <f t="shared" si="95"/>
        <v>2014</v>
      </c>
      <c r="E1587" s="66" t="s">
        <v>3</v>
      </c>
      <c r="F1587" s="66" t="s">
        <v>201</v>
      </c>
      <c r="G1587" s="2">
        <v>1746726000</v>
      </c>
      <c r="H1587" s="2">
        <v>716598000</v>
      </c>
      <c r="I1587" s="2">
        <v>227306000</v>
      </c>
      <c r="J1587">
        <v>0</v>
      </c>
      <c r="K1587" s="2">
        <v>142376000</v>
      </c>
      <c r="L1587" s="2">
        <f t="shared" si="96"/>
        <v>369682000</v>
      </c>
      <c r="M1587" s="2">
        <f t="shared" si="97"/>
        <v>1030128000</v>
      </c>
      <c r="N1587" s="2">
        <f t="shared" si="98"/>
        <v>660446000</v>
      </c>
    </row>
    <row r="1588" spans="1:14" x14ac:dyDescent="0.3">
      <c r="A1588" t="s">
        <v>532</v>
      </c>
      <c r="B1588" t="s">
        <v>7</v>
      </c>
      <c r="C1588" s="1">
        <v>42369</v>
      </c>
      <c r="D1588" s="65">
        <f t="shared" si="95"/>
        <v>2015</v>
      </c>
      <c r="E1588" s="66" t="s">
        <v>3</v>
      </c>
      <c r="F1588" s="66" t="s">
        <v>201</v>
      </c>
      <c r="G1588" s="2">
        <v>2068010000</v>
      </c>
      <c r="H1588" s="2">
        <v>803274000</v>
      </c>
      <c r="I1588" s="2">
        <v>312690000</v>
      </c>
      <c r="J1588">
        <v>0</v>
      </c>
      <c r="K1588" s="2">
        <v>215484000</v>
      </c>
      <c r="L1588" s="2">
        <f t="shared" si="96"/>
        <v>528174000</v>
      </c>
      <c r="M1588" s="2">
        <f t="shared" si="97"/>
        <v>1264736000</v>
      </c>
      <c r="N1588" s="2">
        <f t="shared" si="98"/>
        <v>736562000</v>
      </c>
    </row>
    <row r="1589" spans="1:14" x14ac:dyDescent="0.3">
      <c r="A1589" t="s">
        <v>533</v>
      </c>
      <c r="B1589" t="s">
        <v>2</v>
      </c>
      <c r="C1589" s="1">
        <v>41274</v>
      </c>
      <c r="D1589" s="65">
        <f t="shared" si="95"/>
        <v>2012</v>
      </c>
      <c r="E1589" s="66" t="s">
        <v>12</v>
      </c>
      <c r="F1589" s="66" t="s">
        <v>47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>
        <v>0</v>
      </c>
      <c r="L1589" s="2">
        <f t="shared" si="96"/>
        <v>248665000</v>
      </c>
      <c r="M1589" s="2">
        <f t="shared" si="97"/>
        <v>705992000</v>
      </c>
      <c r="N1589" s="2">
        <f t="shared" si="98"/>
        <v>457327000</v>
      </c>
    </row>
    <row r="1590" spans="1:14" x14ac:dyDescent="0.3">
      <c r="A1590" t="s">
        <v>533</v>
      </c>
      <c r="B1590" t="s">
        <v>5</v>
      </c>
      <c r="C1590" s="1">
        <v>41639</v>
      </c>
      <c r="D1590" s="65">
        <f t="shared" si="95"/>
        <v>2013</v>
      </c>
      <c r="E1590" s="66" t="s">
        <v>12</v>
      </c>
      <c r="F1590" s="66" t="s">
        <v>47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>
        <v>0</v>
      </c>
      <c r="L1590" s="2">
        <f t="shared" si="96"/>
        <v>249842000</v>
      </c>
      <c r="M1590" s="2">
        <f t="shared" si="97"/>
        <v>778074000</v>
      </c>
      <c r="N1590" s="2">
        <f t="shared" si="98"/>
        <v>528232000</v>
      </c>
    </row>
    <row r="1591" spans="1:14" x14ac:dyDescent="0.3">
      <c r="A1591" t="s">
        <v>533</v>
      </c>
      <c r="B1591" t="s">
        <v>6</v>
      </c>
      <c r="C1591" s="1">
        <v>42004</v>
      </c>
      <c r="D1591" s="65">
        <f t="shared" si="95"/>
        <v>2014</v>
      </c>
      <c r="E1591" s="66" t="s">
        <v>12</v>
      </c>
      <c r="F1591" s="66" t="s">
        <v>47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>
        <v>0</v>
      </c>
      <c r="L1591" s="2">
        <f t="shared" si="96"/>
        <v>257265000</v>
      </c>
      <c r="M1591" s="2">
        <f t="shared" si="97"/>
        <v>821692000</v>
      </c>
      <c r="N1591" s="2">
        <f t="shared" si="98"/>
        <v>564427000</v>
      </c>
    </row>
    <row r="1592" spans="1:14" x14ac:dyDescent="0.3">
      <c r="A1592" t="s">
        <v>533</v>
      </c>
      <c r="B1592" t="s">
        <v>7</v>
      </c>
      <c r="C1592" s="1">
        <v>42369</v>
      </c>
      <c r="D1592" s="65">
        <f t="shared" si="95"/>
        <v>2015</v>
      </c>
      <c r="E1592" s="66" t="s">
        <v>12</v>
      </c>
      <c r="F1592" s="66" t="s">
        <v>47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>
        <v>0</v>
      </c>
      <c r="L1592" s="2">
        <f t="shared" si="96"/>
        <v>260632000</v>
      </c>
      <c r="M1592" s="2">
        <f t="shared" si="97"/>
        <v>866578000</v>
      </c>
      <c r="N1592" s="2">
        <f t="shared" si="98"/>
        <v>605946000</v>
      </c>
    </row>
    <row r="1593" spans="1:14" x14ac:dyDescent="0.3">
      <c r="A1593" t="s">
        <v>534</v>
      </c>
      <c r="B1593" t="s">
        <v>2</v>
      </c>
      <c r="C1593" s="1">
        <v>41274</v>
      </c>
      <c r="D1593" s="65">
        <f t="shared" si="95"/>
        <v>2012</v>
      </c>
      <c r="E1593" s="66" t="s">
        <v>15</v>
      </c>
      <c r="F1593" s="66" t="s">
        <v>56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>
        <v>0</v>
      </c>
      <c r="L1593" s="2">
        <f t="shared" si="96"/>
        <v>1198586000</v>
      </c>
      <c r="M1593" s="2">
        <f t="shared" si="97"/>
        <v>1247157000</v>
      </c>
      <c r="N1593" s="2">
        <f t="shared" si="98"/>
        <v>48571000</v>
      </c>
    </row>
    <row r="1594" spans="1:14" x14ac:dyDescent="0.3">
      <c r="A1594" t="s">
        <v>534</v>
      </c>
      <c r="B1594" t="s">
        <v>5</v>
      </c>
      <c r="C1594" s="1">
        <v>41639</v>
      </c>
      <c r="D1594" s="65">
        <f t="shared" si="95"/>
        <v>2013</v>
      </c>
      <c r="E1594" s="66" t="s">
        <v>15</v>
      </c>
      <c r="F1594" s="66" t="s">
        <v>56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>
        <v>0</v>
      </c>
      <c r="L1594" s="2">
        <f t="shared" si="96"/>
        <v>1238285000</v>
      </c>
      <c r="M1594" s="2">
        <f t="shared" si="97"/>
        <v>1081698000</v>
      </c>
      <c r="N1594" s="2">
        <f t="shared" si="98"/>
        <v>-156587000</v>
      </c>
    </row>
    <row r="1595" spans="1:14" x14ac:dyDescent="0.3">
      <c r="A1595" t="s">
        <v>534</v>
      </c>
      <c r="B1595" t="s">
        <v>6</v>
      </c>
      <c r="C1595" s="1">
        <v>42004</v>
      </c>
      <c r="D1595" s="65">
        <f t="shared" si="95"/>
        <v>2014</v>
      </c>
      <c r="E1595" s="66" t="s">
        <v>15</v>
      </c>
      <c r="F1595" s="66" t="s">
        <v>56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>
        <v>0</v>
      </c>
      <c r="L1595" s="2">
        <f t="shared" si="96"/>
        <v>1160915000</v>
      </c>
      <c r="M1595" s="2">
        <f t="shared" si="97"/>
        <v>519428000</v>
      </c>
      <c r="N1595" s="2">
        <f t="shared" si="98"/>
        <v>-641487000</v>
      </c>
    </row>
    <row r="1596" spans="1:14" x14ac:dyDescent="0.3">
      <c r="A1596" t="s">
        <v>534</v>
      </c>
      <c r="B1596" t="s">
        <v>7</v>
      </c>
      <c r="C1596" s="1">
        <v>42369</v>
      </c>
      <c r="D1596" s="65">
        <f t="shared" si="95"/>
        <v>2015</v>
      </c>
      <c r="E1596" s="66" t="s">
        <v>15</v>
      </c>
      <c r="F1596" s="66" t="s">
        <v>56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>
        <v>0</v>
      </c>
      <c r="L1596" s="2">
        <f t="shared" si="96"/>
        <v>1372497000</v>
      </c>
      <c r="M1596" s="2">
        <f t="shared" si="97"/>
        <v>907824000</v>
      </c>
      <c r="N1596" s="2">
        <f t="shared" si="98"/>
        <v>-464673000</v>
      </c>
    </row>
    <row r="1597" spans="1:14" x14ac:dyDescent="0.3">
      <c r="A1597" t="s">
        <v>535</v>
      </c>
      <c r="B1597" t="s">
        <v>2</v>
      </c>
      <c r="C1597" s="1">
        <v>41639</v>
      </c>
      <c r="D1597" s="65">
        <f t="shared" si="95"/>
        <v>2013</v>
      </c>
      <c r="E1597" s="66" t="s">
        <v>42</v>
      </c>
      <c r="F1597" s="66" t="s">
        <v>43</v>
      </c>
      <c r="G1597" s="2">
        <v>2514595000</v>
      </c>
      <c r="H1597" s="2">
        <v>1118240000</v>
      </c>
      <c r="I1597" s="2">
        <v>132447000</v>
      </c>
      <c r="J1597">
        <v>0</v>
      </c>
      <c r="K1597" s="2">
        <v>629908000</v>
      </c>
      <c r="L1597" s="2">
        <f t="shared" si="96"/>
        <v>762355000</v>
      </c>
      <c r="M1597" s="2">
        <f t="shared" si="97"/>
        <v>1396355000</v>
      </c>
      <c r="N1597" s="2">
        <f t="shared" si="98"/>
        <v>634000000</v>
      </c>
    </row>
    <row r="1598" spans="1:14" x14ac:dyDescent="0.3">
      <c r="A1598" t="s">
        <v>535</v>
      </c>
      <c r="B1598" t="s">
        <v>5</v>
      </c>
      <c r="C1598" s="1">
        <v>42004</v>
      </c>
      <c r="D1598" s="65">
        <f t="shared" si="95"/>
        <v>2014</v>
      </c>
      <c r="E1598" s="66" t="s">
        <v>42</v>
      </c>
      <c r="F1598" s="66" t="s">
        <v>43</v>
      </c>
      <c r="G1598" s="2">
        <v>2772550000</v>
      </c>
      <c r="H1598" s="2">
        <v>1212480000</v>
      </c>
      <c r="I1598" s="2">
        <v>147481000</v>
      </c>
      <c r="J1598">
        <v>0</v>
      </c>
      <c r="K1598" s="2">
        <v>725216000</v>
      </c>
      <c r="L1598" s="2">
        <f t="shared" si="96"/>
        <v>872697000</v>
      </c>
      <c r="M1598" s="2">
        <f t="shared" si="97"/>
        <v>1560070000</v>
      </c>
      <c r="N1598" s="2">
        <f t="shared" si="98"/>
        <v>687373000</v>
      </c>
    </row>
    <row r="1599" spans="1:14" x14ac:dyDescent="0.3">
      <c r="A1599" t="s">
        <v>535</v>
      </c>
      <c r="B1599" t="s">
        <v>6</v>
      </c>
      <c r="C1599" s="1">
        <v>42369</v>
      </c>
      <c r="D1599" s="65">
        <f t="shared" si="95"/>
        <v>2015</v>
      </c>
      <c r="E1599" s="66" t="s">
        <v>42</v>
      </c>
      <c r="F1599" s="66" t="s">
        <v>43</v>
      </c>
      <c r="G1599" s="2">
        <v>3285346000</v>
      </c>
      <c r="H1599" s="2">
        <v>1410205000</v>
      </c>
      <c r="I1599" s="2">
        <v>145992000</v>
      </c>
      <c r="J1599">
        <v>0</v>
      </c>
      <c r="K1599" s="2">
        <v>894057000</v>
      </c>
      <c r="L1599" s="2">
        <f t="shared" si="96"/>
        <v>1040049000</v>
      </c>
      <c r="M1599" s="2">
        <f t="shared" si="97"/>
        <v>1875141000</v>
      </c>
      <c r="N1599" s="2">
        <f t="shared" si="98"/>
        <v>835092000</v>
      </c>
    </row>
    <row r="1600" spans="1:14" x14ac:dyDescent="0.3">
      <c r="A1600" t="s">
        <v>535</v>
      </c>
      <c r="B1600" t="s">
        <v>7</v>
      </c>
      <c r="C1600" s="1">
        <v>42735</v>
      </c>
      <c r="D1600" s="65">
        <f t="shared" si="95"/>
        <v>2016</v>
      </c>
      <c r="E1600" s="66" t="s">
        <v>42</v>
      </c>
      <c r="F1600" s="66" t="s">
        <v>43</v>
      </c>
      <c r="G1600" s="2">
        <v>3442646000</v>
      </c>
      <c r="H1600" s="2">
        <v>1442073000</v>
      </c>
      <c r="I1600" s="2">
        <v>136863000</v>
      </c>
      <c r="J1600">
        <v>0</v>
      </c>
      <c r="K1600" s="2">
        <v>898924000</v>
      </c>
      <c r="L1600" s="2">
        <f t="shared" si="96"/>
        <v>1035787000</v>
      </c>
      <c r="M1600" s="2">
        <f t="shared" si="97"/>
        <v>2000573000</v>
      </c>
      <c r="N1600" s="2">
        <f t="shared" si="98"/>
        <v>964786000</v>
      </c>
    </row>
    <row r="1601" spans="1:14" x14ac:dyDescent="0.3">
      <c r="A1601" t="s">
        <v>536</v>
      </c>
      <c r="B1601" t="s">
        <v>2</v>
      </c>
      <c r="C1601" s="1">
        <v>41274</v>
      </c>
      <c r="D1601" s="65">
        <f t="shared" si="95"/>
        <v>2012</v>
      </c>
      <c r="E1601" s="66" t="s">
        <v>172</v>
      </c>
      <c r="F1601" s="66" t="s">
        <v>173</v>
      </c>
      <c r="G1601" s="2">
        <v>115846000000</v>
      </c>
      <c r="H1601" s="2">
        <v>46275000000</v>
      </c>
      <c r="I1601" s="2">
        <v>39951000000</v>
      </c>
      <c r="J1601">
        <v>0</v>
      </c>
      <c r="K1601" s="2">
        <v>16460000000</v>
      </c>
      <c r="L1601" s="2">
        <f t="shared" si="96"/>
        <v>56411000000</v>
      </c>
      <c r="M1601" s="2">
        <f t="shared" si="97"/>
        <v>69571000000</v>
      </c>
      <c r="N1601" s="2">
        <f t="shared" si="98"/>
        <v>13160000000</v>
      </c>
    </row>
    <row r="1602" spans="1:14" x14ac:dyDescent="0.3">
      <c r="A1602" t="s">
        <v>536</v>
      </c>
      <c r="B1602" t="s">
        <v>5</v>
      </c>
      <c r="C1602" s="1">
        <v>41639</v>
      </c>
      <c r="D1602" s="65">
        <f t="shared" si="95"/>
        <v>2013</v>
      </c>
      <c r="E1602" s="66" t="s">
        <v>172</v>
      </c>
      <c r="F1602" s="66" t="s">
        <v>173</v>
      </c>
      <c r="G1602" s="2">
        <v>120550000000</v>
      </c>
      <c r="H1602" s="2">
        <v>44887000000</v>
      </c>
      <c r="I1602" s="2">
        <v>27089000000</v>
      </c>
      <c r="J1602">
        <v>0</v>
      </c>
      <c r="K1602" s="2">
        <v>16606000000</v>
      </c>
      <c r="L1602" s="2">
        <f t="shared" si="96"/>
        <v>43695000000</v>
      </c>
      <c r="M1602" s="2">
        <f t="shared" si="97"/>
        <v>75663000000</v>
      </c>
      <c r="N1602" s="2">
        <f t="shared" si="98"/>
        <v>31968000000</v>
      </c>
    </row>
    <row r="1603" spans="1:14" x14ac:dyDescent="0.3">
      <c r="A1603" t="s">
        <v>536</v>
      </c>
      <c r="B1603" t="s">
        <v>6</v>
      </c>
      <c r="C1603" s="1">
        <v>42004</v>
      </c>
      <c r="D1603" s="65">
        <f t="shared" ref="D1603:D1666" si="99">YEAR(C1603)</f>
        <v>2014</v>
      </c>
      <c r="E1603" s="66" t="s">
        <v>172</v>
      </c>
      <c r="F1603" s="66" t="s">
        <v>173</v>
      </c>
      <c r="G1603" s="2">
        <v>127079000000</v>
      </c>
      <c r="H1603" s="2">
        <v>49931000000</v>
      </c>
      <c r="I1603" s="2">
        <v>41016000000</v>
      </c>
      <c r="J1603">
        <v>0</v>
      </c>
      <c r="K1603" s="2">
        <v>16533000000</v>
      </c>
      <c r="L1603" s="2">
        <f t="shared" ref="L1603:L1666" si="100">I1603+J1603+K1603</f>
        <v>57549000000</v>
      </c>
      <c r="M1603" s="2">
        <f t="shared" ref="M1603:M1666" si="101">G1603-H1603</f>
        <v>77148000000</v>
      </c>
      <c r="N1603" s="2">
        <f t="shared" ref="N1603:N1666" si="102">M1603-L1603</f>
        <v>19599000000</v>
      </c>
    </row>
    <row r="1604" spans="1:14" x14ac:dyDescent="0.3">
      <c r="A1604" t="s">
        <v>536</v>
      </c>
      <c r="B1604" t="s">
        <v>7</v>
      </c>
      <c r="C1604" s="1">
        <v>42369</v>
      </c>
      <c r="D1604" s="65">
        <f t="shared" si="99"/>
        <v>2015</v>
      </c>
      <c r="E1604" s="66" t="s">
        <v>172</v>
      </c>
      <c r="F1604" s="66" t="s">
        <v>173</v>
      </c>
      <c r="G1604" s="2">
        <v>131620000000</v>
      </c>
      <c r="H1604" s="2">
        <v>52557000000</v>
      </c>
      <c r="I1604" s="2">
        <v>29986000000</v>
      </c>
      <c r="J1604">
        <v>0</v>
      </c>
      <c r="K1604" s="2">
        <v>16017000000</v>
      </c>
      <c r="L1604" s="2">
        <f t="shared" si="100"/>
        <v>46003000000</v>
      </c>
      <c r="M1604" s="2">
        <f t="shared" si="101"/>
        <v>79063000000</v>
      </c>
      <c r="N1604" s="2">
        <f t="shared" si="102"/>
        <v>33060000000</v>
      </c>
    </row>
    <row r="1605" spans="1:14" x14ac:dyDescent="0.3">
      <c r="A1605" t="s">
        <v>537</v>
      </c>
      <c r="B1605" t="s">
        <v>2</v>
      </c>
      <c r="C1605" s="1">
        <v>41274</v>
      </c>
      <c r="D1605" s="65">
        <f t="shared" si="99"/>
        <v>2012</v>
      </c>
      <c r="E1605" s="66" t="s">
        <v>15</v>
      </c>
      <c r="F1605" s="66" t="s">
        <v>18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2">
        <f t="shared" si="100"/>
        <v>587103000</v>
      </c>
      <c r="M1605" s="2">
        <f t="shared" si="101"/>
        <v>1106027000</v>
      </c>
      <c r="N1605" s="2">
        <f t="shared" si="102"/>
        <v>518924000</v>
      </c>
    </row>
    <row r="1606" spans="1:14" x14ac:dyDescent="0.3">
      <c r="A1606" t="s">
        <v>537</v>
      </c>
      <c r="B1606" t="s">
        <v>5</v>
      </c>
      <c r="C1606" s="1">
        <v>41639</v>
      </c>
      <c r="D1606" s="65">
        <f t="shared" si="99"/>
        <v>2013</v>
      </c>
      <c r="E1606" s="66" t="s">
        <v>15</v>
      </c>
      <c r="F1606" s="66" t="s">
        <v>18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2">
        <f t="shared" si="100"/>
        <v>603419000</v>
      </c>
      <c r="M1606" s="2">
        <f t="shared" si="101"/>
        <v>1120762000</v>
      </c>
      <c r="N1606" s="2">
        <f t="shared" si="102"/>
        <v>517343000</v>
      </c>
    </row>
    <row r="1607" spans="1:14" x14ac:dyDescent="0.3">
      <c r="A1607" t="s">
        <v>537</v>
      </c>
      <c r="B1607" t="s">
        <v>6</v>
      </c>
      <c r="C1607" s="1">
        <v>42004</v>
      </c>
      <c r="D1607" s="65">
        <f t="shared" si="99"/>
        <v>2014</v>
      </c>
      <c r="E1607" s="66" t="s">
        <v>15</v>
      </c>
      <c r="F1607" s="66" t="s">
        <v>18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2">
        <f t="shared" si="100"/>
        <v>631067000</v>
      </c>
      <c r="M1607" s="2">
        <f t="shared" si="101"/>
        <v>1164431000</v>
      </c>
      <c r="N1607" s="2">
        <f t="shared" si="102"/>
        <v>533364000</v>
      </c>
    </row>
    <row r="1608" spans="1:14" x14ac:dyDescent="0.3">
      <c r="A1608" t="s">
        <v>537</v>
      </c>
      <c r="B1608" t="s">
        <v>7</v>
      </c>
      <c r="C1608" s="1">
        <v>42369</v>
      </c>
      <c r="D1608" s="65">
        <f t="shared" si="99"/>
        <v>2015</v>
      </c>
      <c r="E1608" s="66" t="s">
        <v>15</v>
      </c>
      <c r="F1608" s="66" t="s">
        <v>18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2">
        <f t="shared" si="100"/>
        <v>624415000</v>
      </c>
      <c r="M1608" s="2">
        <f t="shared" si="101"/>
        <v>1199660000</v>
      </c>
      <c r="N1608" s="2">
        <f t="shared" si="102"/>
        <v>575245000</v>
      </c>
    </row>
    <row r="1609" spans="1:14" x14ac:dyDescent="0.3">
      <c r="A1609" t="s">
        <v>538</v>
      </c>
      <c r="B1609" t="s">
        <v>2</v>
      </c>
      <c r="C1609" s="1">
        <v>41453</v>
      </c>
      <c r="D1609" s="65">
        <f t="shared" si="99"/>
        <v>2013</v>
      </c>
      <c r="E1609" s="66" t="s">
        <v>12</v>
      </c>
      <c r="F1609" s="66" t="s">
        <v>479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>
        <v>0</v>
      </c>
      <c r="L1609" s="2">
        <f t="shared" si="100"/>
        <v>3097000000</v>
      </c>
      <c r="M1609" s="2">
        <f t="shared" si="101"/>
        <v>4363000000</v>
      </c>
      <c r="N1609" s="2">
        <f t="shared" si="102"/>
        <v>1266000000</v>
      </c>
    </row>
    <row r="1610" spans="1:14" x14ac:dyDescent="0.3">
      <c r="A1610" t="s">
        <v>538</v>
      </c>
      <c r="B1610" t="s">
        <v>5</v>
      </c>
      <c r="C1610" s="1">
        <v>41817</v>
      </c>
      <c r="D1610" s="65">
        <f t="shared" si="99"/>
        <v>2014</v>
      </c>
      <c r="E1610" s="66" t="s">
        <v>12</v>
      </c>
      <c r="F1610" s="66" t="s">
        <v>479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>
        <v>0</v>
      </c>
      <c r="L1610" s="2">
        <f t="shared" si="100"/>
        <v>2569000000</v>
      </c>
      <c r="M1610" s="2">
        <f t="shared" si="101"/>
        <v>4360000000</v>
      </c>
      <c r="N1610" s="2">
        <f t="shared" si="102"/>
        <v>1791000000</v>
      </c>
    </row>
    <row r="1611" spans="1:14" x14ac:dyDescent="0.3">
      <c r="A1611" t="s">
        <v>538</v>
      </c>
      <c r="B1611" t="s">
        <v>6</v>
      </c>
      <c r="C1611" s="1">
        <v>42188</v>
      </c>
      <c r="D1611" s="65">
        <f t="shared" si="99"/>
        <v>2015</v>
      </c>
      <c r="E1611" s="66" t="s">
        <v>12</v>
      </c>
      <c r="F1611" s="66" t="s">
        <v>479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>
        <v>0</v>
      </c>
      <c r="L1611" s="2">
        <f t="shared" si="100"/>
        <v>2610000000</v>
      </c>
      <c r="M1611" s="2">
        <f t="shared" si="101"/>
        <v>4221000000</v>
      </c>
      <c r="N1611" s="2">
        <f t="shared" si="102"/>
        <v>1611000000</v>
      </c>
    </row>
    <row r="1612" spans="1:14" x14ac:dyDescent="0.3">
      <c r="A1612" t="s">
        <v>538</v>
      </c>
      <c r="B1612" t="s">
        <v>7</v>
      </c>
      <c r="C1612" s="1">
        <v>42552</v>
      </c>
      <c r="D1612" s="65">
        <f t="shared" si="99"/>
        <v>2016</v>
      </c>
      <c r="E1612" s="66" t="s">
        <v>12</v>
      </c>
      <c r="F1612" s="66" t="s">
        <v>479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>
        <v>0</v>
      </c>
      <c r="L1612" s="2">
        <f t="shared" si="100"/>
        <v>2969000000</v>
      </c>
      <c r="M1612" s="2">
        <f t="shared" si="101"/>
        <v>3435000000</v>
      </c>
      <c r="N1612" s="2">
        <f t="shared" si="102"/>
        <v>466000000</v>
      </c>
    </row>
    <row r="1613" spans="1:14" x14ac:dyDescent="0.3">
      <c r="A1613" t="s">
        <v>539</v>
      </c>
      <c r="B1613" t="s">
        <v>2</v>
      </c>
      <c r="C1613" s="1">
        <v>41274</v>
      </c>
      <c r="D1613" s="65">
        <f t="shared" si="99"/>
        <v>2012</v>
      </c>
      <c r="E1613" s="66" t="s">
        <v>32</v>
      </c>
      <c r="F1613" s="66" t="s">
        <v>35</v>
      </c>
      <c r="G1613" s="2">
        <v>4246400000</v>
      </c>
      <c r="H1613" s="2">
        <v>2760500000</v>
      </c>
      <c r="I1613" s="2">
        <v>121400000</v>
      </c>
      <c r="J1613">
        <v>0</v>
      </c>
      <c r="K1613" s="2">
        <v>364200000</v>
      </c>
      <c r="L1613" s="2">
        <f t="shared" si="100"/>
        <v>485600000</v>
      </c>
      <c r="M1613" s="2">
        <f t="shared" si="101"/>
        <v>1485900000</v>
      </c>
      <c r="N1613" s="2">
        <f t="shared" si="102"/>
        <v>1000300000</v>
      </c>
    </row>
    <row r="1614" spans="1:14" x14ac:dyDescent="0.3">
      <c r="A1614" t="s">
        <v>539</v>
      </c>
      <c r="B1614" t="s">
        <v>5</v>
      </c>
      <c r="C1614" s="1">
        <v>41639</v>
      </c>
      <c r="D1614" s="65">
        <f t="shared" si="99"/>
        <v>2013</v>
      </c>
      <c r="E1614" s="66" t="s">
        <v>32</v>
      </c>
      <c r="F1614" s="66" t="s">
        <v>35</v>
      </c>
      <c r="G1614" s="2">
        <v>4519000000</v>
      </c>
      <c r="H1614" s="2">
        <v>2982100000</v>
      </c>
      <c r="I1614" s="2">
        <v>116700000</v>
      </c>
      <c r="J1614">
        <v>0</v>
      </c>
      <c r="K1614" s="2">
        <v>340100000</v>
      </c>
      <c r="L1614" s="2">
        <f t="shared" si="100"/>
        <v>456800000</v>
      </c>
      <c r="M1614" s="2">
        <f t="shared" si="101"/>
        <v>1536900000</v>
      </c>
      <c r="N1614" s="2">
        <f t="shared" si="102"/>
        <v>1080100000</v>
      </c>
    </row>
    <row r="1615" spans="1:14" x14ac:dyDescent="0.3">
      <c r="A1615" t="s">
        <v>539</v>
      </c>
      <c r="B1615" t="s">
        <v>6</v>
      </c>
      <c r="C1615" s="1">
        <v>42004</v>
      </c>
      <c r="D1615" s="65">
        <f t="shared" si="99"/>
        <v>2014</v>
      </c>
      <c r="E1615" s="66" t="s">
        <v>32</v>
      </c>
      <c r="F1615" s="66" t="s">
        <v>35</v>
      </c>
      <c r="G1615" s="2">
        <v>4997100000</v>
      </c>
      <c r="H1615" s="2">
        <v>3371800000</v>
      </c>
      <c r="I1615" s="2">
        <v>121800000</v>
      </c>
      <c r="J1615">
        <v>0</v>
      </c>
      <c r="K1615" s="2">
        <v>391400000</v>
      </c>
      <c r="L1615" s="2">
        <f t="shared" si="100"/>
        <v>513200000</v>
      </c>
      <c r="M1615" s="2">
        <f t="shared" si="101"/>
        <v>1625300000</v>
      </c>
      <c r="N1615" s="2">
        <f t="shared" si="102"/>
        <v>1112100000</v>
      </c>
    </row>
    <row r="1616" spans="1:14" x14ac:dyDescent="0.3">
      <c r="A1616" t="s">
        <v>539</v>
      </c>
      <c r="B1616" t="s">
        <v>7</v>
      </c>
      <c r="C1616" s="1">
        <v>42369</v>
      </c>
      <c r="D1616" s="65">
        <f t="shared" si="99"/>
        <v>2015</v>
      </c>
      <c r="E1616" s="66" t="s">
        <v>32</v>
      </c>
      <c r="F1616" s="66" t="s">
        <v>35</v>
      </c>
      <c r="G1616" s="2">
        <v>5926100000</v>
      </c>
      <c r="H1616" s="2">
        <v>3949400000</v>
      </c>
      <c r="I1616" s="2">
        <v>164400000</v>
      </c>
      <c r="J1616">
        <v>0</v>
      </c>
      <c r="K1616" s="2">
        <v>561800000</v>
      </c>
      <c r="L1616" s="2">
        <f t="shared" si="100"/>
        <v>726200000</v>
      </c>
      <c r="M1616" s="2">
        <f t="shared" si="101"/>
        <v>1976700000</v>
      </c>
      <c r="N1616" s="2">
        <f t="shared" si="102"/>
        <v>1250500000</v>
      </c>
    </row>
    <row r="1617" spans="1:14" x14ac:dyDescent="0.3">
      <c r="A1617" t="s">
        <v>540</v>
      </c>
      <c r="B1617" t="s">
        <v>2</v>
      </c>
      <c r="C1617" s="1">
        <v>41274</v>
      </c>
      <c r="D1617" s="65">
        <f t="shared" si="99"/>
        <v>2012</v>
      </c>
      <c r="E1617" s="66" t="s">
        <v>37</v>
      </c>
      <c r="F1617" s="66" t="s">
        <v>95</v>
      </c>
      <c r="G1617" s="2">
        <v>91247000000</v>
      </c>
      <c r="H1617" s="2">
        <v>1727000000</v>
      </c>
      <c r="I1617" s="2">
        <v>48724000000</v>
      </c>
      <c r="J1617">
        <v>0</v>
      </c>
      <c r="K1617" s="2">
        <v>8891000000</v>
      </c>
      <c r="L1617" s="2">
        <f t="shared" si="100"/>
        <v>57615000000</v>
      </c>
      <c r="M1617" s="2">
        <f t="shared" si="101"/>
        <v>89520000000</v>
      </c>
      <c r="N1617" s="2">
        <f t="shared" si="102"/>
        <v>31905000000</v>
      </c>
    </row>
    <row r="1618" spans="1:14" x14ac:dyDescent="0.3">
      <c r="A1618" t="s">
        <v>540</v>
      </c>
      <c r="B1618" t="s">
        <v>5</v>
      </c>
      <c r="C1618" s="1">
        <v>41639</v>
      </c>
      <c r="D1618" s="65">
        <f t="shared" si="99"/>
        <v>2013</v>
      </c>
      <c r="E1618" s="66" t="s">
        <v>37</v>
      </c>
      <c r="F1618" s="66" t="s">
        <v>95</v>
      </c>
      <c r="G1618" s="2">
        <v>88069000000</v>
      </c>
      <c r="H1618" s="2">
        <v>1337000000</v>
      </c>
      <c r="I1618" s="2">
        <v>47338000000</v>
      </c>
      <c r="J1618">
        <v>0</v>
      </c>
      <c r="K1618" s="2">
        <v>3813000000</v>
      </c>
      <c r="L1618" s="2">
        <f t="shared" si="100"/>
        <v>51151000000</v>
      </c>
      <c r="M1618" s="2">
        <f t="shared" si="101"/>
        <v>86732000000</v>
      </c>
      <c r="N1618" s="2">
        <f t="shared" si="102"/>
        <v>35581000000</v>
      </c>
    </row>
    <row r="1619" spans="1:14" x14ac:dyDescent="0.3">
      <c r="A1619" t="s">
        <v>540</v>
      </c>
      <c r="B1619" t="s">
        <v>6</v>
      </c>
      <c r="C1619" s="1">
        <v>42004</v>
      </c>
      <c r="D1619" s="65">
        <f t="shared" si="99"/>
        <v>2014</v>
      </c>
      <c r="E1619" s="66" t="s">
        <v>37</v>
      </c>
      <c r="F1619" s="66" t="s">
        <v>95</v>
      </c>
      <c r="G1619" s="2">
        <v>88372000000</v>
      </c>
      <c r="H1619" s="2">
        <v>1096000000</v>
      </c>
      <c r="I1619" s="2">
        <v>47667000000</v>
      </c>
      <c r="J1619">
        <v>0</v>
      </c>
      <c r="K1619" s="2">
        <v>2765000000</v>
      </c>
      <c r="L1619" s="2">
        <f t="shared" si="100"/>
        <v>50432000000</v>
      </c>
      <c r="M1619" s="2">
        <f t="shared" si="101"/>
        <v>87276000000</v>
      </c>
      <c r="N1619" s="2">
        <f t="shared" si="102"/>
        <v>36844000000</v>
      </c>
    </row>
    <row r="1620" spans="1:14" x14ac:dyDescent="0.3">
      <c r="A1620" t="s">
        <v>540</v>
      </c>
      <c r="B1620" t="s">
        <v>7</v>
      </c>
      <c r="C1620" s="1">
        <v>42369</v>
      </c>
      <c r="D1620" s="65">
        <f t="shared" si="99"/>
        <v>2015</v>
      </c>
      <c r="E1620" s="66" t="s">
        <v>37</v>
      </c>
      <c r="F1620" s="66" t="s">
        <v>95</v>
      </c>
      <c r="G1620" s="2">
        <v>90033000000</v>
      </c>
      <c r="H1620" s="2">
        <v>963000000</v>
      </c>
      <c r="I1620" s="2">
        <v>48728000000</v>
      </c>
      <c r="J1620">
        <v>0</v>
      </c>
      <c r="K1620" s="2">
        <v>3688000000</v>
      </c>
      <c r="L1620" s="2">
        <f t="shared" si="100"/>
        <v>52416000000</v>
      </c>
      <c r="M1620" s="2">
        <f t="shared" si="101"/>
        <v>89070000000</v>
      </c>
      <c r="N1620" s="2">
        <f t="shared" si="102"/>
        <v>36654000000</v>
      </c>
    </row>
    <row r="1621" spans="1:14" x14ac:dyDescent="0.3">
      <c r="A1621" t="s">
        <v>541</v>
      </c>
      <c r="B1621" t="s">
        <v>2</v>
      </c>
      <c r="C1621" s="1">
        <v>41546</v>
      </c>
      <c r="D1621" s="65">
        <f t="shared" si="99"/>
        <v>2013</v>
      </c>
      <c r="E1621" s="66" t="s">
        <v>26</v>
      </c>
      <c r="F1621" s="66" t="s">
        <v>336</v>
      </c>
      <c r="G1621" s="2">
        <v>12917000000</v>
      </c>
      <c r="H1621" s="2">
        <v>8288000000</v>
      </c>
      <c r="I1621" s="2">
        <v>3682000000</v>
      </c>
      <c r="J1621">
        <v>0</v>
      </c>
      <c r="K1621">
        <v>0</v>
      </c>
      <c r="L1621" s="2">
        <f t="shared" si="100"/>
        <v>3682000000</v>
      </c>
      <c r="M1621" s="2">
        <f t="shared" si="101"/>
        <v>4629000000</v>
      </c>
      <c r="N1621" s="2">
        <f t="shared" si="102"/>
        <v>947000000</v>
      </c>
    </row>
    <row r="1622" spans="1:14" x14ac:dyDescent="0.3">
      <c r="A1622" t="s">
        <v>541</v>
      </c>
      <c r="B1622" t="s">
        <v>5</v>
      </c>
      <c r="C1622" s="1">
        <v>41910</v>
      </c>
      <c r="D1622" s="65">
        <f t="shared" si="99"/>
        <v>2014</v>
      </c>
      <c r="E1622" s="66" t="s">
        <v>26</v>
      </c>
      <c r="F1622" s="66" t="s">
        <v>336</v>
      </c>
      <c r="G1622" s="2">
        <v>14194000000</v>
      </c>
      <c r="H1622" s="2">
        <v>9150000000</v>
      </c>
      <c r="I1622" s="2">
        <v>4032000000</v>
      </c>
      <c r="J1622">
        <v>0</v>
      </c>
      <c r="K1622">
        <v>0</v>
      </c>
      <c r="L1622" s="2">
        <f t="shared" si="100"/>
        <v>4032000000</v>
      </c>
      <c r="M1622" s="2">
        <f t="shared" si="101"/>
        <v>5044000000</v>
      </c>
      <c r="N1622" s="2">
        <f t="shared" si="102"/>
        <v>1012000000</v>
      </c>
    </row>
    <row r="1623" spans="1:14" x14ac:dyDescent="0.3">
      <c r="A1623" t="s">
        <v>541</v>
      </c>
      <c r="B1623" t="s">
        <v>6</v>
      </c>
      <c r="C1623" s="1">
        <v>42274</v>
      </c>
      <c r="D1623" s="65">
        <f t="shared" si="99"/>
        <v>2015</v>
      </c>
      <c r="E1623" s="66" t="s">
        <v>26</v>
      </c>
      <c r="F1623" s="66" t="s">
        <v>336</v>
      </c>
      <c r="G1623" s="2">
        <v>15389000000</v>
      </c>
      <c r="H1623" s="2">
        <v>9973000000</v>
      </c>
      <c r="I1623" s="2">
        <v>4472000000</v>
      </c>
      <c r="J1623">
        <v>0</v>
      </c>
      <c r="K1623">
        <v>0</v>
      </c>
      <c r="L1623" s="2">
        <f t="shared" si="100"/>
        <v>4472000000</v>
      </c>
      <c r="M1623" s="2">
        <f t="shared" si="101"/>
        <v>5416000000</v>
      </c>
      <c r="N1623" s="2">
        <f t="shared" si="102"/>
        <v>944000000</v>
      </c>
    </row>
    <row r="1624" spans="1:14" x14ac:dyDescent="0.3">
      <c r="A1624" t="s">
        <v>541</v>
      </c>
      <c r="B1624" t="s">
        <v>7</v>
      </c>
      <c r="C1624" s="1">
        <v>42638</v>
      </c>
      <c r="D1624" s="65">
        <f t="shared" si="99"/>
        <v>2016</v>
      </c>
      <c r="E1624" s="66" t="s">
        <v>26</v>
      </c>
      <c r="F1624" s="66" t="s">
        <v>336</v>
      </c>
      <c r="G1624" s="2">
        <v>15724000000</v>
      </c>
      <c r="H1624" s="2">
        <v>10313000000</v>
      </c>
      <c r="I1624" s="2">
        <v>4477000000</v>
      </c>
      <c r="J1624">
        <v>0</v>
      </c>
      <c r="K1624">
        <v>0</v>
      </c>
      <c r="L1624" s="2">
        <f t="shared" si="100"/>
        <v>4477000000</v>
      </c>
      <c r="M1624" s="2">
        <f t="shared" si="101"/>
        <v>5411000000</v>
      </c>
      <c r="N1624" s="2">
        <f t="shared" si="102"/>
        <v>934000000</v>
      </c>
    </row>
    <row r="1625" spans="1:14" x14ac:dyDescent="0.3">
      <c r="A1625" t="s">
        <v>542</v>
      </c>
      <c r="B1625" t="s">
        <v>2</v>
      </c>
      <c r="C1625" s="1">
        <v>41639</v>
      </c>
      <c r="D1625" s="65">
        <f t="shared" si="99"/>
        <v>2013</v>
      </c>
      <c r="E1625" s="66" t="s">
        <v>9</v>
      </c>
      <c r="F1625" s="66" t="s">
        <v>470</v>
      </c>
      <c r="G1625" s="2">
        <v>18769000000</v>
      </c>
      <c r="H1625" s="2">
        <v>15471000000</v>
      </c>
      <c r="I1625" s="2">
        <v>1828000000</v>
      </c>
      <c r="J1625">
        <v>0</v>
      </c>
      <c r="K1625" s="2">
        <v>25000000</v>
      </c>
      <c r="L1625" s="2">
        <f t="shared" si="100"/>
        <v>1853000000</v>
      </c>
      <c r="M1625" s="2">
        <f t="shared" si="101"/>
        <v>3298000000</v>
      </c>
      <c r="N1625" s="2">
        <f t="shared" si="102"/>
        <v>1445000000</v>
      </c>
    </row>
    <row r="1626" spans="1:14" x14ac:dyDescent="0.3">
      <c r="A1626" t="s">
        <v>542</v>
      </c>
      <c r="B1626" t="s">
        <v>5</v>
      </c>
      <c r="C1626" s="1">
        <v>42004</v>
      </c>
      <c r="D1626" s="65">
        <f t="shared" si="99"/>
        <v>2014</v>
      </c>
      <c r="E1626" s="66" t="s">
        <v>9</v>
      </c>
      <c r="F1626" s="66" t="s">
        <v>470</v>
      </c>
      <c r="G1626" s="2">
        <v>19872000000</v>
      </c>
      <c r="H1626" s="2">
        <v>16477000000</v>
      </c>
      <c r="I1626" s="2">
        <v>2038000000</v>
      </c>
      <c r="J1626">
        <v>0</v>
      </c>
      <c r="K1626" s="2">
        <v>33000000</v>
      </c>
      <c r="L1626" s="2">
        <f t="shared" si="100"/>
        <v>2071000000</v>
      </c>
      <c r="M1626" s="2">
        <f t="shared" si="101"/>
        <v>3395000000</v>
      </c>
      <c r="N1626" s="2">
        <f t="shared" si="102"/>
        <v>1324000000</v>
      </c>
    </row>
    <row r="1627" spans="1:14" x14ac:dyDescent="0.3">
      <c r="A1627" t="s">
        <v>542</v>
      </c>
      <c r="B1627" t="s">
        <v>6</v>
      </c>
      <c r="C1627" s="1">
        <v>42369</v>
      </c>
      <c r="D1627" s="65">
        <f t="shared" si="99"/>
        <v>2015</v>
      </c>
      <c r="E1627" s="66" t="s">
        <v>9</v>
      </c>
      <c r="F1627" s="66" t="s">
        <v>470</v>
      </c>
      <c r="G1627" s="2">
        <v>20891000000</v>
      </c>
      <c r="H1627" s="2">
        <v>17201000000</v>
      </c>
      <c r="I1627" s="2">
        <v>2130000000</v>
      </c>
      <c r="J1627">
        <v>0</v>
      </c>
      <c r="K1627" s="2">
        <v>74000000</v>
      </c>
      <c r="L1627" s="2">
        <f t="shared" si="100"/>
        <v>2204000000</v>
      </c>
      <c r="M1627" s="2">
        <f t="shared" si="101"/>
        <v>3690000000</v>
      </c>
      <c r="N1627" s="2">
        <f t="shared" si="102"/>
        <v>1486000000</v>
      </c>
    </row>
    <row r="1628" spans="1:14" x14ac:dyDescent="0.3">
      <c r="A1628" t="s">
        <v>542</v>
      </c>
      <c r="B1628" t="s">
        <v>7</v>
      </c>
      <c r="C1628" s="1">
        <v>42735</v>
      </c>
      <c r="D1628" s="65">
        <f t="shared" si="99"/>
        <v>2016</v>
      </c>
      <c r="E1628" s="66" t="s">
        <v>9</v>
      </c>
      <c r="F1628" s="66" t="s">
        <v>470</v>
      </c>
      <c r="G1628" s="2">
        <v>20718000000</v>
      </c>
      <c r="H1628" s="2">
        <v>17036000000</v>
      </c>
      <c r="I1628" s="2">
        <v>2084000000</v>
      </c>
      <c r="J1628">
        <v>0</v>
      </c>
      <c r="K1628" s="2">
        <v>71000000</v>
      </c>
      <c r="L1628" s="2">
        <f t="shared" si="100"/>
        <v>2155000000</v>
      </c>
      <c r="M1628" s="2">
        <f t="shared" si="101"/>
        <v>3682000000</v>
      </c>
      <c r="N1628" s="2">
        <f t="shared" si="102"/>
        <v>1527000000</v>
      </c>
    </row>
    <row r="1629" spans="1:14" x14ac:dyDescent="0.3">
      <c r="A1629" t="s">
        <v>543</v>
      </c>
      <c r="B1629" t="s">
        <v>2</v>
      </c>
      <c r="C1629" s="1">
        <v>41639</v>
      </c>
      <c r="D1629" s="65">
        <f t="shared" si="99"/>
        <v>2013</v>
      </c>
      <c r="E1629" s="66" t="s">
        <v>3</v>
      </c>
      <c r="F1629" s="66" t="s">
        <v>544</v>
      </c>
      <c r="G1629" s="2">
        <v>13983000000</v>
      </c>
      <c r="H1629" s="2">
        <v>9112000000</v>
      </c>
      <c r="I1629" s="2">
        <v>1468000000</v>
      </c>
      <c r="J1629">
        <v>0</v>
      </c>
      <c r="K1629" s="2">
        <v>1333000000</v>
      </c>
      <c r="L1629" s="2">
        <f t="shared" si="100"/>
        <v>2801000000</v>
      </c>
      <c r="M1629" s="2">
        <f t="shared" si="101"/>
        <v>4871000000</v>
      </c>
      <c r="N1629" s="2">
        <f t="shared" si="102"/>
        <v>2070000000</v>
      </c>
    </row>
    <row r="1630" spans="1:14" x14ac:dyDescent="0.3">
      <c r="A1630" t="s">
        <v>543</v>
      </c>
      <c r="B1630" t="s">
        <v>5</v>
      </c>
      <c r="C1630" s="1">
        <v>42004</v>
      </c>
      <c r="D1630" s="65">
        <f t="shared" si="99"/>
        <v>2014</v>
      </c>
      <c r="E1630" s="66" t="s">
        <v>3</v>
      </c>
      <c r="F1630" s="66" t="s">
        <v>544</v>
      </c>
      <c r="G1630" s="2">
        <v>13996000000</v>
      </c>
      <c r="H1630" s="2">
        <v>9002000000</v>
      </c>
      <c r="I1630" s="2">
        <v>1481000000</v>
      </c>
      <c r="J1630">
        <v>0</v>
      </c>
      <c r="K1630" s="2">
        <v>1292000000</v>
      </c>
      <c r="L1630" s="2">
        <f t="shared" si="100"/>
        <v>2773000000</v>
      </c>
      <c r="M1630" s="2">
        <f t="shared" si="101"/>
        <v>4994000000</v>
      </c>
      <c r="N1630" s="2">
        <f t="shared" si="102"/>
        <v>2221000000</v>
      </c>
    </row>
    <row r="1631" spans="1:14" x14ac:dyDescent="0.3">
      <c r="A1631" t="s">
        <v>543</v>
      </c>
      <c r="B1631" t="s">
        <v>6</v>
      </c>
      <c r="C1631" s="1">
        <v>42369</v>
      </c>
      <c r="D1631" s="65">
        <f t="shared" si="99"/>
        <v>2015</v>
      </c>
      <c r="E1631" s="66" t="s">
        <v>3</v>
      </c>
      <c r="F1631" s="66" t="s">
        <v>544</v>
      </c>
      <c r="G1631" s="2">
        <v>12961000000</v>
      </c>
      <c r="H1631" s="2">
        <v>8231000000</v>
      </c>
      <c r="I1631" s="2">
        <v>1343000000</v>
      </c>
      <c r="J1631">
        <v>0</v>
      </c>
      <c r="K1631" s="2">
        <v>1245000000</v>
      </c>
      <c r="L1631" s="2">
        <f t="shared" si="100"/>
        <v>2588000000</v>
      </c>
      <c r="M1631" s="2">
        <f t="shared" si="101"/>
        <v>4730000000</v>
      </c>
      <c r="N1631" s="2">
        <f t="shared" si="102"/>
        <v>2142000000</v>
      </c>
    </row>
    <row r="1632" spans="1:14" x14ac:dyDescent="0.3">
      <c r="A1632" t="s">
        <v>543</v>
      </c>
      <c r="B1632" t="s">
        <v>7</v>
      </c>
      <c r="C1632" s="1">
        <v>42735</v>
      </c>
      <c r="D1632" s="65">
        <f t="shared" si="99"/>
        <v>2016</v>
      </c>
      <c r="E1632" s="66" t="s">
        <v>3</v>
      </c>
      <c r="F1632" s="66" t="s">
        <v>544</v>
      </c>
      <c r="G1632" s="2">
        <v>13609000000</v>
      </c>
      <c r="H1632" s="2">
        <v>8486000000</v>
      </c>
      <c r="I1632" s="2">
        <v>1410000000</v>
      </c>
      <c r="J1632">
        <v>0</v>
      </c>
      <c r="K1632" s="2">
        <v>1301000000</v>
      </c>
      <c r="L1632" s="2">
        <f t="shared" si="100"/>
        <v>2711000000</v>
      </c>
      <c r="M1632" s="2">
        <f t="shared" si="101"/>
        <v>5123000000</v>
      </c>
      <c r="N1632" s="2">
        <f t="shared" si="102"/>
        <v>2412000000</v>
      </c>
    </row>
    <row r="1633" spans="1:14" x14ac:dyDescent="0.3">
      <c r="A1633" t="s">
        <v>545</v>
      </c>
      <c r="B1633" t="s">
        <v>2</v>
      </c>
      <c r="C1633" s="1">
        <v>41274</v>
      </c>
      <c r="D1633" s="65">
        <f t="shared" si="99"/>
        <v>2012</v>
      </c>
      <c r="E1633" s="66" t="s">
        <v>73</v>
      </c>
      <c r="F1633" s="66" t="s">
        <v>74</v>
      </c>
      <c r="G1633" s="2">
        <v>7486000000</v>
      </c>
      <c r="H1633" s="2">
        <v>4523000000</v>
      </c>
      <c r="I1633" s="2">
        <v>595000000</v>
      </c>
      <c r="J1633">
        <v>0</v>
      </c>
      <c r="K1633" s="2">
        <v>756000000</v>
      </c>
      <c r="L1633" s="2">
        <f t="shared" si="100"/>
        <v>1351000000</v>
      </c>
      <c r="M1633" s="2">
        <f t="shared" si="101"/>
        <v>2963000000</v>
      </c>
      <c r="N1633" s="2">
        <f t="shared" si="102"/>
        <v>1612000000</v>
      </c>
    </row>
    <row r="1634" spans="1:14" x14ac:dyDescent="0.3">
      <c r="A1634" t="s">
        <v>545</v>
      </c>
      <c r="B1634" t="s">
        <v>5</v>
      </c>
      <c r="C1634" s="1">
        <v>41639</v>
      </c>
      <c r="D1634" s="65">
        <f t="shared" si="99"/>
        <v>2013</v>
      </c>
      <c r="E1634" s="66" t="s">
        <v>73</v>
      </c>
      <c r="F1634" s="66" t="s">
        <v>74</v>
      </c>
      <c r="G1634" s="2">
        <v>6860000000</v>
      </c>
      <c r="H1634" s="2">
        <v>4124000000</v>
      </c>
      <c r="I1634" s="2">
        <v>546000000</v>
      </c>
      <c r="J1634">
        <v>0</v>
      </c>
      <c r="K1634" s="2">
        <v>815000000</v>
      </c>
      <c r="L1634" s="2">
        <f t="shared" si="100"/>
        <v>1361000000</v>
      </c>
      <c r="M1634" s="2">
        <f t="shared" si="101"/>
        <v>2736000000</v>
      </c>
      <c r="N1634" s="2">
        <f t="shared" si="102"/>
        <v>1375000000</v>
      </c>
    </row>
    <row r="1635" spans="1:14" x14ac:dyDescent="0.3">
      <c r="A1635" t="s">
        <v>545</v>
      </c>
      <c r="B1635" t="s">
        <v>6</v>
      </c>
      <c r="C1635" s="1">
        <v>42004</v>
      </c>
      <c r="D1635" s="65">
        <f t="shared" si="99"/>
        <v>2014</v>
      </c>
      <c r="E1635" s="66" t="s">
        <v>73</v>
      </c>
      <c r="F1635" s="66" t="s">
        <v>74</v>
      </c>
      <c r="G1635" s="2">
        <v>7637000000</v>
      </c>
      <c r="H1635" s="2">
        <v>4508000000</v>
      </c>
      <c r="I1635" s="2">
        <v>384000000</v>
      </c>
      <c r="J1635">
        <v>0</v>
      </c>
      <c r="K1635" s="2">
        <v>1176000000</v>
      </c>
      <c r="L1635" s="2">
        <f t="shared" si="100"/>
        <v>1560000000</v>
      </c>
      <c r="M1635" s="2">
        <f t="shared" si="101"/>
        <v>3129000000</v>
      </c>
      <c r="N1635" s="2">
        <f t="shared" si="102"/>
        <v>1569000000</v>
      </c>
    </row>
    <row r="1636" spans="1:14" x14ac:dyDescent="0.3">
      <c r="A1636" t="s">
        <v>545</v>
      </c>
      <c r="B1636" t="s">
        <v>7</v>
      </c>
      <c r="C1636" s="1">
        <v>42369</v>
      </c>
      <c r="D1636" s="65">
        <f t="shared" si="99"/>
        <v>2015</v>
      </c>
      <c r="E1636" s="66" t="s">
        <v>73</v>
      </c>
      <c r="F1636" s="66" t="s">
        <v>74</v>
      </c>
      <c r="G1636" s="2">
        <v>7360000000</v>
      </c>
      <c r="H1636" s="2">
        <v>3434000000</v>
      </c>
      <c r="I1636" s="2">
        <v>864000000</v>
      </c>
      <c r="J1636">
        <v>0</v>
      </c>
      <c r="K1636" s="2">
        <v>1738000000</v>
      </c>
      <c r="L1636" s="2">
        <f t="shared" si="100"/>
        <v>2602000000</v>
      </c>
      <c r="M1636" s="2">
        <f t="shared" si="101"/>
        <v>3926000000</v>
      </c>
      <c r="N1636" s="2">
        <f t="shared" si="102"/>
        <v>1324000000</v>
      </c>
    </row>
    <row r="1637" spans="1:14" x14ac:dyDescent="0.3">
      <c r="A1637" t="s">
        <v>546</v>
      </c>
      <c r="B1637" t="s">
        <v>2</v>
      </c>
      <c r="C1637" s="1">
        <v>41305</v>
      </c>
      <c r="D1637" s="65">
        <f t="shared" si="99"/>
        <v>2013</v>
      </c>
      <c r="E1637" s="66" t="s">
        <v>26</v>
      </c>
      <c r="F1637" s="66" t="s">
        <v>158</v>
      </c>
      <c r="G1637" s="2">
        <v>468651000000</v>
      </c>
      <c r="H1637" s="2">
        <v>352297000000</v>
      </c>
      <c r="I1637" s="2">
        <v>88629000000</v>
      </c>
      <c r="J1637">
        <v>0</v>
      </c>
      <c r="K1637">
        <v>0</v>
      </c>
      <c r="L1637" s="2">
        <f t="shared" si="100"/>
        <v>88629000000</v>
      </c>
      <c r="M1637" s="2">
        <f t="shared" si="101"/>
        <v>116354000000</v>
      </c>
      <c r="N1637" s="2">
        <f t="shared" si="102"/>
        <v>27725000000</v>
      </c>
    </row>
    <row r="1638" spans="1:14" x14ac:dyDescent="0.3">
      <c r="A1638" t="s">
        <v>546</v>
      </c>
      <c r="B1638" t="s">
        <v>5</v>
      </c>
      <c r="C1638" s="1">
        <v>41670</v>
      </c>
      <c r="D1638" s="65">
        <f t="shared" si="99"/>
        <v>2014</v>
      </c>
      <c r="E1638" s="66" t="s">
        <v>26</v>
      </c>
      <c r="F1638" s="66" t="s">
        <v>158</v>
      </c>
      <c r="G1638" s="2">
        <v>476294000000</v>
      </c>
      <c r="H1638" s="2">
        <v>358069000000</v>
      </c>
      <c r="I1638" s="2">
        <v>91353000000</v>
      </c>
      <c r="J1638">
        <v>0</v>
      </c>
      <c r="K1638">
        <v>0</v>
      </c>
      <c r="L1638" s="2">
        <f t="shared" si="100"/>
        <v>91353000000</v>
      </c>
      <c r="M1638" s="2">
        <f t="shared" si="101"/>
        <v>118225000000</v>
      </c>
      <c r="N1638" s="2">
        <f t="shared" si="102"/>
        <v>26872000000</v>
      </c>
    </row>
    <row r="1639" spans="1:14" x14ac:dyDescent="0.3">
      <c r="A1639" t="s">
        <v>546</v>
      </c>
      <c r="B1639" t="s">
        <v>6</v>
      </c>
      <c r="C1639" s="1">
        <v>42035</v>
      </c>
      <c r="D1639" s="65">
        <f t="shared" si="99"/>
        <v>2015</v>
      </c>
      <c r="E1639" s="66" t="s">
        <v>26</v>
      </c>
      <c r="F1639" s="66" t="s">
        <v>158</v>
      </c>
      <c r="G1639" s="2">
        <v>485651000000</v>
      </c>
      <c r="H1639" s="2">
        <v>365086000000</v>
      </c>
      <c r="I1639" s="2">
        <v>93418000000</v>
      </c>
      <c r="J1639">
        <v>0</v>
      </c>
      <c r="K1639">
        <v>0</v>
      </c>
      <c r="L1639" s="2">
        <f t="shared" si="100"/>
        <v>93418000000</v>
      </c>
      <c r="M1639" s="2">
        <f t="shared" si="101"/>
        <v>120565000000</v>
      </c>
      <c r="N1639" s="2">
        <f t="shared" si="102"/>
        <v>27147000000</v>
      </c>
    </row>
    <row r="1640" spans="1:14" x14ac:dyDescent="0.3">
      <c r="A1640" t="s">
        <v>546</v>
      </c>
      <c r="B1640" t="s">
        <v>7</v>
      </c>
      <c r="C1640" s="1">
        <v>42400</v>
      </c>
      <c r="D1640" s="65">
        <f t="shared" si="99"/>
        <v>2016</v>
      </c>
      <c r="E1640" s="66" t="s">
        <v>26</v>
      </c>
      <c r="F1640" s="66" t="s">
        <v>158</v>
      </c>
      <c r="G1640" s="2">
        <v>482130000000</v>
      </c>
      <c r="H1640" s="2">
        <v>360984000000</v>
      </c>
      <c r="I1640" s="2">
        <v>97041000000</v>
      </c>
      <c r="J1640">
        <v>0</v>
      </c>
      <c r="K1640">
        <v>0</v>
      </c>
      <c r="L1640" s="2">
        <f t="shared" si="100"/>
        <v>97041000000</v>
      </c>
      <c r="M1640" s="2">
        <f t="shared" si="101"/>
        <v>121146000000</v>
      </c>
      <c r="N1640" s="2">
        <f t="shared" si="102"/>
        <v>24105000000</v>
      </c>
    </row>
    <row r="1641" spans="1:14" x14ac:dyDescent="0.3">
      <c r="A1641" t="s">
        <v>547</v>
      </c>
      <c r="B1641" t="s">
        <v>2</v>
      </c>
      <c r="C1641" s="1">
        <v>41912</v>
      </c>
      <c r="D1641" s="65">
        <f t="shared" si="99"/>
        <v>2014</v>
      </c>
      <c r="E1641" s="66" t="s">
        <v>49</v>
      </c>
      <c r="F1641" s="66" t="s">
        <v>86</v>
      </c>
      <c r="G1641" s="2">
        <v>9895100000</v>
      </c>
      <c r="H1641" s="2">
        <v>7961500000</v>
      </c>
      <c r="I1641" s="2">
        <v>937600000</v>
      </c>
      <c r="J1641">
        <v>0</v>
      </c>
      <c r="K1641" s="2">
        <v>86000000</v>
      </c>
      <c r="L1641" s="2">
        <f t="shared" si="100"/>
        <v>1023600000</v>
      </c>
      <c r="M1641" s="2">
        <f t="shared" si="101"/>
        <v>1933600000</v>
      </c>
      <c r="N1641" s="2">
        <f t="shared" si="102"/>
        <v>910000000</v>
      </c>
    </row>
    <row r="1642" spans="1:14" x14ac:dyDescent="0.3">
      <c r="A1642" t="s">
        <v>547</v>
      </c>
      <c r="B1642" t="s">
        <v>5</v>
      </c>
      <c r="C1642" s="1">
        <v>42277</v>
      </c>
      <c r="D1642" s="65">
        <f t="shared" si="99"/>
        <v>2015</v>
      </c>
      <c r="E1642" s="66" t="s">
        <v>49</v>
      </c>
      <c r="F1642" s="66" t="s">
        <v>86</v>
      </c>
      <c r="G1642" s="2">
        <v>11124800000</v>
      </c>
      <c r="H1642" s="2">
        <v>8986500000</v>
      </c>
      <c r="I1642" s="2">
        <v>1026100000</v>
      </c>
      <c r="J1642">
        <v>0</v>
      </c>
      <c r="K1642" s="2">
        <v>118900000</v>
      </c>
      <c r="L1642" s="2">
        <f t="shared" si="100"/>
        <v>1145000000</v>
      </c>
      <c r="M1642" s="2">
        <f t="shared" si="101"/>
        <v>2138300000</v>
      </c>
      <c r="N1642" s="2">
        <f t="shared" si="102"/>
        <v>993300000</v>
      </c>
    </row>
    <row r="1643" spans="1:14" x14ac:dyDescent="0.3">
      <c r="A1643" t="s">
        <v>547</v>
      </c>
      <c r="B1643" t="s">
        <v>6</v>
      </c>
      <c r="C1643" s="1">
        <v>42643</v>
      </c>
      <c r="D1643" s="65">
        <f t="shared" si="99"/>
        <v>2016</v>
      </c>
      <c r="E1643" s="66" t="s">
        <v>49</v>
      </c>
      <c r="F1643" s="66" t="s">
        <v>86</v>
      </c>
      <c r="G1643" s="2">
        <v>14171800000</v>
      </c>
      <c r="H1643" s="2">
        <v>11413200000</v>
      </c>
      <c r="I1643" s="2">
        <v>1750100000</v>
      </c>
      <c r="J1643">
        <v>0</v>
      </c>
      <c r="K1643" s="2">
        <v>211800000</v>
      </c>
      <c r="L1643" s="2">
        <f t="shared" si="100"/>
        <v>1961900000</v>
      </c>
      <c r="M1643" s="2">
        <f t="shared" si="101"/>
        <v>2758600000</v>
      </c>
      <c r="N1643" s="2">
        <f t="shared" si="102"/>
        <v>796700000</v>
      </c>
    </row>
    <row r="1644" spans="1:14" x14ac:dyDescent="0.3">
      <c r="A1644" t="s">
        <v>548</v>
      </c>
      <c r="B1644" t="s">
        <v>2</v>
      </c>
      <c r="C1644" s="1">
        <v>41274</v>
      </c>
      <c r="D1644" s="65">
        <f t="shared" si="99"/>
        <v>2012</v>
      </c>
      <c r="E1644" s="66" t="s">
        <v>12</v>
      </c>
      <c r="F1644" s="66" t="s">
        <v>47</v>
      </c>
      <c r="G1644" s="2">
        <v>5664800000</v>
      </c>
      <c r="H1644" s="2">
        <v>3194200000</v>
      </c>
      <c r="I1644" s="2">
        <v>1140600000</v>
      </c>
      <c r="J1644">
        <v>0</v>
      </c>
      <c r="K1644">
        <v>0</v>
      </c>
      <c r="L1644" s="2">
        <f t="shared" si="100"/>
        <v>1140600000</v>
      </c>
      <c r="M1644" s="2">
        <f t="shared" si="101"/>
        <v>2470600000</v>
      </c>
      <c r="N1644" s="2">
        <f t="shared" si="102"/>
        <v>1330000000</v>
      </c>
    </row>
    <row r="1645" spans="1:14" x14ac:dyDescent="0.3">
      <c r="A1645" t="s">
        <v>548</v>
      </c>
      <c r="B1645" t="s">
        <v>5</v>
      </c>
      <c r="C1645" s="1">
        <v>41639</v>
      </c>
      <c r="D1645" s="65">
        <f t="shared" si="99"/>
        <v>2013</v>
      </c>
      <c r="E1645" s="66" t="s">
        <v>12</v>
      </c>
      <c r="F1645" s="66" t="s">
        <v>47</v>
      </c>
      <c r="G1645" s="2">
        <v>5542000000</v>
      </c>
      <c r="H1645" s="2">
        <v>3235000000</v>
      </c>
      <c r="I1645" s="2">
        <v>1199600000</v>
      </c>
      <c r="J1645">
        <v>0</v>
      </c>
      <c r="K1645">
        <v>0</v>
      </c>
      <c r="L1645" s="2">
        <f t="shared" si="100"/>
        <v>1199600000</v>
      </c>
      <c r="M1645" s="2">
        <f t="shared" si="101"/>
        <v>2307000000</v>
      </c>
      <c r="N1645" s="2">
        <f t="shared" si="102"/>
        <v>1107400000</v>
      </c>
    </row>
    <row r="1646" spans="1:14" x14ac:dyDescent="0.3">
      <c r="A1646" t="s">
        <v>548</v>
      </c>
      <c r="B1646" t="s">
        <v>6</v>
      </c>
      <c r="C1646" s="1">
        <v>42004</v>
      </c>
      <c r="D1646" s="65">
        <f t="shared" si="99"/>
        <v>2014</v>
      </c>
      <c r="E1646" s="66" t="s">
        <v>12</v>
      </c>
      <c r="F1646" s="66" t="s">
        <v>47</v>
      </c>
      <c r="G1646" s="2">
        <v>5607200000</v>
      </c>
      <c r="H1646" s="2">
        <v>3297400000</v>
      </c>
      <c r="I1646" s="2">
        <v>1169300000</v>
      </c>
      <c r="J1646">
        <v>0</v>
      </c>
      <c r="K1646">
        <v>0</v>
      </c>
      <c r="L1646" s="2">
        <f t="shared" si="100"/>
        <v>1169300000</v>
      </c>
      <c r="M1646" s="2">
        <f t="shared" si="101"/>
        <v>2309800000</v>
      </c>
      <c r="N1646" s="2">
        <f t="shared" si="102"/>
        <v>1140500000</v>
      </c>
    </row>
    <row r="1647" spans="1:14" x14ac:dyDescent="0.3">
      <c r="A1647" t="s">
        <v>548</v>
      </c>
      <c r="B1647" t="s">
        <v>7</v>
      </c>
      <c r="C1647" s="1">
        <v>42369</v>
      </c>
      <c r="D1647" s="65">
        <f t="shared" si="99"/>
        <v>2015</v>
      </c>
      <c r="E1647" s="66" t="s">
        <v>12</v>
      </c>
      <c r="F1647" s="66" t="s">
        <v>47</v>
      </c>
      <c r="G1647" s="2">
        <v>5483700000</v>
      </c>
      <c r="H1647" s="2">
        <v>3199400000</v>
      </c>
      <c r="I1647" s="2">
        <v>1174900000</v>
      </c>
      <c r="J1647">
        <v>0</v>
      </c>
      <c r="K1647">
        <v>0</v>
      </c>
      <c r="L1647" s="2">
        <f t="shared" si="100"/>
        <v>1174900000</v>
      </c>
      <c r="M1647" s="2">
        <f t="shared" si="101"/>
        <v>2284300000</v>
      </c>
      <c r="N1647" s="2">
        <f t="shared" si="102"/>
        <v>1109400000</v>
      </c>
    </row>
    <row r="1648" spans="1:14" x14ac:dyDescent="0.3">
      <c r="A1648" t="s">
        <v>549</v>
      </c>
      <c r="B1648" t="s">
        <v>2</v>
      </c>
      <c r="C1648" s="1">
        <v>41274</v>
      </c>
      <c r="D1648" s="65">
        <f t="shared" si="99"/>
        <v>2012</v>
      </c>
      <c r="E1648" s="66" t="s">
        <v>42</v>
      </c>
      <c r="F1648" s="66" t="s">
        <v>43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>
        <v>0</v>
      </c>
      <c r="L1648" s="2">
        <f t="shared" si="100"/>
        <v>352000000</v>
      </c>
      <c r="M1648" s="2">
        <f t="shared" si="101"/>
        <v>996000000</v>
      </c>
      <c r="N1648" s="2">
        <f t="shared" si="102"/>
        <v>644000000</v>
      </c>
    </row>
    <row r="1649" spans="1:14" x14ac:dyDescent="0.3">
      <c r="A1649" t="s">
        <v>549</v>
      </c>
      <c r="B1649" t="s">
        <v>5</v>
      </c>
      <c r="C1649" s="1">
        <v>41639</v>
      </c>
      <c r="D1649" s="65">
        <f t="shared" si="99"/>
        <v>2013</v>
      </c>
      <c r="E1649" s="66" t="s">
        <v>42</v>
      </c>
      <c r="F1649" s="66" t="s">
        <v>43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>
        <v>0</v>
      </c>
      <c r="L1649" s="2">
        <f t="shared" si="100"/>
        <v>527000000</v>
      </c>
      <c r="M1649" s="2">
        <f t="shared" si="101"/>
        <v>1538000000</v>
      </c>
      <c r="N1649" s="2">
        <f t="shared" si="102"/>
        <v>1011000000</v>
      </c>
    </row>
    <row r="1650" spans="1:14" x14ac:dyDescent="0.3">
      <c r="A1650" t="s">
        <v>549</v>
      </c>
      <c r="B1650" t="s">
        <v>6</v>
      </c>
      <c r="C1650" s="1">
        <v>42004</v>
      </c>
      <c r="D1650" s="65">
        <f t="shared" si="99"/>
        <v>2014</v>
      </c>
      <c r="E1650" s="66" t="s">
        <v>42</v>
      </c>
      <c r="F1650" s="66" t="s">
        <v>43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>
        <v>0</v>
      </c>
      <c r="L1650" s="2">
        <f t="shared" si="100"/>
        <v>276000000</v>
      </c>
      <c r="M1650" s="2">
        <f t="shared" si="101"/>
        <v>1640000000</v>
      </c>
      <c r="N1650" s="2">
        <f t="shared" si="102"/>
        <v>1364000000</v>
      </c>
    </row>
    <row r="1651" spans="1:14" x14ac:dyDescent="0.3">
      <c r="A1651" t="s">
        <v>549</v>
      </c>
      <c r="B1651" t="s">
        <v>7</v>
      </c>
      <c r="C1651" s="1">
        <v>42369</v>
      </c>
      <c r="D1651" s="65">
        <f t="shared" si="99"/>
        <v>2015</v>
      </c>
      <c r="E1651" s="66" t="s">
        <v>42</v>
      </c>
      <c r="F1651" s="66" t="s">
        <v>43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>
        <v>0</v>
      </c>
      <c r="L1651" s="2">
        <f t="shared" si="100"/>
        <v>444000000</v>
      </c>
      <c r="M1651" s="2">
        <f t="shared" si="101"/>
        <v>1388000000</v>
      </c>
      <c r="N1651" s="2">
        <f t="shared" si="102"/>
        <v>944000000</v>
      </c>
    </row>
    <row r="1652" spans="1:14" x14ac:dyDescent="0.3">
      <c r="A1652" t="s">
        <v>550</v>
      </c>
      <c r="B1652" t="s">
        <v>2</v>
      </c>
      <c r="C1652" s="1">
        <v>41274</v>
      </c>
      <c r="D1652" s="65">
        <f t="shared" si="99"/>
        <v>2012</v>
      </c>
      <c r="E1652" s="66" t="s">
        <v>9</v>
      </c>
      <c r="F1652" s="66" t="s">
        <v>123</v>
      </c>
      <c r="G1652" s="2">
        <v>4534000000</v>
      </c>
      <c r="H1652" s="2">
        <v>2093000000</v>
      </c>
      <c r="I1652" s="2">
        <v>1389000000</v>
      </c>
      <c r="J1652">
        <v>0</v>
      </c>
      <c r="K1652" s="2">
        <v>185000000</v>
      </c>
      <c r="L1652" s="2">
        <f t="shared" si="100"/>
        <v>1574000000</v>
      </c>
      <c r="M1652" s="2">
        <f t="shared" si="101"/>
        <v>2441000000</v>
      </c>
      <c r="N1652" s="2">
        <f t="shared" si="102"/>
        <v>867000000</v>
      </c>
    </row>
    <row r="1653" spans="1:14" x14ac:dyDescent="0.3">
      <c r="A1653" t="s">
        <v>550</v>
      </c>
      <c r="B1653" t="s">
        <v>5</v>
      </c>
      <c r="C1653" s="1">
        <v>41639</v>
      </c>
      <c r="D1653" s="65">
        <f t="shared" si="99"/>
        <v>2013</v>
      </c>
      <c r="E1653" s="66" t="s">
        <v>9</v>
      </c>
      <c r="F1653" s="66" t="s">
        <v>123</v>
      </c>
      <c r="G1653" s="2">
        <v>5009000000</v>
      </c>
      <c r="H1653" s="2">
        <v>2394000000</v>
      </c>
      <c r="I1653" s="2">
        <v>1471000000</v>
      </c>
      <c r="J1653">
        <v>0</v>
      </c>
      <c r="K1653" s="2">
        <v>216000000</v>
      </c>
      <c r="L1653" s="2">
        <f t="shared" si="100"/>
        <v>1687000000</v>
      </c>
      <c r="M1653" s="2">
        <f t="shared" si="101"/>
        <v>2615000000</v>
      </c>
      <c r="N1653" s="2">
        <f t="shared" si="102"/>
        <v>928000000</v>
      </c>
    </row>
    <row r="1654" spans="1:14" x14ac:dyDescent="0.3">
      <c r="A1654" t="s">
        <v>550</v>
      </c>
      <c r="B1654" t="s">
        <v>6</v>
      </c>
      <c r="C1654" s="1">
        <v>42004</v>
      </c>
      <c r="D1654" s="65">
        <f t="shared" si="99"/>
        <v>2014</v>
      </c>
      <c r="E1654" s="66" t="s">
        <v>9</v>
      </c>
      <c r="F1654" s="66" t="s">
        <v>123</v>
      </c>
      <c r="G1654" s="2">
        <v>5281000000</v>
      </c>
      <c r="H1654" s="2">
        <v>2504000000</v>
      </c>
      <c r="I1654" s="2">
        <v>1557000000</v>
      </c>
      <c r="J1654">
        <v>0</v>
      </c>
      <c r="K1654" s="2">
        <v>233000000</v>
      </c>
      <c r="L1654" s="2">
        <f t="shared" si="100"/>
        <v>1790000000</v>
      </c>
      <c r="M1654" s="2">
        <f t="shared" si="101"/>
        <v>2777000000</v>
      </c>
      <c r="N1654" s="2">
        <f t="shared" si="102"/>
        <v>987000000</v>
      </c>
    </row>
    <row r="1655" spans="1:14" x14ac:dyDescent="0.3">
      <c r="A1655" t="s">
        <v>550</v>
      </c>
      <c r="B1655" t="s">
        <v>7</v>
      </c>
      <c r="C1655" s="1">
        <v>42369</v>
      </c>
      <c r="D1655" s="65">
        <f t="shared" si="99"/>
        <v>2015</v>
      </c>
      <c r="E1655" s="66" t="s">
        <v>9</v>
      </c>
      <c r="F1655" s="66" t="s">
        <v>123</v>
      </c>
      <c r="G1655" s="2">
        <v>5536000000</v>
      </c>
      <c r="H1655" s="2">
        <v>2700000000</v>
      </c>
      <c r="I1655" s="2">
        <v>1574000000</v>
      </c>
      <c r="J1655">
        <v>0</v>
      </c>
      <c r="K1655" s="2">
        <v>234000000</v>
      </c>
      <c r="L1655" s="2">
        <f t="shared" si="100"/>
        <v>1808000000</v>
      </c>
      <c r="M1655" s="2">
        <f t="shared" si="101"/>
        <v>2836000000</v>
      </c>
      <c r="N1655" s="2">
        <f t="shared" si="102"/>
        <v>1028000000</v>
      </c>
    </row>
    <row r="1656" spans="1:14" x14ac:dyDescent="0.3">
      <c r="A1656" t="s">
        <v>551</v>
      </c>
      <c r="B1656" t="s">
        <v>2</v>
      </c>
      <c r="C1656" s="1">
        <v>41274</v>
      </c>
      <c r="D1656" s="65">
        <f t="shared" si="99"/>
        <v>2012</v>
      </c>
      <c r="E1656" s="66" t="s">
        <v>9</v>
      </c>
      <c r="F1656" s="66" t="s">
        <v>552</v>
      </c>
      <c r="G1656" s="2">
        <v>5154284000</v>
      </c>
      <c r="H1656" s="2">
        <v>3251575000</v>
      </c>
      <c r="I1656" s="2">
        <v>481677000</v>
      </c>
      <c r="J1656">
        <v>0</v>
      </c>
      <c r="K1656" s="2">
        <v>373199000</v>
      </c>
      <c r="L1656" s="2">
        <f t="shared" si="100"/>
        <v>854876000</v>
      </c>
      <c r="M1656" s="2">
        <f t="shared" si="101"/>
        <v>1902709000</v>
      </c>
      <c r="N1656" s="2">
        <f t="shared" si="102"/>
        <v>1047833000</v>
      </c>
    </row>
    <row r="1657" spans="1:14" x14ac:dyDescent="0.3">
      <c r="A1657" t="s">
        <v>551</v>
      </c>
      <c r="B1657" t="s">
        <v>5</v>
      </c>
      <c r="C1657" s="1">
        <v>41639</v>
      </c>
      <c r="D1657" s="65">
        <f t="shared" si="99"/>
        <v>2013</v>
      </c>
      <c r="E1657" s="66" t="s">
        <v>9</v>
      </c>
      <c r="F1657" s="66" t="s">
        <v>552</v>
      </c>
      <c r="G1657" s="2">
        <v>5620936000</v>
      </c>
      <c r="H1657" s="2">
        <v>3478822000</v>
      </c>
      <c r="I1657" s="2">
        <v>465926000</v>
      </c>
      <c r="J1657">
        <v>0</v>
      </c>
      <c r="K1657" s="2">
        <v>371051000</v>
      </c>
      <c r="L1657" s="2">
        <f t="shared" si="100"/>
        <v>836977000</v>
      </c>
      <c r="M1657" s="2">
        <f t="shared" si="101"/>
        <v>2142114000</v>
      </c>
      <c r="N1657" s="2">
        <f t="shared" si="102"/>
        <v>1305137000</v>
      </c>
    </row>
    <row r="1658" spans="1:14" x14ac:dyDescent="0.3">
      <c r="A1658" t="s">
        <v>551</v>
      </c>
      <c r="B1658" t="s">
        <v>6</v>
      </c>
      <c r="C1658" s="1">
        <v>42004</v>
      </c>
      <c r="D1658" s="65">
        <f t="shared" si="99"/>
        <v>2014</v>
      </c>
      <c r="E1658" s="66" t="s">
        <v>9</v>
      </c>
      <c r="F1658" s="66" t="s">
        <v>552</v>
      </c>
      <c r="G1658" s="2">
        <v>5433661000</v>
      </c>
      <c r="H1658" s="2">
        <v>3316311000</v>
      </c>
      <c r="I1658" s="2">
        <v>502901000</v>
      </c>
      <c r="J1658">
        <v>0</v>
      </c>
      <c r="K1658" s="2">
        <v>314119000</v>
      </c>
      <c r="L1658" s="2">
        <f t="shared" si="100"/>
        <v>817020000</v>
      </c>
      <c r="M1658" s="2">
        <f t="shared" si="101"/>
        <v>2117350000</v>
      </c>
      <c r="N1658" s="2">
        <f t="shared" si="102"/>
        <v>1300330000</v>
      </c>
    </row>
    <row r="1659" spans="1:14" x14ac:dyDescent="0.3">
      <c r="A1659" t="s">
        <v>551</v>
      </c>
      <c r="B1659" t="s">
        <v>7</v>
      </c>
      <c r="C1659" s="1">
        <v>42369</v>
      </c>
      <c r="D1659" s="65">
        <f t="shared" si="99"/>
        <v>2015</v>
      </c>
      <c r="E1659" s="66" t="s">
        <v>9</v>
      </c>
      <c r="F1659" s="66" t="s">
        <v>552</v>
      </c>
      <c r="G1659" s="2">
        <v>4075883000</v>
      </c>
      <c r="H1659" s="2">
        <v>2530374000</v>
      </c>
      <c r="I1659" s="2">
        <v>475328000</v>
      </c>
      <c r="J1659">
        <v>0</v>
      </c>
      <c r="K1659" s="2">
        <v>322629000</v>
      </c>
      <c r="L1659" s="2">
        <f t="shared" si="100"/>
        <v>797957000</v>
      </c>
      <c r="M1659" s="2">
        <f t="shared" si="101"/>
        <v>1545509000</v>
      </c>
      <c r="N1659" s="2">
        <f t="shared" si="102"/>
        <v>747552000</v>
      </c>
    </row>
    <row r="1660" spans="1:14" x14ac:dyDescent="0.3">
      <c r="A1660" t="s">
        <v>553</v>
      </c>
      <c r="B1660" t="s">
        <v>2</v>
      </c>
      <c r="C1660" s="1">
        <v>41274</v>
      </c>
      <c r="D1660" s="65">
        <f t="shared" si="99"/>
        <v>2012</v>
      </c>
      <c r="E1660" s="66" t="s">
        <v>73</v>
      </c>
      <c r="F1660" s="66" t="s">
        <v>74</v>
      </c>
      <c r="G1660" s="2">
        <v>1623938000</v>
      </c>
      <c r="H1660" s="2">
        <v>337903000</v>
      </c>
      <c r="I1660" s="2">
        <v>188302000</v>
      </c>
      <c r="J1660">
        <v>0</v>
      </c>
      <c r="K1660" s="2">
        <v>513916000</v>
      </c>
      <c r="L1660" s="2">
        <f t="shared" si="100"/>
        <v>702218000</v>
      </c>
      <c r="M1660" s="2">
        <f t="shared" si="101"/>
        <v>1286035000</v>
      </c>
      <c r="N1660" s="2">
        <f t="shared" si="102"/>
        <v>583817000</v>
      </c>
    </row>
    <row r="1661" spans="1:14" x14ac:dyDescent="0.3">
      <c r="A1661" t="s">
        <v>553</v>
      </c>
      <c r="B1661" t="s">
        <v>5</v>
      </c>
      <c r="C1661" s="1">
        <v>41639</v>
      </c>
      <c r="D1661" s="65">
        <f t="shared" si="99"/>
        <v>2013</v>
      </c>
      <c r="E1661" s="66" t="s">
        <v>73</v>
      </c>
      <c r="F1661" s="66" t="s">
        <v>74</v>
      </c>
      <c r="G1661" s="2">
        <v>1998051000</v>
      </c>
      <c r="H1661" s="2">
        <v>406198000</v>
      </c>
      <c r="I1661" s="2">
        <v>72143000</v>
      </c>
      <c r="J1661">
        <v>0</v>
      </c>
      <c r="K1661" s="2">
        <v>615874000</v>
      </c>
      <c r="L1661" s="2">
        <f t="shared" si="100"/>
        <v>688017000</v>
      </c>
      <c r="M1661" s="2">
        <f t="shared" si="101"/>
        <v>1591853000</v>
      </c>
      <c r="N1661" s="2">
        <f t="shared" si="102"/>
        <v>903836000</v>
      </c>
    </row>
    <row r="1662" spans="1:14" x14ac:dyDescent="0.3">
      <c r="A1662" t="s">
        <v>553</v>
      </c>
      <c r="B1662" t="s">
        <v>6</v>
      </c>
      <c r="C1662" s="1">
        <v>42004</v>
      </c>
      <c r="D1662" s="65">
        <f t="shared" si="99"/>
        <v>2014</v>
      </c>
      <c r="E1662" s="66" t="s">
        <v>73</v>
      </c>
      <c r="F1662" s="66" t="s">
        <v>74</v>
      </c>
      <c r="G1662" s="2">
        <v>2424176000</v>
      </c>
      <c r="H1662" s="2">
        <v>572831000</v>
      </c>
      <c r="I1662" s="2">
        <v>225070000</v>
      </c>
      <c r="J1662">
        <v>0</v>
      </c>
      <c r="K1662" s="2">
        <v>806021000</v>
      </c>
      <c r="L1662" s="2">
        <f t="shared" si="100"/>
        <v>1031091000</v>
      </c>
      <c r="M1662" s="2">
        <f t="shared" si="101"/>
        <v>1851345000</v>
      </c>
      <c r="N1662" s="2">
        <f t="shared" si="102"/>
        <v>820254000</v>
      </c>
    </row>
    <row r="1663" spans="1:14" x14ac:dyDescent="0.3">
      <c r="A1663" t="s">
        <v>553</v>
      </c>
      <c r="B1663" t="s">
        <v>7</v>
      </c>
      <c r="C1663" s="1">
        <v>42369</v>
      </c>
      <c r="D1663" s="65">
        <f t="shared" si="99"/>
        <v>2015</v>
      </c>
      <c r="E1663" s="66" t="s">
        <v>73</v>
      </c>
      <c r="F1663" s="66" t="s">
        <v>74</v>
      </c>
      <c r="G1663" s="2">
        <v>1452619000</v>
      </c>
      <c r="H1663" s="2">
        <v>519874000</v>
      </c>
      <c r="I1663" s="2">
        <v>179867000</v>
      </c>
      <c r="J1663">
        <v>0</v>
      </c>
      <c r="K1663" s="2">
        <v>778923000</v>
      </c>
      <c r="L1663" s="2">
        <f t="shared" si="100"/>
        <v>958790000</v>
      </c>
      <c r="M1663" s="2">
        <f t="shared" si="101"/>
        <v>932745000</v>
      </c>
      <c r="N1663" s="2">
        <f t="shared" si="102"/>
        <v>-26045000</v>
      </c>
    </row>
    <row r="1664" spans="1:14" x14ac:dyDescent="0.3">
      <c r="A1664" t="s">
        <v>554</v>
      </c>
      <c r="B1664" t="s">
        <v>2</v>
      </c>
      <c r="C1664" s="1">
        <v>41274</v>
      </c>
      <c r="D1664" s="65">
        <f t="shared" si="99"/>
        <v>2012</v>
      </c>
      <c r="E1664" s="66" t="s">
        <v>32</v>
      </c>
      <c r="F1664" s="66" t="s">
        <v>33</v>
      </c>
      <c r="G1664" s="2">
        <v>10128223000</v>
      </c>
      <c r="H1664" s="2">
        <v>6710036000</v>
      </c>
      <c r="I1664" s="2">
        <v>669451000</v>
      </c>
      <c r="J1664">
        <v>0</v>
      </c>
      <c r="K1664" s="2">
        <v>926053000</v>
      </c>
      <c r="L1664" s="2">
        <f t="shared" si="100"/>
        <v>1595504000</v>
      </c>
      <c r="M1664" s="2">
        <f t="shared" si="101"/>
        <v>3418187000</v>
      </c>
      <c r="N1664" s="2">
        <f t="shared" si="102"/>
        <v>1822683000</v>
      </c>
    </row>
    <row r="1665" spans="1:14" x14ac:dyDescent="0.3">
      <c r="A1665" t="s">
        <v>554</v>
      </c>
      <c r="B1665" t="s">
        <v>5</v>
      </c>
      <c r="C1665" s="1">
        <v>41639</v>
      </c>
      <c r="D1665" s="65">
        <f t="shared" si="99"/>
        <v>2013</v>
      </c>
      <c r="E1665" s="66" t="s">
        <v>32</v>
      </c>
      <c r="F1665" s="66" t="s">
        <v>33</v>
      </c>
      <c r="G1665" s="2">
        <v>10914922000</v>
      </c>
      <c r="H1665" s="2">
        <v>7408278000</v>
      </c>
      <c r="I1665" s="2">
        <v>681226000</v>
      </c>
      <c r="J1665">
        <v>0</v>
      </c>
      <c r="K1665" s="2">
        <v>977863000</v>
      </c>
      <c r="L1665" s="2">
        <f t="shared" si="100"/>
        <v>1659089000</v>
      </c>
      <c r="M1665" s="2">
        <f t="shared" si="101"/>
        <v>3506644000</v>
      </c>
      <c r="N1665" s="2">
        <f t="shared" si="102"/>
        <v>1847555000</v>
      </c>
    </row>
    <row r="1666" spans="1:14" x14ac:dyDescent="0.3">
      <c r="A1666" t="s">
        <v>554</v>
      </c>
      <c r="B1666" t="s">
        <v>6</v>
      </c>
      <c r="C1666" s="1">
        <v>42004</v>
      </c>
      <c r="D1666" s="65">
        <f t="shared" si="99"/>
        <v>2014</v>
      </c>
      <c r="E1666" s="66" t="s">
        <v>32</v>
      </c>
      <c r="F1666" s="66" t="s">
        <v>33</v>
      </c>
      <c r="G1666" s="2">
        <v>11686135000</v>
      </c>
      <c r="H1666" s="2">
        <v>7951352000</v>
      </c>
      <c r="I1666" s="2">
        <v>767608000</v>
      </c>
      <c r="J1666">
        <v>0</v>
      </c>
      <c r="K1666" s="2">
        <v>1019045000</v>
      </c>
      <c r="L1666" s="2">
        <f t="shared" si="100"/>
        <v>1786653000</v>
      </c>
      <c r="M1666" s="2">
        <f t="shared" si="101"/>
        <v>3734783000</v>
      </c>
      <c r="N1666" s="2">
        <f t="shared" si="102"/>
        <v>1948130000</v>
      </c>
    </row>
    <row r="1667" spans="1:14" x14ac:dyDescent="0.3">
      <c r="A1667" t="s">
        <v>554</v>
      </c>
      <c r="B1667" t="s">
        <v>7</v>
      </c>
      <c r="C1667" s="1">
        <v>42369</v>
      </c>
      <c r="D1667" s="65">
        <f t="shared" ref="D1667:D1711" si="103">YEAR(C1667)</f>
        <v>2015</v>
      </c>
      <c r="E1667" s="66" t="s">
        <v>32</v>
      </c>
      <c r="F1667" s="66" t="s">
        <v>33</v>
      </c>
      <c r="G1667" s="2">
        <v>11024486000</v>
      </c>
      <c r="H1667" s="2">
        <v>7033633000</v>
      </c>
      <c r="I1667" s="2">
        <v>865817000</v>
      </c>
      <c r="J1667">
        <v>0</v>
      </c>
      <c r="K1667" s="2">
        <v>1124524000</v>
      </c>
      <c r="L1667" s="2">
        <f t="shared" ref="L1667:L1711" si="104">I1667+J1667+K1667</f>
        <v>1990341000</v>
      </c>
      <c r="M1667" s="2">
        <f>G1667-H1667</f>
        <v>3990853000</v>
      </c>
      <c r="N1667" s="2">
        <f t="shared" ref="N1667:N1711" si="105">M1667-L1667</f>
        <v>2000512000</v>
      </c>
    </row>
    <row r="1668" spans="1:14" x14ac:dyDescent="0.3">
      <c r="A1668" t="s">
        <v>555</v>
      </c>
      <c r="B1668" t="s">
        <v>2</v>
      </c>
      <c r="C1668" s="1">
        <v>41274</v>
      </c>
      <c r="D1668" s="65">
        <f t="shared" si="103"/>
        <v>2012</v>
      </c>
      <c r="E1668" s="66" t="s">
        <v>37</v>
      </c>
      <c r="F1668" s="66" t="s">
        <v>40</v>
      </c>
      <c r="G1668" s="2">
        <v>7232397000</v>
      </c>
      <c r="H1668" s="2">
        <v>5165169000</v>
      </c>
      <c r="I1668">
        <v>0</v>
      </c>
      <c r="J1668">
        <v>0</v>
      </c>
      <c r="K1668" s="2">
        <v>1173955000</v>
      </c>
      <c r="L1668" s="2">
        <f t="shared" si="104"/>
        <v>1173955000</v>
      </c>
      <c r="M1668" s="2">
        <f>G1668-H1668</f>
        <v>2067228000</v>
      </c>
      <c r="N1668" s="2">
        <f t="shared" si="105"/>
        <v>893273000</v>
      </c>
    </row>
    <row r="1669" spans="1:14" x14ac:dyDescent="0.3">
      <c r="A1669" t="s">
        <v>555</v>
      </c>
      <c r="B1669" t="s">
        <v>5</v>
      </c>
      <c r="C1669" s="1">
        <v>41639</v>
      </c>
      <c r="D1669" s="65">
        <f t="shared" si="103"/>
        <v>2013</v>
      </c>
      <c r="E1669" s="66" t="s">
        <v>37</v>
      </c>
      <c r="F1669" s="66" t="s">
        <v>40</v>
      </c>
      <c r="G1669" s="2">
        <v>7541234000</v>
      </c>
      <c r="H1669" s="2">
        <v>5106489000</v>
      </c>
      <c r="I1669">
        <v>0</v>
      </c>
      <c r="J1669">
        <v>0</v>
      </c>
      <c r="K1669" s="2">
        <v>1213178000</v>
      </c>
      <c r="L1669" s="2">
        <f t="shared" si="104"/>
        <v>1213178000</v>
      </c>
      <c r="M1669" s="2">
        <f>G1669-H1669</f>
        <v>2434745000</v>
      </c>
      <c r="N1669" s="2">
        <f t="shared" si="105"/>
        <v>1221567000</v>
      </c>
    </row>
    <row r="1670" spans="1:14" x14ac:dyDescent="0.3">
      <c r="A1670" t="s">
        <v>555</v>
      </c>
      <c r="B1670" t="s">
        <v>6</v>
      </c>
      <c r="C1670" s="1">
        <v>42004</v>
      </c>
      <c r="D1670" s="65">
        <f t="shared" si="103"/>
        <v>2014</v>
      </c>
      <c r="E1670" s="66" t="s">
        <v>37</v>
      </c>
      <c r="F1670" s="66" t="s">
        <v>40</v>
      </c>
      <c r="G1670" s="2">
        <v>6602267000</v>
      </c>
      <c r="H1670" s="2">
        <v>4239474000</v>
      </c>
      <c r="I1670">
        <v>0</v>
      </c>
      <c r="J1670">
        <v>0</v>
      </c>
      <c r="K1670" s="2">
        <v>1341315000</v>
      </c>
      <c r="L1670" s="2">
        <f t="shared" si="104"/>
        <v>1341315000</v>
      </c>
      <c r="M1670" s="2">
        <f>G1670-H1670</f>
        <v>2362793000</v>
      </c>
      <c r="N1670" s="2">
        <f t="shared" si="105"/>
        <v>1021478000</v>
      </c>
    </row>
    <row r="1671" spans="1:14" x14ac:dyDescent="0.3">
      <c r="A1671" t="s">
        <v>555</v>
      </c>
      <c r="B1671" t="s">
        <v>7</v>
      </c>
      <c r="C1671" s="1">
        <v>42369</v>
      </c>
      <c r="D1671" s="65">
        <f t="shared" si="103"/>
        <v>2015</v>
      </c>
      <c r="E1671" s="66" t="s">
        <v>37</v>
      </c>
      <c r="F1671" s="66" t="s">
        <v>40</v>
      </c>
      <c r="G1671" s="2">
        <v>9308926000</v>
      </c>
      <c r="H1671" s="2">
        <v>6199645000</v>
      </c>
      <c r="I1671">
        <v>0</v>
      </c>
      <c r="J1671">
        <v>0</v>
      </c>
      <c r="K1671" s="2">
        <v>1966939000</v>
      </c>
      <c r="L1671" s="2">
        <f t="shared" si="104"/>
        <v>1966939000</v>
      </c>
      <c r="M1671" s="2">
        <f>G1671-H1671</f>
        <v>3109281000</v>
      </c>
      <c r="N1671" s="2">
        <f t="shared" si="105"/>
        <v>1142342000</v>
      </c>
    </row>
    <row r="1672" spans="1:14" x14ac:dyDescent="0.3">
      <c r="A1672" t="s">
        <v>556</v>
      </c>
      <c r="B1672" t="s">
        <v>2</v>
      </c>
      <c r="C1672" s="1">
        <v>41363</v>
      </c>
      <c r="D1672" s="65">
        <f t="shared" si="103"/>
        <v>2013</v>
      </c>
      <c r="E1672" s="66" t="s">
        <v>12</v>
      </c>
      <c r="F1672" s="66" t="s">
        <v>24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2">
        <f t="shared" si="104"/>
        <v>850714000</v>
      </c>
      <c r="M1672" s="2">
        <f>G1672-H1672</f>
        <v>1431446000</v>
      </c>
      <c r="N1672" s="2">
        <f t="shared" si="105"/>
        <v>580732000</v>
      </c>
    </row>
    <row r="1673" spans="1:14" x14ac:dyDescent="0.3">
      <c r="A1673" t="s">
        <v>556</v>
      </c>
      <c r="B1673" t="s">
        <v>5</v>
      </c>
      <c r="C1673" s="1">
        <v>41727</v>
      </c>
      <c r="D1673" s="65">
        <f t="shared" si="103"/>
        <v>2014</v>
      </c>
      <c r="E1673" s="66" t="s">
        <v>12</v>
      </c>
      <c r="F1673" s="66" t="s">
        <v>24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2">
        <f t="shared" si="104"/>
        <v>880941000</v>
      </c>
      <c r="M1673" s="2">
        <f>G1673-H1673</f>
        <v>1639278000</v>
      </c>
      <c r="N1673" s="2">
        <f t="shared" si="105"/>
        <v>758337000</v>
      </c>
    </row>
    <row r="1674" spans="1:14" x14ac:dyDescent="0.3">
      <c r="A1674" t="s">
        <v>556</v>
      </c>
      <c r="B1674" t="s">
        <v>6</v>
      </c>
      <c r="C1674" s="1">
        <v>42091</v>
      </c>
      <c r="D1674" s="65">
        <f t="shared" si="103"/>
        <v>2015</v>
      </c>
      <c r="E1674" s="66" t="s">
        <v>12</v>
      </c>
      <c r="F1674" s="66" t="s">
        <v>24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2">
        <f t="shared" si="104"/>
        <v>888952000</v>
      </c>
      <c r="M1674" s="2">
        <f>G1674-H1674</f>
        <v>1668521000</v>
      </c>
      <c r="N1674" s="2">
        <f t="shared" si="105"/>
        <v>779569000</v>
      </c>
    </row>
    <row r="1675" spans="1:14" x14ac:dyDescent="0.3">
      <c r="A1675" t="s">
        <v>556</v>
      </c>
      <c r="B1675" t="s">
        <v>7</v>
      </c>
      <c r="C1675" s="1">
        <v>42462</v>
      </c>
      <c r="D1675" s="65">
        <f t="shared" si="103"/>
        <v>2016</v>
      </c>
      <c r="E1675" s="66" t="s">
        <v>12</v>
      </c>
      <c r="F1675" s="66" t="s">
        <v>24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2">
        <f t="shared" si="104"/>
        <v>872093000</v>
      </c>
      <c r="M1675" s="2">
        <f>G1675-H1675</f>
        <v>1541974000</v>
      </c>
      <c r="N1675" s="2">
        <f t="shared" si="105"/>
        <v>669881000</v>
      </c>
    </row>
    <row r="1676" spans="1:14" x14ac:dyDescent="0.3">
      <c r="A1676" t="s">
        <v>557</v>
      </c>
      <c r="B1676" t="s">
        <v>2</v>
      </c>
      <c r="C1676" s="1">
        <v>41274</v>
      </c>
      <c r="D1676" s="65">
        <f t="shared" si="103"/>
        <v>2012</v>
      </c>
      <c r="E1676" s="66" t="s">
        <v>73</v>
      </c>
      <c r="F1676" s="66" t="s">
        <v>134</v>
      </c>
      <c r="G1676" s="2">
        <v>451509000000</v>
      </c>
      <c r="H1676" s="2">
        <v>302056000000</v>
      </c>
      <c r="I1676" s="2">
        <v>81844000000</v>
      </c>
      <c r="J1676">
        <v>0</v>
      </c>
      <c r="K1676" s="2">
        <v>15888000000</v>
      </c>
      <c r="L1676" s="2">
        <f t="shared" si="104"/>
        <v>97732000000</v>
      </c>
      <c r="M1676" s="2">
        <f>G1676-H1676</f>
        <v>149453000000</v>
      </c>
      <c r="N1676" s="2">
        <f t="shared" si="105"/>
        <v>51721000000</v>
      </c>
    </row>
    <row r="1677" spans="1:14" x14ac:dyDescent="0.3">
      <c r="A1677" t="s">
        <v>557</v>
      </c>
      <c r="B1677" t="s">
        <v>5</v>
      </c>
      <c r="C1677" s="1">
        <v>41639</v>
      </c>
      <c r="D1677" s="65">
        <f t="shared" si="103"/>
        <v>2013</v>
      </c>
      <c r="E1677" s="66" t="s">
        <v>73</v>
      </c>
      <c r="F1677" s="66" t="s">
        <v>134</v>
      </c>
      <c r="G1677" s="2">
        <v>420836000000</v>
      </c>
      <c r="H1677" s="2">
        <v>284681000000</v>
      </c>
      <c r="I1677" s="2">
        <v>76696000000</v>
      </c>
      <c r="J1677">
        <v>0</v>
      </c>
      <c r="K1677" s="2">
        <v>17182000000</v>
      </c>
      <c r="L1677" s="2">
        <f t="shared" si="104"/>
        <v>93878000000</v>
      </c>
      <c r="M1677" s="2">
        <f>G1677-H1677</f>
        <v>136155000000</v>
      </c>
      <c r="N1677" s="2">
        <f t="shared" si="105"/>
        <v>42277000000</v>
      </c>
    </row>
    <row r="1678" spans="1:14" x14ac:dyDescent="0.3">
      <c r="A1678" t="s">
        <v>557</v>
      </c>
      <c r="B1678" t="s">
        <v>6</v>
      </c>
      <c r="C1678" s="1">
        <v>42004</v>
      </c>
      <c r="D1678" s="65">
        <f t="shared" si="103"/>
        <v>2014</v>
      </c>
      <c r="E1678" s="66" t="s">
        <v>73</v>
      </c>
      <c r="F1678" s="66" t="s">
        <v>134</v>
      </c>
      <c r="G1678" s="2">
        <v>394105000000</v>
      </c>
      <c r="H1678" s="2">
        <v>266831000000</v>
      </c>
      <c r="I1678" s="2">
        <v>74226000000</v>
      </c>
      <c r="J1678">
        <v>0</v>
      </c>
      <c r="K1678" s="2">
        <v>17297000000</v>
      </c>
      <c r="L1678" s="2">
        <f t="shared" si="104"/>
        <v>91523000000</v>
      </c>
      <c r="M1678" s="2">
        <f>G1678-H1678</f>
        <v>127274000000</v>
      </c>
      <c r="N1678" s="2">
        <f t="shared" si="105"/>
        <v>35751000000</v>
      </c>
    </row>
    <row r="1679" spans="1:14" x14ac:dyDescent="0.3">
      <c r="A1679" t="s">
        <v>557</v>
      </c>
      <c r="B1679" t="s">
        <v>7</v>
      </c>
      <c r="C1679" s="1">
        <v>42369</v>
      </c>
      <c r="D1679" s="65">
        <f t="shared" si="103"/>
        <v>2015</v>
      </c>
      <c r="E1679" s="66" t="s">
        <v>73</v>
      </c>
      <c r="F1679" s="66" t="s">
        <v>134</v>
      </c>
      <c r="G1679" s="2">
        <v>259488000000</v>
      </c>
      <c r="H1679" s="2">
        <v>165590000000</v>
      </c>
      <c r="I1679" s="2">
        <v>61444000000</v>
      </c>
      <c r="J1679">
        <v>0</v>
      </c>
      <c r="K1679" s="2">
        <v>18048000000</v>
      </c>
      <c r="L1679" s="2">
        <f t="shared" si="104"/>
        <v>79492000000</v>
      </c>
      <c r="M1679" s="2">
        <f>G1679-H1679</f>
        <v>93898000000</v>
      </c>
      <c r="N1679" s="2">
        <f t="shared" si="105"/>
        <v>14406000000</v>
      </c>
    </row>
    <row r="1680" spans="1:14" x14ac:dyDescent="0.3">
      <c r="A1680" t="s">
        <v>558</v>
      </c>
      <c r="B1680" t="s">
        <v>2</v>
      </c>
      <c r="C1680" s="1">
        <v>41274</v>
      </c>
      <c r="D1680" s="65">
        <f t="shared" si="103"/>
        <v>2012</v>
      </c>
      <c r="E1680" s="66" t="s">
        <v>15</v>
      </c>
      <c r="F1680" s="66" t="s">
        <v>156</v>
      </c>
      <c r="G1680" s="2">
        <v>2928429000</v>
      </c>
      <c r="H1680" s="2">
        <v>1372042000</v>
      </c>
      <c r="I1680" s="2">
        <v>1148731000</v>
      </c>
      <c r="J1680">
        <v>0</v>
      </c>
      <c r="K1680">
        <v>0</v>
      </c>
      <c r="L1680" s="2">
        <f t="shared" si="104"/>
        <v>1148731000</v>
      </c>
      <c r="M1680" s="2">
        <f>G1680-H1680</f>
        <v>1556387000</v>
      </c>
      <c r="N1680" s="2">
        <f t="shared" si="105"/>
        <v>407656000</v>
      </c>
    </row>
    <row r="1681" spans="1:14" x14ac:dyDescent="0.3">
      <c r="A1681" t="s">
        <v>558</v>
      </c>
      <c r="B1681" t="s">
        <v>5</v>
      </c>
      <c r="C1681" s="1">
        <v>41639</v>
      </c>
      <c r="D1681" s="65">
        <f t="shared" si="103"/>
        <v>2013</v>
      </c>
      <c r="E1681" s="66" t="s">
        <v>15</v>
      </c>
      <c r="F1681" s="66" t="s">
        <v>156</v>
      </c>
      <c r="G1681" s="2">
        <v>2950800000</v>
      </c>
      <c r="H1681" s="2">
        <v>1373400000</v>
      </c>
      <c r="I1681" s="2">
        <v>1144800000</v>
      </c>
      <c r="J1681">
        <v>0</v>
      </c>
      <c r="K1681">
        <v>0</v>
      </c>
      <c r="L1681" s="2">
        <f t="shared" si="104"/>
        <v>1144800000</v>
      </c>
      <c r="M1681" s="2">
        <f>G1681-H1681</f>
        <v>1577400000</v>
      </c>
      <c r="N1681" s="2">
        <f t="shared" si="105"/>
        <v>432600000</v>
      </c>
    </row>
    <row r="1682" spans="1:14" x14ac:dyDescent="0.3">
      <c r="A1682" t="s">
        <v>558</v>
      </c>
      <c r="B1682" t="s">
        <v>6</v>
      </c>
      <c r="C1682" s="1">
        <v>42004</v>
      </c>
      <c r="D1682" s="65">
        <f t="shared" si="103"/>
        <v>2014</v>
      </c>
      <c r="E1682" s="66" t="s">
        <v>15</v>
      </c>
      <c r="F1682" s="66" t="s">
        <v>156</v>
      </c>
      <c r="G1682" s="2">
        <v>2922600000</v>
      </c>
      <c r="H1682" s="2">
        <v>1322800000</v>
      </c>
      <c r="I1682" s="2">
        <v>1143100000</v>
      </c>
      <c r="J1682">
        <v>0</v>
      </c>
      <c r="K1682">
        <v>0</v>
      </c>
      <c r="L1682" s="2">
        <f t="shared" si="104"/>
        <v>1143100000</v>
      </c>
      <c r="M1682" s="2">
        <f>G1682-H1682</f>
        <v>1599800000</v>
      </c>
      <c r="N1682" s="2">
        <f t="shared" si="105"/>
        <v>456700000</v>
      </c>
    </row>
    <row r="1683" spans="1:14" x14ac:dyDescent="0.3">
      <c r="A1683" t="s">
        <v>558</v>
      </c>
      <c r="B1683" t="s">
        <v>7</v>
      </c>
      <c r="C1683" s="1">
        <v>42369</v>
      </c>
      <c r="D1683" s="65">
        <f t="shared" si="103"/>
        <v>2015</v>
      </c>
      <c r="E1683" s="66" t="s">
        <v>15</v>
      </c>
      <c r="F1683" s="66" t="s">
        <v>156</v>
      </c>
      <c r="G1683" s="2">
        <v>2674300000</v>
      </c>
      <c r="H1683" s="2">
        <v>1157100000</v>
      </c>
      <c r="I1683" s="2">
        <v>1077300000</v>
      </c>
      <c r="J1683">
        <v>0</v>
      </c>
      <c r="K1683">
        <v>0</v>
      </c>
      <c r="L1683" s="2">
        <f t="shared" si="104"/>
        <v>1077300000</v>
      </c>
      <c r="M1683" s="2">
        <f>G1683-H1683</f>
        <v>1517200000</v>
      </c>
      <c r="N1683" s="2">
        <f t="shared" si="105"/>
        <v>439900000</v>
      </c>
    </row>
    <row r="1684" spans="1:14" x14ac:dyDescent="0.3">
      <c r="A1684" t="s">
        <v>559</v>
      </c>
      <c r="B1684" t="s">
        <v>2</v>
      </c>
      <c r="C1684" s="1">
        <v>41274</v>
      </c>
      <c r="D1684" s="65">
        <f t="shared" si="103"/>
        <v>2012</v>
      </c>
      <c r="E1684" s="66" t="s">
        <v>12</v>
      </c>
      <c r="F1684" s="66" t="s">
        <v>166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2">
        <f t="shared" si="104"/>
        <v>5354000000</v>
      </c>
      <c r="M1684" s="2">
        <f>G1684-H1684</f>
        <v>6787000000</v>
      </c>
      <c r="N1684" s="2">
        <f t="shared" si="105"/>
        <v>1433000000</v>
      </c>
    </row>
    <row r="1685" spans="1:14" x14ac:dyDescent="0.3">
      <c r="A1685" t="s">
        <v>559</v>
      </c>
      <c r="B1685" t="s">
        <v>5</v>
      </c>
      <c r="C1685" s="1">
        <v>41639</v>
      </c>
      <c r="D1685" s="65">
        <f t="shared" si="103"/>
        <v>2013</v>
      </c>
      <c r="E1685" s="66" t="s">
        <v>12</v>
      </c>
      <c r="F1685" s="66" t="s">
        <v>166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2">
        <f t="shared" si="104"/>
        <v>5127000000</v>
      </c>
      <c r="M1685" s="2">
        <f>G1685-H1685</f>
        <v>6485000000</v>
      </c>
      <c r="N1685" s="2">
        <f t="shared" si="105"/>
        <v>1358000000</v>
      </c>
    </row>
    <row r="1686" spans="1:14" x14ac:dyDescent="0.3">
      <c r="A1686" t="s">
        <v>559</v>
      </c>
      <c r="B1686" t="s">
        <v>6</v>
      </c>
      <c r="C1686" s="1">
        <v>42004</v>
      </c>
      <c r="D1686" s="65">
        <f t="shared" si="103"/>
        <v>2014</v>
      </c>
      <c r="E1686" s="66" t="s">
        <v>12</v>
      </c>
      <c r="F1686" s="66" t="s">
        <v>166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2">
        <f t="shared" si="104"/>
        <v>4912000000</v>
      </c>
      <c r="M1686" s="2">
        <f>G1686-H1686</f>
        <v>6246000000</v>
      </c>
      <c r="N1686" s="2">
        <f t="shared" si="105"/>
        <v>1334000000</v>
      </c>
    </row>
    <row r="1687" spans="1:14" x14ac:dyDescent="0.3">
      <c r="A1687" t="s">
        <v>559</v>
      </c>
      <c r="B1687" t="s">
        <v>7</v>
      </c>
      <c r="C1687" s="1">
        <v>42369</v>
      </c>
      <c r="D1687" s="65">
        <f t="shared" si="103"/>
        <v>2015</v>
      </c>
      <c r="E1687" s="66" t="s">
        <v>12</v>
      </c>
      <c r="F1687" s="66" t="s">
        <v>166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2">
        <f t="shared" si="104"/>
        <v>4665000000</v>
      </c>
      <c r="M1687" s="2">
        <f>G1687-H1687</f>
        <v>5263000000</v>
      </c>
      <c r="N1687" s="2">
        <f t="shared" si="105"/>
        <v>598000000</v>
      </c>
    </row>
    <row r="1688" spans="1:14" x14ac:dyDescent="0.3">
      <c r="A1688" t="s">
        <v>560</v>
      </c>
      <c r="B1688" t="s">
        <v>2</v>
      </c>
      <c r="C1688" s="1">
        <v>41274</v>
      </c>
      <c r="D1688" s="65">
        <f t="shared" si="103"/>
        <v>2012</v>
      </c>
      <c r="E1688" s="66" t="s">
        <v>3</v>
      </c>
      <c r="F1688" s="66" t="s">
        <v>154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>
        <v>0</v>
      </c>
      <c r="L1688" s="2">
        <f t="shared" si="104"/>
        <v>1042000000</v>
      </c>
      <c r="M1688" s="2">
        <f>G1688-H1688</f>
        <v>1502000000</v>
      </c>
      <c r="N1688" s="2">
        <f t="shared" si="105"/>
        <v>460000000</v>
      </c>
    </row>
    <row r="1689" spans="1:14" x14ac:dyDescent="0.3">
      <c r="A1689" t="s">
        <v>560</v>
      </c>
      <c r="B1689" t="s">
        <v>5</v>
      </c>
      <c r="C1689" s="1">
        <v>41639</v>
      </c>
      <c r="D1689" s="65">
        <f t="shared" si="103"/>
        <v>2013</v>
      </c>
      <c r="E1689" s="66" t="s">
        <v>3</v>
      </c>
      <c r="F1689" s="66" t="s">
        <v>154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>
        <v>0</v>
      </c>
      <c r="L1689" s="2">
        <f t="shared" si="104"/>
        <v>1094000000</v>
      </c>
      <c r="M1689" s="2">
        <f>G1689-H1689</f>
        <v>1499000000</v>
      </c>
      <c r="N1689" s="2">
        <f t="shared" si="105"/>
        <v>405000000</v>
      </c>
    </row>
    <row r="1690" spans="1:14" x14ac:dyDescent="0.3">
      <c r="A1690" t="s">
        <v>560</v>
      </c>
      <c r="B1690" t="s">
        <v>6</v>
      </c>
      <c r="C1690" s="1">
        <v>42004</v>
      </c>
      <c r="D1690" s="65">
        <f t="shared" si="103"/>
        <v>2014</v>
      </c>
      <c r="E1690" s="66" t="s">
        <v>3</v>
      </c>
      <c r="F1690" s="66" t="s">
        <v>154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>
        <v>0</v>
      </c>
      <c r="L1690" s="2">
        <f t="shared" si="104"/>
        <v>1024000000</v>
      </c>
      <c r="M1690" s="2">
        <f>G1690-H1690</f>
        <v>1513000000</v>
      </c>
      <c r="N1690" s="2">
        <f t="shared" si="105"/>
        <v>489000000</v>
      </c>
    </row>
    <row r="1691" spans="1:14" x14ac:dyDescent="0.3">
      <c r="A1691" t="s">
        <v>560</v>
      </c>
      <c r="B1691" t="s">
        <v>7</v>
      </c>
      <c r="C1691" s="1">
        <v>42369</v>
      </c>
      <c r="D1691" s="65">
        <f t="shared" si="103"/>
        <v>2015</v>
      </c>
      <c r="E1691" s="66" t="s">
        <v>3</v>
      </c>
      <c r="F1691" s="66" t="s">
        <v>154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>
        <v>0</v>
      </c>
      <c r="L1691" s="2">
        <f t="shared" si="104"/>
        <v>949000000</v>
      </c>
      <c r="M1691" s="2">
        <f>G1691-H1691</f>
        <v>1404000000</v>
      </c>
      <c r="N1691" s="2">
        <f t="shared" si="105"/>
        <v>455000000</v>
      </c>
    </row>
    <row r="1692" spans="1:14" x14ac:dyDescent="0.3">
      <c r="A1692" t="s">
        <v>561</v>
      </c>
      <c r="B1692" t="s">
        <v>2</v>
      </c>
      <c r="C1692" s="1">
        <v>41274</v>
      </c>
      <c r="D1692" s="65">
        <f t="shared" si="103"/>
        <v>2012</v>
      </c>
      <c r="E1692" s="66" t="s">
        <v>12</v>
      </c>
      <c r="F1692" s="66" t="s">
        <v>47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2">
        <f t="shared" si="104"/>
        <v>2563462000</v>
      </c>
      <c r="M1692" s="2">
        <f>G1692-H1692</f>
        <v>3366000000</v>
      </c>
      <c r="N1692" s="2">
        <f t="shared" si="105"/>
        <v>802538000</v>
      </c>
    </row>
    <row r="1693" spans="1:14" x14ac:dyDescent="0.3">
      <c r="A1693" t="s">
        <v>561</v>
      </c>
      <c r="B1693" t="s">
        <v>5</v>
      </c>
      <c r="C1693" s="1">
        <v>41639</v>
      </c>
      <c r="D1693" s="65">
        <f t="shared" si="103"/>
        <v>2013</v>
      </c>
      <c r="E1693" s="66" t="s">
        <v>12</v>
      </c>
      <c r="F1693" s="66" t="s">
        <v>47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2">
        <f t="shared" si="104"/>
        <v>2753703000</v>
      </c>
      <c r="M1693" s="2">
        <f>G1693-H1693</f>
        <v>3331000000</v>
      </c>
      <c r="N1693" s="2">
        <f t="shared" si="105"/>
        <v>577297000</v>
      </c>
    </row>
    <row r="1694" spans="1:14" x14ac:dyDescent="0.3">
      <c r="A1694" t="s">
        <v>561</v>
      </c>
      <c r="B1694" t="s">
        <v>6</v>
      </c>
      <c r="C1694" s="1">
        <v>42004</v>
      </c>
      <c r="D1694" s="65">
        <f t="shared" si="103"/>
        <v>2014</v>
      </c>
      <c r="E1694" s="66" t="s">
        <v>12</v>
      </c>
      <c r="F1694" s="66" t="s">
        <v>47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2">
        <f t="shared" si="104"/>
        <v>2993846000</v>
      </c>
      <c r="M1694" s="2">
        <f>G1694-H1694</f>
        <v>3230758000</v>
      </c>
      <c r="N1694" s="2">
        <f t="shared" si="105"/>
        <v>236912000</v>
      </c>
    </row>
    <row r="1695" spans="1:14" x14ac:dyDescent="0.3">
      <c r="A1695" t="s">
        <v>561</v>
      </c>
      <c r="B1695" t="s">
        <v>7</v>
      </c>
      <c r="C1695" s="1">
        <v>42369</v>
      </c>
      <c r="D1695" s="65">
        <f t="shared" si="103"/>
        <v>2015</v>
      </c>
      <c r="E1695" s="66" t="s">
        <v>12</v>
      </c>
      <c r="F1695" s="66" t="s">
        <v>47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2">
        <f t="shared" si="104"/>
        <v>3025487000</v>
      </c>
      <c r="M1695" s="2">
        <f>G1695-H1695</f>
        <v>2890553000</v>
      </c>
      <c r="N1695" s="2">
        <f t="shared" si="105"/>
        <v>-134934000</v>
      </c>
    </row>
    <row r="1696" spans="1:14" x14ac:dyDescent="0.3">
      <c r="A1696" t="s">
        <v>562</v>
      </c>
      <c r="B1696" t="s">
        <v>2</v>
      </c>
      <c r="C1696" s="1">
        <v>41272</v>
      </c>
      <c r="D1696" s="65">
        <f t="shared" si="103"/>
        <v>2012</v>
      </c>
      <c r="E1696" s="66" t="s">
        <v>9</v>
      </c>
      <c r="F1696" s="66" t="s">
        <v>145</v>
      </c>
      <c r="G1696" s="2">
        <v>13633000000</v>
      </c>
      <c r="H1696" s="2">
        <v>9852000000</v>
      </c>
      <c r="I1696" s="2">
        <v>1450000000</v>
      </c>
      <c r="J1696">
        <v>0</v>
      </c>
      <c r="K1696">
        <v>0</v>
      </c>
      <c r="L1696" s="2">
        <f t="shared" si="104"/>
        <v>1450000000</v>
      </c>
      <c r="M1696" s="2">
        <f>G1696-H1696</f>
        <v>3781000000</v>
      </c>
      <c r="N1696" s="2">
        <f t="shared" si="105"/>
        <v>2331000000</v>
      </c>
    </row>
    <row r="1697" spans="1:14" x14ac:dyDescent="0.3">
      <c r="A1697" t="s">
        <v>562</v>
      </c>
      <c r="B1697" t="s">
        <v>5</v>
      </c>
      <c r="C1697" s="1">
        <v>41636</v>
      </c>
      <c r="D1697" s="65">
        <f t="shared" si="103"/>
        <v>2013</v>
      </c>
      <c r="E1697" s="66" t="s">
        <v>9</v>
      </c>
      <c r="F1697" s="66" t="s">
        <v>145</v>
      </c>
      <c r="G1697" s="2">
        <v>13084000000</v>
      </c>
      <c r="H1697" s="2">
        <v>9501000000</v>
      </c>
      <c r="I1697" s="2">
        <v>1454000000</v>
      </c>
      <c r="J1697">
        <v>0</v>
      </c>
      <c r="K1697">
        <v>0</v>
      </c>
      <c r="L1697" s="2">
        <f t="shared" si="104"/>
        <v>1454000000</v>
      </c>
      <c r="M1697" s="2">
        <f>G1697-H1697</f>
        <v>3583000000</v>
      </c>
      <c r="N1697" s="2">
        <f t="shared" si="105"/>
        <v>2129000000</v>
      </c>
    </row>
    <row r="1698" spans="1:14" x14ac:dyDescent="0.3">
      <c r="A1698" t="s">
        <v>562</v>
      </c>
      <c r="B1698" t="s">
        <v>6</v>
      </c>
      <c r="C1698" s="1">
        <v>42000</v>
      </c>
      <c r="D1698" s="65">
        <f t="shared" si="103"/>
        <v>2014</v>
      </c>
      <c r="E1698" s="66" t="s">
        <v>9</v>
      </c>
      <c r="F1698" s="66" t="s">
        <v>145</v>
      </c>
      <c r="G1698" s="2">
        <v>13279000000</v>
      </c>
      <c r="H1698" s="2">
        <v>9682000000</v>
      </c>
      <c r="I1698" s="2">
        <v>1505000000</v>
      </c>
      <c r="J1698">
        <v>0</v>
      </c>
      <c r="K1698">
        <v>0</v>
      </c>
      <c r="L1698" s="2">
        <f t="shared" si="104"/>
        <v>1505000000</v>
      </c>
      <c r="M1698" s="2">
        <f>G1698-H1698</f>
        <v>3597000000</v>
      </c>
      <c r="N1698" s="2">
        <f t="shared" si="105"/>
        <v>2092000000</v>
      </c>
    </row>
    <row r="1699" spans="1:14" x14ac:dyDescent="0.3">
      <c r="A1699" t="s">
        <v>562</v>
      </c>
      <c r="B1699" t="s">
        <v>7</v>
      </c>
      <c r="C1699" s="1">
        <v>42364</v>
      </c>
      <c r="D1699" s="65">
        <f t="shared" si="103"/>
        <v>2015</v>
      </c>
      <c r="E1699" s="66" t="s">
        <v>9</v>
      </c>
      <c r="F1699" s="66" t="s">
        <v>145</v>
      </c>
      <c r="G1699" s="2">
        <v>13105000000</v>
      </c>
      <c r="H1699" s="2">
        <v>9359000000</v>
      </c>
      <c r="I1699" s="2">
        <v>1746000000</v>
      </c>
      <c r="J1699">
        <v>0</v>
      </c>
      <c r="K1699">
        <v>0</v>
      </c>
      <c r="L1699" s="2">
        <f t="shared" si="104"/>
        <v>1746000000</v>
      </c>
      <c r="M1699" s="2">
        <f>G1699-H1699</f>
        <v>3746000000</v>
      </c>
      <c r="N1699" s="2">
        <f t="shared" si="105"/>
        <v>2000000000</v>
      </c>
    </row>
    <row r="1700" spans="1:14" x14ac:dyDescent="0.3">
      <c r="A1700" t="s">
        <v>563</v>
      </c>
      <c r="B1700" t="s">
        <v>2</v>
      </c>
      <c r="C1700" s="1">
        <v>41274</v>
      </c>
      <c r="D1700" s="65">
        <f t="shared" si="103"/>
        <v>2012</v>
      </c>
      <c r="E1700" s="66" t="s">
        <v>15</v>
      </c>
      <c r="F1700" s="66" t="s">
        <v>20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>
        <v>0</v>
      </c>
      <c r="L1700" s="2">
        <f t="shared" si="104"/>
        <v>2047700000</v>
      </c>
      <c r="M1700" s="2">
        <f>G1700-H1700</f>
        <v>3346500000</v>
      </c>
      <c r="N1700" s="2">
        <f t="shared" si="105"/>
        <v>1298800000</v>
      </c>
    </row>
    <row r="1701" spans="1:14" x14ac:dyDescent="0.3">
      <c r="A1701" t="s">
        <v>563</v>
      </c>
      <c r="B1701" t="s">
        <v>5</v>
      </c>
      <c r="C1701" s="1">
        <v>41639</v>
      </c>
      <c r="D1701" s="65">
        <f t="shared" si="103"/>
        <v>2013</v>
      </c>
      <c r="E1701" s="66" t="s">
        <v>15</v>
      </c>
      <c r="F1701" s="66" t="s">
        <v>20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2">
        <f t="shared" si="104"/>
        <v>2077800000</v>
      </c>
      <c r="M1701" s="2">
        <f>G1701-H1701</f>
        <v>3356700000</v>
      </c>
      <c r="N1701" s="2">
        <f t="shared" si="105"/>
        <v>1278900000</v>
      </c>
    </row>
    <row r="1702" spans="1:14" x14ac:dyDescent="0.3">
      <c r="A1702" t="s">
        <v>563</v>
      </c>
      <c r="B1702" t="s">
        <v>6</v>
      </c>
      <c r="C1702" s="1">
        <v>42004</v>
      </c>
      <c r="D1702" s="65">
        <f t="shared" si="103"/>
        <v>2014</v>
      </c>
      <c r="E1702" s="66" t="s">
        <v>15</v>
      </c>
      <c r="F1702" s="66" t="s">
        <v>20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2">
        <f t="shared" si="104"/>
        <v>2052100000</v>
      </c>
      <c r="M1702" s="2">
        <f>G1702-H1702</f>
        <v>3430500000</v>
      </c>
      <c r="N1702" s="2">
        <f t="shared" si="105"/>
        <v>1378400000</v>
      </c>
    </row>
    <row r="1703" spans="1:14" x14ac:dyDescent="0.3">
      <c r="A1703" t="s">
        <v>563</v>
      </c>
      <c r="B1703" t="s">
        <v>7</v>
      </c>
      <c r="C1703" s="1">
        <v>42369</v>
      </c>
      <c r="D1703" s="65">
        <f t="shared" si="103"/>
        <v>2015</v>
      </c>
      <c r="E1703" s="66" t="s">
        <v>15</v>
      </c>
      <c r="F1703" s="66" t="s">
        <v>20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2">
        <f t="shared" si="104"/>
        <v>2898100000</v>
      </c>
      <c r="M1703" s="2">
        <f>G1703-H1703</f>
        <v>4197200000</v>
      </c>
      <c r="N1703" s="2">
        <f t="shared" si="105"/>
        <v>1299100000</v>
      </c>
    </row>
    <row r="1704" spans="1:14" x14ac:dyDescent="0.3">
      <c r="A1704" t="s">
        <v>564</v>
      </c>
      <c r="B1704" t="s">
        <v>2</v>
      </c>
      <c r="C1704" s="1">
        <v>41274</v>
      </c>
      <c r="D1704" s="65">
        <f t="shared" si="103"/>
        <v>2012</v>
      </c>
      <c r="E1704" s="66" t="s">
        <v>37</v>
      </c>
      <c r="F1704" s="66" t="s">
        <v>130</v>
      </c>
      <c r="G1704" s="2">
        <v>2458592000</v>
      </c>
      <c r="H1704" s="2">
        <v>80146000</v>
      </c>
      <c r="I1704" s="2">
        <v>1579007000</v>
      </c>
      <c r="J1704">
        <v>0</v>
      </c>
      <c r="K1704" s="2">
        <v>31237000</v>
      </c>
      <c r="L1704" s="2">
        <f t="shared" si="104"/>
        <v>1610244000</v>
      </c>
      <c r="M1704" s="2">
        <f>G1704-H1704</f>
        <v>2378446000</v>
      </c>
      <c r="N1704" s="2">
        <f t="shared" si="105"/>
        <v>768202000</v>
      </c>
    </row>
    <row r="1705" spans="1:14" x14ac:dyDescent="0.3">
      <c r="A1705" t="s">
        <v>564</v>
      </c>
      <c r="B1705" t="s">
        <v>5</v>
      </c>
      <c r="C1705" s="1">
        <v>41639</v>
      </c>
      <c r="D1705" s="65">
        <f t="shared" si="103"/>
        <v>2013</v>
      </c>
      <c r="E1705" s="66" t="s">
        <v>37</v>
      </c>
      <c r="F1705" s="66" t="s">
        <v>130</v>
      </c>
      <c r="G1705" s="2">
        <v>2278812000</v>
      </c>
      <c r="H1705" s="2">
        <v>58913000</v>
      </c>
      <c r="I1705" s="2">
        <v>1700064000</v>
      </c>
      <c r="J1705">
        <v>0</v>
      </c>
      <c r="K1705" s="2">
        <v>-72761000</v>
      </c>
      <c r="L1705" s="2">
        <f t="shared" si="104"/>
        <v>1627303000</v>
      </c>
      <c r="M1705" s="2">
        <f>G1705-H1705</f>
        <v>2219899000</v>
      </c>
      <c r="N1705" s="2">
        <f t="shared" si="105"/>
        <v>592596000</v>
      </c>
    </row>
    <row r="1706" spans="1:14" x14ac:dyDescent="0.3">
      <c r="A1706" t="s">
        <v>564</v>
      </c>
      <c r="B1706" t="s">
        <v>6</v>
      </c>
      <c r="C1706" s="1">
        <v>42004</v>
      </c>
      <c r="D1706" s="65">
        <f t="shared" si="103"/>
        <v>2014</v>
      </c>
      <c r="E1706" s="66" t="s">
        <v>37</v>
      </c>
      <c r="F1706" s="66" t="s">
        <v>130</v>
      </c>
      <c r="G1706" s="2">
        <v>2361631000</v>
      </c>
      <c r="H1706" s="2">
        <v>49736000</v>
      </c>
      <c r="I1706" s="2">
        <v>1654369000</v>
      </c>
      <c r="J1706">
        <v>0</v>
      </c>
      <c r="K1706" s="2">
        <v>-87159000</v>
      </c>
      <c r="L1706" s="2">
        <f t="shared" si="104"/>
        <v>1567210000</v>
      </c>
      <c r="M1706" s="2">
        <f>G1706-H1706</f>
        <v>2311895000</v>
      </c>
      <c r="N1706" s="2">
        <f t="shared" si="105"/>
        <v>744685000</v>
      </c>
    </row>
    <row r="1707" spans="1:14" x14ac:dyDescent="0.3">
      <c r="A1707" t="s">
        <v>564</v>
      </c>
      <c r="B1707" t="s">
        <v>7</v>
      </c>
      <c r="C1707" s="1">
        <v>42369</v>
      </c>
      <c r="D1707" s="65">
        <f t="shared" si="103"/>
        <v>2015</v>
      </c>
      <c r="E1707" s="66" t="s">
        <v>37</v>
      </c>
      <c r="F1707" s="66" t="s">
        <v>130</v>
      </c>
      <c r="G1707" s="2">
        <v>2210591000</v>
      </c>
      <c r="H1707" s="2">
        <v>49344000</v>
      </c>
      <c r="I1707" s="2">
        <v>1591239000</v>
      </c>
      <c r="J1707">
        <v>0</v>
      </c>
      <c r="K1707" s="2">
        <v>49282000</v>
      </c>
      <c r="L1707" s="2">
        <f t="shared" si="104"/>
        <v>1640521000</v>
      </c>
      <c r="M1707" s="2">
        <f>G1707-H1707</f>
        <v>2161247000</v>
      </c>
      <c r="N1707" s="2">
        <f t="shared" si="105"/>
        <v>520726000</v>
      </c>
    </row>
    <row r="1708" spans="1:14" x14ac:dyDescent="0.3">
      <c r="A1708" t="s">
        <v>565</v>
      </c>
      <c r="B1708" t="s">
        <v>2</v>
      </c>
      <c r="C1708" s="1">
        <v>41639</v>
      </c>
      <c r="D1708" s="65">
        <f t="shared" si="103"/>
        <v>2013</v>
      </c>
      <c r="E1708" s="66" t="s">
        <v>15</v>
      </c>
      <c r="F1708" s="66" t="s">
        <v>16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2">
        <f t="shared" si="104"/>
        <v>2072000000</v>
      </c>
      <c r="M1708" s="2">
        <f>G1708-H1708</f>
        <v>2892000000</v>
      </c>
      <c r="N1708" s="2">
        <f t="shared" si="105"/>
        <v>820000000</v>
      </c>
    </row>
    <row r="1709" spans="1:14" x14ac:dyDescent="0.3">
      <c r="A1709" t="s">
        <v>565</v>
      </c>
      <c r="B1709" t="s">
        <v>5</v>
      </c>
      <c r="C1709" s="1">
        <v>42004</v>
      </c>
      <c r="D1709" s="65">
        <f t="shared" si="103"/>
        <v>2014</v>
      </c>
      <c r="E1709" s="66" t="s">
        <v>15</v>
      </c>
      <c r="F1709" s="66" t="s">
        <v>16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2">
        <f t="shared" si="104"/>
        <v>2099000000</v>
      </c>
      <c r="M1709" s="2">
        <f>G1709-H1709</f>
        <v>3068000000</v>
      </c>
      <c r="N1709" s="2">
        <f t="shared" si="105"/>
        <v>969000000</v>
      </c>
    </row>
    <row r="1710" spans="1:14" x14ac:dyDescent="0.3">
      <c r="A1710" t="s">
        <v>565</v>
      </c>
      <c r="B1710" t="s">
        <v>6</v>
      </c>
      <c r="C1710" s="1">
        <v>42369</v>
      </c>
      <c r="D1710" s="65">
        <f t="shared" si="103"/>
        <v>2015</v>
      </c>
      <c r="E1710" s="66" t="s">
        <v>15</v>
      </c>
      <c r="F1710" s="66" t="s">
        <v>16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2">
        <f t="shared" si="104"/>
        <v>1957000000</v>
      </c>
      <c r="M1710" s="2">
        <f>G1710-H1710</f>
        <v>3027000000</v>
      </c>
      <c r="N1710" s="2">
        <f t="shared" si="105"/>
        <v>1070000000</v>
      </c>
    </row>
    <row r="1711" spans="1:14" x14ac:dyDescent="0.3">
      <c r="A1711" t="s">
        <v>565</v>
      </c>
      <c r="B1711" t="s">
        <v>7</v>
      </c>
      <c r="C1711" s="1">
        <v>42735</v>
      </c>
      <c r="D1711" s="65">
        <f t="shared" si="103"/>
        <v>2016</v>
      </c>
      <c r="E1711" s="66" t="s">
        <v>15</v>
      </c>
      <c r="F1711" s="66" t="s">
        <v>16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2">
        <f t="shared" si="104"/>
        <v>1825000000</v>
      </c>
      <c r="M1711" s="2">
        <f>G1711-H1711</f>
        <v>3222000000</v>
      </c>
      <c r="N1711" s="2">
        <f t="shared" si="105"/>
        <v>1397000000</v>
      </c>
    </row>
    <row r="1746" spans="8:8" x14ac:dyDescent="0.3">
      <c r="H174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76D-E7BE-420A-9545-5C5962D9E402}">
  <dimension ref="A1:G433"/>
  <sheetViews>
    <sheetView workbookViewId="0">
      <selection activeCell="D5" sqref="D5"/>
    </sheetView>
  </sheetViews>
  <sheetFormatPr defaultRowHeight="14.4" x14ac:dyDescent="0.3"/>
  <cols>
    <col min="1" max="1" width="12.5546875" bestFit="1" customWidth="1"/>
    <col min="3" max="3" width="15.77734375" customWidth="1"/>
    <col min="4" max="4" width="11.44140625" customWidth="1"/>
    <col min="5" max="5" width="12.77734375" customWidth="1"/>
    <col min="6" max="6" width="10.77734375" customWidth="1"/>
    <col min="7" max="7" width="12.109375" customWidth="1"/>
  </cols>
  <sheetData>
    <row r="1" spans="1:7" x14ac:dyDescent="0.3">
      <c r="A1" s="67" t="s">
        <v>605</v>
      </c>
      <c r="C1" s="62" t="s">
        <v>610</v>
      </c>
      <c r="E1" s="67" t="s">
        <v>605</v>
      </c>
      <c r="G1" s="62" t="s">
        <v>611</v>
      </c>
    </row>
    <row r="2" spans="1:7" x14ac:dyDescent="0.3">
      <c r="A2" s="68" t="s">
        <v>384</v>
      </c>
      <c r="C2" s="68" t="s">
        <v>384</v>
      </c>
      <c r="E2" s="68">
        <v>2003</v>
      </c>
      <c r="G2" s="68">
        <v>2003</v>
      </c>
    </row>
    <row r="3" spans="1:7" x14ac:dyDescent="0.3">
      <c r="A3" s="68" t="s">
        <v>362</v>
      </c>
      <c r="C3" s="68" t="s">
        <v>362</v>
      </c>
      <c r="E3" s="68">
        <v>2004</v>
      </c>
      <c r="G3" s="68">
        <v>2004</v>
      </c>
    </row>
    <row r="4" spans="1:7" x14ac:dyDescent="0.3">
      <c r="A4" s="68" t="s">
        <v>405</v>
      </c>
      <c r="C4" s="68" t="s">
        <v>405</v>
      </c>
      <c r="E4" s="68">
        <v>2006</v>
      </c>
      <c r="G4" s="68">
        <v>2006</v>
      </c>
    </row>
    <row r="5" spans="1:7" x14ac:dyDescent="0.3">
      <c r="A5" s="68" t="s">
        <v>1</v>
      </c>
      <c r="C5" s="68" t="s">
        <v>1</v>
      </c>
      <c r="E5" s="68">
        <v>2007</v>
      </c>
      <c r="G5" s="68">
        <v>2007</v>
      </c>
    </row>
    <row r="6" spans="1:7" x14ac:dyDescent="0.3">
      <c r="A6" s="68" t="s">
        <v>8</v>
      </c>
      <c r="C6" s="68" t="s">
        <v>8</v>
      </c>
      <c r="E6" s="68">
        <v>2012</v>
      </c>
      <c r="G6" s="68">
        <v>2012</v>
      </c>
    </row>
    <row r="7" spans="1:7" x14ac:dyDescent="0.3">
      <c r="A7" s="68" t="s">
        <v>11</v>
      </c>
      <c r="C7" s="68" t="s">
        <v>11</v>
      </c>
      <c r="E7" s="68">
        <v>2013</v>
      </c>
      <c r="G7" s="68">
        <v>2013</v>
      </c>
    </row>
    <row r="8" spans="1:7" x14ac:dyDescent="0.3">
      <c r="A8" s="68" t="s">
        <v>14</v>
      </c>
      <c r="C8" s="68" t="s">
        <v>14</v>
      </c>
      <c r="E8" s="68">
        <v>2014</v>
      </c>
      <c r="G8" s="68">
        <v>2014</v>
      </c>
    </row>
    <row r="9" spans="1:7" x14ac:dyDescent="0.3">
      <c r="A9" s="68" t="s">
        <v>17</v>
      </c>
      <c r="C9" s="68" t="s">
        <v>17</v>
      </c>
      <c r="E9" s="68">
        <v>2015</v>
      </c>
      <c r="G9" s="68">
        <v>2015</v>
      </c>
    </row>
    <row r="10" spans="1:7" x14ac:dyDescent="0.3">
      <c r="A10" s="68" t="s">
        <v>19</v>
      </c>
      <c r="C10" s="68" t="s">
        <v>19</v>
      </c>
      <c r="E10" s="68">
        <v>2016</v>
      </c>
      <c r="G10" s="68">
        <v>2016</v>
      </c>
    </row>
    <row r="11" spans="1:7" x14ac:dyDescent="0.3">
      <c r="A11" s="68" t="s">
        <v>21</v>
      </c>
      <c r="C11" s="68" t="s">
        <v>21</v>
      </c>
      <c r="E11" s="68">
        <v>2017</v>
      </c>
      <c r="G11" s="68">
        <v>2017</v>
      </c>
    </row>
    <row r="12" spans="1:7" x14ac:dyDescent="0.3">
      <c r="A12" s="68" t="s">
        <v>23</v>
      </c>
      <c r="C12" s="68" t="s">
        <v>23</v>
      </c>
      <c r="E12" s="68" t="s">
        <v>606</v>
      </c>
    </row>
    <row r="13" spans="1:7" x14ac:dyDescent="0.3">
      <c r="A13" s="68" t="s">
        <v>25</v>
      </c>
      <c r="C13" s="68" t="s">
        <v>25</v>
      </c>
      <c r="E13" s="68" t="s">
        <v>607</v>
      </c>
    </row>
    <row r="14" spans="1:7" x14ac:dyDescent="0.3">
      <c r="A14" s="68" t="s">
        <v>28</v>
      </c>
      <c r="C14" s="68" t="s">
        <v>28</v>
      </c>
    </row>
    <row r="15" spans="1:7" x14ac:dyDescent="0.3">
      <c r="A15" s="68" t="s">
        <v>30</v>
      </c>
      <c r="C15" s="68" t="s">
        <v>30</v>
      </c>
    </row>
    <row r="16" spans="1:7" x14ac:dyDescent="0.3">
      <c r="A16" s="68" t="s">
        <v>31</v>
      </c>
      <c r="C16" s="68" t="s">
        <v>31</v>
      </c>
    </row>
    <row r="17" spans="1:3" x14ac:dyDescent="0.3">
      <c r="A17" s="68" t="s">
        <v>34</v>
      </c>
      <c r="C17" s="68" t="s">
        <v>34</v>
      </c>
    </row>
    <row r="18" spans="1:3" x14ac:dyDescent="0.3">
      <c r="A18" s="68" t="s">
        <v>36</v>
      </c>
      <c r="C18" s="68" t="s">
        <v>36</v>
      </c>
    </row>
    <row r="19" spans="1:3" x14ac:dyDescent="0.3">
      <c r="A19" s="68" t="s">
        <v>39</v>
      </c>
      <c r="C19" s="68" t="s">
        <v>39</v>
      </c>
    </row>
    <row r="20" spans="1:3" x14ac:dyDescent="0.3">
      <c r="A20" s="68" t="s">
        <v>41</v>
      </c>
      <c r="C20" s="68" t="s">
        <v>41</v>
      </c>
    </row>
    <row r="21" spans="1:3" x14ac:dyDescent="0.3">
      <c r="A21" s="68" t="s">
        <v>44</v>
      </c>
      <c r="C21" s="68" t="s">
        <v>44</v>
      </c>
    </row>
    <row r="22" spans="1:3" x14ac:dyDescent="0.3">
      <c r="A22" s="68" t="s">
        <v>46</v>
      </c>
      <c r="C22" s="68" t="s">
        <v>46</v>
      </c>
    </row>
    <row r="23" spans="1:3" x14ac:dyDescent="0.3">
      <c r="A23" s="68" t="s">
        <v>48</v>
      </c>
      <c r="C23" s="68" t="s">
        <v>48</v>
      </c>
    </row>
    <row r="24" spans="1:3" x14ac:dyDescent="0.3">
      <c r="A24" s="68" t="s">
        <v>51</v>
      </c>
      <c r="C24" s="68" t="s">
        <v>51</v>
      </c>
    </row>
    <row r="25" spans="1:3" x14ac:dyDescent="0.3">
      <c r="A25" s="68" t="s">
        <v>52</v>
      </c>
      <c r="C25" s="68" t="s">
        <v>52</v>
      </c>
    </row>
    <row r="26" spans="1:3" x14ac:dyDescent="0.3">
      <c r="A26" s="68" t="s">
        <v>53</v>
      </c>
      <c r="C26" s="68" t="s">
        <v>53</v>
      </c>
    </row>
    <row r="27" spans="1:3" x14ac:dyDescent="0.3">
      <c r="A27" s="68" t="s">
        <v>55</v>
      </c>
      <c r="C27" s="68" t="s">
        <v>55</v>
      </c>
    </row>
    <row r="28" spans="1:3" x14ac:dyDescent="0.3">
      <c r="A28" s="68" t="s">
        <v>57</v>
      </c>
      <c r="C28" s="68" t="s">
        <v>57</v>
      </c>
    </row>
    <row r="29" spans="1:3" x14ac:dyDescent="0.3">
      <c r="A29" s="68" t="s">
        <v>59</v>
      </c>
      <c r="C29" s="68" t="s">
        <v>59</v>
      </c>
    </row>
    <row r="30" spans="1:3" x14ac:dyDescent="0.3">
      <c r="A30" s="68" t="s">
        <v>61</v>
      </c>
      <c r="C30" s="68" t="s">
        <v>61</v>
      </c>
    </row>
    <row r="31" spans="1:3" x14ac:dyDescent="0.3">
      <c r="A31" s="68" t="s">
        <v>62</v>
      </c>
      <c r="C31" s="68" t="s">
        <v>62</v>
      </c>
    </row>
    <row r="32" spans="1:3" x14ac:dyDescent="0.3">
      <c r="A32" s="68" t="s">
        <v>64</v>
      </c>
      <c r="C32" s="68" t="s">
        <v>64</v>
      </c>
    </row>
    <row r="33" spans="1:3" x14ac:dyDescent="0.3">
      <c r="A33" s="68" t="s">
        <v>66</v>
      </c>
      <c r="C33" s="68" t="s">
        <v>66</v>
      </c>
    </row>
    <row r="34" spans="1:3" x14ac:dyDescent="0.3">
      <c r="A34" s="68" t="s">
        <v>68</v>
      </c>
      <c r="C34" s="68" t="s">
        <v>68</v>
      </c>
    </row>
    <row r="35" spans="1:3" x14ac:dyDescent="0.3">
      <c r="A35" s="68" t="s">
        <v>70</v>
      </c>
      <c r="C35" s="68" t="s">
        <v>70</v>
      </c>
    </row>
    <row r="36" spans="1:3" x14ac:dyDescent="0.3">
      <c r="A36" s="68" t="s">
        <v>72</v>
      </c>
      <c r="C36" s="68" t="s">
        <v>72</v>
      </c>
    </row>
    <row r="37" spans="1:3" x14ac:dyDescent="0.3">
      <c r="A37" s="68" t="s">
        <v>75</v>
      </c>
      <c r="C37" s="68" t="s">
        <v>75</v>
      </c>
    </row>
    <row r="38" spans="1:3" x14ac:dyDescent="0.3">
      <c r="A38" s="68" t="s">
        <v>76</v>
      </c>
      <c r="C38" s="68" t="s">
        <v>76</v>
      </c>
    </row>
    <row r="39" spans="1:3" x14ac:dyDescent="0.3">
      <c r="A39" s="68" t="s">
        <v>78</v>
      </c>
      <c r="C39" s="68" t="s">
        <v>78</v>
      </c>
    </row>
    <row r="40" spans="1:3" x14ac:dyDescent="0.3">
      <c r="A40" s="68" t="s">
        <v>80</v>
      </c>
      <c r="C40" s="68" t="s">
        <v>80</v>
      </c>
    </row>
    <row r="41" spans="1:3" x14ac:dyDescent="0.3">
      <c r="A41" s="68" t="s">
        <v>82</v>
      </c>
      <c r="C41" s="68" t="s">
        <v>82</v>
      </c>
    </row>
    <row r="42" spans="1:3" x14ac:dyDescent="0.3">
      <c r="A42" s="68" t="s">
        <v>84</v>
      </c>
      <c r="C42" s="68" t="s">
        <v>84</v>
      </c>
    </row>
    <row r="43" spans="1:3" x14ac:dyDescent="0.3">
      <c r="A43" s="68" t="s">
        <v>85</v>
      </c>
      <c r="C43" s="68" t="s">
        <v>85</v>
      </c>
    </row>
    <row r="44" spans="1:3" x14ac:dyDescent="0.3">
      <c r="A44" s="68" t="s">
        <v>87</v>
      </c>
      <c r="C44" s="68" t="s">
        <v>87</v>
      </c>
    </row>
    <row r="45" spans="1:3" x14ac:dyDescent="0.3">
      <c r="A45" s="68" t="s">
        <v>89</v>
      </c>
      <c r="C45" s="68" t="s">
        <v>89</v>
      </c>
    </row>
    <row r="46" spans="1:3" x14ac:dyDescent="0.3">
      <c r="A46" s="68" t="s">
        <v>91</v>
      </c>
      <c r="C46" s="68" t="s">
        <v>91</v>
      </c>
    </row>
    <row r="47" spans="1:3" x14ac:dyDescent="0.3">
      <c r="A47" s="68" t="s">
        <v>92</v>
      </c>
      <c r="C47" s="68" t="s">
        <v>92</v>
      </c>
    </row>
    <row r="48" spans="1:3" x14ac:dyDescent="0.3">
      <c r="A48" s="68" t="s">
        <v>93</v>
      </c>
      <c r="C48" s="68" t="s">
        <v>93</v>
      </c>
    </row>
    <row r="49" spans="1:3" x14ac:dyDescent="0.3">
      <c r="A49" s="68" t="s">
        <v>94</v>
      </c>
      <c r="C49" s="68" t="s">
        <v>94</v>
      </c>
    </row>
    <row r="50" spans="1:3" x14ac:dyDescent="0.3">
      <c r="A50" s="68" t="s">
        <v>96</v>
      </c>
      <c r="C50" s="68" t="s">
        <v>96</v>
      </c>
    </row>
    <row r="51" spans="1:3" x14ac:dyDescent="0.3">
      <c r="A51" s="68" t="s">
        <v>97</v>
      </c>
      <c r="C51" s="68" t="s">
        <v>97</v>
      </c>
    </row>
    <row r="52" spans="1:3" x14ac:dyDescent="0.3">
      <c r="A52" s="68" t="s">
        <v>98</v>
      </c>
      <c r="C52" s="68" t="s">
        <v>98</v>
      </c>
    </row>
    <row r="53" spans="1:3" x14ac:dyDescent="0.3">
      <c r="A53" s="68" t="s">
        <v>99</v>
      </c>
      <c r="C53" s="68" t="s">
        <v>99</v>
      </c>
    </row>
    <row r="54" spans="1:3" x14ac:dyDescent="0.3">
      <c r="A54" s="68" t="s">
        <v>101</v>
      </c>
      <c r="C54" s="68" t="s">
        <v>101</v>
      </c>
    </row>
    <row r="55" spans="1:3" x14ac:dyDescent="0.3">
      <c r="A55" s="68" t="s">
        <v>102</v>
      </c>
      <c r="C55" s="68" t="s">
        <v>102</v>
      </c>
    </row>
    <row r="56" spans="1:3" x14ac:dyDescent="0.3">
      <c r="A56" s="68" t="s">
        <v>103</v>
      </c>
      <c r="C56" s="68" t="s">
        <v>103</v>
      </c>
    </row>
    <row r="57" spans="1:3" x14ac:dyDescent="0.3">
      <c r="A57" s="68" t="s">
        <v>105</v>
      </c>
      <c r="C57" s="68" t="s">
        <v>105</v>
      </c>
    </row>
    <row r="58" spans="1:3" x14ac:dyDescent="0.3">
      <c r="A58" s="68" t="s">
        <v>106</v>
      </c>
      <c r="C58" s="68" t="s">
        <v>106</v>
      </c>
    </row>
    <row r="59" spans="1:3" x14ac:dyDescent="0.3">
      <c r="A59" s="68" t="s">
        <v>108</v>
      </c>
      <c r="C59" s="68" t="s">
        <v>108</v>
      </c>
    </row>
    <row r="60" spans="1:3" x14ac:dyDescent="0.3">
      <c r="A60" s="68" t="s">
        <v>109</v>
      </c>
      <c r="C60" s="68" t="s">
        <v>109</v>
      </c>
    </row>
    <row r="61" spans="1:3" x14ac:dyDescent="0.3">
      <c r="A61" s="68" t="s">
        <v>110</v>
      </c>
      <c r="C61" s="68" t="s">
        <v>110</v>
      </c>
    </row>
    <row r="62" spans="1:3" x14ac:dyDescent="0.3">
      <c r="A62" s="68" t="s">
        <v>112</v>
      </c>
      <c r="C62" s="68" t="s">
        <v>112</v>
      </c>
    </row>
    <row r="63" spans="1:3" x14ac:dyDescent="0.3">
      <c r="A63" s="68" t="s">
        <v>113</v>
      </c>
      <c r="C63" s="68" t="s">
        <v>113</v>
      </c>
    </row>
    <row r="64" spans="1:3" x14ac:dyDescent="0.3">
      <c r="A64" s="68" t="s">
        <v>115</v>
      </c>
      <c r="C64" s="68" t="s">
        <v>115</v>
      </c>
    </row>
    <row r="65" spans="1:3" x14ac:dyDescent="0.3">
      <c r="A65" s="68" t="s">
        <v>116</v>
      </c>
      <c r="C65" s="68" t="s">
        <v>116</v>
      </c>
    </row>
    <row r="66" spans="1:3" x14ac:dyDescent="0.3">
      <c r="A66" s="68" t="s">
        <v>118</v>
      </c>
      <c r="C66" s="68" t="s">
        <v>118</v>
      </c>
    </row>
    <row r="67" spans="1:3" x14ac:dyDescent="0.3">
      <c r="A67" s="68" t="s">
        <v>119</v>
      </c>
      <c r="C67" s="68" t="s">
        <v>119</v>
      </c>
    </row>
    <row r="68" spans="1:3" x14ac:dyDescent="0.3">
      <c r="A68" s="68" t="s">
        <v>121</v>
      </c>
      <c r="C68" s="68" t="s">
        <v>121</v>
      </c>
    </row>
    <row r="69" spans="1:3" x14ac:dyDescent="0.3">
      <c r="A69" s="68" t="s">
        <v>122</v>
      </c>
      <c r="C69" s="68" t="s">
        <v>122</v>
      </c>
    </row>
    <row r="70" spans="1:3" x14ac:dyDescent="0.3">
      <c r="A70" s="68" t="s">
        <v>124</v>
      </c>
      <c r="C70" s="68" t="s">
        <v>124</v>
      </c>
    </row>
    <row r="71" spans="1:3" x14ac:dyDescent="0.3">
      <c r="A71" s="68" t="s">
        <v>125</v>
      </c>
      <c r="C71" s="68" t="s">
        <v>125</v>
      </c>
    </row>
    <row r="72" spans="1:3" x14ac:dyDescent="0.3">
      <c r="A72" s="68" t="s">
        <v>127</v>
      </c>
      <c r="C72" s="68" t="s">
        <v>127</v>
      </c>
    </row>
    <row r="73" spans="1:3" x14ac:dyDescent="0.3">
      <c r="A73" s="68" t="s">
        <v>129</v>
      </c>
      <c r="C73" s="68" t="s">
        <v>129</v>
      </c>
    </row>
    <row r="74" spans="1:3" x14ac:dyDescent="0.3">
      <c r="A74" s="68" t="s">
        <v>131</v>
      </c>
      <c r="C74" s="68" t="s">
        <v>131</v>
      </c>
    </row>
    <row r="75" spans="1:3" x14ac:dyDescent="0.3">
      <c r="A75" s="68" t="s">
        <v>133</v>
      </c>
      <c r="C75" s="68" t="s">
        <v>133</v>
      </c>
    </row>
    <row r="76" spans="1:3" x14ac:dyDescent="0.3">
      <c r="A76" s="68" t="s">
        <v>135</v>
      </c>
      <c r="C76" s="68" t="s">
        <v>135</v>
      </c>
    </row>
    <row r="77" spans="1:3" x14ac:dyDescent="0.3">
      <c r="A77" s="68" t="s">
        <v>137</v>
      </c>
      <c r="C77" s="68" t="s">
        <v>137</v>
      </c>
    </row>
    <row r="78" spans="1:3" x14ac:dyDescent="0.3">
      <c r="A78" s="68" t="s">
        <v>139</v>
      </c>
      <c r="C78" s="68" t="s">
        <v>139</v>
      </c>
    </row>
    <row r="79" spans="1:3" x14ac:dyDescent="0.3">
      <c r="A79" s="68" t="s">
        <v>140</v>
      </c>
      <c r="C79" s="68" t="s">
        <v>140</v>
      </c>
    </row>
    <row r="80" spans="1:3" x14ac:dyDescent="0.3">
      <c r="A80" s="68" t="s">
        <v>141</v>
      </c>
      <c r="C80" s="68" t="s">
        <v>141</v>
      </c>
    </row>
    <row r="81" spans="1:3" x14ac:dyDescent="0.3">
      <c r="A81" s="68" t="s">
        <v>142</v>
      </c>
      <c r="C81" s="68" t="s">
        <v>142</v>
      </c>
    </row>
    <row r="82" spans="1:3" x14ac:dyDescent="0.3">
      <c r="A82" s="68" t="s">
        <v>143</v>
      </c>
      <c r="C82" s="68" t="s">
        <v>143</v>
      </c>
    </row>
    <row r="83" spans="1:3" x14ac:dyDescent="0.3">
      <c r="A83" s="68" t="s">
        <v>144</v>
      </c>
      <c r="C83" s="68" t="s">
        <v>144</v>
      </c>
    </row>
    <row r="84" spans="1:3" x14ac:dyDescent="0.3">
      <c r="A84" s="68" t="s">
        <v>146</v>
      </c>
      <c r="C84" s="68" t="s">
        <v>146</v>
      </c>
    </row>
    <row r="85" spans="1:3" x14ac:dyDescent="0.3">
      <c r="A85" s="68" t="s">
        <v>148</v>
      </c>
      <c r="C85" s="68" t="s">
        <v>148</v>
      </c>
    </row>
    <row r="86" spans="1:3" x14ac:dyDescent="0.3">
      <c r="A86" s="68" t="s">
        <v>149</v>
      </c>
      <c r="C86" s="68" t="s">
        <v>149</v>
      </c>
    </row>
    <row r="87" spans="1:3" x14ac:dyDescent="0.3">
      <c r="A87" s="68" t="s">
        <v>150</v>
      </c>
      <c r="C87" s="68" t="s">
        <v>150</v>
      </c>
    </row>
    <row r="88" spans="1:3" x14ac:dyDescent="0.3">
      <c r="A88" s="68" t="s">
        <v>151</v>
      </c>
      <c r="C88" s="68" t="s">
        <v>151</v>
      </c>
    </row>
    <row r="89" spans="1:3" x14ac:dyDescent="0.3">
      <c r="A89" s="68" t="s">
        <v>152</v>
      </c>
      <c r="C89" s="68" t="s">
        <v>152</v>
      </c>
    </row>
    <row r="90" spans="1:3" x14ac:dyDescent="0.3">
      <c r="A90" s="68" t="s">
        <v>153</v>
      </c>
      <c r="C90" s="68" t="s">
        <v>153</v>
      </c>
    </row>
    <row r="91" spans="1:3" x14ac:dyDescent="0.3">
      <c r="A91" s="68" t="s">
        <v>155</v>
      </c>
      <c r="C91" s="68" t="s">
        <v>155</v>
      </c>
    </row>
    <row r="92" spans="1:3" x14ac:dyDescent="0.3">
      <c r="A92" s="68" t="s">
        <v>157</v>
      </c>
      <c r="C92" s="68" t="s">
        <v>157</v>
      </c>
    </row>
    <row r="93" spans="1:3" x14ac:dyDescent="0.3">
      <c r="A93" s="68" t="s">
        <v>159</v>
      </c>
      <c r="C93" s="68" t="s">
        <v>159</v>
      </c>
    </row>
    <row r="94" spans="1:3" x14ac:dyDescent="0.3">
      <c r="A94" s="68" t="s">
        <v>161</v>
      </c>
      <c r="C94" s="68" t="s">
        <v>161</v>
      </c>
    </row>
    <row r="95" spans="1:3" x14ac:dyDescent="0.3">
      <c r="A95" s="68" t="s">
        <v>162</v>
      </c>
      <c r="C95" s="68" t="s">
        <v>162</v>
      </c>
    </row>
    <row r="96" spans="1:3" x14ac:dyDescent="0.3">
      <c r="A96" s="68" t="s">
        <v>163</v>
      </c>
      <c r="C96" s="68" t="s">
        <v>163</v>
      </c>
    </row>
    <row r="97" spans="1:3" x14ac:dyDescent="0.3">
      <c r="A97" s="68" t="s">
        <v>165</v>
      </c>
      <c r="C97" s="68" t="s">
        <v>165</v>
      </c>
    </row>
    <row r="98" spans="1:3" x14ac:dyDescent="0.3">
      <c r="A98" s="68" t="s">
        <v>167</v>
      </c>
      <c r="C98" s="68" t="s">
        <v>167</v>
      </c>
    </row>
    <row r="99" spans="1:3" x14ac:dyDescent="0.3">
      <c r="A99" s="68" t="s">
        <v>169</v>
      </c>
      <c r="C99" s="68" t="s">
        <v>169</v>
      </c>
    </row>
    <row r="100" spans="1:3" x14ac:dyDescent="0.3">
      <c r="A100" s="68" t="s">
        <v>171</v>
      </c>
      <c r="C100" s="68" t="s">
        <v>171</v>
      </c>
    </row>
    <row r="101" spans="1:3" x14ac:dyDescent="0.3">
      <c r="A101" s="68" t="s">
        <v>174</v>
      </c>
      <c r="C101" s="68" t="s">
        <v>174</v>
      </c>
    </row>
    <row r="102" spans="1:3" x14ac:dyDescent="0.3">
      <c r="A102" s="68" t="s">
        <v>175</v>
      </c>
      <c r="C102" s="68" t="s">
        <v>175</v>
      </c>
    </row>
    <row r="103" spans="1:3" x14ac:dyDescent="0.3">
      <c r="A103" s="68" t="s">
        <v>176</v>
      </c>
      <c r="C103" s="68" t="s">
        <v>176</v>
      </c>
    </row>
    <row r="104" spans="1:3" x14ac:dyDescent="0.3">
      <c r="A104" s="68" t="s">
        <v>178</v>
      </c>
      <c r="C104" s="68" t="s">
        <v>178</v>
      </c>
    </row>
    <row r="105" spans="1:3" x14ac:dyDescent="0.3">
      <c r="A105" s="68" t="s">
        <v>179</v>
      </c>
      <c r="C105" s="68" t="s">
        <v>179</v>
      </c>
    </row>
    <row r="106" spans="1:3" x14ac:dyDescent="0.3">
      <c r="A106" s="68" t="s">
        <v>180</v>
      </c>
      <c r="C106" s="68" t="s">
        <v>180</v>
      </c>
    </row>
    <row r="107" spans="1:3" x14ac:dyDescent="0.3">
      <c r="A107" s="68" t="s">
        <v>181</v>
      </c>
      <c r="C107" s="68" t="s">
        <v>181</v>
      </c>
    </row>
    <row r="108" spans="1:3" x14ac:dyDescent="0.3">
      <c r="A108" s="68" t="s">
        <v>182</v>
      </c>
      <c r="C108" s="68" t="s">
        <v>182</v>
      </c>
    </row>
    <row r="109" spans="1:3" x14ac:dyDescent="0.3">
      <c r="A109" s="68" t="s">
        <v>184</v>
      </c>
      <c r="C109" s="68" t="s">
        <v>184</v>
      </c>
    </row>
    <row r="110" spans="1:3" x14ac:dyDescent="0.3">
      <c r="A110" s="68" t="s">
        <v>185</v>
      </c>
      <c r="C110" s="68" t="s">
        <v>185</v>
      </c>
    </row>
    <row r="111" spans="1:3" x14ac:dyDescent="0.3">
      <c r="A111" s="68" t="s">
        <v>186</v>
      </c>
      <c r="C111" s="68" t="s">
        <v>186</v>
      </c>
    </row>
    <row r="112" spans="1:3" x14ac:dyDescent="0.3">
      <c r="A112" s="68" t="s">
        <v>188</v>
      </c>
      <c r="C112" s="68" t="s">
        <v>188</v>
      </c>
    </row>
    <row r="113" spans="1:3" x14ac:dyDescent="0.3">
      <c r="A113" s="68" t="s">
        <v>190</v>
      </c>
      <c r="C113" s="68" t="s">
        <v>190</v>
      </c>
    </row>
    <row r="114" spans="1:3" x14ac:dyDescent="0.3">
      <c r="A114" s="68" t="s">
        <v>192</v>
      </c>
      <c r="C114" s="68" t="s">
        <v>192</v>
      </c>
    </row>
    <row r="115" spans="1:3" x14ac:dyDescent="0.3">
      <c r="A115" s="68" t="s">
        <v>193</v>
      </c>
      <c r="C115" s="68" t="s">
        <v>193</v>
      </c>
    </row>
    <row r="116" spans="1:3" x14ac:dyDescent="0.3">
      <c r="A116" s="68" t="s">
        <v>195</v>
      </c>
      <c r="C116" s="68" t="s">
        <v>195</v>
      </c>
    </row>
    <row r="117" spans="1:3" x14ac:dyDescent="0.3">
      <c r="A117" s="68" t="s">
        <v>196</v>
      </c>
      <c r="C117" s="68" t="s">
        <v>196</v>
      </c>
    </row>
    <row r="118" spans="1:3" x14ac:dyDescent="0.3">
      <c r="A118" s="68" t="s">
        <v>197</v>
      </c>
      <c r="C118" s="68" t="s">
        <v>197</v>
      </c>
    </row>
    <row r="119" spans="1:3" x14ac:dyDescent="0.3">
      <c r="A119" s="68" t="s">
        <v>198</v>
      </c>
      <c r="C119" s="68" t="s">
        <v>198</v>
      </c>
    </row>
    <row r="120" spans="1:3" x14ac:dyDescent="0.3">
      <c r="A120" s="68" t="s">
        <v>199</v>
      </c>
      <c r="C120" s="68" t="s">
        <v>199</v>
      </c>
    </row>
    <row r="121" spans="1:3" x14ac:dyDescent="0.3">
      <c r="A121" s="68" t="s">
        <v>200</v>
      </c>
      <c r="C121" s="68" t="s">
        <v>200</v>
      </c>
    </row>
    <row r="122" spans="1:3" x14ac:dyDescent="0.3">
      <c r="A122" s="68" t="s">
        <v>202</v>
      </c>
      <c r="C122" s="68" t="s">
        <v>202</v>
      </c>
    </row>
    <row r="123" spans="1:3" x14ac:dyDescent="0.3">
      <c r="A123" s="68" t="s">
        <v>203</v>
      </c>
      <c r="C123" s="68" t="s">
        <v>203</v>
      </c>
    </row>
    <row r="124" spans="1:3" x14ac:dyDescent="0.3">
      <c r="A124" s="68" t="s">
        <v>205</v>
      </c>
      <c r="C124" s="68" t="s">
        <v>205</v>
      </c>
    </row>
    <row r="125" spans="1:3" x14ac:dyDescent="0.3">
      <c r="A125" s="68" t="s">
        <v>206</v>
      </c>
      <c r="C125" s="68" t="s">
        <v>206</v>
      </c>
    </row>
    <row r="126" spans="1:3" x14ac:dyDescent="0.3">
      <c r="A126" s="68" t="s">
        <v>207</v>
      </c>
      <c r="C126" s="68" t="s">
        <v>207</v>
      </c>
    </row>
    <row r="127" spans="1:3" x14ac:dyDescent="0.3">
      <c r="A127" s="68" t="s">
        <v>208</v>
      </c>
      <c r="C127" s="68" t="s">
        <v>208</v>
      </c>
    </row>
    <row r="128" spans="1:3" x14ac:dyDescent="0.3">
      <c r="A128" s="68" t="s">
        <v>209</v>
      </c>
      <c r="C128" s="68" t="s">
        <v>209</v>
      </c>
    </row>
    <row r="129" spans="1:3" x14ac:dyDescent="0.3">
      <c r="A129" s="68" t="s">
        <v>210</v>
      </c>
      <c r="C129" s="68" t="s">
        <v>210</v>
      </c>
    </row>
    <row r="130" spans="1:3" x14ac:dyDescent="0.3">
      <c r="A130" s="68" t="s">
        <v>211</v>
      </c>
      <c r="C130" s="68" t="s">
        <v>211</v>
      </c>
    </row>
    <row r="131" spans="1:3" x14ac:dyDescent="0.3">
      <c r="A131" s="68" t="s">
        <v>212</v>
      </c>
      <c r="C131" s="68" t="s">
        <v>212</v>
      </c>
    </row>
    <row r="132" spans="1:3" x14ac:dyDescent="0.3">
      <c r="A132" s="68" t="s">
        <v>213</v>
      </c>
      <c r="C132" s="68" t="s">
        <v>213</v>
      </c>
    </row>
    <row r="133" spans="1:3" x14ac:dyDescent="0.3">
      <c r="A133" s="68" t="s">
        <v>214</v>
      </c>
      <c r="C133" s="68" t="s">
        <v>214</v>
      </c>
    </row>
    <row r="134" spans="1:3" x14ac:dyDescent="0.3">
      <c r="A134" s="68" t="s">
        <v>215</v>
      </c>
      <c r="C134" s="68" t="s">
        <v>215</v>
      </c>
    </row>
    <row r="135" spans="1:3" x14ac:dyDescent="0.3">
      <c r="A135" s="68" t="s">
        <v>216</v>
      </c>
      <c r="C135" s="68" t="s">
        <v>216</v>
      </c>
    </row>
    <row r="136" spans="1:3" x14ac:dyDescent="0.3">
      <c r="A136" s="68" t="s">
        <v>217</v>
      </c>
      <c r="C136" s="68" t="s">
        <v>217</v>
      </c>
    </row>
    <row r="137" spans="1:3" x14ac:dyDescent="0.3">
      <c r="A137" s="68" t="s">
        <v>218</v>
      </c>
      <c r="C137" s="68" t="s">
        <v>218</v>
      </c>
    </row>
    <row r="138" spans="1:3" x14ac:dyDescent="0.3">
      <c r="A138" s="68" t="s">
        <v>219</v>
      </c>
      <c r="C138" s="68" t="s">
        <v>219</v>
      </c>
    </row>
    <row r="139" spans="1:3" x14ac:dyDescent="0.3">
      <c r="A139" s="68" t="s">
        <v>220</v>
      </c>
      <c r="C139" s="68" t="s">
        <v>220</v>
      </c>
    </row>
    <row r="140" spans="1:3" x14ac:dyDescent="0.3">
      <c r="A140" s="68" t="s">
        <v>221</v>
      </c>
      <c r="C140" s="68" t="s">
        <v>221</v>
      </c>
    </row>
    <row r="141" spans="1:3" x14ac:dyDescent="0.3">
      <c r="A141" s="68" t="s">
        <v>222</v>
      </c>
      <c r="C141" s="68" t="s">
        <v>222</v>
      </c>
    </row>
    <row r="142" spans="1:3" x14ac:dyDescent="0.3">
      <c r="A142" s="68" t="s">
        <v>223</v>
      </c>
      <c r="C142" s="68" t="s">
        <v>223</v>
      </c>
    </row>
    <row r="143" spans="1:3" x14ac:dyDescent="0.3">
      <c r="A143" s="68" t="s">
        <v>225</v>
      </c>
      <c r="C143" s="68" t="s">
        <v>225</v>
      </c>
    </row>
    <row r="144" spans="1:3" x14ac:dyDescent="0.3">
      <c r="A144" s="68" t="s">
        <v>227</v>
      </c>
      <c r="C144" s="68" t="s">
        <v>227</v>
      </c>
    </row>
    <row r="145" spans="1:3" x14ac:dyDescent="0.3">
      <c r="A145" s="68" t="s">
        <v>228</v>
      </c>
      <c r="C145" s="68" t="s">
        <v>228</v>
      </c>
    </row>
    <row r="146" spans="1:3" x14ac:dyDescent="0.3">
      <c r="A146" s="68" t="s">
        <v>229</v>
      </c>
      <c r="C146" s="68" t="s">
        <v>229</v>
      </c>
    </row>
    <row r="147" spans="1:3" x14ac:dyDescent="0.3">
      <c r="A147" s="68" t="s">
        <v>230</v>
      </c>
      <c r="C147" s="68" t="s">
        <v>230</v>
      </c>
    </row>
    <row r="148" spans="1:3" x14ac:dyDescent="0.3">
      <c r="A148" s="68" t="s">
        <v>231</v>
      </c>
      <c r="C148" s="68" t="s">
        <v>231</v>
      </c>
    </row>
    <row r="149" spans="1:3" x14ac:dyDescent="0.3">
      <c r="A149" s="68" t="s">
        <v>232</v>
      </c>
      <c r="C149" s="68" t="s">
        <v>232</v>
      </c>
    </row>
    <row r="150" spans="1:3" x14ac:dyDescent="0.3">
      <c r="A150" s="68" t="s">
        <v>233</v>
      </c>
      <c r="C150" s="68" t="s">
        <v>233</v>
      </c>
    </row>
    <row r="151" spans="1:3" x14ac:dyDescent="0.3">
      <c r="A151" s="68" t="s">
        <v>234</v>
      </c>
      <c r="C151" s="68" t="s">
        <v>234</v>
      </c>
    </row>
    <row r="152" spans="1:3" x14ac:dyDescent="0.3">
      <c r="A152" s="68" t="s">
        <v>236</v>
      </c>
      <c r="C152" s="68" t="s">
        <v>236</v>
      </c>
    </row>
    <row r="153" spans="1:3" x14ac:dyDescent="0.3">
      <c r="A153" s="68" t="s">
        <v>237</v>
      </c>
      <c r="C153" s="68" t="s">
        <v>237</v>
      </c>
    </row>
    <row r="154" spans="1:3" x14ac:dyDescent="0.3">
      <c r="A154" s="68" t="s">
        <v>238</v>
      </c>
      <c r="C154" s="68" t="s">
        <v>238</v>
      </c>
    </row>
    <row r="155" spans="1:3" x14ac:dyDescent="0.3">
      <c r="A155" s="68" t="s">
        <v>239</v>
      </c>
      <c r="C155" s="68" t="s">
        <v>239</v>
      </c>
    </row>
    <row r="156" spans="1:3" x14ac:dyDescent="0.3">
      <c r="A156" s="68" t="s">
        <v>241</v>
      </c>
      <c r="C156" s="68" t="s">
        <v>241</v>
      </c>
    </row>
    <row r="157" spans="1:3" x14ac:dyDescent="0.3">
      <c r="A157" s="68" t="s">
        <v>242</v>
      </c>
      <c r="C157" s="68" t="s">
        <v>242</v>
      </c>
    </row>
    <row r="158" spans="1:3" x14ac:dyDescent="0.3">
      <c r="A158" s="68" t="s">
        <v>243</v>
      </c>
      <c r="C158" s="68" t="s">
        <v>243</v>
      </c>
    </row>
    <row r="159" spans="1:3" x14ac:dyDescent="0.3">
      <c r="A159" s="68" t="s">
        <v>244</v>
      </c>
      <c r="C159" s="68" t="s">
        <v>244</v>
      </c>
    </row>
    <row r="160" spans="1:3" x14ac:dyDescent="0.3">
      <c r="A160" s="68" t="s">
        <v>245</v>
      </c>
      <c r="C160" s="68" t="s">
        <v>245</v>
      </c>
    </row>
    <row r="161" spans="1:3" x14ac:dyDescent="0.3">
      <c r="A161" s="68" t="s">
        <v>246</v>
      </c>
      <c r="C161" s="68" t="s">
        <v>246</v>
      </c>
    </row>
    <row r="162" spans="1:3" x14ac:dyDescent="0.3">
      <c r="A162" s="68" t="s">
        <v>248</v>
      </c>
      <c r="C162" s="68" t="s">
        <v>248</v>
      </c>
    </row>
    <row r="163" spans="1:3" x14ac:dyDescent="0.3">
      <c r="A163" s="68" t="s">
        <v>250</v>
      </c>
      <c r="C163" s="68" t="s">
        <v>250</v>
      </c>
    </row>
    <row r="164" spans="1:3" x14ac:dyDescent="0.3">
      <c r="A164" s="68" t="s">
        <v>252</v>
      </c>
      <c r="C164" s="68" t="s">
        <v>252</v>
      </c>
    </row>
    <row r="165" spans="1:3" x14ac:dyDescent="0.3">
      <c r="A165" s="68" t="s">
        <v>253</v>
      </c>
      <c r="C165" s="68" t="s">
        <v>253</v>
      </c>
    </row>
    <row r="166" spans="1:3" x14ac:dyDescent="0.3">
      <c r="A166" s="68" t="s">
        <v>254</v>
      </c>
      <c r="C166" s="68" t="s">
        <v>254</v>
      </c>
    </row>
    <row r="167" spans="1:3" x14ac:dyDescent="0.3">
      <c r="A167" s="68" t="s">
        <v>256</v>
      </c>
      <c r="C167" s="68" t="s">
        <v>256</v>
      </c>
    </row>
    <row r="168" spans="1:3" x14ac:dyDescent="0.3">
      <c r="A168" s="68" t="s">
        <v>257</v>
      </c>
      <c r="C168" s="68" t="s">
        <v>257</v>
      </c>
    </row>
    <row r="169" spans="1:3" x14ac:dyDescent="0.3">
      <c r="A169" s="68" t="s">
        <v>258</v>
      </c>
      <c r="C169" s="68" t="s">
        <v>258</v>
      </c>
    </row>
    <row r="170" spans="1:3" x14ac:dyDescent="0.3">
      <c r="A170" s="68" t="s">
        <v>259</v>
      </c>
      <c r="C170" s="68" t="s">
        <v>259</v>
      </c>
    </row>
    <row r="171" spans="1:3" x14ac:dyDescent="0.3">
      <c r="A171" s="68" t="s">
        <v>260</v>
      </c>
      <c r="C171" s="68" t="s">
        <v>260</v>
      </c>
    </row>
    <row r="172" spans="1:3" x14ac:dyDescent="0.3">
      <c r="A172" s="68" t="s">
        <v>261</v>
      </c>
      <c r="C172" s="68" t="s">
        <v>261</v>
      </c>
    </row>
    <row r="173" spans="1:3" x14ac:dyDescent="0.3">
      <c r="A173" s="68" t="s">
        <v>262</v>
      </c>
      <c r="C173" s="68" t="s">
        <v>262</v>
      </c>
    </row>
    <row r="174" spans="1:3" x14ac:dyDescent="0.3">
      <c r="A174" s="68" t="s">
        <v>263</v>
      </c>
      <c r="C174" s="68" t="s">
        <v>263</v>
      </c>
    </row>
    <row r="175" spans="1:3" x14ac:dyDescent="0.3">
      <c r="A175" s="68" t="s">
        <v>264</v>
      </c>
      <c r="C175" s="68" t="s">
        <v>264</v>
      </c>
    </row>
    <row r="176" spans="1:3" x14ac:dyDescent="0.3">
      <c r="A176" s="68" t="s">
        <v>265</v>
      </c>
      <c r="C176" s="68" t="s">
        <v>265</v>
      </c>
    </row>
    <row r="177" spans="1:3" x14ac:dyDescent="0.3">
      <c r="A177" s="68" t="s">
        <v>266</v>
      </c>
      <c r="C177" s="68" t="s">
        <v>266</v>
      </c>
    </row>
    <row r="178" spans="1:3" x14ac:dyDescent="0.3">
      <c r="A178" s="68" t="s">
        <v>267</v>
      </c>
      <c r="C178" s="68" t="s">
        <v>267</v>
      </c>
    </row>
    <row r="179" spans="1:3" x14ac:dyDescent="0.3">
      <c r="A179" s="68" t="s">
        <v>269</v>
      </c>
      <c r="C179" s="68" t="s">
        <v>269</v>
      </c>
    </row>
    <row r="180" spans="1:3" x14ac:dyDescent="0.3">
      <c r="A180" s="68" t="s">
        <v>271</v>
      </c>
      <c r="C180" s="68" t="s">
        <v>271</v>
      </c>
    </row>
    <row r="181" spans="1:3" x14ac:dyDescent="0.3">
      <c r="A181" s="68" t="s">
        <v>273</v>
      </c>
      <c r="C181" s="68" t="s">
        <v>273</v>
      </c>
    </row>
    <row r="182" spans="1:3" x14ac:dyDescent="0.3">
      <c r="A182" s="68" t="s">
        <v>274</v>
      </c>
      <c r="C182" s="68" t="s">
        <v>274</v>
      </c>
    </row>
    <row r="183" spans="1:3" x14ac:dyDescent="0.3">
      <c r="A183" s="68" t="s">
        <v>275</v>
      </c>
      <c r="C183" s="68" t="s">
        <v>275</v>
      </c>
    </row>
    <row r="184" spans="1:3" x14ac:dyDescent="0.3">
      <c r="A184" s="68" t="s">
        <v>277</v>
      </c>
      <c r="C184" s="68" t="s">
        <v>277</v>
      </c>
    </row>
    <row r="185" spans="1:3" x14ac:dyDescent="0.3">
      <c r="A185" s="68" t="s">
        <v>278</v>
      </c>
      <c r="C185" s="68" t="s">
        <v>278</v>
      </c>
    </row>
    <row r="186" spans="1:3" x14ac:dyDescent="0.3">
      <c r="A186" s="68" t="s">
        <v>280</v>
      </c>
      <c r="C186" s="68" t="s">
        <v>280</v>
      </c>
    </row>
    <row r="187" spans="1:3" x14ac:dyDescent="0.3">
      <c r="A187" s="68" t="s">
        <v>281</v>
      </c>
      <c r="C187" s="68" t="s">
        <v>281</v>
      </c>
    </row>
    <row r="188" spans="1:3" x14ac:dyDescent="0.3">
      <c r="A188" s="68" t="s">
        <v>282</v>
      </c>
      <c r="C188" s="68" t="s">
        <v>282</v>
      </c>
    </row>
    <row r="189" spans="1:3" x14ac:dyDescent="0.3">
      <c r="A189" s="68" t="s">
        <v>283</v>
      </c>
      <c r="C189" s="68" t="s">
        <v>283</v>
      </c>
    </row>
    <row r="190" spans="1:3" x14ac:dyDescent="0.3">
      <c r="A190" s="68" t="s">
        <v>285</v>
      </c>
      <c r="C190" s="68" t="s">
        <v>285</v>
      </c>
    </row>
    <row r="191" spans="1:3" x14ac:dyDescent="0.3">
      <c r="A191" s="68" t="s">
        <v>286</v>
      </c>
      <c r="C191" s="68" t="s">
        <v>286</v>
      </c>
    </row>
    <row r="192" spans="1:3" x14ac:dyDescent="0.3">
      <c r="A192" s="68" t="s">
        <v>287</v>
      </c>
      <c r="C192" s="68" t="s">
        <v>287</v>
      </c>
    </row>
    <row r="193" spans="1:3" x14ac:dyDescent="0.3">
      <c r="A193" s="68" t="s">
        <v>289</v>
      </c>
      <c r="C193" s="68" t="s">
        <v>289</v>
      </c>
    </row>
    <row r="194" spans="1:3" x14ac:dyDescent="0.3">
      <c r="A194" s="68" t="s">
        <v>290</v>
      </c>
      <c r="C194" s="68" t="s">
        <v>290</v>
      </c>
    </row>
    <row r="195" spans="1:3" x14ac:dyDescent="0.3">
      <c r="A195" s="68" t="s">
        <v>291</v>
      </c>
      <c r="C195" s="68" t="s">
        <v>291</v>
      </c>
    </row>
    <row r="196" spans="1:3" x14ac:dyDescent="0.3">
      <c r="A196" s="68" t="s">
        <v>293</v>
      </c>
      <c r="C196" s="68" t="s">
        <v>293</v>
      </c>
    </row>
    <row r="197" spans="1:3" x14ac:dyDescent="0.3">
      <c r="A197" s="68" t="s">
        <v>295</v>
      </c>
      <c r="C197" s="68" t="s">
        <v>295</v>
      </c>
    </row>
    <row r="198" spans="1:3" x14ac:dyDescent="0.3">
      <c r="A198" s="68" t="s">
        <v>296</v>
      </c>
      <c r="C198" s="68" t="s">
        <v>296</v>
      </c>
    </row>
    <row r="199" spans="1:3" x14ac:dyDescent="0.3">
      <c r="A199" s="68" t="s">
        <v>297</v>
      </c>
      <c r="C199" s="68" t="s">
        <v>297</v>
      </c>
    </row>
    <row r="200" spans="1:3" x14ac:dyDescent="0.3">
      <c r="A200" s="68" t="s">
        <v>298</v>
      </c>
      <c r="C200" s="68" t="s">
        <v>298</v>
      </c>
    </row>
    <row r="201" spans="1:3" x14ac:dyDescent="0.3">
      <c r="A201" s="68" t="s">
        <v>300</v>
      </c>
      <c r="C201" s="68" t="s">
        <v>300</v>
      </c>
    </row>
    <row r="202" spans="1:3" x14ac:dyDescent="0.3">
      <c r="A202" s="68" t="s">
        <v>301</v>
      </c>
      <c r="C202" s="68" t="s">
        <v>301</v>
      </c>
    </row>
    <row r="203" spans="1:3" x14ac:dyDescent="0.3">
      <c r="A203" s="68" t="s">
        <v>302</v>
      </c>
      <c r="C203" s="68" t="s">
        <v>302</v>
      </c>
    </row>
    <row r="204" spans="1:3" x14ac:dyDescent="0.3">
      <c r="A204" s="68" t="s">
        <v>303</v>
      </c>
      <c r="C204" s="68" t="s">
        <v>303</v>
      </c>
    </row>
    <row r="205" spans="1:3" x14ac:dyDescent="0.3">
      <c r="A205" s="68" t="s">
        <v>304</v>
      </c>
      <c r="C205" s="68" t="s">
        <v>304</v>
      </c>
    </row>
    <row r="206" spans="1:3" x14ac:dyDescent="0.3">
      <c r="A206" s="68" t="s">
        <v>305</v>
      </c>
      <c r="C206" s="68" t="s">
        <v>305</v>
      </c>
    </row>
    <row r="207" spans="1:3" x14ac:dyDescent="0.3">
      <c r="A207" s="68" t="s">
        <v>306</v>
      </c>
      <c r="C207" s="68" t="s">
        <v>306</v>
      </c>
    </row>
    <row r="208" spans="1:3" x14ac:dyDescent="0.3">
      <c r="A208" s="68" t="s">
        <v>307</v>
      </c>
      <c r="C208" s="68" t="s">
        <v>307</v>
      </c>
    </row>
    <row r="209" spans="1:3" x14ac:dyDescent="0.3">
      <c r="A209" s="68" t="s">
        <v>309</v>
      </c>
      <c r="C209" s="68" t="s">
        <v>309</v>
      </c>
    </row>
    <row r="210" spans="1:3" x14ac:dyDescent="0.3">
      <c r="A210" s="68" t="s">
        <v>310</v>
      </c>
      <c r="C210" s="68" t="s">
        <v>310</v>
      </c>
    </row>
    <row r="211" spans="1:3" x14ac:dyDescent="0.3">
      <c r="A211" s="68" t="s">
        <v>311</v>
      </c>
      <c r="C211" s="68" t="s">
        <v>311</v>
      </c>
    </row>
    <row r="212" spans="1:3" x14ac:dyDescent="0.3">
      <c r="A212" s="68" t="s">
        <v>312</v>
      </c>
      <c r="C212" s="68" t="s">
        <v>312</v>
      </c>
    </row>
    <row r="213" spans="1:3" x14ac:dyDescent="0.3">
      <c r="A213" s="68" t="s">
        <v>314</v>
      </c>
      <c r="C213" s="68" t="s">
        <v>314</v>
      </c>
    </row>
    <row r="214" spans="1:3" x14ac:dyDescent="0.3">
      <c r="A214" s="68" t="s">
        <v>315</v>
      </c>
      <c r="C214" s="68" t="s">
        <v>315</v>
      </c>
    </row>
    <row r="215" spans="1:3" x14ac:dyDescent="0.3">
      <c r="A215" s="68" t="s">
        <v>316</v>
      </c>
      <c r="C215" s="68" t="s">
        <v>316</v>
      </c>
    </row>
    <row r="216" spans="1:3" x14ac:dyDescent="0.3">
      <c r="A216" s="68" t="s">
        <v>317</v>
      </c>
      <c r="C216" s="68" t="s">
        <v>317</v>
      </c>
    </row>
    <row r="217" spans="1:3" x14ac:dyDescent="0.3">
      <c r="A217" s="68" t="s">
        <v>318</v>
      </c>
      <c r="C217" s="68" t="s">
        <v>318</v>
      </c>
    </row>
    <row r="218" spans="1:3" x14ac:dyDescent="0.3">
      <c r="A218" s="68" t="s">
        <v>320</v>
      </c>
      <c r="C218" s="68" t="s">
        <v>320</v>
      </c>
    </row>
    <row r="219" spans="1:3" x14ac:dyDescent="0.3">
      <c r="A219" s="68" t="s">
        <v>321</v>
      </c>
      <c r="C219" s="68" t="s">
        <v>321</v>
      </c>
    </row>
    <row r="220" spans="1:3" x14ac:dyDescent="0.3">
      <c r="A220" s="68" t="s">
        <v>322</v>
      </c>
      <c r="C220" s="68" t="s">
        <v>322</v>
      </c>
    </row>
    <row r="221" spans="1:3" x14ac:dyDescent="0.3">
      <c r="A221" s="68" t="s">
        <v>323</v>
      </c>
      <c r="C221" s="68" t="s">
        <v>323</v>
      </c>
    </row>
    <row r="222" spans="1:3" x14ac:dyDescent="0.3">
      <c r="A222" s="68" t="s">
        <v>325</v>
      </c>
      <c r="C222" s="68" t="s">
        <v>325</v>
      </c>
    </row>
    <row r="223" spans="1:3" x14ac:dyDescent="0.3">
      <c r="A223" s="68" t="s">
        <v>326</v>
      </c>
      <c r="C223" s="68" t="s">
        <v>326</v>
      </c>
    </row>
    <row r="224" spans="1:3" x14ac:dyDescent="0.3">
      <c r="A224" s="68" t="s">
        <v>327</v>
      </c>
      <c r="C224" s="68" t="s">
        <v>327</v>
      </c>
    </row>
    <row r="225" spans="1:3" x14ac:dyDescent="0.3">
      <c r="A225" s="68" t="s">
        <v>328</v>
      </c>
      <c r="C225" s="68" t="s">
        <v>328</v>
      </c>
    </row>
    <row r="226" spans="1:3" x14ac:dyDescent="0.3">
      <c r="A226" s="68" t="s">
        <v>329</v>
      </c>
      <c r="C226" s="68" t="s">
        <v>329</v>
      </c>
    </row>
    <row r="227" spans="1:3" x14ac:dyDescent="0.3">
      <c r="A227" s="68" t="s">
        <v>330</v>
      </c>
      <c r="C227" s="68" t="s">
        <v>330</v>
      </c>
    </row>
    <row r="228" spans="1:3" x14ac:dyDescent="0.3">
      <c r="A228" s="68" t="s">
        <v>332</v>
      </c>
      <c r="C228" s="68" t="s">
        <v>332</v>
      </c>
    </row>
    <row r="229" spans="1:3" x14ac:dyDescent="0.3">
      <c r="A229" s="68" t="s">
        <v>333</v>
      </c>
      <c r="C229" s="68" t="s">
        <v>333</v>
      </c>
    </row>
    <row r="230" spans="1:3" x14ac:dyDescent="0.3">
      <c r="A230" s="68" t="s">
        <v>334</v>
      </c>
      <c r="C230" s="68" t="s">
        <v>334</v>
      </c>
    </row>
    <row r="231" spans="1:3" x14ac:dyDescent="0.3">
      <c r="A231" s="68" t="s">
        <v>335</v>
      </c>
      <c r="C231" s="68" t="s">
        <v>335</v>
      </c>
    </row>
    <row r="232" spans="1:3" x14ac:dyDescent="0.3">
      <c r="A232" s="68" t="s">
        <v>337</v>
      </c>
      <c r="C232" s="68" t="s">
        <v>337</v>
      </c>
    </row>
    <row r="233" spans="1:3" x14ac:dyDescent="0.3">
      <c r="A233" s="68" t="s">
        <v>338</v>
      </c>
      <c r="C233" s="68" t="s">
        <v>338</v>
      </c>
    </row>
    <row r="234" spans="1:3" x14ac:dyDescent="0.3">
      <c r="A234" s="68" t="s">
        <v>339</v>
      </c>
      <c r="C234" s="68" t="s">
        <v>339</v>
      </c>
    </row>
    <row r="235" spans="1:3" x14ac:dyDescent="0.3">
      <c r="A235" s="68" t="s">
        <v>340</v>
      </c>
      <c r="C235" s="68" t="s">
        <v>340</v>
      </c>
    </row>
    <row r="236" spans="1:3" x14ac:dyDescent="0.3">
      <c r="A236" s="68" t="s">
        <v>341</v>
      </c>
      <c r="C236" s="68" t="s">
        <v>341</v>
      </c>
    </row>
    <row r="237" spans="1:3" x14ac:dyDescent="0.3">
      <c r="A237" s="68" t="s">
        <v>342</v>
      </c>
      <c r="C237" s="68" t="s">
        <v>342</v>
      </c>
    </row>
    <row r="238" spans="1:3" x14ac:dyDescent="0.3">
      <c r="A238" s="68" t="s">
        <v>343</v>
      </c>
      <c r="C238" s="68" t="s">
        <v>343</v>
      </c>
    </row>
    <row r="239" spans="1:3" x14ac:dyDescent="0.3">
      <c r="A239" s="68" t="s">
        <v>345</v>
      </c>
      <c r="C239" s="68" t="s">
        <v>345</v>
      </c>
    </row>
    <row r="240" spans="1:3" x14ac:dyDescent="0.3">
      <c r="A240" s="68" t="s">
        <v>346</v>
      </c>
      <c r="C240" s="68" t="s">
        <v>346</v>
      </c>
    </row>
    <row r="241" spans="1:3" x14ac:dyDescent="0.3">
      <c r="A241" s="68" t="s">
        <v>347</v>
      </c>
      <c r="C241" s="68" t="s">
        <v>347</v>
      </c>
    </row>
    <row r="242" spans="1:3" x14ac:dyDescent="0.3">
      <c r="A242" s="68" t="s">
        <v>348</v>
      </c>
      <c r="C242" s="68" t="s">
        <v>348</v>
      </c>
    </row>
    <row r="243" spans="1:3" x14ac:dyDescent="0.3">
      <c r="A243" s="68" t="s">
        <v>349</v>
      </c>
      <c r="C243" s="68" t="s">
        <v>349</v>
      </c>
    </row>
    <row r="244" spans="1:3" x14ac:dyDescent="0.3">
      <c r="A244" s="68" t="s">
        <v>350</v>
      </c>
      <c r="C244" s="68" t="s">
        <v>350</v>
      </c>
    </row>
    <row r="245" spans="1:3" x14ac:dyDescent="0.3">
      <c r="A245" s="68" t="s">
        <v>351</v>
      </c>
      <c r="C245" s="68" t="s">
        <v>351</v>
      </c>
    </row>
    <row r="246" spans="1:3" x14ac:dyDescent="0.3">
      <c r="A246" s="68" t="s">
        <v>352</v>
      </c>
      <c r="C246" s="68" t="s">
        <v>352</v>
      </c>
    </row>
    <row r="247" spans="1:3" x14ac:dyDescent="0.3">
      <c r="A247" s="68" t="s">
        <v>354</v>
      </c>
      <c r="C247" s="68" t="s">
        <v>354</v>
      </c>
    </row>
    <row r="248" spans="1:3" x14ac:dyDescent="0.3">
      <c r="A248" s="68" t="s">
        <v>355</v>
      </c>
      <c r="C248" s="68" t="s">
        <v>355</v>
      </c>
    </row>
    <row r="249" spans="1:3" x14ac:dyDescent="0.3">
      <c r="A249" s="68" t="s">
        <v>357</v>
      </c>
      <c r="C249" s="68" t="s">
        <v>357</v>
      </c>
    </row>
    <row r="250" spans="1:3" x14ac:dyDescent="0.3">
      <c r="A250" s="68" t="s">
        <v>358</v>
      </c>
      <c r="C250" s="68" t="s">
        <v>358</v>
      </c>
    </row>
    <row r="251" spans="1:3" x14ac:dyDescent="0.3">
      <c r="A251" s="68" t="s">
        <v>359</v>
      </c>
      <c r="C251" s="68" t="s">
        <v>359</v>
      </c>
    </row>
    <row r="252" spans="1:3" x14ac:dyDescent="0.3">
      <c r="A252" s="68" t="s">
        <v>360</v>
      </c>
      <c r="C252" s="68" t="s">
        <v>360</v>
      </c>
    </row>
    <row r="253" spans="1:3" x14ac:dyDescent="0.3">
      <c r="A253" s="68" t="s">
        <v>361</v>
      </c>
      <c r="C253" s="68" t="s">
        <v>361</v>
      </c>
    </row>
    <row r="254" spans="1:3" x14ac:dyDescent="0.3">
      <c r="A254" s="68" t="s">
        <v>363</v>
      </c>
      <c r="C254" s="68" t="s">
        <v>363</v>
      </c>
    </row>
    <row r="255" spans="1:3" x14ac:dyDescent="0.3">
      <c r="A255" s="68" t="s">
        <v>364</v>
      </c>
      <c r="C255" s="68" t="s">
        <v>364</v>
      </c>
    </row>
    <row r="256" spans="1:3" x14ac:dyDescent="0.3">
      <c r="A256" s="68" t="s">
        <v>365</v>
      </c>
      <c r="C256" s="68" t="s">
        <v>365</v>
      </c>
    </row>
    <row r="257" spans="1:3" x14ac:dyDescent="0.3">
      <c r="A257" s="68" t="s">
        <v>366</v>
      </c>
      <c r="C257" s="68" t="s">
        <v>366</v>
      </c>
    </row>
    <row r="258" spans="1:3" x14ac:dyDescent="0.3">
      <c r="A258" s="68" t="s">
        <v>367</v>
      </c>
      <c r="C258" s="68" t="s">
        <v>367</v>
      </c>
    </row>
    <row r="259" spans="1:3" x14ac:dyDescent="0.3">
      <c r="A259" s="68" t="s">
        <v>368</v>
      </c>
      <c r="C259" s="68" t="s">
        <v>368</v>
      </c>
    </row>
    <row r="260" spans="1:3" x14ac:dyDescent="0.3">
      <c r="A260" s="68" t="s">
        <v>370</v>
      </c>
      <c r="C260" s="68" t="s">
        <v>370</v>
      </c>
    </row>
    <row r="261" spans="1:3" x14ac:dyDescent="0.3">
      <c r="A261" s="68" t="s">
        <v>371</v>
      </c>
      <c r="C261" s="68" t="s">
        <v>371</v>
      </c>
    </row>
    <row r="262" spans="1:3" x14ac:dyDescent="0.3">
      <c r="A262" s="68" t="s">
        <v>372</v>
      </c>
      <c r="C262" s="68" t="s">
        <v>372</v>
      </c>
    </row>
    <row r="263" spans="1:3" x14ac:dyDescent="0.3">
      <c r="A263" s="68" t="s">
        <v>374</v>
      </c>
      <c r="C263" s="68" t="s">
        <v>374</v>
      </c>
    </row>
    <row r="264" spans="1:3" x14ac:dyDescent="0.3">
      <c r="A264" s="68" t="s">
        <v>375</v>
      </c>
      <c r="C264" s="68" t="s">
        <v>375</v>
      </c>
    </row>
    <row r="265" spans="1:3" x14ac:dyDescent="0.3">
      <c r="A265" s="68" t="s">
        <v>376</v>
      </c>
      <c r="C265" s="68" t="s">
        <v>376</v>
      </c>
    </row>
    <row r="266" spans="1:3" x14ac:dyDescent="0.3">
      <c r="A266" s="68" t="s">
        <v>378</v>
      </c>
      <c r="C266" s="68" t="s">
        <v>378</v>
      </c>
    </row>
    <row r="267" spans="1:3" x14ac:dyDescent="0.3">
      <c r="A267" s="68" t="s">
        <v>380</v>
      </c>
      <c r="C267" s="68" t="s">
        <v>380</v>
      </c>
    </row>
    <row r="268" spans="1:3" x14ac:dyDescent="0.3">
      <c r="A268" s="68" t="s">
        <v>381</v>
      </c>
      <c r="C268" s="68" t="s">
        <v>381</v>
      </c>
    </row>
    <row r="269" spans="1:3" x14ac:dyDescent="0.3">
      <c r="A269" s="68" t="s">
        <v>382</v>
      </c>
      <c r="C269" s="68" t="s">
        <v>382</v>
      </c>
    </row>
    <row r="270" spans="1:3" x14ac:dyDescent="0.3">
      <c r="A270" s="68" t="s">
        <v>385</v>
      </c>
      <c r="C270" s="68" t="s">
        <v>385</v>
      </c>
    </row>
    <row r="271" spans="1:3" x14ac:dyDescent="0.3">
      <c r="A271" s="68" t="s">
        <v>386</v>
      </c>
      <c r="C271" s="68" t="s">
        <v>386</v>
      </c>
    </row>
    <row r="272" spans="1:3" x14ac:dyDescent="0.3">
      <c r="A272" s="68" t="s">
        <v>387</v>
      </c>
      <c r="C272" s="68" t="s">
        <v>387</v>
      </c>
    </row>
    <row r="273" spans="1:3" x14ac:dyDescent="0.3">
      <c r="A273" s="68" t="s">
        <v>388</v>
      </c>
      <c r="C273" s="68" t="s">
        <v>388</v>
      </c>
    </row>
    <row r="274" spans="1:3" x14ac:dyDescent="0.3">
      <c r="A274" s="68" t="s">
        <v>389</v>
      </c>
      <c r="C274" s="68" t="s">
        <v>389</v>
      </c>
    </row>
    <row r="275" spans="1:3" x14ac:dyDescent="0.3">
      <c r="A275" s="68" t="s">
        <v>391</v>
      </c>
      <c r="C275" s="68" t="s">
        <v>391</v>
      </c>
    </row>
    <row r="276" spans="1:3" x14ac:dyDescent="0.3">
      <c r="A276" s="68" t="s">
        <v>392</v>
      </c>
      <c r="C276" s="68" t="s">
        <v>392</v>
      </c>
    </row>
    <row r="277" spans="1:3" x14ac:dyDescent="0.3">
      <c r="A277" s="68" t="s">
        <v>393</v>
      </c>
      <c r="C277" s="68" t="s">
        <v>393</v>
      </c>
    </row>
    <row r="278" spans="1:3" x14ac:dyDescent="0.3">
      <c r="A278" s="68" t="s">
        <v>394</v>
      </c>
      <c r="C278" s="68" t="s">
        <v>394</v>
      </c>
    </row>
    <row r="279" spans="1:3" x14ac:dyDescent="0.3">
      <c r="A279" s="68" t="s">
        <v>395</v>
      </c>
      <c r="C279" s="68" t="s">
        <v>395</v>
      </c>
    </row>
    <row r="280" spans="1:3" x14ac:dyDescent="0.3">
      <c r="A280" s="68" t="s">
        <v>396</v>
      </c>
      <c r="C280" s="68" t="s">
        <v>396</v>
      </c>
    </row>
    <row r="281" spans="1:3" x14ac:dyDescent="0.3">
      <c r="A281" s="68" t="s">
        <v>397</v>
      </c>
      <c r="C281" s="68" t="s">
        <v>397</v>
      </c>
    </row>
    <row r="282" spans="1:3" x14ac:dyDescent="0.3">
      <c r="A282" s="68" t="s">
        <v>398</v>
      </c>
      <c r="C282" s="68" t="s">
        <v>398</v>
      </c>
    </row>
    <row r="283" spans="1:3" x14ac:dyDescent="0.3">
      <c r="A283" s="68" t="s">
        <v>399</v>
      </c>
      <c r="C283" s="68" t="s">
        <v>399</v>
      </c>
    </row>
    <row r="284" spans="1:3" x14ac:dyDescent="0.3">
      <c r="A284" s="68" t="s">
        <v>401</v>
      </c>
      <c r="C284" s="68" t="s">
        <v>401</v>
      </c>
    </row>
    <row r="285" spans="1:3" x14ac:dyDescent="0.3">
      <c r="A285" s="68" t="s">
        <v>402</v>
      </c>
      <c r="C285" s="68" t="s">
        <v>402</v>
      </c>
    </row>
    <row r="286" spans="1:3" x14ac:dyDescent="0.3">
      <c r="A286" s="68" t="s">
        <v>403</v>
      </c>
      <c r="C286" s="68" t="s">
        <v>403</v>
      </c>
    </row>
    <row r="287" spans="1:3" x14ac:dyDescent="0.3">
      <c r="A287" s="68" t="s">
        <v>404</v>
      </c>
      <c r="C287" s="68" t="s">
        <v>404</v>
      </c>
    </row>
    <row r="288" spans="1:3" x14ac:dyDescent="0.3">
      <c r="A288" s="68" t="s">
        <v>406</v>
      </c>
      <c r="C288" s="68" t="s">
        <v>406</v>
      </c>
    </row>
    <row r="289" spans="1:3" x14ac:dyDescent="0.3">
      <c r="A289" s="68" t="s">
        <v>407</v>
      </c>
      <c r="C289" s="68" t="s">
        <v>407</v>
      </c>
    </row>
    <row r="290" spans="1:3" x14ac:dyDescent="0.3">
      <c r="A290" s="68" t="s">
        <v>408</v>
      </c>
      <c r="C290" s="68" t="s">
        <v>408</v>
      </c>
    </row>
    <row r="291" spans="1:3" x14ac:dyDescent="0.3">
      <c r="A291" s="68" t="s">
        <v>410</v>
      </c>
      <c r="C291" s="68" t="s">
        <v>410</v>
      </c>
    </row>
    <row r="292" spans="1:3" x14ac:dyDescent="0.3">
      <c r="A292" s="68" t="s">
        <v>411</v>
      </c>
      <c r="C292" s="68" t="s">
        <v>411</v>
      </c>
    </row>
    <row r="293" spans="1:3" x14ac:dyDescent="0.3">
      <c r="A293" s="68" t="s">
        <v>413</v>
      </c>
      <c r="C293" s="68" t="s">
        <v>413</v>
      </c>
    </row>
    <row r="294" spans="1:3" x14ac:dyDescent="0.3">
      <c r="A294" s="68" t="s">
        <v>414</v>
      </c>
      <c r="C294" s="68" t="s">
        <v>414</v>
      </c>
    </row>
    <row r="295" spans="1:3" x14ac:dyDescent="0.3">
      <c r="A295" s="68" t="s">
        <v>415</v>
      </c>
      <c r="C295" s="68" t="s">
        <v>415</v>
      </c>
    </row>
    <row r="296" spans="1:3" x14ac:dyDescent="0.3">
      <c r="A296" s="68" t="s">
        <v>416</v>
      </c>
      <c r="C296" s="68" t="s">
        <v>416</v>
      </c>
    </row>
    <row r="297" spans="1:3" x14ac:dyDescent="0.3">
      <c r="A297" s="68" t="s">
        <v>417</v>
      </c>
      <c r="C297" s="68" t="s">
        <v>417</v>
      </c>
    </row>
    <row r="298" spans="1:3" x14ac:dyDescent="0.3">
      <c r="A298" s="68" t="s">
        <v>418</v>
      </c>
      <c r="C298" s="68" t="s">
        <v>418</v>
      </c>
    </row>
    <row r="299" spans="1:3" x14ac:dyDescent="0.3">
      <c r="A299" s="68" t="s">
        <v>420</v>
      </c>
      <c r="C299" s="68" t="s">
        <v>420</v>
      </c>
    </row>
    <row r="300" spans="1:3" x14ac:dyDescent="0.3">
      <c r="A300" s="68" t="s">
        <v>422</v>
      </c>
      <c r="C300" s="68" t="s">
        <v>422</v>
      </c>
    </row>
    <row r="301" spans="1:3" x14ac:dyDescent="0.3">
      <c r="A301" s="68" t="s">
        <v>423</v>
      </c>
      <c r="C301" s="68" t="s">
        <v>423</v>
      </c>
    </row>
    <row r="302" spans="1:3" x14ac:dyDescent="0.3">
      <c r="A302" s="68" t="s">
        <v>424</v>
      </c>
      <c r="C302" s="68" t="s">
        <v>424</v>
      </c>
    </row>
    <row r="303" spans="1:3" x14ac:dyDescent="0.3">
      <c r="A303" s="68" t="s">
        <v>425</v>
      </c>
      <c r="C303" s="68" t="s">
        <v>425</v>
      </c>
    </row>
    <row r="304" spans="1:3" x14ac:dyDescent="0.3">
      <c r="A304" s="68" t="s">
        <v>426</v>
      </c>
      <c r="C304" s="68" t="s">
        <v>426</v>
      </c>
    </row>
    <row r="305" spans="1:3" x14ac:dyDescent="0.3">
      <c r="A305" s="68" t="s">
        <v>427</v>
      </c>
      <c r="C305" s="68" t="s">
        <v>427</v>
      </c>
    </row>
    <row r="306" spans="1:3" x14ac:dyDescent="0.3">
      <c r="A306" s="68" t="s">
        <v>428</v>
      </c>
      <c r="C306" s="68" t="s">
        <v>428</v>
      </c>
    </row>
    <row r="307" spans="1:3" x14ac:dyDescent="0.3">
      <c r="A307" s="68" t="s">
        <v>429</v>
      </c>
      <c r="C307" s="68" t="s">
        <v>429</v>
      </c>
    </row>
    <row r="308" spans="1:3" x14ac:dyDescent="0.3">
      <c r="A308" s="68" t="s">
        <v>430</v>
      </c>
      <c r="C308" s="68" t="s">
        <v>430</v>
      </c>
    </row>
    <row r="309" spans="1:3" x14ac:dyDescent="0.3">
      <c r="A309" s="68" t="s">
        <v>431</v>
      </c>
      <c r="C309" s="68" t="s">
        <v>431</v>
      </c>
    </row>
    <row r="310" spans="1:3" x14ac:dyDescent="0.3">
      <c r="A310" s="68" t="s">
        <v>432</v>
      </c>
      <c r="C310" s="68" t="s">
        <v>432</v>
      </c>
    </row>
    <row r="311" spans="1:3" x14ac:dyDescent="0.3">
      <c r="A311" s="68" t="s">
        <v>433</v>
      </c>
      <c r="C311" s="68" t="s">
        <v>433</v>
      </c>
    </row>
    <row r="312" spans="1:3" x14ac:dyDescent="0.3">
      <c r="A312" s="68" t="s">
        <v>434</v>
      </c>
      <c r="C312" s="68" t="s">
        <v>434</v>
      </c>
    </row>
    <row r="313" spans="1:3" x14ac:dyDescent="0.3">
      <c r="A313" s="68" t="s">
        <v>435</v>
      </c>
      <c r="C313" s="68" t="s">
        <v>435</v>
      </c>
    </row>
    <row r="314" spans="1:3" x14ac:dyDescent="0.3">
      <c r="A314" s="68" t="s">
        <v>436</v>
      </c>
      <c r="C314" s="68" t="s">
        <v>436</v>
      </c>
    </row>
    <row r="315" spans="1:3" x14ac:dyDescent="0.3">
      <c r="A315" s="68" t="s">
        <v>437</v>
      </c>
      <c r="C315" s="68" t="s">
        <v>437</v>
      </c>
    </row>
    <row r="316" spans="1:3" x14ac:dyDescent="0.3">
      <c r="A316" s="68" t="s">
        <v>438</v>
      </c>
      <c r="C316" s="68" t="s">
        <v>438</v>
      </c>
    </row>
    <row r="317" spans="1:3" x14ac:dyDescent="0.3">
      <c r="A317" s="68" t="s">
        <v>439</v>
      </c>
      <c r="C317" s="68" t="s">
        <v>439</v>
      </c>
    </row>
    <row r="318" spans="1:3" x14ac:dyDescent="0.3">
      <c r="A318" s="68" t="s">
        <v>440</v>
      </c>
      <c r="C318" s="68" t="s">
        <v>440</v>
      </c>
    </row>
    <row r="319" spans="1:3" x14ac:dyDescent="0.3">
      <c r="A319" s="68" t="s">
        <v>441</v>
      </c>
      <c r="C319" s="68" t="s">
        <v>441</v>
      </c>
    </row>
    <row r="320" spans="1:3" x14ac:dyDescent="0.3">
      <c r="A320" s="68" t="s">
        <v>442</v>
      </c>
      <c r="C320" s="68" t="s">
        <v>442</v>
      </c>
    </row>
    <row r="321" spans="1:3" x14ac:dyDescent="0.3">
      <c r="A321" s="68" t="s">
        <v>443</v>
      </c>
      <c r="C321" s="68" t="s">
        <v>443</v>
      </c>
    </row>
    <row r="322" spans="1:3" x14ac:dyDescent="0.3">
      <c r="A322" s="68" t="s">
        <v>444</v>
      </c>
      <c r="C322" s="68" t="s">
        <v>444</v>
      </c>
    </row>
    <row r="323" spans="1:3" x14ac:dyDescent="0.3">
      <c r="A323" s="68" t="s">
        <v>445</v>
      </c>
      <c r="C323" s="68" t="s">
        <v>445</v>
      </c>
    </row>
    <row r="324" spans="1:3" x14ac:dyDescent="0.3">
      <c r="A324" s="68" t="s">
        <v>446</v>
      </c>
      <c r="C324" s="68" t="s">
        <v>446</v>
      </c>
    </row>
    <row r="325" spans="1:3" x14ac:dyDescent="0.3">
      <c r="A325" s="68" t="s">
        <v>447</v>
      </c>
      <c r="C325" s="68" t="s">
        <v>447</v>
      </c>
    </row>
    <row r="326" spans="1:3" x14ac:dyDescent="0.3">
      <c r="A326" s="68" t="s">
        <v>448</v>
      </c>
      <c r="C326" s="68" t="s">
        <v>448</v>
      </c>
    </row>
    <row r="327" spans="1:3" x14ac:dyDescent="0.3">
      <c r="A327" s="68" t="s">
        <v>449</v>
      </c>
      <c r="C327" s="68" t="s">
        <v>449</v>
      </c>
    </row>
    <row r="328" spans="1:3" x14ac:dyDescent="0.3">
      <c r="A328" s="68" t="s">
        <v>450</v>
      </c>
      <c r="C328" s="68" t="s">
        <v>450</v>
      </c>
    </row>
    <row r="329" spans="1:3" x14ac:dyDescent="0.3">
      <c r="A329" s="68" t="s">
        <v>451</v>
      </c>
      <c r="C329" s="68" t="s">
        <v>451</v>
      </c>
    </row>
    <row r="330" spans="1:3" x14ac:dyDescent="0.3">
      <c r="A330" s="68" t="s">
        <v>453</v>
      </c>
      <c r="C330" s="68" t="s">
        <v>453</v>
      </c>
    </row>
    <row r="331" spans="1:3" x14ac:dyDescent="0.3">
      <c r="A331" s="68" t="s">
        <v>454</v>
      </c>
      <c r="C331" s="68" t="s">
        <v>454</v>
      </c>
    </row>
    <row r="332" spans="1:3" x14ac:dyDescent="0.3">
      <c r="A332" s="68" t="s">
        <v>455</v>
      </c>
      <c r="C332" s="68" t="s">
        <v>455</v>
      </c>
    </row>
    <row r="333" spans="1:3" x14ac:dyDescent="0.3">
      <c r="A333" s="68" t="s">
        <v>456</v>
      </c>
      <c r="C333" s="68" t="s">
        <v>456</v>
      </c>
    </row>
    <row r="334" spans="1:3" x14ac:dyDescent="0.3">
      <c r="A334" s="68" t="s">
        <v>457</v>
      </c>
      <c r="C334" s="68" t="s">
        <v>457</v>
      </c>
    </row>
    <row r="335" spans="1:3" x14ac:dyDescent="0.3">
      <c r="A335" s="68" t="s">
        <v>458</v>
      </c>
      <c r="C335" s="68" t="s">
        <v>458</v>
      </c>
    </row>
    <row r="336" spans="1:3" x14ac:dyDescent="0.3">
      <c r="A336" s="68" t="s">
        <v>459</v>
      </c>
      <c r="C336" s="68" t="s">
        <v>459</v>
      </c>
    </row>
    <row r="337" spans="1:3" x14ac:dyDescent="0.3">
      <c r="A337" s="68" t="s">
        <v>460</v>
      </c>
      <c r="C337" s="68" t="s">
        <v>460</v>
      </c>
    </row>
    <row r="338" spans="1:3" x14ac:dyDescent="0.3">
      <c r="A338" s="68" t="s">
        <v>461</v>
      </c>
      <c r="C338" s="68" t="s">
        <v>461</v>
      </c>
    </row>
    <row r="339" spans="1:3" x14ac:dyDescent="0.3">
      <c r="A339" s="68" t="s">
        <v>462</v>
      </c>
      <c r="C339" s="68" t="s">
        <v>462</v>
      </c>
    </row>
    <row r="340" spans="1:3" x14ac:dyDescent="0.3">
      <c r="A340" s="68" t="s">
        <v>463</v>
      </c>
      <c r="C340" s="68" t="s">
        <v>463</v>
      </c>
    </row>
    <row r="341" spans="1:3" x14ac:dyDescent="0.3">
      <c r="A341" s="68" t="s">
        <v>464</v>
      </c>
      <c r="C341" s="68" t="s">
        <v>464</v>
      </c>
    </row>
    <row r="342" spans="1:3" x14ac:dyDescent="0.3">
      <c r="A342" s="68" t="s">
        <v>465</v>
      </c>
      <c r="C342" s="68" t="s">
        <v>465</v>
      </c>
    </row>
    <row r="343" spans="1:3" x14ac:dyDescent="0.3">
      <c r="A343" s="68" t="s">
        <v>466</v>
      </c>
      <c r="C343" s="68" t="s">
        <v>466</v>
      </c>
    </row>
    <row r="344" spans="1:3" x14ac:dyDescent="0.3">
      <c r="A344" s="68" t="s">
        <v>467</v>
      </c>
      <c r="C344" s="68" t="s">
        <v>467</v>
      </c>
    </row>
    <row r="345" spans="1:3" x14ac:dyDescent="0.3">
      <c r="A345" s="68" t="s">
        <v>469</v>
      </c>
      <c r="C345" s="68" t="s">
        <v>469</v>
      </c>
    </row>
    <row r="346" spans="1:3" x14ac:dyDescent="0.3">
      <c r="A346" s="68" t="s">
        <v>471</v>
      </c>
      <c r="C346" s="68" t="s">
        <v>471</v>
      </c>
    </row>
    <row r="347" spans="1:3" x14ac:dyDescent="0.3">
      <c r="A347" s="68" t="s">
        <v>472</v>
      </c>
      <c r="C347" s="68" t="s">
        <v>472</v>
      </c>
    </row>
    <row r="348" spans="1:3" x14ac:dyDescent="0.3">
      <c r="A348" s="68" t="s">
        <v>473</v>
      </c>
      <c r="C348" s="68" t="s">
        <v>473</v>
      </c>
    </row>
    <row r="349" spans="1:3" x14ac:dyDescent="0.3">
      <c r="A349" s="68" t="s">
        <v>474</v>
      </c>
      <c r="C349" s="68" t="s">
        <v>474</v>
      </c>
    </row>
    <row r="350" spans="1:3" x14ac:dyDescent="0.3">
      <c r="A350" s="68" t="s">
        <v>475</v>
      </c>
      <c r="C350" s="68" t="s">
        <v>475</v>
      </c>
    </row>
    <row r="351" spans="1:3" x14ac:dyDescent="0.3">
      <c r="A351" s="68" t="s">
        <v>476</v>
      </c>
      <c r="C351" s="68" t="s">
        <v>476</v>
      </c>
    </row>
    <row r="352" spans="1:3" x14ac:dyDescent="0.3">
      <c r="A352" s="68" t="s">
        <v>477</v>
      </c>
      <c r="C352" s="68" t="s">
        <v>477</v>
      </c>
    </row>
    <row r="353" spans="1:3" x14ac:dyDescent="0.3">
      <c r="A353" s="68" t="s">
        <v>478</v>
      </c>
      <c r="C353" s="68" t="s">
        <v>478</v>
      </c>
    </row>
    <row r="354" spans="1:3" x14ac:dyDescent="0.3">
      <c r="A354" s="68" t="s">
        <v>480</v>
      </c>
      <c r="C354" s="68" t="s">
        <v>480</v>
      </c>
    </row>
    <row r="355" spans="1:3" x14ac:dyDescent="0.3">
      <c r="A355" s="68" t="s">
        <v>482</v>
      </c>
      <c r="C355" s="68" t="s">
        <v>482</v>
      </c>
    </row>
    <row r="356" spans="1:3" x14ac:dyDescent="0.3">
      <c r="A356" s="68" t="s">
        <v>483</v>
      </c>
      <c r="C356" s="68" t="s">
        <v>483</v>
      </c>
    </row>
    <row r="357" spans="1:3" x14ac:dyDescent="0.3">
      <c r="A357" s="68" t="s">
        <v>484</v>
      </c>
      <c r="C357" s="68" t="s">
        <v>484</v>
      </c>
    </row>
    <row r="358" spans="1:3" x14ac:dyDescent="0.3">
      <c r="A358" s="68" t="s">
        <v>485</v>
      </c>
      <c r="C358" s="68" t="s">
        <v>485</v>
      </c>
    </row>
    <row r="359" spans="1:3" x14ac:dyDescent="0.3">
      <c r="A359" s="68" t="s">
        <v>486</v>
      </c>
      <c r="C359" s="68" t="s">
        <v>486</v>
      </c>
    </row>
    <row r="360" spans="1:3" x14ac:dyDescent="0.3">
      <c r="A360" s="68" t="s">
        <v>487</v>
      </c>
      <c r="C360" s="68" t="s">
        <v>487</v>
      </c>
    </row>
    <row r="361" spans="1:3" x14ac:dyDescent="0.3">
      <c r="A361" s="68" t="s">
        <v>488</v>
      </c>
      <c r="C361" s="68" t="s">
        <v>488</v>
      </c>
    </row>
    <row r="362" spans="1:3" x14ac:dyDescent="0.3">
      <c r="A362" s="68" t="s">
        <v>490</v>
      </c>
      <c r="C362" s="68" t="s">
        <v>490</v>
      </c>
    </row>
    <row r="363" spans="1:3" x14ac:dyDescent="0.3">
      <c r="A363" s="68" t="s">
        <v>491</v>
      </c>
      <c r="C363" s="68" t="s">
        <v>491</v>
      </c>
    </row>
    <row r="364" spans="1:3" x14ac:dyDescent="0.3">
      <c r="A364" s="68" t="s">
        <v>493</v>
      </c>
      <c r="C364" s="68" t="s">
        <v>493</v>
      </c>
    </row>
    <row r="365" spans="1:3" x14ac:dyDescent="0.3">
      <c r="A365" s="68" t="s">
        <v>494</v>
      </c>
      <c r="C365" s="68" t="s">
        <v>494</v>
      </c>
    </row>
    <row r="366" spans="1:3" x14ac:dyDescent="0.3">
      <c r="A366" s="68" t="s">
        <v>495</v>
      </c>
      <c r="C366" s="68" t="s">
        <v>495</v>
      </c>
    </row>
    <row r="367" spans="1:3" x14ac:dyDescent="0.3">
      <c r="A367" s="68" t="s">
        <v>497</v>
      </c>
      <c r="C367" s="68" t="s">
        <v>497</v>
      </c>
    </row>
    <row r="368" spans="1:3" x14ac:dyDescent="0.3">
      <c r="A368" s="68" t="s">
        <v>499</v>
      </c>
      <c r="C368" s="68" t="s">
        <v>499</v>
      </c>
    </row>
    <row r="369" spans="1:3" x14ac:dyDescent="0.3">
      <c r="A369" s="68" t="s">
        <v>500</v>
      </c>
      <c r="C369" s="68" t="s">
        <v>500</v>
      </c>
    </row>
    <row r="370" spans="1:3" x14ac:dyDescent="0.3">
      <c r="A370" s="68" t="s">
        <v>501</v>
      </c>
      <c r="C370" s="68" t="s">
        <v>501</v>
      </c>
    </row>
    <row r="371" spans="1:3" x14ac:dyDescent="0.3">
      <c r="A371" s="68" t="s">
        <v>502</v>
      </c>
      <c r="C371" s="68" t="s">
        <v>502</v>
      </c>
    </row>
    <row r="372" spans="1:3" x14ac:dyDescent="0.3">
      <c r="A372" s="68" t="s">
        <v>503</v>
      </c>
      <c r="C372" s="68" t="s">
        <v>503</v>
      </c>
    </row>
    <row r="373" spans="1:3" x14ac:dyDescent="0.3">
      <c r="A373" s="68" t="s">
        <v>504</v>
      </c>
      <c r="C373" s="68" t="s">
        <v>504</v>
      </c>
    </row>
    <row r="374" spans="1:3" x14ac:dyDescent="0.3">
      <c r="A374" s="68" t="s">
        <v>505</v>
      </c>
      <c r="C374" s="68" t="s">
        <v>505</v>
      </c>
    </row>
    <row r="375" spans="1:3" x14ac:dyDescent="0.3">
      <c r="A375" s="68" t="s">
        <v>506</v>
      </c>
      <c r="C375" s="68" t="s">
        <v>506</v>
      </c>
    </row>
    <row r="376" spans="1:3" x14ac:dyDescent="0.3">
      <c r="A376" s="68" t="s">
        <v>508</v>
      </c>
      <c r="C376" s="68" t="s">
        <v>508</v>
      </c>
    </row>
    <row r="377" spans="1:3" x14ac:dyDescent="0.3">
      <c r="A377" s="68" t="s">
        <v>509</v>
      </c>
      <c r="C377" s="68" t="s">
        <v>509</v>
      </c>
    </row>
    <row r="378" spans="1:3" x14ac:dyDescent="0.3">
      <c r="A378" s="68" t="s">
        <v>510</v>
      </c>
      <c r="C378" s="68" t="s">
        <v>510</v>
      </c>
    </row>
    <row r="379" spans="1:3" x14ac:dyDescent="0.3">
      <c r="A379" s="68" t="s">
        <v>511</v>
      </c>
      <c r="C379" s="68" t="s">
        <v>511</v>
      </c>
    </row>
    <row r="380" spans="1:3" x14ac:dyDescent="0.3">
      <c r="A380" s="68" t="s">
        <v>512</v>
      </c>
      <c r="C380" s="68" t="s">
        <v>512</v>
      </c>
    </row>
    <row r="381" spans="1:3" x14ac:dyDescent="0.3">
      <c r="A381" s="68" t="s">
        <v>513</v>
      </c>
      <c r="C381" s="68" t="s">
        <v>513</v>
      </c>
    </row>
    <row r="382" spans="1:3" x14ac:dyDescent="0.3">
      <c r="A382" s="68" t="s">
        <v>514</v>
      </c>
      <c r="C382" s="68" t="s">
        <v>514</v>
      </c>
    </row>
    <row r="383" spans="1:3" x14ac:dyDescent="0.3">
      <c r="A383" s="68" t="s">
        <v>515</v>
      </c>
      <c r="C383" s="68" t="s">
        <v>515</v>
      </c>
    </row>
    <row r="384" spans="1:3" x14ac:dyDescent="0.3">
      <c r="A384" s="68" t="s">
        <v>516</v>
      </c>
      <c r="C384" s="68" t="s">
        <v>516</v>
      </c>
    </row>
    <row r="385" spans="1:3" x14ac:dyDescent="0.3">
      <c r="A385" s="68" t="s">
        <v>517</v>
      </c>
      <c r="C385" s="68" t="s">
        <v>517</v>
      </c>
    </row>
    <row r="386" spans="1:3" x14ac:dyDescent="0.3">
      <c r="A386" s="68" t="s">
        <v>518</v>
      </c>
      <c r="C386" s="68" t="s">
        <v>518</v>
      </c>
    </row>
    <row r="387" spans="1:3" x14ac:dyDescent="0.3">
      <c r="A387" s="68" t="s">
        <v>519</v>
      </c>
      <c r="C387" s="68" t="s">
        <v>519</v>
      </c>
    </row>
    <row r="388" spans="1:3" x14ac:dyDescent="0.3">
      <c r="A388" s="68" t="s">
        <v>520</v>
      </c>
      <c r="C388" s="68" t="s">
        <v>520</v>
      </c>
    </row>
    <row r="389" spans="1:3" x14ac:dyDescent="0.3">
      <c r="A389" s="68" t="s">
        <v>521</v>
      </c>
      <c r="C389" s="68" t="s">
        <v>521</v>
      </c>
    </row>
    <row r="390" spans="1:3" x14ac:dyDescent="0.3">
      <c r="A390" s="68" t="s">
        <v>522</v>
      </c>
      <c r="C390" s="68" t="s">
        <v>522</v>
      </c>
    </row>
    <row r="391" spans="1:3" x14ac:dyDescent="0.3">
      <c r="A391" s="68" t="s">
        <v>523</v>
      </c>
      <c r="C391" s="68" t="s">
        <v>523</v>
      </c>
    </row>
    <row r="392" spans="1:3" x14ac:dyDescent="0.3">
      <c r="A392" s="68" t="s">
        <v>524</v>
      </c>
      <c r="C392" s="68" t="s">
        <v>524</v>
      </c>
    </row>
    <row r="393" spans="1:3" x14ac:dyDescent="0.3">
      <c r="A393" s="68" t="s">
        <v>525</v>
      </c>
      <c r="C393" s="68" t="s">
        <v>525</v>
      </c>
    </row>
    <row r="394" spans="1:3" x14ac:dyDescent="0.3">
      <c r="A394" s="68" t="s">
        <v>526</v>
      </c>
      <c r="C394" s="68" t="s">
        <v>526</v>
      </c>
    </row>
    <row r="395" spans="1:3" x14ac:dyDescent="0.3">
      <c r="A395" s="68" t="s">
        <v>527</v>
      </c>
      <c r="C395" s="68" t="s">
        <v>527</v>
      </c>
    </row>
    <row r="396" spans="1:3" x14ac:dyDescent="0.3">
      <c r="A396" s="68" t="s">
        <v>528</v>
      </c>
      <c r="C396" s="68" t="s">
        <v>528</v>
      </c>
    </row>
    <row r="397" spans="1:3" x14ac:dyDescent="0.3">
      <c r="A397" s="68" t="s">
        <v>529</v>
      </c>
      <c r="C397" s="68" t="s">
        <v>529</v>
      </c>
    </row>
    <row r="398" spans="1:3" x14ac:dyDescent="0.3">
      <c r="A398" s="68" t="s">
        <v>530</v>
      </c>
      <c r="C398" s="68" t="s">
        <v>530</v>
      </c>
    </row>
    <row r="399" spans="1:3" x14ac:dyDescent="0.3">
      <c r="A399" s="68" t="s">
        <v>531</v>
      </c>
      <c r="C399" s="68" t="s">
        <v>531</v>
      </c>
    </row>
    <row r="400" spans="1:3" x14ac:dyDescent="0.3">
      <c r="A400" s="68" t="s">
        <v>532</v>
      </c>
      <c r="C400" s="68" t="s">
        <v>532</v>
      </c>
    </row>
    <row r="401" spans="1:3" x14ac:dyDescent="0.3">
      <c r="A401" s="68" t="s">
        <v>533</v>
      </c>
      <c r="C401" s="68" t="s">
        <v>533</v>
      </c>
    </row>
    <row r="402" spans="1:3" x14ac:dyDescent="0.3">
      <c r="A402" s="68" t="s">
        <v>534</v>
      </c>
      <c r="C402" s="68" t="s">
        <v>534</v>
      </c>
    </row>
    <row r="403" spans="1:3" x14ac:dyDescent="0.3">
      <c r="A403" s="68" t="s">
        <v>535</v>
      </c>
      <c r="C403" s="68" t="s">
        <v>535</v>
      </c>
    </row>
    <row r="404" spans="1:3" x14ac:dyDescent="0.3">
      <c r="A404" s="68" t="s">
        <v>536</v>
      </c>
      <c r="C404" s="68" t="s">
        <v>536</v>
      </c>
    </row>
    <row r="405" spans="1:3" x14ac:dyDescent="0.3">
      <c r="A405" s="68" t="s">
        <v>537</v>
      </c>
      <c r="C405" s="68" t="s">
        <v>537</v>
      </c>
    </row>
    <row r="406" spans="1:3" x14ac:dyDescent="0.3">
      <c r="A406" s="68" t="s">
        <v>538</v>
      </c>
      <c r="C406" s="68" t="s">
        <v>538</v>
      </c>
    </row>
    <row r="407" spans="1:3" x14ac:dyDescent="0.3">
      <c r="A407" s="68" t="s">
        <v>539</v>
      </c>
      <c r="C407" s="68" t="s">
        <v>539</v>
      </c>
    </row>
    <row r="408" spans="1:3" x14ac:dyDescent="0.3">
      <c r="A408" s="68" t="s">
        <v>540</v>
      </c>
      <c r="C408" s="68" t="s">
        <v>540</v>
      </c>
    </row>
    <row r="409" spans="1:3" x14ac:dyDescent="0.3">
      <c r="A409" s="68" t="s">
        <v>541</v>
      </c>
      <c r="C409" s="68" t="s">
        <v>541</v>
      </c>
    </row>
    <row r="410" spans="1:3" x14ac:dyDescent="0.3">
      <c r="A410" s="68" t="s">
        <v>542</v>
      </c>
      <c r="C410" s="68" t="s">
        <v>542</v>
      </c>
    </row>
    <row r="411" spans="1:3" x14ac:dyDescent="0.3">
      <c r="A411" s="68" t="s">
        <v>543</v>
      </c>
      <c r="C411" s="68" t="s">
        <v>543</v>
      </c>
    </row>
    <row r="412" spans="1:3" x14ac:dyDescent="0.3">
      <c r="A412" s="68" t="s">
        <v>545</v>
      </c>
      <c r="C412" s="68" t="s">
        <v>545</v>
      </c>
    </row>
    <row r="413" spans="1:3" x14ac:dyDescent="0.3">
      <c r="A413" s="68" t="s">
        <v>546</v>
      </c>
      <c r="C413" s="68" t="s">
        <v>546</v>
      </c>
    </row>
    <row r="414" spans="1:3" x14ac:dyDescent="0.3">
      <c r="A414" s="68" t="s">
        <v>547</v>
      </c>
      <c r="C414" s="68" t="s">
        <v>547</v>
      </c>
    </row>
    <row r="415" spans="1:3" x14ac:dyDescent="0.3">
      <c r="A415" s="68" t="s">
        <v>548</v>
      </c>
      <c r="C415" s="68" t="s">
        <v>548</v>
      </c>
    </row>
    <row r="416" spans="1:3" x14ac:dyDescent="0.3">
      <c r="A416" s="68" t="s">
        <v>549</v>
      </c>
      <c r="C416" s="68" t="s">
        <v>549</v>
      </c>
    </row>
    <row r="417" spans="1:3" x14ac:dyDescent="0.3">
      <c r="A417" s="68" t="s">
        <v>550</v>
      </c>
      <c r="C417" s="68" t="s">
        <v>550</v>
      </c>
    </row>
    <row r="418" spans="1:3" x14ac:dyDescent="0.3">
      <c r="A418" s="68" t="s">
        <v>551</v>
      </c>
      <c r="C418" s="68" t="s">
        <v>551</v>
      </c>
    </row>
    <row r="419" spans="1:3" x14ac:dyDescent="0.3">
      <c r="A419" s="68" t="s">
        <v>553</v>
      </c>
      <c r="C419" s="68" t="s">
        <v>553</v>
      </c>
    </row>
    <row r="420" spans="1:3" x14ac:dyDescent="0.3">
      <c r="A420" s="68" t="s">
        <v>554</v>
      </c>
      <c r="C420" s="68" t="s">
        <v>554</v>
      </c>
    </row>
    <row r="421" spans="1:3" x14ac:dyDescent="0.3">
      <c r="A421" s="68" t="s">
        <v>555</v>
      </c>
      <c r="C421" s="68" t="s">
        <v>555</v>
      </c>
    </row>
    <row r="422" spans="1:3" x14ac:dyDescent="0.3">
      <c r="A422" s="68" t="s">
        <v>556</v>
      </c>
      <c r="C422" s="68" t="s">
        <v>556</v>
      </c>
    </row>
    <row r="423" spans="1:3" x14ac:dyDescent="0.3">
      <c r="A423" s="68" t="s">
        <v>557</v>
      </c>
      <c r="C423" s="68" t="s">
        <v>557</v>
      </c>
    </row>
    <row r="424" spans="1:3" x14ac:dyDescent="0.3">
      <c r="A424" s="68" t="s">
        <v>558</v>
      </c>
      <c r="C424" s="68" t="s">
        <v>558</v>
      </c>
    </row>
    <row r="425" spans="1:3" x14ac:dyDescent="0.3">
      <c r="A425" s="68" t="s">
        <v>559</v>
      </c>
      <c r="C425" s="68" t="s">
        <v>559</v>
      </c>
    </row>
    <row r="426" spans="1:3" x14ac:dyDescent="0.3">
      <c r="A426" s="68" t="s">
        <v>560</v>
      </c>
      <c r="C426" s="68" t="s">
        <v>560</v>
      </c>
    </row>
    <row r="427" spans="1:3" x14ac:dyDescent="0.3">
      <c r="A427" s="68" t="s">
        <v>561</v>
      </c>
      <c r="C427" s="68" t="s">
        <v>561</v>
      </c>
    </row>
    <row r="428" spans="1:3" x14ac:dyDescent="0.3">
      <c r="A428" s="68" t="s">
        <v>562</v>
      </c>
      <c r="C428" s="68" t="s">
        <v>562</v>
      </c>
    </row>
    <row r="429" spans="1:3" x14ac:dyDescent="0.3">
      <c r="A429" s="68" t="s">
        <v>563</v>
      </c>
      <c r="C429" s="68" t="s">
        <v>563</v>
      </c>
    </row>
    <row r="430" spans="1:3" x14ac:dyDescent="0.3">
      <c r="A430" s="68" t="s">
        <v>564</v>
      </c>
      <c r="C430" s="68" t="s">
        <v>564</v>
      </c>
    </row>
    <row r="431" spans="1:3" x14ac:dyDescent="0.3">
      <c r="A431" s="68" t="s">
        <v>565</v>
      </c>
      <c r="C431" s="68" t="s">
        <v>565</v>
      </c>
    </row>
    <row r="432" spans="1:3" x14ac:dyDescent="0.3">
      <c r="A432" s="68" t="s">
        <v>606</v>
      </c>
    </row>
    <row r="433" spans="1:1" x14ac:dyDescent="0.3">
      <c r="A433" s="68" t="s">
        <v>607</v>
      </c>
    </row>
  </sheetData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8C7A-0B85-49F6-AA63-1D104DE9F8C1}">
  <dimension ref="A1:O24"/>
  <sheetViews>
    <sheetView zoomScale="93" zoomScaleNormal="160" workbookViewId="0">
      <selection activeCell="A2" sqref="A2"/>
    </sheetView>
  </sheetViews>
  <sheetFormatPr defaultRowHeight="14.4" x14ac:dyDescent="0.3"/>
  <cols>
    <col min="1" max="1" width="13" customWidth="1"/>
    <col min="2" max="2" width="10.21875" customWidth="1"/>
    <col min="3" max="3" width="20.21875" customWidth="1"/>
    <col min="4" max="4" width="5.44140625" customWidth="1"/>
    <col min="5" max="5" width="7.77734375" customWidth="1"/>
    <col min="10" max="10" width="20" customWidth="1"/>
    <col min="11" max="11" width="27.33203125" customWidth="1"/>
    <col min="12" max="12" width="21.77734375" customWidth="1"/>
    <col min="13" max="13" width="20.44140625" customWidth="1"/>
    <col min="14" max="14" width="19.77734375" customWidth="1"/>
    <col min="15" max="15" width="18.77734375" customWidth="1"/>
  </cols>
  <sheetData>
    <row r="1" spans="1:15" x14ac:dyDescent="0.3">
      <c r="A1" s="82"/>
      <c r="B1" s="83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x14ac:dyDescent="0.3">
      <c r="A2" s="88" t="s">
        <v>595</v>
      </c>
      <c r="B2" s="78" t="s">
        <v>286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1:15" x14ac:dyDescent="0.3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 ht="18" x14ac:dyDescent="0.35">
      <c r="A4" s="69"/>
      <c r="B4" s="69"/>
      <c r="C4" s="8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1"/>
    </row>
    <row r="5" spans="1:15" x14ac:dyDescent="0.3">
      <c r="A5" s="69"/>
      <c r="B5" s="69"/>
      <c r="C5" s="99"/>
      <c r="D5" s="100"/>
      <c r="E5" s="101"/>
      <c r="F5" s="86">
        <v>2003</v>
      </c>
      <c r="G5" s="86">
        <v>2004</v>
      </c>
      <c r="H5" s="86">
        <v>2006</v>
      </c>
      <c r="I5" s="86">
        <v>2007</v>
      </c>
      <c r="J5" s="86">
        <v>2012</v>
      </c>
      <c r="K5" s="86">
        <v>2013</v>
      </c>
      <c r="L5" s="86">
        <v>2014</v>
      </c>
      <c r="M5" s="86">
        <v>2015</v>
      </c>
      <c r="N5" s="86">
        <v>2016</v>
      </c>
      <c r="O5" s="102">
        <v>2017</v>
      </c>
    </row>
    <row r="6" spans="1:15" x14ac:dyDescent="0.3">
      <c r="A6" s="69"/>
      <c r="B6" s="69"/>
      <c r="C6" s="70" t="s">
        <v>596</v>
      </c>
      <c r="D6" s="79"/>
      <c r="E6" s="92"/>
      <c r="F6" s="96" cm="1">
        <f t="array" ref="F6">IF(ISNUMBER(INDEX(Total_Revenue,MATCH(1,($B$2=Ticker_Symbol)*(F5=Years),0),0)),INDEX(Total_Revenue,MATCH(1,($B$2=Ticker_Symbol)*(F5=Years),0),0),_xlfn.NUMBERVALUE(0))</f>
        <v>0</v>
      </c>
      <c r="G6" s="96" cm="1">
        <f t="array" ref="G6">IF(ISNUMBER(INDEX(Total_Revenue,MATCH(1,($B$2=Ticker_Symbol)*(G5=Years),0),0)),INDEX(Total_Revenue,MATCH(1,($B$2=Ticker_Symbol)*(G5=Years),0),0),_xlfn.NUMBERVALUE(0))</f>
        <v>0</v>
      </c>
      <c r="H6" s="96">
        <f t="array" ref="H6">IF(ISNUMBER(INDEX(Total_Revenue,MATCH(1,($B$2=Ticker_Symbol)*(H5=Years),0),0)),INDEX(Total_Revenue,MATCH(1,($B$2=Ticker_Symbol)*(H5=Years),0),0),_xlfn.NUMBERVALUE(0))</f>
        <v>0</v>
      </c>
      <c r="I6" s="96">
        <f t="array" ref="I6">IF(ISNUMBER(INDEX(Total_Revenue,MATCH(1,($B$2=Ticker_Symbol)*(I5=Years),0),0)),INDEX(Total_Revenue,MATCH(1,($B$2=Ticker_Symbol)*(I5=Years),0),0),_xlfn.NUMBERVALUE(0))</f>
        <v>0</v>
      </c>
      <c r="J6" s="96" cm="1">
        <f t="array" ref="J6">IF(ISNUMBER(INDEX(Total_Revenue,MATCH(1,($B$2=Ticker_Symbol)*(J5=Years),0),0)),INDEX(Total_Revenue,MATCH(1,($B$2=Ticker_Symbol)*(J5=Years),0),0),_xlfn.NUMBERVALUE(0))</f>
        <v>22086000000</v>
      </c>
      <c r="K6" s="96" cm="1">
        <f t="array" ref="K6">IF(ISNUMBER(INDEX(Total_Revenue,MATCH(1,($B$2=Ticker_Symbol)*(K5=Years),0),0)),INDEX(Total_Revenue,MATCH(1,($B$2=Ticker_Symbol)*(K5=Years),0),0),_xlfn.NUMBERVALUE(0))</f>
        <v>20673000000</v>
      </c>
      <c r="L6" s="96" cm="1">
        <f t="array" ref="L6">IF(ISNUMBER(INDEX(Total_Revenue,MATCH(1,($B$2=Ticker_Symbol)*(L5=Years),0),0)),INDEX(Total_Revenue,MATCH(1,($B$2=Ticker_Symbol)*(L5=Years),0),0),_xlfn.NUMBERVALUE(0))</f>
        <v>18614000000</v>
      </c>
      <c r="M6" s="96">
        <f t="array" ref="M6">IF(ISNUMBER(INDEX(Total_Revenue,MATCH(1,($B$2=Ticker_Symbol)*(M5=Years),0),0)),INDEX(Total_Revenue,MATCH(1,($B$2=Ticker_Symbol)*(M5=Years),0),0),_xlfn.NUMBERVALUE(0))</f>
        <v>18377000000</v>
      </c>
      <c r="N6" s="96">
        <f t="array" ref="N6">IF(ISNUMBER(INDEX(Total_Revenue,MATCH(1,($B$2=Ticker_Symbol)*(N5=Years),0),0)),INDEX(Total_Revenue,MATCH(1,($B$2=Ticker_Symbol)*(N5=Years),0),0),_xlfn.NUMBERVALUE(0))</f>
        <v>0</v>
      </c>
      <c r="O6" s="72">
        <f t="array" ref="O6">IF(ISNUMBER(INDEX(Total_Revenue,MATCH(1,($B$2=Ticker_Symbol)*(O5=Years),0),0)),INDEX(Total_Revenue,MATCH(1,($B$2=Ticker_Symbol)*(O5=Years),0),0),_xlfn.NUMBERVALUE(0))</f>
        <v>0</v>
      </c>
    </row>
    <row r="7" spans="1:15" x14ac:dyDescent="0.3">
      <c r="A7" s="69"/>
      <c r="B7" s="69"/>
      <c r="C7" s="71" t="s">
        <v>597</v>
      </c>
      <c r="D7" s="80"/>
      <c r="E7" s="93"/>
      <c r="F7" s="96">
        <f t="array" ref="F7">IF(ISNUMBER(INDEX(COGS,MATCH(1,($B$2=Ticker_Symbol)*(F5=Years),0),0)),INDEX(COGS,MATCH(1,($B$2=Ticker_Symbol)*(F5=Years),0),0),_xlfn.NUMBERVALUE(0))</f>
        <v>0</v>
      </c>
      <c r="G7" s="96">
        <f t="array" ref="G7">IF(ISNUMBER(INDEX(COGS,MATCH(1,($B$2=Ticker_Symbol)*(G5=Years),0),0)),INDEX(COGS,MATCH(1,($B$2=Ticker_Symbol)*(G5=Years),0),0),_xlfn.NUMBERVALUE(0))</f>
        <v>0</v>
      </c>
      <c r="H7" s="96">
        <f t="array" ref="H7">IF(ISNUMBER(INDEX(COGS,MATCH(1,($B$2=Ticker_Symbol)*(H5=Years),0),0)),INDEX(COGS,MATCH(1,($B$2=Ticker_Symbol)*(H5=Years),0),0),_xlfn.NUMBERVALUE(0))</f>
        <v>0</v>
      </c>
      <c r="I7" s="96">
        <f t="array" ref="I7">IF(ISNUMBER(INDEX(COGS,MATCH(1,($B$2=Ticker_Symbol)*(I5=Years),0),0)),INDEX(COGS,MATCH(1,($B$2=Ticker_Symbol)*(I5=Years),0),0),_xlfn.NUMBERVALUE(0))</f>
        <v>0</v>
      </c>
      <c r="J7" s="96">
        <f t="array" ref="J7">IF(ISNUMBER(INDEX(COGS,MATCH(1,($B$2=Ticker_Symbol)*(J5=Years),0),0)),INDEX(COGS,MATCH(1,($B$2=Ticker_Symbol)*(J5=Years),0),0),_xlfn.NUMBERVALUE(0))</f>
        <v>13195000000</v>
      </c>
      <c r="K7" s="96">
        <f t="array" ref="K7">IF(ISNUMBER(INDEX(COGS,MATCH(1,($B$2=Ticker_Symbol)*(K5=Years),0),0)),INDEX(COGS,MATCH(1,($B$2=Ticker_Symbol)*(K5=Years),0),0),_xlfn.NUMBERVALUE(0))</f>
        <v>11048000000</v>
      </c>
      <c r="L7" s="96">
        <f t="array" ref="L7">IF(ISNUMBER(INDEX(COGS,MATCH(1,($B$2=Ticker_Symbol)*(L5=Years),0),0)),INDEX(COGS,MATCH(1,($B$2=Ticker_Symbol)*(L5=Years),0),0),_xlfn.NUMBERVALUE(0))</f>
        <v>10805000000</v>
      </c>
      <c r="M7" s="96">
        <f t="array" ref="M7">IF(ISNUMBER(INDEX(COGS,MATCH(1,($B$2=Ticker_Symbol)*(M5=Years),0),0)),INDEX(COGS,MATCH(1,($B$2=Ticker_Symbol)*(M5=Years),0),0),_xlfn.NUMBERVALUE(0))</f>
        <v>10775000000</v>
      </c>
      <c r="N7" s="96">
        <f t="array" ref="N7">IF(ISNUMBER(INDEX(COGS,MATCH(1,($B$2=Ticker_Symbol)*(N5=Years),0),0)),INDEX(COGS,MATCH(1,($B$2=Ticker_Symbol)*(N5=Years),0),0),_xlfn.NUMBERVALUE(0))</f>
        <v>0</v>
      </c>
      <c r="O7" s="72">
        <f t="array" ref="O7">IF(ISNUMBER(INDEX(COGS,MATCH(1,($B$2=Ticker_Symbol)*(O5=Years),0),0)),INDEX(COGS,MATCH(1,($B$2=Ticker_Symbol)*(O5=Years),0),0),_xlfn.NUMBERVALUE(0))</f>
        <v>0</v>
      </c>
    </row>
    <row r="8" spans="1:15" x14ac:dyDescent="0.3">
      <c r="A8" s="69"/>
      <c r="B8" s="69"/>
      <c r="C8" s="70" t="s">
        <v>586</v>
      </c>
      <c r="D8" s="79"/>
      <c r="E8" s="92"/>
      <c r="F8" s="97">
        <f>IF(ISNUMBER(F6-F7),F6-F7,_xlfn.NUMBERVALUE(0))</f>
        <v>0</v>
      </c>
      <c r="G8" s="97">
        <f t="shared" ref="G8:O8" si="0">IF(ISNUMBER(G6-G7),G6-G7,_xlfn.NUMBERVALUE(0))</f>
        <v>0</v>
      </c>
      <c r="H8" s="97">
        <f t="shared" si="0"/>
        <v>0</v>
      </c>
      <c r="I8" s="97">
        <f t="shared" si="0"/>
        <v>0</v>
      </c>
      <c r="J8" s="97">
        <f t="shared" si="0"/>
        <v>8891000000</v>
      </c>
      <c r="K8" s="97">
        <f t="shared" si="0"/>
        <v>9625000000</v>
      </c>
      <c r="L8" s="97">
        <f t="shared" si="0"/>
        <v>7809000000</v>
      </c>
      <c r="M8" s="97">
        <f t="shared" si="0"/>
        <v>7602000000</v>
      </c>
      <c r="N8" s="97">
        <f t="shared" si="0"/>
        <v>0</v>
      </c>
      <c r="O8" s="73">
        <f t="shared" si="0"/>
        <v>0</v>
      </c>
    </row>
    <row r="9" spans="1:15" x14ac:dyDescent="0.3">
      <c r="A9" s="69"/>
      <c r="B9" s="69"/>
      <c r="C9" s="71" t="s">
        <v>598</v>
      </c>
      <c r="D9" s="80"/>
      <c r="E9" s="93"/>
      <c r="F9" s="96">
        <f t="array" ref="F9">IF(ISNUMBER(INDEX(SGA,MATCH(1,($B$2=Ticker_Symbol)*(F5=Years),0),0)),INDEX(SGA,MATCH(1,($B$2=Ticker_Symbol)*(F5=Years),0),0),_xlfn.NUMBERVALUE(0))</f>
        <v>0</v>
      </c>
      <c r="G9" s="96">
        <f t="array" ref="G9">IF(ISNUMBER(INDEX(SGA,MATCH(1,($B$2=Ticker_Symbol)*(G5=Years),0),0)),INDEX(SGA,MATCH(1,($B$2=Ticker_Symbol)*(G5=Years),0),0),_xlfn.NUMBERVALUE(0))</f>
        <v>0</v>
      </c>
      <c r="H9" s="96">
        <f t="array" ref="H9">IF(ISNUMBER(INDEX(SGA,MATCH(1,($B$2=Ticker_Symbol)*(H5=Years),0),0)),INDEX(SGA,MATCH(1,($B$2=Ticker_Symbol)*(H5=Years),0),0),_xlfn.NUMBERVALUE(0))</f>
        <v>0</v>
      </c>
      <c r="I9" s="96">
        <f t="array" ref="I9">IF(ISNUMBER(INDEX(SGA,MATCH(1,($B$2=Ticker_Symbol)*(I5=Years),0),0)),INDEX(SGA,MATCH(1,($B$2=Ticker_Symbol)*(I5=Years),0),0),_xlfn.NUMBERVALUE(0))</f>
        <v>0</v>
      </c>
      <c r="J9" s="96">
        <f t="array" ref="J9">IF(ISNUMBER(INDEX(SGA,MATCH(1,($B$2=Ticker_Symbol)*(J5=Years),0),0)),INDEX(SGA,MATCH(1,($B$2=Ticker_Symbol)*(J5=Years),0),0),_xlfn.NUMBERVALUE(0))</f>
        <v>0</v>
      </c>
      <c r="K9" s="96">
        <f t="array" ref="K9">IF(ISNUMBER(INDEX(SGA,MATCH(1,($B$2=Ticker_Symbol)*(K5=Years),0),0)),INDEX(SGA,MATCH(1,($B$2=Ticker_Symbol)*(K5=Years),0),0),_xlfn.NUMBERVALUE(0))</f>
        <v>0</v>
      </c>
      <c r="L9" s="96">
        <f t="array" ref="L9">IF(ISNUMBER(INDEX(SGA,MATCH(1,($B$2=Ticker_Symbol)*(L5=Years),0),0)),INDEX(SGA,MATCH(1,($B$2=Ticker_Symbol)*(L5=Years),0),0),_xlfn.NUMBERVALUE(0))</f>
        <v>0</v>
      </c>
      <c r="M9" s="96">
        <f t="array" ref="M9">IF(ISNUMBER(INDEX(SGA,MATCH(1,($B$2=Ticker_Symbol)*(M5=Years),0),0)),INDEX(SGA,MATCH(1,($B$2=Ticker_Symbol)*(M5=Years),0),0),_xlfn.NUMBERVALUE(0))</f>
        <v>0</v>
      </c>
      <c r="N9" s="96">
        <f t="array" ref="N9">IF(ISNUMBER(INDEX(SGA,MATCH(1,($B$2=Ticker_Symbol)*(N5=Years),0),0)),INDEX(SGA,MATCH(1,($B$2=Ticker_Symbol)*(N5=Years),0),0),_xlfn.NUMBERVALUE(0))</f>
        <v>0</v>
      </c>
      <c r="O9" s="72">
        <f t="array" ref="O9">IF(ISNUMBER(INDEX(SGA,MATCH(1,($B$2=Ticker_Symbol)*(O5=Years),0),0)),INDEX(SGA,MATCH(1,($B$2=Ticker_Symbol)*(O5=Years),0),0),_xlfn.NUMBERVALUE(0))</f>
        <v>0</v>
      </c>
    </row>
    <row r="10" spans="1:15" x14ac:dyDescent="0.3">
      <c r="A10" s="69"/>
      <c r="B10" s="69"/>
      <c r="C10" s="71" t="s">
        <v>599</v>
      </c>
      <c r="D10" s="80"/>
      <c r="E10" s="93"/>
      <c r="F10" s="96">
        <f t="array" ref="F10">IF(ISNUMBER(INDEX(R_and_D,MATCH(1,($B$2=Ticker_Symbol)*(F5=Years),0),0)),INDEX(R_and_D,MATCH(1,($B$2=Ticker_Symbol)*(F5=Years),0),0),_xlfn.NUMBERVALUE(0))</f>
        <v>0</v>
      </c>
      <c r="G10" s="96">
        <f t="array" ref="G10">IF(ISNUMBER(INDEX(R_and_D,MATCH(1,($B$2=Ticker_Symbol)*(G5=Years),0),0)),INDEX(R_and_D,MATCH(1,($B$2=Ticker_Symbol)*(G5=Years),0),0),_xlfn.NUMBERVALUE(0))</f>
        <v>0</v>
      </c>
      <c r="H10" s="96">
        <f t="array" ref="H10">IF(ISNUMBER(INDEX(R_and_D,MATCH(1,($B$2=Ticker_Symbol)*(H5=Years),0),0)),INDEX(R_and_D,MATCH(1,($B$2=Ticker_Symbol)*(H5=Years),0),0),_xlfn.NUMBERVALUE(0))</f>
        <v>0</v>
      </c>
      <c r="I10" s="96">
        <f t="array" ref="I10">IF(ISNUMBER(INDEX(R_and_D,MATCH(1,($B$2=Ticker_Symbol)*(I5=Years),0),0)),INDEX(R_and_D,MATCH(1,($B$2=Ticker_Symbol)*(I5=Years),0),0),_xlfn.NUMBERVALUE(0))</f>
        <v>0</v>
      </c>
      <c r="J10" s="96">
        <f t="array" ref="J10">IF(ISNUMBER(INDEX(R_and_D,MATCH(1,($B$2=Ticker_Symbol)*(J5=Years),0),0)),INDEX(R_and_D,MATCH(1,($B$2=Ticker_Symbol)*(J5=Years),0),0),_xlfn.NUMBERVALUE(0))</f>
        <v>0</v>
      </c>
      <c r="K10" s="96">
        <f t="array" ref="K10">IF(ISNUMBER(INDEX(R_and_D,MATCH(1,($B$2=Ticker_Symbol)*(K5=Years),0),0)),INDEX(R_and_D,MATCH(1,($B$2=Ticker_Symbol)*(K5=Years),0),0),_xlfn.NUMBERVALUE(0))</f>
        <v>0</v>
      </c>
      <c r="L10" s="96">
        <f t="array" ref="L10">IF(ISNUMBER(INDEX(R_and_D,MATCH(1,($B$2=Ticker_Symbol)*(L5=Years),0),0)),INDEX(R_and_D,MATCH(1,($B$2=Ticker_Symbol)*(L5=Years),0),0),_xlfn.NUMBERVALUE(0))</f>
        <v>0</v>
      </c>
      <c r="M10" s="96">
        <f t="array" ref="M10">IF(ISNUMBER(INDEX(R_and_D,MATCH(1,($B$2=Ticker_Symbol)*(M5=Years),0),0)),INDEX(R_and_D,MATCH(1,($B$2=Ticker_Symbol)*(M5=Years),0),0),_xlfn.NUMBERVALUE(0))</f>
        <v>0</v>
      </c>
      <c r="N10" s="96">
        <f t="array" ref="N10">IF(ISNUMBER(INDEX(R_and_D,MATCH(1,($B$2=Ticker_Symbol)*(N5=Years),0),0)),INDEX(R_and_D,MATCH(1,($B$2=Ticker_Symbol)*(N5=Years),0),0),_xlfn.NUMBERVALUE(0))</f>
        <v>0</v>
      </c>
      <c r="O10" s="72">
        <f t="array" ref="O10">IF(ISNUMBER(INDEX(R_and_D,MATCH(1,($B$2=Ticker_Symbol)*(O5=Years),0),0)),INDEX(R_and_D,MATCH(1,($B$2=Ticker_Symbol)*(O5=Years),0),0),_xlfn.NUMBERVALUE(0))</f>
        <v>0</v>
      </c>
    </row>
    <row r="11" spans="1:15" x14ac:dyDescent="0.3">
      <c r="A11" s="69"/>
      <c r="B11" s="69"/>
      <c r="C11" s="71" t="s">
        <v>600</v>
      </c>
      <c r="D11" s="80"/>
      <c r="E11" s="93"/>
      <c r="F11" s="96">
        <f t="array" ref="F11">IF(ISNUMBER(INDEX(OPE,MATCH(1,($B$2=Ticker_Symbol)*(F5=Years),0),0)),INDEX(OPE,MATCH(1,($B$2=Ticker_Symbol)*(F5=Years),0),0),_xlfn.NUMBERVALUE(0))</f>
        <v>0</v>
      </c>
      <c r="G11" s="96">
        <f t="array" ref="G11">IF(ISNUMBER(INDEX(OPE,MATCH(1,($B$2=Ticker_Symbol)*(G5=Years),0),0)),INDEX(OPE,MATCH(1,($B$2=Ticker_Symbol)*(G5=Years),0),0),_xlfn.NUMBERVALUE(0))</f>
        <v>0</v>
      </c>
      <c r="H11" s="96">
        <f t="array" ref="H11">IF(ISNUMBER(INDEX(OPE,MATCH(1,($B$2=Ticker_Symbol)*(H5=Years),0),0)),INDEX(OPE,MATCH(1,($B$2=Ticker_Symbol)*(H5=Years),0),0),_xlfn.NUMBERVALUE(0))</f>
        <v>0</v>
      </c>
      <c r="I11" s="96">
        <f t="array" ref="I11">IF(ISNUMBER(INDEX(OPE,MATCH(1,($B$2=Ticker_Symbol)*(I5=Years),0),0)),INDEX(OPE,MATCH(1,($B$2=Ticker_Symbol)*(I5=Years),0),0),_xlfn.NUMBERVALUE(0))</f>
        <v>0</v>
      </c>
      <c r="J11" s="96">
        <f t="array" ref="J11">IF(ISNUMBER(INDEX(OPE,MATCH(1,($B$2=Ticker_Symbol)*(J5=Years),0),0)),INDEX(OPE,MATCH(1,($B$2=Ticker_Symbol)*(J5=Years),0),0),_xlfn.NUMBERVALUE(0))</f>
        <v>7080000000</v>
      </c>
      <c r="K11" s="96">
        <f t="array" ref="K11">IF(ISNUMBER(INDEX(OPE,MATCH(1,($B$2=Ticker_Symbol)*(K5=Years),0),0)),INDEX(OPE,MATCH(1,($B$2=Ticker_Symbol)*(K5=Years),0),0),_xlfn.NUMBERVALUE(0))</f>
        <v>5970000000</v>
      </c>
      <c r="L11" s="96">
        <f t="array" ref="L11">IF(ISNUMBER(INDEX(OPE,MATCH(1,($B$2=Ticker_Symbol)*(L5=Years),0),0)),INDEX(OPE,MATCH(1,($B$2=Ticker_Symbol)*(L5=Years),0),0),_xlfn.NUMBERVALUE(0))</f>
        <v>5757000000</v>
      </c>
      <c r="M11" s="96">
        <f t="array" ref="M11">IF(ISNUMBER(INDEX(OPE,MATCH(1,($B$2=Ticker_Symbol)*(M5=Years),0),0)),INDEX(OPE,MATCH(1,($B$2=Ticker_Symbol)*(M5=Years),0),0),_xlfn.NUMBERVALUE(0))</f>
        <v>5274000000</v>
      </c>
      <c r="N11" s="96">
        <f t="array" ref="N11">IF(ISNUMBER(INDEX(OPE,MATCH(1,($B$2=Ticker_Symbol)*(N5=Years),0),0)),INDEX(OPE,MATCH(1,($B$2=Ticker_Symbol)*(N5=Years),0),0),_xlfn.NUMBERVALUE(0))</f>
        <v>0</v>
      </c>
      <c r="O11" s="72">
        <f t="array" ref="O11">IF(ISNUMBER(INDEX(OPE,MATCH(1,($B$2=Ticker_Symbol)*(O5=Years),0),0)),INDEX(OPE,MATCH(1,($B$2=Ticker_Symbol)*(O5=Years),0),0),_xlfn.NUMBERVALUE(0))</f>
        <v>0</v>
      </c>
    </row>
    <row r="12" spans="1:15" x14ac:dyDescent="0.3">
      <c r="A12" s="69"/>
      <c r="B12" s="69"/>
      <c r="C12" s="74" t="s">
        <v>601</v>
      </c>
      <c r="D12" s="81"/>
      <c r="E12" s="94"/>
      <c r="F12" s="97">
        <f>IF(ISNUMBER(F9+F10+F11),F9+F10+F11,_xlfn.NUMBERVALUE(0))</f>
        <v>0</v>
      </c>
      <c r="G12" s="97">
        <f t="shared" ref="G12:O12" si="1">IF(ISNUMBER(G9+G10+G11),G9+G10+G11,_xlfn.NUMBERVALUE(0))</f>
        <v>0</v>
      </c>
      <c r="H12" s="97">
        <f t="shared" si="1"/>
        <v>0</v>
      </c>
      <c r="I12" s="97">
        <f t="shared" si="1"/>
        <v>0</v>
      </c>
      <c r="J12" s="97">
        <f t="shared" si="1"/>
        <v>7080000000</v>
      </c>
      <c r="K12" s="97">
        <f t="shared" si="1"/>
        <v>5970000000</v>
      </c>
      <c r="L12" s="97">
        <f t="shared" si="1"/>
        <v>5757000000</v>
      </c>
      <c r="M12" s="97">
        <f t="shared" si="1"/>
        <v>5274000000</v>
      </c>
      <c r="N12" s="97">
        <f t="shared" si="1"/>
        <v>0</v>
      </c>
      <c r="O12" s="73">
        <f t="shared" si="1"/>
        <v>0</v>
      </c>
    </row>
    <row r="13" spans="1:15" x14ac:dyDescent="0.3">
      <c r="A13" s="69"/>
      <c r="B13" s="69"/>
      <c r="C13" s="75" t="s">
        <v>602</v>
      </c>
      <c r="D13" s="76"/>
      <c r="E13" s="95"/>
      <c r="F13" s="98">
        <f>IF(ISNUMBER(F8-F12),F8-F12,_xlfn.NUMBERVALUE(0))</f>
        <v>0</v>
      </c>
      <c r="G13" s="98">
        <f t="shared" ref="G13:O13" si="2">IF(ISNUMBER(G8-G12),G8-G12,_xlfn.NUMBERVALUE(0))</f>
        <v>0</v>
      </c>
      <c r="H13" s="98">
        <f t="shared" si="2"/>
        <v>0</v>
      </c>
      <c r="I13" s="98">
        <f t="shared" si="2"/>
        <v>0</v>
      </c>
      <c r="J13" s="98">
        <f t="shared" si="2"/>
        <v>1811000000</v>
      </c>
      <c r="K13" s="98">
        <f t="shared" si="2"/>
        <v>3655000000</v>
      </c>
      <c r="L13" s="98">
        <f t="shared" si="2"/>
        <v>2052000000</v>
      </c>
      <c r="M13" s="98">
        <f t="shared" si="2"/>
        <v>2328000000</v>
      </c>
      <c r="N13" s="98">
        <f t="shared" si="2"/>
        <v>0</v>
      </c>
      <c r="O13" s="77">
        <f t="shared" si="2"/>
        <v>0</v>
      </c>
    </row>
    <row r="14" spans="1:15" x14ac:dyDescent="0.3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</row>
    <row r="15" spans="1:15" x14ac:dyDescent="0.3">
      <c r="A15" s="69"/>
      <c r="B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6" spans="1:15" x14ac:dyDescent="0.3">
      <c r="A16" s="69"/>
      <c r="B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</row>
    <row r="23" spans="3:3" x14ac:dyDescent="0.3">
      <c r="C23" s="69"/>
    </row>
    <row r="24" spans="3:3" x14ac:dyDescent="0.3">
      <c r="C24" s="69"/>
    </row>
  </sheetData>
  <mergeCells count="9">
    <mergeCell ref="C9:E9"/>
    <mergeCell ref="C10:E10"/>
    <mergeCell ref="C11:E11"/>
    <mergeCell ref="C12:E12"/>
    <mergeCell ref="C13:E13"/>
    <mergeCell ref="C5:E5"/>
    <mergeCell ref="C6:E6"/>
    <mergeCell ref="C7:E7"/>
    <mergeCell ref="C8:E8"/>
  </mergeCells>
  <dataValidations count="1">
    <dataValidation type="list" allowBlank="1" showInputMessage="1" showErrorMessage="1" sqref="B2" xr:uid="{A18AC013-FD9D-435A-82E2-39B77E75F3DA}">
      <formula1>company_list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W8:AL77"/>
  <sheetViews>
    <sheetView topLeftCell="A2" zoomScale="76" zoomScaleNormal="70" workbookViewId="0">
      <selection activeCell="Y29" sqref="Y29"/>
    </sheetView>
  </sheetViews>
  <sheetFormatPr defaultRowHeight="14.4" x14ac:dyDescent="0.3"/>
  <cols>
    <col min="24" max="24" width="18.5546875" customWidth="1"/>
    <col min="25" max="25" width="17.6640625" customWidth="1"/>
    <col min="26" max="26" width="19.5546875" customWidth="1"/>
    <col min="27" max="27" width="19.33203125" customWidth="1"/>
    <col min="28" max="28" width="21" customWidth="1"/>
    <col min="29" max="30" width="24.44140625" customWidth="1"/>
    <col min="31" max="31" width="18.88671875" customWidth="1"/>
    <col min="32" max="32" width="22.6640625" customWidth="1"/>
    <col min="33" max="33" width="17.33203125" customWidth="1"/>
    <col min="34" max="34" width="16.21875" customWidth="1"/>
    <col min="35" max="35" width="18.44140625" customWidth="1"/>
  </cols>
  <sheetData>
    <row r="8" spans="24:29" ht="15" thickBot="1" x14ac:dyDescent="0.35"/>
    <row r="9" spans="24:29" x14ac:dyDescent="0.3">
      <c r="X9" s="60" t="s">
        <v>114</v>
      </c>
      <c r="Y9" s="61"/>
      <c r="Z9" s="60" t="s">
        <v>132</v>
      </c>
      <c r="AA9" s="61"/>
      <c r="AB9" s="60" t="s">
        <v>204</v>
      </c>
      <c r="AC9" s="61"/>
    </row>
    <row r="10" spans="24:29" ht="15" thickBot="1" x14ac:dyDescent="0.35">
      <c r="X10" s="7" t="s">
        <v>571</v>
      </c>
      <c r="Y10" s="28" t="s">
        <v>570</v>
      </c>
      <c r="Z10" s="6" t="s">
        <v>571</v>
      </c>
      <c r="AA10" s="26" t="s">
        <v>570</v>
      </c>
      <c r="AB10" s="6" t="s">
        <v>571</v>
      </c>
      <c r="AC10" s="26" t="s">
        <v>570</v>
      </c>
    </row>
    <row r="11" spans="24:29" ht="15" thickBot="1" x14ac:dyDescent="0.35">
      <c r="X11" s="33" t="s">
        <v>113</v>
      </c>
      <c r="Y11" s="35">
        <v>13469300000</v>
      </c>
      <c r="Z11" s="37" t="s">
        <v>131</v>
      </c>
      <c r="AA11" s="38">
        <v>2921900000</v>
      </c>
      <c r="AB11" s="37" t="s">
        <v>203</v>
      </c>
      <c r="AC11" s="38">
        <v>5997000000</v>
      </c>
    </row>
    <row r="12" spans="24:29" ht="15" thickBot="1" x14ac:dyDescent="0.35">
      <c r="X12" s="33" t="s">
        <v>161</v>
      </c>
      <c r="Y12" s="35">
        <v>8052000000</v>
      </c>
      <c r="Z12" s="39" t="s">
        <v>141</v>
      </c>
      <c r="AA12" s="40">
        <v>17085000000</v>
      </c>
      <c r="AB12" s="39" t="s">
        <v>333</v>
      </c>
      <c r="AC12" s="40">
        <v>48017000000</v>
      </c>
    </row>
    <row r="13" spans="24:29" ht="15" thickBot="1" x14ac:dyDescent="0.35">
      <c r="X13" s="33" t="s">
        <v>261</v>
      </c>
      <c r="Y13" s="35">
        <v>17774100000</v>
      </c>
      <c r="Z13" s="39" t="s">
        <v>142</v>
      </c>
      <c r="AA13" s="40">
        <v>5533000000</v>
      </c>
      <c r="AB13" s="39" t="s">
        <v>381</v>
      </c>
      <c r="AC13" s="40">
        <v>2060702000</v>
      </c>
    </row>
    <row r="14" spans="24:29" ht="15" thickBot="1" x14ac:dyDescent="0.35">
      <c r="X14" s="33" t="s">
        <v>297</v>
      </c>
      <c r="Y14" s="35">
        <v>8751654000</v>
      </c>
      <c r="Z14" s="41" t="s">
        <v>329</v>
      </c>
      <c r="AA14" s="42">
        <v>19561000000</v>
      </c>
      <c r="AB14" s="41" t="s">
        <v>427</v>
      </c>
      <c r="AC14" s="42">
        <v>66415000000</v>
      </c>
    </row>
    <row r="15" spans="24:29" ht="15" thickBot="1" x14ac:dyDescent="0.35">
      <c r="X15" s="33" t="s">
        <v>302</v>
      </c>
      <c r="Y15" s="34">
        <v>6644252000</v>
      </c>
      <c r="Z15" s="27"/>
      <c r="AA15" s="29"/>
      <c r="AB15" s="27"/>
      <c r="AC15" s="30"/>
    </row>
    <row r="16" spans="24:29" ht="15" thickBot="1" x14ac:dyDescent="0.35">
      <c r="X16" s="33" t="s">
        <v>325</v>
      </c>
      <c r="Y16" s="34">
        <v>14197000000</v>
      </c>
      <c r="Z16" s="27"/>
      <c r="AA16" s="29"/>
      <c r="AB16" s="27"/>
      <c r="AC16" s="30"/>
    </row>
    <row r="17" spans="23:29" ht="15" thickBot="1" x14ac:dyDescent="0.35">
      <c r="X17" s="33" t="s">
        <v>370</v>
      </c>
      <c r="Y17" s="34">
        <v>35015000000</v>
      </c>
      <c r="Z17" s="27"/>
      <c r="AA17" s="29"/>
      <c r="AB17" s="27"/>
      <c r="AC17" s="30"/>
    </row>
    <row r="18" spans="23:29" ht="15" thickBot="1" x14ac:dyDescent="0.35">
      <c r="X18" s="33" t="s">
        <v>374</v>
      </c>
      <c r="Y18" s="34">
        <v>3901300000</v>
      </c>
      <c r="Z18" s="27"/>
      <c r="AA18" s="29"/>
      <c r="AB18" s="27"/>
      <c r="AC18" s="30"/>
    </row>
    <row r="19" spans="23:29" ht="15" thickBot="1" x14ac:dyDescent="0.35">
      <c r="X19" s="33" t="s">
        <v>375</v>
      </c>
      <c r="Y19" s="34">
        <v>4123400000</v>
      </c>
      <c r="Z19" s="27"/>
      <c r="AA19" s="29"/>
      <c r="AB19" s="27"/>
      <c r="AC19" s="30"/>
    </row>
    <row r="20" spans="23:29" ht="15" thickBot="1" x14ac:dyDescent="0.35">
      <c r="X20" s="33" t="s">
        <v>466</v>
      </c>
      <c r="Y20" s="34">
        <v>5897700000</v>
      </c>
      <c r="Z20" s="27"/>
      <c r="AA20" s="29"/>
      <c r="AB20" s="27"/>
      <c r="AC20" s="30"/>
    </row>
    <row r="21" spans="23:29" ht="15" thickBot="1" x14ac:dyDescent="0.35">
      <c r="X21" s="52" t="s">
        <v>508</v>
      </c>
      <c r="Y21" s="53">
        <v>34374000000</v>
      </c>
      <c r="Z21" s="27"/>
      <c r="AA21" s="29"/>
      <c r="AB21" s="27"/>
      <c r="AC21" s="30"/>
    </row>
    <row r="22" spans="23:29" ht="15" thickBot="1" x14ac:dyDescent="0.35">
      <c r="W22" s="54" t="s">
        <v>585</v>
      </c>
      <c r="X22" s="14"/>
      <c r="Y22" s="16">
        <f>SUM(Y11:Y21)</f>
        <v>152199706000</v>
      </c>
      <c r="Z22" s="14"/>
      <c r="AA22" s="16">
        <f>SUM(AA11:AA14)</f>
        <v>45100900000</v>
      </c>
      <c r="AB22" s="14"/>
      <c r="AC22" s="55">
        <f>SUM(AC11:AC14)</f>
        <v>122489702000</v>
      </c>
    </row>
    <row r="25" spans="23:29" ht="15" thickBot="1" x14ac:dyDescent="0.35"/>
    <row r="26" spans="23:29" ht="16.2" thickBot="1" x14ac:dyDescent="0.35">
      <c r="X26" s="57" t="s">
        <v>574</v>
      </c>
      <c r="Y26" s="58"/>
      <c r="Z26" s="58"/>
      <c r="AA26" s="59"/>
      <c r="AB26" s="17"/>
      <c r="AC26" s="17"/>
    </row>
    <row r="27" spans="23:29" x14ac:dyDescent="0.3">
      <c r="X27" s="31"/>
      <c r="Y27" s="43" t="s">
        <v>584</v>
      </c>
      <c r="Z27" s="43" t="s">
        <v>132</v>
      </c>
      <c r="AA27" s="44" t="s">
        <v>204</v>
      </c>
    </row>
    <row r="28" spans="23:29" x14ac:dyDescent="0.3">
      <c r="X28" s="45" t="s">
        <v>572</v>
      </c>
      <c r="Y28" s="46">
        <f>AVERAGE(Y11:Y21)</f>
        <v>13836336909.09091</v>
      </c>
      <c r="Z28" s="46">
        <f>AVERAGE(AA11:AA14)</f>
        <v>11275225000</v>
      </c>
      <c r="AA28" s="32">
        <f>AVERAGE(AC11:AC14)</f>
        <v>30622425500</v>
      </c>
    </row>
    <row r="29" spans="23:29" x14ac:dyDescent="0.3">
      <c r="X29" s="45" t="s">
        <v>583</v>
      </c>
      <c r="Y29" s="46">
        <f>(MAX(Y11:Y21))-(MIN(Y11:Y21))</f>
        <v>31113700000</v>
      </c>
      <c r="Z29" s="46">
        <f>(MAX(AA11:AA14))-(MIN(AA11:AA14))</f>
        <v>16639100000</v>
      </c>
      <c r="AA29" s="32">
        <f>(MAX(AC11:AC14))-(MIN(AC11:AC14))</f>
        <v>64354298000</v>
      </c>
      <c r="AB29" s="2">
        <f>AA29-Y29</f>
        <v>33240598000</v>
      </c>
    </row>
    <row r="30" spans="23:29" x14ac:dyDescent="0.3">
      <c r="X30" s="45" t="s">
        <v>579</v>
      </c>
      <c r="Y30" s="47">
        <f>_xlfn.QUARTILE.INC(Y11:Y21,1)</f>
        <v>6270976000</v>
      </c>
      <c r="Z30" s="47">
        <f>_xlfn.QUARTILE.INC(AA11:AA14,1)</f>
        <v>4880225000</v>
      </c>
      <c r="AA30" s="48">
        <f>_xlfn.QUARTILE.INC(AC11:AC14,1)</f>
        <v>5012925500</v>
      </c>
    </row>
    <row r="31" spans="23:29" x14ac:dyDescent="0.3">
      <c r="X31" s="45" t="s">
        <v>573</v>
      </c>
      <c r="Y31" s="46">
        <f>MEDIAN(Y11:Y21)</f>
        <v>8751654000</v>
      </c>
      <c r="Z31" s="46">
        <f>MEDIAN(AA11:AA14)</f>
        <v>11309000000</v>
      </c>
      <c r="AA31" s="32">
        <f>MEDIAN(AC11:AC14)</f>
        <v>27007000000</v>
      </c>
    </row>
    <row r="32" spans="23:29" x14ac:dyDescent="0.3">
      <c r="X32" s="45" t="s">
        <v>580</v>
      </c>
      <c r="Y32" s="47">
        <f>_xlfn.QUARTILE.INC(Y11:Y21,3)</f>
        <v>15985550000</v>
      </c>
      <c r="Z32" s="47">
        <f>_xlfn.QUARTILE.INC(AA11:AA14,3)</f>
        <v>17704000000</v>
      </c>
      <c r="AA32" s="48">
        <f>_xlfn.QUARTILE.INC(AC11:AC14,3)</f>
        <v>52616500000</v>
      </c>
    </row>
    <row r="33" spans="24:27" x14ac:dyDescent="0.3">
      <c r="X33" s="45" t="s">
        <v>581</v>
      </c>
      <c r="Y33" s="36">
        <f>_xlfn.VAR.S(Y11:Y21)</f>
        <v>1.2532088445346356E+20</v>
      </c>
      <c r="Z33" s="36">
        <f>_xlfn.VAR.S(AA11:AA14)</f>
        <v>6.8386246469166694E+19</v>
      </c>
      <c r="AA33" s="30">
        <f>_xlfn.VAR.S(AC11:AC14)</f>
        <v>1.0019544139068677E+21</v>
      </c>
    </row>
    <row r="34" spans="24:27" ht="15" thickBot="1" x14ac:dyDescent="0.35">
      <c r="X34" s="49" t="s">
        <v>582</v>
      </c>
      <c r="Y34" s="50">
        <f>STDEV(Y11:Y21)</f>
        <v>11194681078.684803</v>
      </c>
      <c r="Z34" s="50">
        <f>STDEV(AA11:AA14)</f>
        <v>8269597721.120822</v>
      </c>
      <c r="AA34" s="51">
        <f>STDEV(AC11:AC14)</f>
        <v>31653663514.779259</v>
      </c>
    </row>
    <row r="48" spans="24:27" ht="15.6" x14ac:dyDescent="0.3">
      <c r="X48" s="56" t="s">
        <v>575</v>
      </c>
      <c r="Y48" s="56"/>
      <c r="Z48" s="56"/>
      <c r="AA48" s="56"/>
    </row>
    <row r="49" spans="24:38" x14ac:dyDescent="0.3">
      <c r="X49" s="5" t="s">
        <v>566</v>
      </c>
      <c r="Y49" s="5" t="s">
        <v>492</v>
      </c>
      <c r="Z49" s="5" t="s">
        <v>567</v>
      </c>
      <c r="AA49" s="5" t="s">
        <v>177</v>
      </c>
      <c r="AB49" s="5" t="s">
        <v>489</v>
      </c>
      <c r="AC49" s="5" t="s">
        <v>336</v>
      </c>
      <c r="AD49" s="5" t="s">
        <v>132</v>
      </c>
      <c r="AE49" s="5" t="s">
        <v>158</v>
      </c>
      <c r="AF49" s="5" t="s">
        <v>114</v>
      </c>
      <c r="AG49" s="5" t="s">
        <v>160</v>
      </c>
      <c r="AH49" s="5" t="s">
        <v>204</v>
      </c>
      <c r="AI49" s="5" t="s">
        <v>383</v>
      </c>
      <c r="AJ49" s="3"/>
      <c r="AK49" s="3"/>
      <c r="AL49" s="3"/>
    </row>
    <row r="50" spans="24:38" x14ac:dyDescent="0.3">
      <c r="X50" s="4">
        <v>90559000000</v>
      </c>
      <c r="Y50" s="4">
        <v>4206100000</v>
      </c>
      <c r="Z50" s="4">
        <v>2796100000</v>
      </c>
      <c r="AA50" s="4">
        <v>126761000000</v>
      </c>
      <c r="AB50" s="4">
        <v>44411233000</v>
      </c>
      <c r="AC50" s="4">
        <v>96619000000</v>
      </c>
      <c r="AD50" s="4">
        <v>2921900000</v>
      </c>
      <c r="AE50" s="4">
        <v>105156000000</v>
      </c>
      <c r="AF50" s="4">
        <v>13469300000</v>
      </c>
      <c r="AG50" s="4">
        <v>1577000</v>
      </c>
      <c r="AH50" s="4">
        <v>5997000000</v>
      </c>
      <c r="AI50" s="4">
        <v>24618000000</v>
      </c>
      <c r="AJ50" s="3"/>
      <c r="AK50" s="3"/>
      <c r="AL50" s="3"/>
    </row>
    <row r="51" spans="24:38" x14ac:dyDescent="0.3">
      <c r="X51" s="4"/>
      <c r="Y51" s="4"/>
      <c r="Z51" s="4"/>
      <c r="AA51" s="4"/>
      <c r="AB51" s="4"/>
      <c r="AC51" s="4">
        <v>12917000000</v>
      </c>
      <c r="AD51" s="4">
        <v>17085000000</v>
      </c>
      <c r="AE51" s="4">
        <v>468651000000</v>
      </c>
      <c r="AF51" s="4">
        <v>8052000000</v>
      </c>
      <c r="AG51" s="4">
        <v>10181700000</v>
      </c>
      <c r="AH51" s="4">
        <v>48017000000</v>
      </c>
      <c r="AI51" s="4">
        <v>80029000000</v>
      </c>
      <c r="AJ51" s="3"/>
      <c r="AK51" s="3"/>
      <c r="AL51" s="3"/>
    </row>
    <row r="52" spans="24:38" x14ac:dyDescent="0.3">
      <c r="X52" s="4"/>
      <c r="Y52" s="4"/>
      <c r="Z52" s="4"/>
      <c r="AA52" s="4"/>
      <c r="AB52" s="4"/>
      <c r="AC52" s="4"/>
      <c r="AD52" s="4">
        <v>5533000000</v>
      </c>
      <c r="AE52" s="4"/>
      <c r="AF52" s="4">
        <v>17774100000</v>
      </c>
      <c r="AG52" s="4">
        <v>2104745000</v>
      </c>
      <c r="AH52" s="4">
        <v>2060702000</v>
      </c>
      <c r="AI52" s="4"/>
      <c r="AJ52" s="3"/>
      <c r="AK52" s="3"/>
      <c r="AL52" s="3"/>
    </row>
    <row r="53" spans="24:38" x14ac:dyDescent="0.3">
      <c r="X53" s="4"/>
      <c r="Y53" s="4"/>
      <c r="Z53" s="4"/>
      <c r="AA53" s="4"/>
      <c r="AB53" s="4"/>
      <c r="AC53" s="4"/>
      <c r="AD53" s="4">
        <v>19561000000</v>
      </c>
      <c r="AE53" s="4"/>
      <c r="AF53" s="4">
        <v>8751654000</v>
      </c>
      <c r="AG53" s="4"/>
      <c r="AH53" s="4">
        <v>66415000000</v>
      </c>
      <c r="AI53" s="4"/>
      <c r="AJ53" s="3"/>
      <c r="AK53" s="3"/>
      <c r="AL53" s="3"/>
    </row>
    <row r="54" spans="24:38" x14ac:dyDescent="0.3">
      <c r="X54" s="3"/>
      <c r="Y54" s="3"/>
      <c r="Z54" s="3"/>
      <c r="AA54" s="3"/>
      <c r="AB54" s="3"/>
      <c r="AF54" s="4">
        <v>6644252000</v>
      </c>
      <c r="AH54" s="4"/>
      <c r="AJ54" s="3"/>
      <c r="AK54" s="3"/>
      <c r="AL54" s="3"/>
    </row>
    <row r="55" spans="24:38" ht="18" x14ac:dyDescent="0.35">
      <c r="X55" s="20" t="s">
        <v>568</v>
      </c>
      <c r="Y55" s="21" t="s">
        <v>569</v>
      </c>
      <c r="Z55" s="21" t="s">
        <v>577</v>
      </c>
      <c r="AA55" s="8" t="s">
        <v>578</v>
      </c>
      <c r="AB55" s="3"/>
      <c r="AC55" s="4"/>
      <c r="AD55" s="4"/>
      <c r="AE55" s="4"/>
      <c r="AF55" s="4">
        <v>14197000000</v>
      </c>
      <c r="AG55" s="4"/>
      <c r="AH55" s="4"/>
      <c r="AI55" s="4"/>
      <c r="AJ55" s="3"/>
      <c r="AK55" s="3"/>
      <c r="AL55" s="3"/>
    </row>
    <row r="56" spans="24:38" x14ac:dyDescent="0.3">
      <c r="X56" s="8" t="s">
        <v>566</v>
      </c>
      <c r="Y56" s="10">
        <f>X50</f>
        <v>90559000000</v>
      </c>
      <c r="Z56" s="9">
        <f>(Y56/$Y$68)*100</f>
        <v>6.5206570449896528</v>
      </c>
      <c r="AA56" s="9">
        <f>COUNT(X50)</f>
        <v>1</v>
      </c>
      <c r="AB56" s="3"/>
      <c r="AC56" s="4"/>
      <c r="AD56" s="4"/>
      <c r="AE56" s="4"/>
      <c r="AF56" s="4">
        <v>35015000000</v>
      </c>
      <c r="AG56" s="4"/>
      <c r="AI56" s="4"/>
      <c r="AJ56" s="3"/>
      <c r="AK56" s="3"/>
      <c r="AL56" s="3"/>
    </row>
    <row r="57" spans="24:38" x14ac:dyDescent="0.3">
      <c r="X57" s="8" t="s">
        <v>492</v>
      </c>
      <c r="Y57" s="10">
        <f>Y50</f>
        <v>4206100000</v>
      </c>
      <c r="Z57" s="9">
        <f>(Y57/$Y$68)*100</f>
        <v>0.30285819848862044</v>
      </c>
      <c r="AA57" s="9">
        <f>COUNT(Y50)</f>
        <v>1</v>
      </c>
      <c r="AB57" s="3"/>
      <c r="AC57" s="4"/>
      <c r="AD57" s="4"/>
      <c r="AE57" s="4"/>
      <c r="AF57" s="4">
        <v>3901300000</v>
      </c>
      <c r="AG57" s="4"/>
      <c r="AI57" s="4"/>
      <c r="AJ57" s="3"/>
      <c r="AK57" s="3"/>
      <c r="AL57" s="3"/>
    </row>
    <row r="58" spans="24:38" x14ac:dyDescent="0.3">
      <c r="X58" s="8" t="s">
        <v>567</v>
      </c>
      <c r="Y58" s="10">
        <f>Z50</f>
        <v>2796100000</v>
      </c>
      <c r="Z58" s="9">
        <f>(Y58/$Y$68)*100</f>
        <v>0.20133182967452787</v>
      </c>
      <c r="AA58" s="9">
        <f>COUNT(Z50)</f>
        <v>1</v>
      </c>
      <c r="AB58" s="3"/>
      <c r="AC58" s="3"/>
      <c r="AE58" s="3"/>
      <c r="AF58" s="4">
        <v>4123400000</v>
      </c>
      <c r="AI58" s="3"/>
      <c r="AJ58" s="3"/>
      <c r="AK58" s="3"/>
      <c r="AL58" s="3"/>
    </row>
    <row r="59" spans="24:38" x14ac:dyDescent="0.3">
      <c r="X59" s="8" t="s">
        <v>177</v>
      </c>
      <c r="Y59" s="10">
        <f>AA50</f>
        <v>126761000000</v>
      </c>
      <c r="Z59" s="9">
        <f>(Y59/$Y$68)*100</f>
        <v>9.1273645654207023</v>
      </c>
      <c r="AA59" s="9">
        <f>COUNT(AA50)</f>
        <v>1</v>
      </c>
      <c r="AB59" s="3"/>
      <c r="AC59" s="3"/>
      <c r="AD59" s="4"/>
      <c r="AE59" s="3"/>
      <c r="AF59" s="4">
        <v>5897700000</v>
      </c>
      <c r="AG59" s="4"/>
      <c r="AI59" s="3"/>
      <c r="AJ59" s="3"/>
      <c r="AK59" s="3"/>
      <c r="AL59" s="3"/>
    </row>
    <row r="60" spans="24:38" x14ac:dyDescent="0.3">
      <c r="X60" s="8" t="s">
        <v>489</v>
      </c>
      <c r="Y60" s="10">
        <f>AB50</f>
        <v>44411233000</v>
      </c>
      <c r="Z60" s="9">
        <f>(Y60/$Y$68)*100</f>
        <v>3.1978093766287943</v>
      </c>
      <c r="AA60" s="9">
        <f>COUNT(AB50)</f>
        <v>1</v>
      </c>
      <c r="AB60" s="3"/>
      <c r="AC60" s="3"/>
      <c r="AD60" s="4"/>
      <c r="AE60" s="3"/>
      <c r="AF60" s="4">
        <v>34374000000</v>
      </c>
      <c r="AG60" s="4"/>
      <c r="AI60" s="3"/>
      <c r="AJ60" s="3"/>
      <c r="AK60" s="3"/>
      <c r="AL60" s="3"/>
    </row>
    <row r="61" spans="24:38" x14ac:dyDescent="0.3">
      <c r="X61" s="8" t="s">
        <v>336</v>
      </c>
      <c r="Y61" s="10">
        <f>SUM(AC50:AC51)</f>
        <v>109536000000</v>
      </c>
      <c r="Z61" s="9">
        <f>(Y61/$Y$68)*100</f>
        <v>7.8870867620003153</v>
      </c>
      <c r="AA61" s="9">
        <f>COUNT(AC50:AC51)</f>
        <v>2</v>
      </c>
      <c r="AB61" s="3"/>
      <c r="AC61" s="3"/>
      <c r="AD61" s="4"/>
      <c r="AE61" s="3"/>
      <c r="AF61" s="4"/>
      <c r="AG61" s="4"/>
      <c r="AI61" s="3"/>
      <c r="AJ61" s="3"/>
      <c r="AK61" s="3"/>
      <c r="AL61" s="3"/>
    </row>
    <row r="62" spans="24:38" x14ac:dyDescent="0.3">
      <c r="X62" s="23" t="s">
        <v>132</v>
      </c>
      <c r="Y62" s="24">
        <f>SUM(AD50:AD53)</f>
        <v>45100900000</v>
      </c>
      <c r="Z62" s="25">
        <f>(Y62/$Y$68)*100</f>
        <v>3.2474685157783747</v>
      </c>
      <c r="AA62" s="25">
        <f>COUNT(AD50:AD53)</f>
        <v>4</v>
      </c>
      <c r="AB62" s="3"/>
      <c r="AC62" s="3"/>
      <c r="AE62" s="3"/>
      <c r="AF62" s="4"/>
      <c r="AG62" s="3"/>
      <c r="AI62" s="3"/>
      <c r="AJ62" s="3"/>
      <c r="AK62" s="3"/>
      <c r="AL62" s="3"/>
    </row>
    <row r="63" spans="24:38" x14ac:dyDescent="0.3">
      <c r="X63" s="8" t="s">
        <v>158</v>
      </c>
      <c r="Y63" s="10">
        <f>SUM(AE50:AE51)</f>
        <v>573807000000</v>
      </c>
      <c r="Z63" s="9">
        <f>(Y63/$Y$68)*100</f>
        <v>41.316695822771649</v>
      </c>
      <c r="AA63" s="9">
        <f>COUNT(AE50:AE51)</f>
        <v>2</v>
      </c>
      <c r="AB63" s="3"/>
      <c r="AC63" s="3"/>
      <c r="AD63" s="4"/>
      <c r="AE63" s="3"/>
      <c r="AG63" s="3"/>
      <c r="AH63" s="4"/>
      <c r="AI63" s="3"/>
      <c r="AJ63" s="3"/>
      <c r="AK63" s="3"/>
      <c r="AL63" s="3"/>
    </row>
    <row r="64" spans="24:38" x14ac:dyDescent="0.3">
      <c r="X64" s="23" t="s">
        <v>114</v>
      </c>
      <c r="Y64" s="24">
        <f>SUM(AF50:AF60)</f>
        <v>152199706000</v>
      </c>
      <c r="Z64" s="25">
        <f>(Y64/$Y$68)*100</f>
        <v>10.95906630124288</v>
      </c>
      <c r="AA64" s="25">
        <f>COUNT(AF50:AF60)</f>
        <v>11</v>
      </c>
      <c r="AB64" s="3"/>
      <c r="AC64" s="3"/>
      <c r="AD64" s="4"/>
      <c r="AE64" s="3"/>
      <c r="AG64" s="3"/>
      <c r="AH64" s="4"/>
      <c r="AI64" s="3"/>
      <c r="AJ64" s="3"/>
      <c r="AK64" s="3"/>
      <c r="AL64" s="3"/>
    </row>
    <row r="65" spans="24:38" x14ac:dyDescent="0.3">
      <c r="X65" s="8" t="s">
        <v>160</v>
      </c>
      <c r="Y65" s="10">
        <f>SUM(AG50:AG52)</f>
        <v>12288022000</v>
      </c>
      <c r="Z65" s="9">
        <f>(Y65/$Y$68)*100</f>
        <v>0.8847930876366551</v>
      </c>
      <c r="AA65" s="22">
        <f>COUNT(AG50:AG52)</f>
        <v>3</v>
      </c>
      <c r="AB65" s="3"/>
      <c r="AC65" s="3"/>
      <c r="AD65" s="4"/>
      <c r="AE65" s="3"/>
      <c r="AG65" s="3"/>
      <c r="AH65" s="4"/>
      <c r="AI65" s="3"/>
      <c r="AJ65" s="3"/>
      <c r="AK65" s="3"/>
      <c r="AL65" s="3"/>
    </row>
    <row r="66" spans="24:38" x14ac:dyDescent="0.3">
      <c r="X66" s="23" t="s">
        <v>204</v>
      </c>
      <c r="Y66" s="24">
        <f>SUM(AH50:AH53)</f>
        <v>122489702000</v>
      </c>
      <c r="Z66" s="25">
        <f>(Y66/$Y$68)*100</f>
        <v>8.8198118164399251</v>
      </c>
      <c r="AA66" s="25">
        <f>COUNT(AH50:AH53)</f>
        <v>4</v>
      </c>
      <c r="AB66" s="3"/>
      <c r="AC66" s="3"/>
      <c r="AD66" s="3"/>
      <c r="AE66" s="3"/>
      <c r="AG66" s="3"/>
      <c r="AH66" s="3"/>
      <c r="AI66" s="3"/>
      <c r="AJ66" s="3"/>
      <c r="AK66" s="3"/>
      <c r="AL66" s="3"/>
    </row>
    <row r="67" spans="24:38" ht="15" thickBot="1" x14ac:dyDescent="0.35">
      <c r="X67" s="11" t="s">
        <v>383</v>
      </c>
      <c r="Y67" s="12">
        <f>SUM(AI50:AI51)</f>
        <v>104647000000</v>
      </c>
      <c r="Z67" s="18">
        <f>(Y67/$Y$68)*100</f>
        <v>7.535056678927905</v>
      </c>
      <c r="AA67" s="18">
        <f>COUNT(AI50:AI51)</f>
        <v>2</v>
      </c>
      <c r="AB67" s="3"/>
      <c r="AC67" s="3"/>
      <c r="AD67" s="3"/>
      <c r="AE67" s="3"/>
      <c r="AG67" s="3"/>
      <c r="AH67" s="3"/>
      <c r="AI67" s="3"/>
      <c r="AJ67" s="3"/>
      <c r="AK67" s="3"/>
      <c r="AL67" s="3"/>
    </row>
    <row r="68" spans="24:38" ht="15" thickBot="1" x14ac:dyDescent="0.35">
      <c r="X68" s="13" t="s">
        <v>576</v>
      </c>
      <c r="Y68" s="16">
        <f>SUM(Y56:Y67)</f>
        <v>1388801763000</v>
      </c>
      <c r="Z68" s="19">
        <f>(Y68/$Y$68)*100</f>
        <v>100</v>
      </c>
      <c r="AA68" s="15">
        <f>SUM(AA56:AA67)</f>
        <v>33</v>
      </c>
      <c r="AB68" s="3"/>
      <c r="AC68" s="3"/>
      <c r="AD68" s="3"/>
      <c r="AE68" s="3"/>
      <c r="AG68" s="3"/>
      <c r="AH68" s="3"/>
      <c r="AI68" s="3"/>
      <c r="AJ68" s="3"/>
      <c r="AK68" s="3"/>
      <c r="AL68" s="3"/>
    </row>
    <row r="69" spans="24:38" x14ac:dyDescent="0.3">
      <c r="AA69" s="3"/>
      <c r="AB69" s="3"/>
      <c r="AC69" s="3"/>
      <c r="AD69" s="3"/>
      <c r="AE69" s="3"/>
      <c r="AG69" s="3"/>
      <c r="AH69" s="3"/>
      <c r="AI69" s="3"/>
      <c r="AJ69" s="3"/>
      <c r="AK69" s="3"/>
      <c r="AL69" s="3"/>
    </row>
    <row r="70" spans="24:38" x14ac:dyDescent="0.3">
      <c r="AA70" s="3"/>
      <c r="AB70" s="3"/>
      <c r="AC70" s="3"/>
      <c r="AD70" s="3"/>
      <c r="AE70" s="3"/>
      <c r="AG70" s="3"/>
      <c r="AH70" s="3"/>
      <c r="AI70" s="3"/>
      <c r="AJ70" s="3"/>
      <c r="AK70" s="3"/>
      <c r="AL70" s="3"/>
    </row>
    <row r="71" spans="24:38" x14ac:dyDescent="0.3">
      <c r="AA71" s="3"/>
      <c r="AB71" s="3"/>
      <c r="AC71" s="3"/>
      <c r="AD71" s="3"/>
      <c r="AE71" s="3"/>
      <c r="AF71" s="4"/>
      <c r="AG71" s="3"/>
      <c r="AH71" s="3"/>
      <c r="AI71" s="3"/>
      <c r="AJ71" s="3"/>
      <c r="AK71" s="3"/>
      <c r="AL71" s="3"/>
    </row>
    <row r="72" spans="24:38" x14ac:dyDescent="0.3">
      <c r="AA72" s="3"/>
      <c r="AB72" s="3"/>
      <c r="AC72" s="3"/>
      <c r="AD72" s="3"/>
      <c r="AE72" s="3"/>
      <c r="AF72" s="4"/>
      <c r="AG72" s="3"/>
      <c r="AH72" s="3"/>
      <c r="AI72" s="3"/>
      <c r="AJ72" s="3"/>
      <c r="AK72" s="3"/>
      <c r="AL72" s="3"/>
    </row>
    <row r="73" spans="24:38" x14ac:dyDescent="0.3">
      <c r="AA73" s="3"/>
      <c r="AB73" s="3"/>
      <c r="AC73" s="3"/>
      <c r="AD73" s="3"/>
      <c r="AE73" s="3"/>
      <c r="AF73" s="4"/>
      <c r="AG73" s="3"/>
      <c r="AH73" s="3"/>
      <c r="AI73" s="3"/>
      <c r="AJ73" s="3"/>
      <c r="AK73" s="3"/>
      <c r="AL73" s="3"/>
    </row>
    <row r="74" spans="24:38" x14ac:dyDescent="0.3">
      <c r="AA74" s="3"/>
      <c r="AB74" s="3"/>
      <c r="AC74" s="3"/>
      <c r="AD74" s="3"/>
      <c r="AE74" s="3"/>
      <c r="AG74" s="3"/>
      <c r="AH74" s="3"/>
      <c r="AI74" s="3"/>
      <c r="AJ74" s="3"/>
      <c r="AK74" s="3"/>
      <c r="AL74" s="3"/>
    </row>
    <row r="75" spans="24:38" x14ac:dyDescent="0.3">
      <c r="AA75" s="3"/>
      <c r="AB75" s="3"/>
      <c r="AC75" s="3"/>
      <c r="AD75" s="3"/>
      <c r="AE75" s="3"/>
      <c r="AF75" s="4"/>
      <c r="AG75" s="3"/>
      <c r="AH75" s="3"/>
      <c r="AI75" s="3"/>
      <c r="AJ75" s="3"/>
      <c r="AK75" s="3"/>
      <c r="AL75" s="3"/>
    </row>
    <row r="76" spans="24:38" x14ac:dyDescent="0.3">
      <c r="X76" s="3"/>
      <c r="Y76" s="3"/>
      <c r="Z76" s="3"/>
      <c r="AA76" s="3"/>
      <c r="AB76" s="3"/>
      <c r="AC76" s="3"/>
      <c r="AD76" s="3"/>
      <c r="AE76" s="3"/>
      <c r="AF76" s="4"/>
      <c r="AG76" s="3"/>
      <c r="AH76" s="3"/>
      <c r="AI76" s="3"/>
      <c r="AJ76" s="3"/>
      <c r="AK76" s="3"/>
      <c r="AL76" s="3"/>
    </row>
    <row r="77" spans="24:38" x14ac:dyDescent="0.3">
      <c r="X77" s="3"/>
      <c r="Y77" s="3"/>
      <c r="Z77" s="3"/>
      <c r="AA77" s="3"/>
      <c r="AB77" s="3"/>
      <c r="AC77" s="3"/>
      <c r="AD77" s="3"/>
      <c r="AE77" s="3"/>
      <c r="AF77" s="4"/>
      <c r="AG77" s="3"/>
      <c r="AH77" s="3"/>
      <c r="AI77" s="3"/>
      <c r="AJ77" s="3"/>
      <c r="AK77" s="3"/>
      <c r="AL77" s="3"/>
    </row>
  </sheetData>
  <mergeCells count="5">
    <mergeCell ref="X26:AA26"/>
    <mergeCell ref="X9:Y9"/>
    <mergeCell ref="Z9:AA9"/>
    <mergeCell ref="AB9:AC9"/>
    <mergeCell ref="X48:AA48"/>
  </mergeCell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47D2-3772-4F2F-8377-8A51176BDFC3}">
  <dimension ref="A1:M434"/>
  <sheetViews>
    <sheetView tabSelected="1" workbookViewId="0">
      <selection activeCell="F9" sqref="F9"/>
    </sheetView>
  </sheetViews>
  <sheetFormatPr defaultRowHeight="14.4" x14ac:dyDescent="0.3"/>
  <cols>
    <col min="1" max="1" width="21.109375" bestFit="1" customWidth="1"/>
    <col min="2" max="2" width="15.6640625" bestFit="1" customWidth="1"/>
    <col min="3" max="3" width="13.44140625" customWidth="1"/>
    <col min="4" max="4" width="12.6640625" customWidth="1"/>
    <col min="5" max="5" width="12.77734375" customWidth="1"/>
    <col min="6" max="6" width="18.21875" customWidth="1"/>
    <col min="7" max="7" width="19.44140625" customWidth="1"/>
    <col min="8" max="8" width="19.6640625" customWidth="1"/>
    <col min="9" max="9" width="18" customWidth="1"/>
    <col min="10" max="10" width="18.6640625" customWidth="1"/>
    <col min="11" max="11" width="17" bestFit="1" customWidth="1"/>
    <col min="12" max="12" width="7" hidden="1" customWidth="1"/>
    <col min="13" max="13" width="21.77734375" bestFit="1" customWidth="1"/>
  </cols>
  <sheetData>
    <row r="1" spans="1:13" x14ac:dyDescent="0.3">
      <c r="A1" s="103" t="s">
        <v>608</v>
      </c>
      <c r="B1" s="103" t="s">
        <v>609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13" x14ac:dyDescent="0.3">
      <c r="A2" s="103" t="s">
        <v>605</v>
      </c>
      <c r="B2" s="63">
        <v>2003</v>
      </c>
      <c r="C2" s="63">
        <v>2004</v>
      </c>
      <c r="D2" s="63">
        <v>2006</v>
      </c>
      <c r="E2" s="63">
        <v>2007</v>
      </c>
      <c r="F2" s="63">
        <v>2012</v>
      </c>
      <c r="G2" s="63">
        <v>2013</v>
      </c>
      <c r="H2" s="63">
        <v>2014</v>
      </c>
      <c r="I2" s="63">
        <v>2015</v>
      </c>
      <c r="J2" s="63">
        <v>2016</v>
      </c>
      <c r="K2" s="63">
        <v>2017</v>
      </c>
      <c r="L2" s="107" t="s">
        <v>606</v>
      </c>
      <c r="M2" s="104" t="s">
        <v>607</v>
      </c>
    </row>
    <row r="3" spans="1:13" x14ac:dyDescent="0.3">
      <c r="A3" s="105" t="s">
        <v>384</v>
      </c>
      <c r="B3" s="2"/>
      <c r="C3" s="2"/>
      <c r="D3" s="2"/>
      <c r="E3" s="2"/>
      <c r="F3" s="2"/>
      <c r="G3" s="2">
        <v>14861000000</v>
      </c>
      <c r="H3" s="2">
        <v>15855000000</v>
      </c>
      <c r="I3" s="2">
        <v>15001000000</v>
      </c>
      <c r="J3" s="2">
        <v>13502000000</v>
      </c>
      <c r="K3" s="2"/>
      <c r="L3" s="2"/>
      <c r="M3" s="108">
        <v>59219000000</v>
      </c>
    </row>
    <row r="4" spans="1:13" x14ac:dyDescent="0.3">
      <c r="A4" s="105" t="s">
        <v>362</v>
      </c>
      <c r="B4" s="2"/>
      <c r="C4" s="2"/>
      <c r="D4" s="2"/>
      <c r="E4" s="2"/>
      <c r="F4" s="2">
        <v>11814000000</v>
      </c>
      <c r="G4" s="2">
        <v>12784000000</v>
      </c>
      <c r="H4" s="2">
        <v>13796000000</v>
      </c>
      <c r="I4" s="2">
        <v>14486000000</v>
      </c>
      <c r="J4" s="2"/>
      <c r="K4" s="2"/>
      <c r="L4" s="2"/>
      <c r="M4" s="108">
        <v>52880000000</v>
      </c>
    </row>
    <row r="5" spans="1:13" x14ac:dyDescent="0.3">
      <c r="A5" s="105" t="s">
        <v>405</v>
      </c>
      <c r="B5" s="2"/>
      <c r="C5" s="2"/>
      <c r="D5" s="2"/>
      <c r="E5" s="2"/>
      <c r="F5" s="2">
        <v>17194000000</v>
      </c>
      <c r="G5" s="2">
        <v>19221000000</v>
      </c>
      <c r="H5" s="2">
        <v>21440000000</v>
      </c>
      <c r="I5" s="2">
        <v>14757000000</v>
      </c>
      <c r="J5" s="2"/>
      <c r="K5" s="2"/>
      <c r="L5" s="2"/>
      <c r="M5" s="108">
        <v>72612000000</v>
      </c>
    </row>
    <row r="6" spans="1:13" x14ac:dyDescent="0.3">
      <c r="A6" s="105" t="s">
        <v>1</v>
      </c>
      <c r="B6" s="2"/>
      <c r="C6" s="2"/>
      <c r="D6" s="2"/>
      <c r="E6" s="2"/>
      <c r="F6" s="2">
        <v>24855000000</v>
      </c>
      <c r="G6" s="2">
        <v>26743000000</v>
      </c>
      <c r="H6" s="2">
        <v>42650000000</v>
      </c>
      <c r="I6" s="2">
        <v>40990000000</v>
      </c>
      <c r="J6" s="2"/>
      <c r="K6" s="2"/>
      <c r="L6" s="2"/>
      <c r="M6" s="108">
        <v>135238000000</v>
      </c>
    </row>
    <row r="7" spans="1:13" x14ac:dyDescent="0.3">
      <c r="A7" s="105" t="s">
        <v>8</v>
      </c>
      <c r="B7" s="2"/>
      <c r="C7" s="2"/>
      <c r="D7" s="2"/>
      <c r="E7" s="2"/>
      <c r="F7" s="2">
        <v>6205003000</v>
      </c>
      <c r="G7" s="2">
        <v>6493814000</v>
      </c>
      <c r="H7" s="2"/>
      <c r="I7" s="2">
        <v>9843861000</v>
      </c>
      <c r="J7" s="2">
        <v>9737018000</v>
      </c>
      <c r="K7" s="2"/>
      <c r="L7" s="2"/>
      <c r="M7" s="108">
        <v>32279696000</v>
      </c>
    </row>
    <row r="8" spans="1:13" x14ac:dyDescent="0.3">
      <c r="A8" s="105" t="s">
        <v>11</v>
      </c>
      <c r="B8" s="2"/>
      <c r="C8" s="2"/>
      <c r="D8" s="2"/>
      <c r="E8" s="2"/>
      <c r="F8" s="2"/>
      <c r="G8" s="2">
        <v>170910000000</v>
      </c>
      <c r="H8" s="2">
        <v>182795000000</v>
      </c>
      <c r="I8" s="2">
        <v>233715000000</v>
      </c>
      <c r="J8" s="2">
        <v>215639000000</v>
      </c>
      <c r="K8" s="2"/>
      <c r="L8" s="2"/>
      <c r="M8" s="108">
        <v>803059000000</v>
      </c>
    </row>
    <row r="9" spans="1:13" x14ac:dyDescent="0.3">
      <c r="A9" s="105" t="s">
        <v>14</v>
      </c>
      <c r="B9" s="2"/>
      <c r="C9" s="2"/>
      <c r="D9" s="2"/>
      <c r="E9" s="2"/>
      <c r="F9" s="2">
        <v>18380000000</v>
      </c>
      <c r="G9" s="2">
        <v>18790000000</v>
      </c>
      <c r="H9" s="2">
        <v>19960000000</v>
      </c>
      <c r="I9" s="2">
        <v>22859000000</v>
      </c>
      <c r="J9" s="2"/>
      <c r="K9" s="2"/>
      <c r="L9" s="2"/>
      <c r="M9" s="108">
        <v>79989000000</v>
      </c>
    </row>
    <row r="10" spans="1:13" x14ac:dyDescent="0.3">
      <c r="A10" s="105" t="s">
        <v>17</v>
      </c>
      <c r="B10" s="2"/>
      <c r="C10" s="2"/>
      <c r="D10" s="2"/>
      <c r="E10" s="2"/>
      <c r="F10" s="2"/>
      <c r="G10" s="2">
        <v>87959167000</v>
      </c>
      <c r="H10" s="2">
        <v>119569127000</v>
      </c>
      <c r="I10" s="2">
        <v>135961803000</v>
      </c>
      <c r="J10" s="2">
        <v>146849686000</v>
      </c>
      <c r="K10" s="2"/>
      <c r="L10" s="2"/>
      <c r="M10" s="108">
        <v>490339783000</v>
      </c>
    </row>
    <row r="11" spans="1:13" x14ac:dyDescent="0.3">
      <c r="A11" s="105" t="s">
        <v>19</v>
      </c>
      <c r="B11" s="2"/>
      <c r="C11" s="2"/>
      <c r="D11" s="2"/>
      <c r="E11" s="2"/>
      <c r="F11" s="2">
        <v>19050000000</v>
      </c>
      <c r="G11" s="2">
        <v>19657000000</v>
      </c>
      <c r="H11" s="2">
        <v>20247000000</v>
      </c>
      <c r="I11" s="2">
        <v>20405000000</v>
      </c>
      <c r="J11" s="2"/>
      <c r="K11" s="2"/>
      <c r="L11" s="2"/>
      <c r="M11" s="108">
        <v>79359000000</v>
      </c>
    </row>
    <row r="12" spans="1:13" x14ac:dyDescent="0.3">
      <c r="A12" s="105" t="s">
        <v>21</v>
      </c>
      <c r="B12" s="2"/>
      <c r="C12" s="2"/>
      <c r="D12" s="2"/>
      <c r="E12" s="2"/>
      <c r="F12" s="2"/>
      <c r="G12" s="2">
        <v>4055240000</v>
      </c>
      <c r="H12" s="2">
        <v>4147065000</v>
      </c>
      <c r="I12" s="2">
        <v>4795511000</v>
      </c>
      <c r="J12" s="2">
        <v>5854430000</v>
      </c>
      <c r="K12" s="2"/>
      <c r="L12" s="2"/>
      <c r="M12" s="108">
        <v>18852246000</v>
      </c>
    </row>
    <row r="13" spans="1:13" x14ac:dyDescent="0.3">
      <c r="A13" s="105" t="s">
        <v>23</v>
      </c>
      <c r="B13" s="2"/>
      <c r="C13" s="2"/>
      <c r="D13" s="2"/>
      <c r="E13" s="2"/>
      <c r="F13" s="2"/>
      <c r="G13" s="2">
        <v>2633689000</v>
      </c>
      <c r="H13" s="2">
        <v>2864773000</v>
      </c>
      <c r="I13" s="2">
        <v>3435092000</v>
      </c>
      <c r="J13" s="2">
        <v>3421409000</v>
      </c>
      <c r="K13" s="2"/>
      <c r="L13" s="2"/>
      <c r="M13" s="108">
        <v>12354963000</v>
      </c>
    </row>
    <row r="14" spans="1:13" x14ac:dyDescent="0.3">
      <c r="A14" s="105" t="s">
        <v>25</v>
      </c>
      <c r="B14" s="2"/>
      <c r="C14" s="2"/>
      <c r="D14" s="2"/>
      <c r="E14" s="2"/>
      <c r="F14" s="2">
        <v>90559000000</v>
      </c>
      <c r="G14" s="2">
        <v>89804000000</v>
      </c>
      <c r="H14" s="2">
        <v>81201000000</v>
      </c>
      <c r="I14" s="2">
        <v>67702000000</v>
      </c>
      <c r="J14" s="2"/>
      <c r="K14" s="2"/>
      <c r="L14" s="2"/>
      <c r="M14" s="108">
        <v>329266000000</v>
      </c>
    </row>
    <row r="15" spans="1:13" x14ac:dyDescent="0.3">
      <c r="A15" s="105" t="s">
        <v>28</v>
      </c>
      <c r="B15" s="2"/>
      <c r="C15" s="2"/>
      <c r="D15" s="2"/>
      <c r="E15" s="2"/>
      <c r="F15" s="2">
        <v>3641390000</v>
      </c>
      <c r="G15" s="2">
        <v>4319063000</v>
      </c>
      <c r="H15" s="2">
        <v>5302940000</v>
      </c>
      <c r="I15" s="2">
        <v>6439746000</v>
      </c>
      <c r="J15" s="2"/>
      <c r="K15" s="2"/>
      <c r="L15" s="2"/>
      <c r="M15" s="108">
        <v>19703139000</v>
      </c>
    </row>
    <row r="16" spans="1:13" x14ac:dyDescent="0.3">
      <c r="A16" s="105" t="s">
        <v>30</v>
      </c>
      <c r="B16" s="2"/>
      <c r="C16" s="2"/>
      <c r="D16" s="2"/>
      <c r="E16" s="2"/>
      <c r="F16" s="2"/>
      <c r="G16" s="2">
        <v>2312200000</v>
      </c>
      <c r="H16" s="2">
        <v>2273900000</v>
      </c>
      <c r="I16" s="2">
        <v>2512200000</v>
      </c>
      <c r="J16" s="2">
        <v>2504100000</v>
      </c>
      <c r="K16" s="2"/>
      <c r="L16" s="2"/>
      <c r="M16" s="108">
        <v>9602400000</v>
      </c>
    </row>
    <row r="17" spans="1:13" x14ac:dyDescent="0.3">
      <c r="A17" s="105" t="s">
        <v>31</v>
      </c>
      <c r="B17" s="2"/>
      <c r="C17" s="2"/>
      <c r="D17" s="2"/>
      <c r="E17" s="2"/>
      <c r="F17" s="2">
        <v>5781000000</v>
      </c>
      <c r="G17" s="2">
        <v>5838000000</v>
      </c>
      <c r="H17" s="2">
        <v>6053000000</v>
      </c>
      <c r="I17" s="2">
        <v>6098000000</v>
      </c>
      <c r="J17" s="2"/>
      <c r="K17" s="2"/>
      <c r="L17" s="2"/>
      <c r="M17" s="108">
        <v>23770000000</v>
      </c>
    </row>
    <row r="18" spans="1:13" x14ac:dyDescent="0.3">
      <c r="A18" s="105" t="s">
        <v>34</v>
      </c>
      <c r="B18" s="2"/>
      <c r="C18" s="2"/>
      <c r="D18" s="2"/>
      <c r="E18" s="2"/>
      <c r="F18" s="2">
        <v>14945000000</v>
      </c>
      <c r="G18" s="2">
        <v>14813500000</v>
      </c>
      <c r="H18" s="2">
        <v>16378600000</v>
      </c>
      <c r="I18" s="2">
        <v>16453200000</v>
      </c>
      <c r="J18" s="2"/>
      <c r="K18" s="2"/>
      <c r="L18" s="2"/>
      <c r="M18" s="108">
        <v>62590300000</v>
      </c>
    </row>
    <row r="19" spans="1:13" x14ac:dyDescent="0.3">
      <c r="A19" s="105" t="s">
        <v>36</v>
      </c>
      <c r="B19" s="2"/>
      <c r="C19" s="2"/>
      <c r="D19" s="2"/>
      <c r="E19" s="2"/>
      <c r="F19" s="2">
        <v>25364000000</v>
      </c>
      <c r="G19" s="2">
        <v>23939000000</v>
      </c>
      <c r="H19" s="2">
        <v>22728000000</v>
      </c>
      <c r="I19" s="2">
        <v>20872000000</v>
      </c>
      <c r="J19" s="2"/>
      <c r="K19" s="2"/>
      <c r="L19" s="2"/>
      <c r="M19" s="108">
        <v>92903000000</v>
      </c>
    </row>
    <row r="20" spans="1:13" x14ac:dyDescent="0.3">
      <c r="A20" s="105" t="s">
        <v>39</v>
      </c>
      <c r="B20" s="2"/>
      <c r="C20" s="2"/>
      <c r="D20" s="2"/>
      <c r="E20" s="2"/>
      <c r="F20" s="2">
        <v>71214000000</v>
      </c>
      <c r="G20" s="2">
        <v>68874000000</v>
      </c>
      <c r="H20" s="2">
        <v>64406000000</v>
      </c>
      <c r="I20" s="2">
        <v>58327000000</v>
      </c>
      <c r="J20" s="2"/>
      <c r="K20" s="2"/>
      <c r="L20" s="2"/>
      <c r="M20" s="108">
        <v>262821000000</v>
      </c>
    </row>
    <row r="21" spans="1:13" x14ac:dyDescent="0.3">
      <c r="A21" s="105" t="s">
        <v>41</v>
      </c>
      <c r="B21" s="2"/>
      <c r="C21" s="2"/>
      <c r="D21" s="2"/>
      <c r="E21" s="2"/>
      <c r="F21" s="2">
        <v>958511000</v>
      </c>
      <c r="G21" s="2">
        <v>974053000</v>
      </c>
      <c r="H21" s="2">
        <v>984363000</v>
      </c>
      <c r="I21" s="2">
        <v>981310000</v>
      </c>
      <c r="J21" s="2"/>
      <c r="K21" s="2"/>
      <c r="L21" s="2"/>
      <c r="M21" s="108">
        <v>3898237000</v>
      </c>
    </row>
    <row r="22" spans="1:13" x14ac:dyDescent="0.3">
      <c r="A22" s="105" t="s">
        <v>44</v>
      </c>
      <c r="B22" s="2"/>
      <c r="C22" s="2"/>
      <c r="D22" s="2"/>
      <c r="E22" s="2"/>
      <c r="F22" s="2"/>
      <c r="G22" s="2">
        <v>9047657000</v>
      </c>
      <c r="H22" s="2">
        <v>10381653000</v>
      </c>
      <c r="I22" s="2">
        <v>10325494000</v>
      </c>
      <c r="J22" s="2">
        <v>7531780000</v>
      </c>
      <c r="K22" s="2"/>
      <c r="L22" s="2"/>
      <c r="M22" s="108">
        <v>37286584000</v>
      </c>
    </row>
    <row r="23" spans="1:13" x14ac:dyDescent="0.3">
      <c r="A23" s="105" t="s">
        <v>46</v>
      </c>
      <c r="B23" s="2"/>
      <c r="C23" s="2"/>
      <c r="D23" s="2"/>
      <c r="E23" s="2"/>
      <c r="F23" s="2">
        <v>1373947000</v>
      </c>
      <c r="G23" s="2">
        <v>1577922000</v>
      </c>
      <c r="H23" s="2">
        <v>1963874000</v>
      </c>
      <c r="I23" s="2">
        <v>2197448000</v>
      </c>
      <c r="J23" s="2"/>
      <c r="K23" s="2"/>
      <c r="L23" s="2"/>
      <c r="M23" s="108">
        <v>7113191000</v>
      </c>
    </row>
    <row r="24" spans="1:13" x14ac:dyDescent="0.3">
      <c r="A24" s="105" t="s">
        <v>48</v>
      </c>
      <c r="B24" s="2"/>
      <c r="C24" s="2"/>
      <c r="D24" s="2"/>
      <c r="E24" s="2"/>
      <c r="F24" s="2">
        <v>2519154000</v>
      </c>
      <c r="G24" s="2">
        <v>2394270000</v>
      </c>
      <c r="H24" s="2">
        <v>2445548000</v>
      </c>
      <c r="I24" s="2">
        <v>3651335000</v>
      </c>
      <c r="J24" s="2"/>
      <c r="K24" s="2"/>
      <c r="L24" s="2"/>
      <c r="M24" s="108">
        <v>11010307000</v>
      </c>
    </row>
    <row r="25" spans="1:13" x14ac:dyDescent="0.3">
      <c r="A25" s="105" t="s">
        <v>51</v>
      </c>
      <c r="B25" s="2"/>
      <c r="C25" s="2"/>
      <c r="D25" s="2"/>
      <c r="E25" s="2"/>
      <c r="F25" s="2">
        <v>4657000000</v>
      </c>
      <c r="G25" s="2">
        <v>5156000000</v>
      </c>
      <c r="H25" s="2">
        <v>5368000000</v>
      </c>
      <c r="I25" s="2">
        <v>5598000000</v>
      </c>
      <c r="J25" s="2"/>
      <c r="K25" s="2"/>
      <c r="L25" s="2"/>
      <c r="M25" s="108">
        <v>20779000000</v>
      </c>
    </row>
    <row r="26" spans="1:13" x14ac:dyDescent="0.3">
      <c r="A26" s="105" t="s">
        <v>52</v>
      </c>
      <c r="B26" s="2"/>
      <c r="C26" s="2"/>
      <c r="D26" s="2"/>
      <c r="E26" s="2"/>
      <c r="F26" s="2">
        <v>33315000000</v>
      </c>
      <c r="G26" s="2">
        <v>34507000000</v>
      </c>
      <c r="H26" s="2">
        <v>35239000000</v>
      </c>
      <c r="I26" s="2">
        <v>35653000000</v>
      </c>
      <c r="J26" s="2"/>
      <c r="K26" s="2"/>
      <c r="L26" s="2"/>
      <c r="M26" s="108">
        <v>138714000000</v>
      </c>
    </row>
    <row r="27" spans="1:13" x14ac:dyDescent="0.3">
      <c r="A27" s="105" t="s">
        <v>53</v>
      </c>
      <c r="B27" s="2"/>
      <c r="C27" s="2"/>
      <c r="D27" s="2"/>
      <c r="E27" s="2"/>
      <c r="F27" s="2"/>
      <c r="G27" s="2">
        <v>2069600000</v>
      </c>
      <c r="H27" s="2">
        <v>2118300000</v>
      </c>
      <c r="I27" s="2">
        <v>2068100000</v>
      </c>
      <c r="J27" s="2">
        <v>2238000000</v>
      </c>
      <c r="K27" s="2"/>
      <c r="L27" s="2"/>
      <c r="M27" s="108">
        <v>8494000000</v>
      </c>
    </row>
    <row r="28" spans="1:13" x14ac:dyDescent="0.3">
      <c r="A28" s="105" t="s">
        <v>55</v>
      </c>
      <c r="B28" s="2"/>
      <c r="C28" s="2"/>
      <c r="D28" s="2"/>
      <c r="E28" s="2"/>
      <c r="F28" s="2"/>
      <c r="G28" s="2">
        <v>1551346000</v>
      </c>
      <c r="H28" s="2">
        <v>2234000000</v>
      </c>
      <c r="I28" s="2">
        <v>2604000000</v>
      </c>
      <c r="J28" s="2">
        <v>3084000000</v>
      </c>
      <c r="K28" s="2"/>
      <c r="L28" s="2"/>
      <c r="M28" s="108">
        <v>9473346000</v>
      </c>
    </row>
    <row r="29" spans="1:13" x14ac:dyDescent="0.3">
      <c r="A29" s="105" t="s">
        <v>57</v>
      </c>
      <c r="B29" s="2"/>
      <c r="C29" s="2"/>
      <c r="D29" s="2"/>
      <c r="E29" s="2"/>
      <c r="F29" s="2"/>
      <c r="G29" s="2">
        <v>7509000000</v>
      </c>
      <c r="H29" s="2">
        <v>9072000000</v>
      </c>
      <c r="I29" s="2">
        <v>9659000000</v>
      </c>
      <c r="J29" s="2">
        <v>10825000000</v>
      </c>
      <c r="K29" s="2"/>
      <c r="L29" s="2"/>
      <c r="M29" s="108">
        <v>37065000000</v>
      </c>
    </row>
    <row r="30" spans="1:13" x14ac:dyDescent="0.3">
      <c r="A30" s="105" t="s">
        <v>59</v>
      </c>
      <c r="B30" s="2"/>
      <c r="C30" s="2"/>
      <c r="D30" s="2"/>
      <c r="E30" s="2"/>
      <c r="F30" s="2">
        <v>3334213000</v>
      </c>
      <c r="G30" s="2">
        <v>3594136000</v>
      </c>
      <c r="H30" s="2">
        <v>4021964000</v>
      </c>
      <c r="I30" s="2">
        <v>3974295000</v>
      </c>
      <c r="J30" s="2"/>
      <c r="K30" s="2"/>
      <c r="L30" s="2"/>
      <c r="M30" s="108">
        <v>14924608000</v>
      </c>
    </row>
    <row r="31" spans="1:13" x14ac:dyDescent="0.3">
      <c r="A31" s="105" t="s">
        <v>61</v>
      </c>
      <c r="B31" s="2"/>
      <c r="C31" s="2"/>
      <c r="D31" s="2"/>
      <c r="E31" s="2"/>
      <c r="F31" s="2"/>
      <c r="G31" s="2">
        <v>18676000000</v>
      </c>
      <c r="H31" s="2">
        <v>20063000000</v>
      </c>
      <c r="I31" s="2">
        <v>21662000000</v>
      </c>
      <c r="J31" s="2">
        <v>22991000000</v>
      </c>
      <c r="K31" s="2"/>
      <c r="L31" s="2"/>
      <c r="M31" s="108">
        <v>83392000000</v>
      </c>
    </row>
    <row r="32" spans="1:13" x14ac:dyDescent="0.3">
      <c r="A32" s="105" t="s">
        <v>62</v>
      </c>
      <c r="B32" s="2"/>
      <c r="C32" s="2"/>
      <c r="D32" s="2"/>
      <c r="E32" s="2"/>
      <c r="F32" s="2">
        <v>10259000000</v>
      </c>
      <c r="G32" s="2">
        <v>11230000000</v>
      </c>
      <c r="H32" s="2">
        <v>12296000000</v>
      </c>
      <c r="I32" s="2">
        <v>12200000000</v>
      </c>
      <c r="J32" s="2"/>
      <c r="K32" s="2"/>
      <c r="L32" s="2"/>
      <c r="M32" s="108">
        <v>45985000000</v>
      </c>
    </row>
    <row r="33" spans="1:13" x14ac:dyDescent="0.3">
      <c r="A33" s="105" t="s">
        <v>64</v>
      </c>
      <c r="B33" s="2"/>
      <c r="C33" s="2"/>
      <c r="D33" s="2"/>
      <c r="E33" s="2"/>
      <c r="F33" s="2">
        <v>2875960000</v>
      </c>
      <c r="G33" s="2">
        <v>3361407000</v>
      </c>
      <c r="H33" s="2">
        <v>4100048000</v>
      </c>
      <c r="I33" s="2">
        <v>4771516000</v>
      </c>
      <c r="J33" s="2"/>
      <c r="K33" s="2"/>
      <c r="L33" s="2"/>
      <c r="M33" s="108">
        <v>15108931000</v>
      </c>
    </row>
    <row r="34" spans="1:13" x14ac:dyDescent="0.3">
      <c r="A34" s="105" t="s">
        <v>66</v>
      </c>
      <c r="B34" s="2"/>
      <c r="C34" s="2"/>
      <c r="D34" s="2"/>
      <c r="E34" s="2"/>
      <c r="F34" s="2"/>
      <c r="G34" s="2">
        <v>74452000000</v>
      </c>
      <c r="H34" s="2">
        <v>88988000000</v>
      </c>
      <c r="I34" s="2">
        <v>107006000000</v>
      </c>
      <c r="J34" s="2">
        <v>135987000000</v>
      </c>
      <c r="K34" s="2"/>
      <c r="L34" s="2"/>
      <c r="M34" s="108">
        <v>406433000000</v>
      </c>
    </row>
    <row r="35" spans="1:13" x14ac:dyDescent="0.3">
      <c r="A35" s="105" t="s">
        <v>68</v>
      </c>
      <c r="B35" s="2"/>
      <c r="C35" s="2"/>
      <c r="D35" s="2"/>
      <c r="E35" s="2"/>
      <c r="F35" s="2"/>
      <c r="G35" s="2">
        <v>17517600000</v>
      </c>
      <c r="H35" s="2">
        <v>19108800000</v>
      </c>
      <c r="I35" s="2">
        <v>20862000000</v>
      </c>
      <c r="J35" s="2">
        <v>21609000000</v>
      </c>
      <c r="K35" s="2"/>
      <c r="L35" s="2"/>
      <c r="M35" s="108">
        <v>79097400000</v>
      </c>
    </row>
    <row r="36" spans="1:13" x14ac:dyDescent="0.3">
      <c r="A36" s="105" t="s">
        <v>70</v>
      </c>
      <c r="B36" s="2"/>
      <c r="C36" s="2"/>
      <c r="D36" s="2"/>
      <c r="E36" s="2"/>
      <c r="F36" s="2">
        <v>61497200000</v>
      </c>
      <c r="G36" s="2">
        <v>71023500000</v>
      </c>
      <c r="H36" s="2">
        <v>73874100000</v>
      </c>
      <c r="I36" s="2">
        <v>79156500000</v>
      </c>
      <c r="J36" s="2"/>
      <c r="K36" s="2"/>
      <c r="L36" s="2"/>
      <c r="M36" s="108">
        <v>285551300000</v>
      </c>
    </row>
    <row r="37" spans="1:13" x14ac:dyDescent="0.3">
      <c r="A37" s="105" t="s">
        <v>72</v>
      </c>
      <c r="B37" s="2"/>
      <c r="C37" s="2"/>
      <c r="D37" s="2"/>
      <c r="E37" s="2"/>
      <c r="F37" s="2">
        <v>16428000000</v>
      </c>
      <c r="G37" s="2">
        <v>14771000000</v>
      </c>
      <c r="H37" s="2">
        <v>12691000000</v>
      </c>
      <c r="I37" s="2">
        <v>6383000000</v>
      </c>
      <c r="J37" s="2"/>
      <c r="K37" s="2"/>
      <c r="L37" s="2"/>
      <c r="M37" s="108">
        <v>50273000000</v>
      </c>
    </row>
    <row r="38" spans="1:13" x14ac:dyDescent="0.3">
      <c r="A38" s="105" t="s">
        <v>75</v>
      </c>
      <c r="B38" s="2"/>
      <c r="C38" s="2"/>
      <c r="D38" s="2"/>
      <c r="E38" s="2"/>
      <c r="F38" s="2"/>
      <c r="G38" s="2">
        <v>14581000000</v>
      </c>
      <c r="H38" s="2">
        <v>18470000000</v>
      </c>
      <c r="I38" s="2">
        <v>8698000000</v>
      </c>
      <c r="J38" s="2">
        <v>7869000000</v>
      </c>
      <c r="K38" s="2"/>
      <c r="L38" s="2"/>
      <c r="M38" s="108">
        <v>49618000000</v>
      </c>
    </row>
    <row r="39" spans="1:13" x14ac:dyDescent="0.3">
      <c r="A39" s="105" t="s">
        <v>76</v>
      </c>
      <c r="B39" s="2"/>
      <c r="C39" s="2"/>
      <c r="D39" s="2"/>
      <c r="E39" s="2"/>
      <c r="F39" s="2"/>
      <c r="G39" s="2">
        <v>10180400000</v>
      </c>
      <c r="H39" s="2">
        <v>10439000000</v>
      </c>
      <c r="I39" s="2">
        <v>9894900000</v>
      </c>
      <c r="J39" s="2">
        <v>9524400000</v>
      </c>
      <c r="K39" s="2"/>
      <c r="L39" s="2"/>
      <c r="M39" s="108">
        <v>40038700000</v>
      </c>
    </row>
    <row r="40" spans="1:13" x14ac:dyDescent="0.3">
      <c r="A40" s="105" t="s">
        <v>78</v>
      </c>
      <c r="B40" s="2"/>
      <c r="C40" s="2"/>
      <c r="D40" s="2"/>
      <c r="E40" s="2"/>
      <c r="F40" s="2">
        <v>4292100000</v>
      </c>
      <c r="G40" s="2">
        <v>4614700000</v>
      </c>
      <c r="H40" s="2">
        <v>5345500000</v>
      </c>
      <c r="I40" s="2">
        <v>5568700000</v>
      </c>
      <c r="J40" s="2"/>
      <c r="K40" s="2"/>
      <c r="L40" s="2"/>
      <c r="M40" s="108">
        <v>19821000000</v>
      </c>
    </row>
    <row r="41" spans="1:13" x14ac:dyDescent="0.3">
      <c r="A41" s="105" t="s">
        <v>80</v>
      </c>
      <c r="B41" s="2"/>
      <c r="C41" s="2"/>
      <c r="D41" s="2"/>
      <c r="E41" s="2"/>
      <c r="F41" s="2">
        <v>23700000000</v>
      </c>
      <c r="G41" s="2">
        <v>23032000000</v>
      </c>
      <c r="H41" s="2">
        <v>23906000000</v>
      </c>
      <c r="I41" s="2">
        <v>22534000000</v>
      </c>
      <c r="J41" s="2"/>
      <c r="K41" s="2"/>
      <c r="L41" s="2"/>
      <c r="M41" s="108">
        <v>93172000000</v>
      </c>
    </row>
    <row r="42" spans="1:13" x14ac:dyDescent="0.3">
      <c r="A42" s="105" t="s">
        <v>82</v>
      </c>
      <c r="B42" s="2"/>
      <c r="C42" s="2"/>
      <c r="D42" s="2"/>
      <c r="E42" s="2"/>
      <c r="F42" s="2">
        <v>4856000000</v>
      </c>
      <c r="G42" s="2">
        <v>4583000000</v>
      </c>
      <c r="H42" s="2">
        <v>4408000000</v>
      </c>
      <c r="I42" s="2">
        <v>4664000000</v>
      </c>
      <c r="J42" s="2"/>
      <c r="K42" s="2"/>
      <c r="L42" s="2"/>
      <c r="M42" s="108">
        <v>18511000000</v>
      </c>
    </row>
    <row r="43" spans="1:13" x14ac:dyDescent="0.3">
      <c r="A43" s="105" t="s">
        <v>84</v>
      </c>
      <c r="B43" s="2"/>
      <c r="C43" s="2"/>
      <c r="D43" s="2"/>
      <c r="E43" s="2"/>
      <c r="F43" s="2"/>
      <c r="G43" s="2"/>
      <c r="H43" s="2"/>
      <c r="I43" s="2">
        <v>6824000000</v>
      </c>
      <c r="J43" s="2">
        <v>13240000000</v>
      </c>
      <c r="K43" s="2"/>
      <c r="L43" s="2"/>
      <c r="M43" s="108">
        <v>20064000000</v>
      </c>
    </row>
    <row r="44" spans="1:13" x14ac:dyDescent="0.3">
      <c r="A44" s="105" t="s">
        <v>85</v>
      </c>
      <c r="B44" s="2"/>
      <c r="C44" s="2"/>
      <c r="D44" s="2"/>
      <c r="E44" s="2"/>
      <c r="F44" s="2">
        <v>5863500000</v>
      </c>
      <c r="G44" s="2">
        <v>6140000000</v>
      </c>
      <c r="H44" s="2"/>
      <c r="I44" s="2">
        <v>6330300000</v>
      </c>
      <c r="J44" s="2">
        <v>5966900000</v>
      </c>
      <c r="K44" s="2"/>
      <c r="L44" s="2"/>
      <c r="M44" s="108">
        <v>24300700000</v>
      </c>
    </row>
    <row r="45" spans="1:13" x14ac:dyDescent="0.3">
      <c r="A45" s="105" t="s">
        <v>87</v>
      </c>
      <c r="B45" s="2"/>
      <c r="C45" s="2"/>
      <c r="D45" s="2"/>
      <c r="E45" s="2"/>
      <c r="F45" s="2">
        <v>2853926000</v>
      </c>
      <c r="G45" s="2">
        <v>2879000000</v>
      </c>
      <c r="H45" s="2">
        <v>3011000000</v>
      </c>
      <c r="I45" s="2">
        <v>3159000000</v>
      </c>
      <c r="J45" s="2"/>
      <c r="K45" s="2"/>
      <c r="L45" s="2"/>
      <c r="M45" s="108">
        <v>11902926000</v>
      </c>
    </row>
    <row r="46" spans="1:13" x14ac:dyDescent="0.3">
      <c r="A46" s="105" t="s">
        <v>89</v>
      </c>
      <c r="B46" s="2"/>
      <c r="C46" s="2"/>
      <c r="D46" s="2"/>
      <c r="E46" s="2"/>
      <c r="F46" s="2">
        <v>33781000000</v>
      </c>
      <c r="G46" s="2">
        <v>34828000000</v>
      </c>
      <c r="H46" s="2">
        <v>35895000000</v>
      </c>
      <c r="I46" s="2">
        <v>34441000000</v>
      </c>
      <c r="J46" s="2"/>
      <c r="K46" s="2"/>
      <c r="L46" s="2"/>
      <c r="M46" s="108">
        <v>138945000000</v>
      </c>
    </row>
    <row r="47" spans="1:13" x14ac:dyDescent="0.3">
      <c r="A47" s="105" t="s">
        <v>91</v>
      </c>
      <c r="B47" s="2"/>
      <c r="C47" s="2"/>
      <c r="D47" s="2"/>
      <c r="E47" s="2"/>
      <c r="F47" s="2"/>
      <c r="G47" s="2">
        <v>2089100000</v>
      </c>
      <c r="H47" s="2">
        <v>2393500000</v>
      </c>
      <c r="I47" s="2">
        <v>2706700000</v>
      </c>
      <c r="J47" s="2">
        <v>3291300000</v>
      </c>
      <c r="K47" s="2"/>
      <c r="L47" s="2"/>
      <c r="M47" s="108">
        <v>10480600000</v>
      </c>
    </row>
    <row r="48" spans="1:13" x14ac:dyDescent="0.3">
      <c r="A48" s="105" t="s">
        <v>92</v>
      </c>
      <c r="B48" s="2"/>
      <c r="C48" s="2"/>
      <c r="D48" s="2"/>
      <c r="E48" s="2"/>
      <c r="F48" s="2"/>
      <c r="G48" s="2">
        <v>9147530000</v>
      </c>
      <c r="H48" s="2">
        <v>9475313000</v>
      </c>
      <c r="I48" s="2">
        <v>10187340000</v>
      </c>
      <c r="J48" s="2">
        <v>10635676000</v>
      </c>
      <c r="K48" s="2"/>
      <c r="L48" s="2"/>
      <c r="M48" s="108">
        <v>39445859000</v>
      </c>
    </row>
    <row r="49" spans="1:13" x14ac:dyDescent="0.3">
      <c r="A49" s="105" t="s">
        <v>93</v>
      </c>
      <c r="B49" s="2"/>
      <c r="C49" s="2"/>
      <c r="D49" s="2"/>
      <c r="E49" s="2"/>
      <c r="F49" s="2"/>
      <c r="G49" s="2">
        <v>86623000000</v>
      </c>
      <c r="H49" s="2">
        <v>90762000000</v>
      </c>
      <c r="I49" s="2">
        <v>96114000000</v>
      </c>
      <c r="J49" s="2">
        <v>94571000000</v>
      </c>
      <c r="K49" s="2"/>
      <c r="L49" s="2"/>
      <c r="M49" s="108">
        <v>368070000000</v>
      </c>
    </row>
    <row r="50" spans="1:13" x14ac:dyDescent="0.3">
      <c r="A50" s="105" t="s">
        <v>94</v>
      </c>
      <c r="B50" s="2"/>
      <c r="C50" s="2"/>
      <c r="D50" s="2"/>
      <c r="E50" s="2"/>
      <c r="F50" s="2">
        <v>100078000000</v>
      </c>
      <c r="G50" s="2">
        <v>101697000000</v>
      </c>
      <c r="H50" s="2">
        <v>95181000000</v>
      </c>
      <c r="I50" s="2">
        <v>93056000000</v>
      </c>
      <c r="J50" s="2"/>
      <c r="K50" s="2"/>
      <c r="L50" s="2"/>
      <c r="M50" s="108">
        <v>390012000000</v>
      </c>
    </row>
    <row r="51" spans="1:13" x14ac:dyDescent="0.3">
      <c r="A51" s="105" t="s">
        <v>96</v>
      </c>
      <c r="B51" s="2"/>
      <c r="C51" s="2"/>
      <c r="D51" s="2"/>
      <c r="E51" s="2"/>
      <c r="F51" s="2">
        <v>13936000000</v>
      </c>
      <c r="G51" s="2">
        <v>9413000000</v>
      </c>
      <c r="H51" s="2">
        <v>10719000000</v>
      </c>
      <c r="I51" s="2">
        <v>9968000000</v>
      </c>
      <c r="J51" s="2"/>
      <c r="K51" s="2"/>
      <c r="L51" s="2"/>
      <c r="M51" s="108">
        <v>44036000000</v>
      </c>
    </row>
    <row r="52" spans="1:13" x14ac:dyDescent="0.3">
      <c r="A52" s="105" t="s">
        <v>97</v>
      </c>
      <c r="B52" s="2"/>
      <c r="C52" s="2"/>
      <c r="D52" s="2"/>
      <c r="E52" s="2"/>
      <c r="F52" s="2"/>
      <c r="G52" s="2">
        <v>10914585000</v>
      </c>
      <c r="H52" s="2">
        <v>11503963000</v>
      </c>
      <c r="I52" s="2">
        <v>11881176000</v>
      </c>
      <c r="J52" s="2">
        <v>12103887000</v>
      </c>
      <c r="K52" s="2"/>
      <c r="L52" s="2"/>
      <c r="M52" s="108">
        <v>46403611000</v>
      </c>
    </row>
    <row r="53" spans="1:13" x14ac:dyDescent="0.3">
      <c r="A53" s="105" t="s">
        <v>98</v>
      </c>
      <c r="B53" s="2"/>
      <c r="C53" s="2"/>
      <c r="D53" s="2"/>
      <c r="E53" s="2"/>
      <c r="F53" s="2">
        <v>10737000000</v>
      </c>
      <c r="G53" s="2">
        <v>10543000000</v>
      </c>
      <c r="H53" s="2">
        <v>9998000000</v>
      </c>
      <c r="I53" s="2">
        <v>10346000000</v>
      </c>
      <c r="J53" s="2"/>
      <c r="K53" s="2"/>
      <c r="L53" s="2"/>
      <c r="M53" s="108">
        <v>41624000000</v>
      </c>
    </row>
    <row r="54" spans="1:13" x14ac:dyDescent="0.3">
      <c r="A54" s="105" t="s">
        <v>99</v>
      </c>
      <c r="B54" s="2"/>
      <c r="C54" s="2"/>
      <c r="D54" s="2"/>
      <c r="E54" s="2"/>
      <c r="F54" s="2">
        <v>45457000000</v>
      </c>
      <c r="G54" s="2"/>
      <c r="H54" s="2">
        <v>40611000000</v>
      </c>
      <c r="I54" s="2">
        <v>40339000000</v>
      </c>
      <c r="J54" s="2">
        <v>39528000000</v>
      </c>
      <c r="K54" s="2"/>
      <c r="L54" s="2"/>
      <c r="M54" s="108">
        <v>165935000000</v>
      </c>
    </row>
    <row r="55" spans="1:13" x14ac:dyDescent="0.3">
      <c r="A55" s="105" t="s">
        <v>101</v>
      </c>
      <c r="B55" s="2"/>
      <c r="C55" s="2"/>
      <c r="D55" s="2"/>
      <c r="E55" s="2"/>
      <c r="F55" s="2"/>
      <c r="G55" s="2">
        <v>3049500000</v>
      </c>
      <c r="H55" s="2">
        <v>3323600000</v>
      </c>
      <c r="I55" s="2">
        <v>3416000000</v>
      </c>
      <c r="J55" s="2">
        <v>3714000000</v>
      </c>
      <c r="K55" s="2"/>
      <c r="L55" s="2"/>
      <c r="M55" s="108">
        <v>13503100000</v>
      </c>
    </row>
    <row r="56" spans="1:13" x14ac:dyDescent="0.3">
      <c r="A56" s="105" t="s">
        <v>102</v>
      </c>
      <c r="B56" s="2"/>
      <c r="C56" s="2"/>
      <c r="D56" s="2"/>
      <c r="E56" s="2"/>
      <c r="F56" s="2"/>
      <c r="G56" s="2">
        <v>8054000000</v>
      </c>
      <c r="H56" s="2">
        <v>8446000000</v>
      </c>
      <c r="I56" s="2">
        <v>10282000000</v>
      </c>
      <c r="J56" s="2">
        <v>12483000000</v>
      </c>
      <c r="K56" s="2"/>
      <c r="L56" s="2"/>
      <c r="M56" s="108">
        <v>39265000000</v>
      </c>
    </row>
    <row r="57" spans="1:13" x14ac:dyDescent="0.3">
      <c r="A57" s="105" t="s">
        <v>103</v>
      </c>
      <c r="B57" s="2"/>
      <c r="C57" s="2"/>
      <c r="D57" s="2"/>
      <c r="E57" s="2"/>
      <c r="F57" s="2"/>
      <c r="G57" s="2">
        <v>22364000000</v>
      </c>
      <c r="H57" s="2">
        <v>24551000000</v>
      </c>
      <c r="I57" s="2">
        <v>15742000000</v>
      </c>
      <c r="J57" s="2">
        <v>9841000000</v>
      </c>
      <c r="K57" s="2"/>
      <c r="L57" s="2"/>
      <c r="M57" s="108">
        <v>72498000000</v>
      </c>
    </row>
    <row r="58" spans="1:13" x14ac:dyDescent="0.3">
      <c r="A58" s="105" t="s">
        <v>105</v>
      </c>
      <c r="B58" s="2"/>
      <c r="C58" s="2"/>
      <c r="D58" s="2"/>
      <c r="E58" s="2"/>
      <c r="F58" s="2"/>
      <c r="G58" s="2">
        <v>6932200000</v>
      </c>
      <c r="H58" s="2">
        <v>9703300000</v>
      </c>
      <c r="I58" s="2">
        <v>10763800000</v>
      </c>
      <c r="J58" s="2">
        <v>11448800000</v>
      </c>
      <c r="K58" s="2"/>
      <c r="L58" s="2"/>
      <c r="M58" s="108">
        <v>38848100000</v>
      </c>
    </row>
    <row r="59" spans="1:13" x14ac:dyDescent="0.3">
      <c r="A59" s="105" t="s">
        <v>106</v>
      </c>
      <c r="B59" s="2"/>
      <c r="C59" s="2"/>
      <c r="D59" s="2"/>
      <c r="E59" s="2"/>
      <c r="F59" s="2">
        <v>8735700000</v>
      </c>
      <c r="G59" s="2">
        <v>8468100000</v>
      </c>
      <c r="H59" s="2">
        <v>8570000000</v>
      </c>
      <c r="I59" s="2">
        <v>7997000000</v>
      </c>
      <c r="J59" s="2"/>
      <c r="K59" s="2"/>
      <c r="L59" s="2"/>
      <c r="M59" s="108">
        <v>33770800000</v>
      </c>
    </row>
    <row r="60" spans="1:13" x14ac:dyDescent="0.3">
      <c r="A60" s="105" t="s">
        <v>108</v>
      </c>
      <c r="B60" s="2"/>
      <c r="C60" s="2"/>
      <c r="D60" s="2"/>
      <c r="E60" s="2"/>
      <c r="F60" s="2">
        <v>17621000000</v>
      </c>
      <c r="G60" s="2">
        <v>16385000000</v>
      </c>
      <c r="H60" s="2">
        <v>15879000000</v>
      </c>
      <c r="I60" s="2">
        <v>16560000000</v>
      </c>
      <c r="J60" s="2"/>
      <c r="K60" s="2"/>
      <c r="L60" s="2"/>
      <c r="M60" s="108">
        <v>66445000000</v>
      </c>
    </row>
    <row r="61" spans="1:13" x14ac:dyDescent="0.3">
      <c r="A61" s="105" t="s">
        <v>109</v>
      </c>
      <c r="B61" s="2"/>
      <c r="C61" s="2"/>
      <c r="D61" s="2"/>
      <c r="E61" s="2"/>
      <c r="F61" s="2">
        <v>7249000000</v>
      </c>
      <c r="G61" s="2">
        <v>7143000000</v>
      </c>
      <c r="H61" s="2">
        <v>7380000000</v>
      </c>
      <c r="I61" s="2">
        <v>7477000000</v>
      </c>
      <c r="J61" s="2"/>
      <c r="K61" s="2"/>
      <c r="L61" s="2"/>
      <c r="M61" s="108">
        <v>29249000000</v>
      </c>
    </row>
    <row r="62" spans="1:13" x14ac:dyDescent="0.3">
      <c r="A62" s="105" t="s">
        <v>110</v>
      </c>
      <c r="B62" s="2"/>
      <c r="C62" s="2"/>
      <c r="D62" s="2"/>
      <c r="E62" s="2"/>
      <c r="F62" s="2"/>
      <c r="G62" s="2">
        <v>7436600000</v>
      </c>
      <c r="H62" s="2">
        <v>8305100000</v>
      </c>
      <c r="I62" s="2">
        <v>8023200000</v>
      </c>
      <c r="J62" s="2">
        <v>9071000000</v>
      </c>
      <c r="K62" s="2"/>
      <c r="L62" s="2"/>
      <c r="M62" s="108">
        <v>32835900000</v>
      </c>
    </row>
    <row r="63" spans="1:13" x14ac:dyDescent="0.3">
      <c r="A63" s="105" t="s">
        <v>112</v>
      </c>
      <c r="B63" s="2"/>
      <c r="C63" s="2"/>
      <c r="D63" s="2"/>
      <c r="E63" s="2"/>
      <c r="F63" s="2">
        <v>1847186000</v>
      </c>
      <c r="G63" s="2">
        <v>2135539000</v>
      </c>
      <c r="H63" s="2">
        <v>2396998000</v>
      </c>
      <c r="I63" s="2">
        <v>2490821000</v>
      </c>
      <c r="J63" s="2"/>
      <c r="K63" s="2"/>
      <c r="L63" s="2"/>
      <c r="M63" s="108">
        <v>8870544000</v>
      </c>
    </row>
    <row r="64" spans="1:13" x14ac:dyDescent="0.3">
      <c r="A64" s="105" t="s">
        <v>113</v>
      </c>
      <c r="B64" s="2"/>
      <c r="C64" s="2"/>
      <c r="D64" s="2"/>
      <c r="E64" s="2"/>
      <c r="F64" s="2"/>
      <c r="G64" s="2">
        <v>13469300000</v>
      </c>
      <c r="H64" s="2">
        <v>11838200000</v>
      </c>
      <c r="I64" s="2">
        <v>11937000000</v>
      </c>
      <c r="J64" s="2">
        <v>11642900000</v>
      </c>
      <c r="K64" s="2"/>
      <c r="L64" s="2"/>
      <c r="M64" s="108">
        <v>48887400000</v>
      </c>
    </row>
    <row r="65" spans="1:13" x14ac:dyDescent="0.3">
      <c r="A65" s="105" t="s">
        <v>115</v>
      </c>
      <c r="B65" s="2"/>
      <c r="C65" s="2"/>
      <c r="D65" s="2"/>
      <c r="E65" s="2"/>
      <c r="F65" s="2"/>
      <c r="G65" s="2">
        <v>101093000000</v>
      </c>
      <c r="H65" s="2">
        <v>91084000000</v>
      </c>
      <c r="I65" s="2">
        <v>102531000000</v>
      </c>
      <c r="J65" s="2">
        <v>121546000000</v>
      </c>
      <c r="K65" s="2"/>
      <c r="L65" s="2"/>
      <c r="M65" s="108">
        <v>416254000000</v>
      </c>
    </row>
    <row r="66" spans="1:13" x14ac:dyDescent="0.3">
      <c r="A66" s="105" t="s">
        <v>116</v>
      </c>
      <c r="B66" s="2"/>
      <c r="C66" s="2"/>
      <c r="D66" s="2"/>
      <c r="E66" s="2"/>
      <c r="F66" s="2"/>
      <c r="G66" s="2">
        <v>55656000000</v>
      </c>
      <c r="H66" s="2">
        <v>55184000000</v>
      </c>
      <c r="I66" s="2">
        <v>47011000000</v>
      </c>
      <c r="J66" s="2">
        <v>38537000000</v>
      </c>
      <c r="K66" s="2"/>
      <c r="L66" s="2"/>
      <c r="M66" s="108">
        <v>196388000000</v>
      </c>
    </row>
    <row r="67" spans="1:13" x14ac:dyDescent="0.3">
      <c r="A67" s="105" t="s">
        <v>118</v>
      </c>
      <c r="B67" s="2"/>
      <c r="C67" s="2"/>
      <c r="D67" s="2"/>
      <c r="E67" s="2"/>
      <c r="F67" s="2">
        <v>17936000000</v>
      </c>
      <c r="G67" s="2">
        <v>19261000000</v>
      </c>
      <c r="H67" s="2">
        <v>19171000000</v>
      </c>
      <c r="I67" s="2">
        <v>18987000000</v>
      </c>
      <c r="J67" s="2"/>
      <c r="K67" s="2"/>
      <c r="L67" s="2"/>
      <c r="M67" s="108">
        <v>75355000000</v>
      </c>
    </row>
    <row r="68" spans="1:13" x14ac:dyDescent="0.3">
      <c r="A68" s="105" t="s">
        <v>119</v>
      </c>
      <c r="B68" s="2"/>
      <c r="C68" s="2"/>
      <c r="D68" s="2"/>
      <c r="E68" s="2"/>
      <c r="F68" s="2">
        <v>6514099000</v>
      </c>
      <c r="G68" s="2">
        <v>7184794000</v>
      </c>
      <c r="H68" s="2">
        <v>9049918000</v>
      </c>
      <c r="I68" s="2">
        <v>10855810000</v>
      </c>
      <c r="J68" s="2"/>
      <c r="K68" s="2"/>
      <c r="L68" s="2"/>
      <c r="M68" s="108">
        <v>33604621000</v>
      </c>
    </row>
    <row r="69" spans="1:13" x14ac:dyDescent="0.3">
      <c r="A69" s="105" t="s">
        <v>121</v>
      </c>
      <c r="B69" s="2"/>
      <c r="C69" s="2"/>
      <c r="D69" s="2"/>
      <c r="E69" s="2"/>
      <c r="F69" s="2">
        <v>2432680000</v>
      </c>
      <c r="G69" s="2">
        <v>2865751000</v>
      </c>
      <c r="H69" s="2">
        <v>3538756000</v>
      </c>
      <c r="I69" s="2">
        <v>3663851000</v>
      </c>
      <c r="J69" s="2"/>
      <c r="K69" s="2"/>
      <c r="L69" s="2"/>
      <c r="M69" s="108">
        <v>12501038000</v>
      </c>
    </row>
    <row r="70" spans="1:13" x14ac:dyDescent="0.3">
      <c r="A70" s="105" t="s">
        <v>122</v>
      </c>
      <c r="B70" s="2"/>
      <c r="C70" s="2"/>
      <c r="D70" s="2"/>
      <c r="E70" s="2"/>
      <c r="F70" s="2"/>
      <c r="G70" s="2">
        <v>15456000000</v>
      </c>
      <c r="H70" s="2">
        <v>15884000000</v>
      </c>
      <c r="I70" s="2">
        <v>15714000000</v>
      </c>
      <c r="J70" s="2">
        <v>16389000000</v>
      </c>
      <c r="K70" s="2"/>
      <c r="L70" s="2"/>
      <c r="M70" s="108">
        <v>63443000000</v>
      </c>
    </row>
    <row r="71" spans="1:13" x14ac:dyDescent="0.3">
      <c r="A71" s="105" t="s">
        <v>124</v>
      </c>
      <c r="B71" s="2"/>
      <c r="C71" s="2"/>
      <c r="D71" s="2"/>
      <c r="E71" s="2"/>
      <c r="F71" s="2"/>
      <c r="G71" s="2">
        <v>6493900000</v>
      </c>
      <c r="H71" s="2">
        <v>7670400000</v>
      </c>
      <c r="I71" s="2">
        <v>9256000000</v>
      </c>
      <c r="J71" s="2">
        <v>11229200000</v>
      </c>
      <c r="K71" s="2"/>
      <c r="L71" s="2"/>
      <c r="M71" s="108">
        <v>34649500000</v>
      </c>
    </row>
    <row r="72" spans="1:13" x14ac:dyDescent="0.3">
      <c r="A72" s="105" t="s">
        <v>125</v>
      </c>
      <c r="B72" s="2"/>
      <c r="C72" s="2"/>
      <c r="D72" s="2"/>
      <c r="E72" s="2"/>
      <c r="F72" s="2"/>
      <c r="G72" s="2">
        <v>2910748000</v>
      </c>
      <c r="H72" s="2"/>
      <c r="I72" s="2">
        <v>3402703000</v>
      </c>
      <c r="J72" s="2">
        <v>9221740000</v>
      </c>
      <c r="K72" s="2"/>
      <c r="L72" s="2"/>
      <c r="M72" s="108">
        <v>15535191000</v>
      </c>
    </row>
    <row r="73" spans="1:13" x14ac:dyDescent="0.3">
      <c r="A73" s="105" t="s">
        <v>127</v>
      </c>
      <c r="B73" s="2"/>
      <c r="C73" s="2"/>
      <c r="D73" s="2"/>
      <c r="E73" s="2"/>
      <c r="F73" s="2">
        <v>6104000000</v>
      </c>
      <c r="G73" s="2">
        <v>5474700000</v>
      </c>
      <c r="H73" s="2">
        <v>4743200000</v>
      </c>
      <c r="I73" s="2">
        <v>4308300000</v>
      </c>
      <c r="J73" s="2"/>
      <c r="K73" s="2"/>
      <c r="L73" s="2"/>
      <c r="M73" s="108">
        <v>20630200000</v>
      </c>
    </row>
    <row r="74" spans="1:13" x14ac:dyDescent="0.3">
      <c r="A74" s="105" t="s">
        <v>129</v>
      </c>
      <c r="B74" s="2"/>
      <c r="C74" s="2"/>
      <c r="D74" s="2"/>
      <c r="E74" s="2"/>
      <c r="F74" s="2">
        <v>5513000000</v>
      </c>
      <c r="G74" s="2">
        <v>5133000000</v>
      </c>
      <c r="H74" s="2">
        <v>5342000000</v>
      </c>
      <c r="I74" s="2">
        <v>5276000000</v>
      </c>
      <c r="J74" s="2"/>
      <c r="K74" s="2"/>
      <c r="L74" s="2"/>
      <c r="M74" s="108">
        <v>21264000000</v>
      </c>
    </row>
    <row r="75" spans="1:13" x14ac:dyDescent="0.3">
      <c r="A75" s="105" t="s">
        <v>131</v>
      </c>
      <c r="B75" s="2"/>
      <c r="C75" s="2"/>
      <c r="D75" s="2"/>
      <c r="E75" s="2"/>
      <c r="F75" s="2">
        <v>2921900000</v>
      </c>
      <c r="G75" s="2">
        <v>3194300000</v>
      </c>
      <c r="H75" s="2">
        <v>3297600000</v>
      </c>
      <c r="I75" s="2">
        <v>3394800000</v>
      </c>
      <c r="J75" s="2"/>
      <c r="K75" s="2"/>
      <c r="L75" s="2"/>
      <c r="M75" s="108">
        <v>12808600000</v>
      </c>
    </row>
    <row r="76" spans="1:13" x14ac:dyDescent="0.3">
      <c r="A76" s="105" t="s">
        <v>133</v>
      </c>
      <c r="B76" s="2"/>
      <c r="C76" s="2"/>
      <c r="D76" s="2"/>
      <c r="E76" s="2"/>
      <c r="F76" s="2">
        <v>12316000000</v>
      </c>
      <c r="G76" s="2">
        <v>19080000000</v>
      </c>
      <c r="H76" s="2">
        <v>23125000000</v>
      </c>
      <c r="I76" s="2">
        <v>12764000000</v>
      </c>
      <c r="J76" s="2"/>
      <c r="K76" s="2"/>
      <c r="L76" s="2"/>
      <c r="M76" s="108">
        <v>67285000000</v>
      </c>
    </row>
    <row r="77" spans="1:13" x14ac:dyDescent="0.3">
      <c r="A77" s="105" t="s">
        <v>135</v>
      </c>
      <c r="B77" s="2"/>
      <c r="C77" s="2"/>
      <c r="D77" s="2"/>
      <c r="E77" s="2"/>
      <c r="F77" s="2">
        <v>11359113000</v>
      </c>
      <c r="G77" s="2">
        <v>12752076000</v>
      </c>
      <c r="H77" s="2">
        <v>13470067000</v>
      </c>
      <c r="I77" s="2">
        <v>13476084000</v>
      </c>
      <c r="J77" s="2"/>
      <c r="K77" s="2"/>
      <c r="L77" s="2"/>
      <c r="M77" s="108">
        <v>51057340000</v>
      </c>
    </row>
    <row r="78" spans="1:13" x14ac:dyDescent="0.3">
      <c r="A78" s="105" t="s">
        <v>137</v>
      </c>
      <c r="B78" s="2"/>
      <c r="C78" s="2"/>
      <c r="D78" s="2"/>
      <c r="E78" s="2"/>
      <c r="F78" s="2"/>
      <c r="G78" s="2">
        <v>8155000000</v>
      </c>
      <c r="H78" s="2">
        <v>9108000000</v>
      </c>
      <c r="I78" s="2">
        <v>9754000000</v>
      </c>
      <c r="J78" s="2">
        <v>29003000000</v>
      </c>
      <c r="K78" s="2"/>
      <c r="L78" s="2"/>
      <c r="M78" s="108">
        <v>56020000000</v>
      </c>
    </row>
    <row r="79" spans="1:13" x14ac:dyDescent="0.3">
      <c r="A79" s="105" t="s">
        <v>139</v>
      </c>
      <c r="B79" s="2"/>
      <c r="C79" s="2"/>
      <c r="D79" s="2"/>
      <c r="E79" s="2"/>
      <c r="F79" s="2">
        <v>29119000000</v>
      </c>
      <c r="G79" s="2">
        <v>32380000000</v>
      </c>
      <c r="H79" s="2">
        <v>34914000000</v>
      </c>
      <c r="I79" s="2">
        <v>37876000000</v>
      </c>
      <c r="J79" s="2"/>
      <c r="K79" s="2"/>
      <c r="L79" s="2"/>
      <c r="M79" s="108">
        <v>134289000000</v>
      </c>
    </row>
    <row r="80" spans="1:13" x14ac:dyDescent="0.3">
      <c r="A80" s="105" t="s">
        <v>140</v>
      </c>
      <c r="B80" s="2"/>
      <c r="C80" s="2"/>
      <c r="D80" s="2"/>
      <c r="E80" s="2"/>
      <c r="F80" s="2">
        <v>4111000000</v>
      </c>
      <c r="G80" s="2">
        <v>4531000000</v>
      </c>
      <c r="H80" s="2">
        <v>4945000000</v>
      </c>
      <c r="I80" s="2">
        <v>5142000000</v>
      </c>
      <c r="J80" s="2"/>
      <c r="K80" s="2"/>
      <c r="L80" s="2"/>
      <c r="M80" s="108">
        <v>18729000000</v>
      </c>
    </row>
    <row r="81" spans="1:13" x14ac:dyDescent="0.3">
      <c r="A81" s="105" t="s">
        <v>141</v>
      </c>
      <c r="B81" s="2"/>
      <c r="C81" s="2"/>
      <c r="D81" s="2"/>
      <c r="E81" s="2"/>
      <c r="F81" s="2">
        <v>17085000000</v>
      </c>
      <c r="G81" s="2">
        <v>17420000000</v>
      </c>
      <c r="H81" s="2">
        <v>17277000000</v>
      </c>
      <c r="I81" s="2">
        <v>16034000000</v>
      </c>
      <c r="J81" s="2"/>
      <c r="K81" s="2"/>
      <c r="L81" s="2"/>
      <c r="M81" s="108">
        <v>67816000000</v>
      </c>
    </row>
    <row r="82" spans="1:13" x14ac:dyDescent="0.3">
      <c r="A82" s="105" t="s">
        <v>142</v>
      </c>
      <c r="B82" s="2"/>
      <c r="C82" s="2"/>
      <c r="D82" s="2"/>
      <c r="E82" s="2"/>
      <c r="F82" s="2"/>
      <c r="G82" s="2">
        <v>5533000000</v>
      </c>
      <c r="H82" s="2">
        <v>5514000000</v>
      </c>
      <c r="I82" s="2">
        <v>5655000000</v>
      </c>
      <c r="J82" s="2">
        <v>5761000000</v>
      </c>
      <c r="K82" s="2"/>
      <c r="L82" s="2"/>
      <c r="M82" s="108">
        <v>22463000000</v>
      </c>
    </row>
    <row r="83" spans="1:13" x14ac:dyDescent="0.3">
      <c r="A83" s="105" t="s">
        <v>143</v>
      </c>
      <c r="B83" s="2"/>
      <c r="C83" s="2"/>
      <c r="D83" s="2"/>
      <c r="E83" s="2"/>
      <c r="F83" s="2"/>
      <c r="G83" s="2">
        <v>2666000000</v>
      </c>
      <c r="H83" s="2">
        <v>2607000000</v>
      </c>
      <c r="I83" s="2">
        <v>2819000000</v>
      </c>
      <c r="J83" s="2">
        <v>2960000000</v>
      </c>
      <c r="K83" s="2"/>
      <c r="L83" s="2"/>
      <c r="M83" s="108">
        <v>11052000000</v>
      </c>
    </row>
    <row r="84" spans="1:13" x14ac:dyDescent="0.3">
      <c r="A84" s="105" t="s">
        <v>144</v>
      </c>
      <c r="B84" s="2"/>
      <c r="C84" s="2"/>
      <c r="D84" s="2"/>
      <c r="E84" s="2"/>
      <c r="F84" s="2"/>
      <c r="G84" s="2">
        <v>3214591000</v>
      </c>
      <c r="H84" s="2">
        <v>4108269000</v>
      </c>
      <c r="I84" s="2">
        <v>4501223000</v>
      </c>
      <c r="J84" s="2">
        <v>3904384000</v>
      </c>
      <c r="K84" s="2"/>
      <c r="L84" s="2"/>
      <c r="M84" s="108">
        <v>15728467000</v>
      </c>
    </row>
    <row r="85" spans="1:13" x14ac:dyDescent="0.3">
      <c r="A85" s="105" t="s">
        <v>146</v>
      </c>
      <c r="B85" s="2"/>
      <c r="C85" s="2"/>
      <c r="D85" s="2"/>
      <c r="E85" s="2"/>
      <c r="F85" s="2"/>
      <c r="G85" s="2">
        <v>17301000000</v>
      </c>
      <c r="H85" s="2">
        <v>19221000000</v>
      </c>
      <c r="I85" s="2">
        <v>19110000000</v>
      </c>
      <c r="J85" s="2">
        <v>17509000000</v>
      </c>
      <c r="K85" s="2"/>
      <c r="L85" s="2"/>
      <c r="M85" s="108">
        <v>73141000000</v>
      </c>
    </row>
    <row r="86" spans="1:13" x14ac:dyDescent="0.3">
      <c r="A86" s="105" t="s">
        <v>148</v>
      </c>
      <c r="B86" s="2"/>
      <c r="C86" s="2"/>
      <c r="D86" s="2"/>
      <c r="E86" s="2"/>
      <c r="F86" s="2"/>
      <c r="G86" s="2">
        <v>6566000000</v>
      </c>
      <c r="H86" s="2">
        <v>7179000000</v>
      </c>
      <c r="I86" s="2">
        <v>6456000000</v>
      </c>
      <c r="J86" s="2">
        <v>6399000000</v>
      </c>
      <c r="K86" s="2"/>
      <c r="L86" s="2"/>
      <c r="M86" s="108">
        <v>26600000000</v>
      </c>
    </row>
    <row r="87" spans="1:13" x14ac:dyDescent="0.3">
      <c r="A87" s="105" t="s">
        <v>149</v>
      </c>
      <c r="B87" s="2"/>
      <c r="C87" s="2"/>
      <c r="D87" s="2"/>
      <c r="E87" s="2"/>
      <c r="F87" s="2">
        <v>8110000000</v>
      </c>
      <c r="G87" s="2">
        <v>10863000000</v>
      </c>
      <c r="H87" s="2">
        <v>16560000000</v>
      </c>
      <c r="I87" s="2">
        <v>22760000000</v>
      </c>
      <c r="J87" s="2"/>
      <c r="K87" s="2"/>
      <c r="L87" s="2"/>
      <c r="M87" s="108">
        <v>58293000000</v>
      </c>
    </row>
    <row r="88" spans="1:13" x14ac:dyDescent="0.3">
      <c r="A88" s="105" t="s">
        <v>150</v>
      </c>
      <c r="B88" s="2"/>
      <c r="C88" s="2"/>
      <c r="D88" s="2"/>
      <c r="E88" s="2"/>
      <c r="F88" s="2">
        <v>7452000000</v>
      </c>
      <c r="G88" s="2">
        <v>8106000000</v>
      </c>
      <c r="H88" s="2">
        <v>9226000000</v>
      </c>
      <c r="I88" s="2">
        <v>7386000000</v>
      </c>
      <c r="J88" s="2"/>
      <c r="K88" s="2"/>
      <c r="L88" s="2"/>
      <c r="M88" s="108">
        <v>32170000000</v>
      </c>
    </row>
    <row r="89" spans="1:13" x14ac:dyDescent="0.3">
      <c r="A89" s="105" t="s">
        <v>151</v>
      </c>
      <c r="B89" s="2"/>
      <c r="C89" s="2"/>
      <c r="D89" s="2"/>
      <c r="E89" s="2"/>
      <c r="F89" s="2">
        <v>23771000000</v>
      </c>
      <c r="G89" s="2">
        <v>24176000000</v>
      </c>
      <c r="H89" s="2">
        <v>23869000000</v>
      </c>
      <c r="I89" s="2">
        <v>25038000000</v>
      </c>
      <c r="J89" s="2"/>
      <c r="K89" s="2"/>
      <c r="L89" s="2"/>
      <c r="M89" s="108">
        <v>96854000000</v>
      </c>
    </row>
    <row r="90" spans="1:13" x14ac:dyDescent="0.3">
      <c r="A90" s="105" t="s">
        <v>152</v>
      </c>
      <c r="B90" s="2"/>
      <c r="C90" s="2"/>
      <c r="D90" s="2"/>
      <c r="E90" s="2"/>
      <c r="F90" s="2">
        <v>1204546000</v>
      </c>
      <c r="G90" s="2">
        <v>1746278000</v>
      </c>
      <c r="H90" s="2">
        <v>2173011000</v>
      </c>
      <c r="I90" s="2">
        <v>1357150000</v>
      </c>
      <c r="J90" s="2"/>
      <c r="K90" s="2"/>
      <c r="L90" s="2"/>
      <c r="M90" s="108">
        <v>6480985000</v>
      </c>
    </row>
    <row r="91" spans="1:13" x14ac:dyDescent="0.3">
      <c r="A91" s="105" t="s">
        <v>153</v>
      </c>
      <c r="B91" s="2"/>
      <c r="C91" s="2"/>
      <c r="D91" s="2"/>
      <c r="E91" s="2"/>
      <c r="F91" s="2"/>
      <c r="G91" s="2">
        <v>4474000000</v>
      </c>
      <c r="H91" s="2">
        <v>4979000000</v>
      </c>
      <c r="I91" s="2">
        <v>5244000000</v>
      </c>
      <c r="J91" s="2">
        <v>5259000000</v>
      </c>
      <c r="K91" s="2"/>
      <c r="L91" s="2"/>
      <c r="M91" s="108">
        <v>19956000000</v>
      </c>
    </row>
    <row r="92" spans="1:13" x14ac:dyDescent="0.3">
      <c r="A92" s="105" t="s">
        <v>155</v>
      </c>
      <c r="B92" s="2"/>
      <c r="C92" s="2"/>
      <c r="D92" s="2"/>
      <c r="E92" s="2"/>
      <c r="F92" s="2"/>
      <c r="G92" s="2">
        <v>1587725000</v>
      </c>
      <c r="H92" s="2">
        <v>1717776000</v>
      </c>
      <c r="I92" s="2">
        <v>1797060000</v>
      </c>
      <c r="J92" s="2">
        <v>1966814000</v>
      </c>
      <c r="K92" s="2"/>
      <c r="L92" s="2"/>
      <c r="M92" s="108">
        <v>7069375000</v>
      </c>
    </row>
    <row r="93" spans="1:13" x14ac:dyDescent="0.3">
      <c r="A93" s="105" t="s">
        <v>157</v>
      </c>
      <c r="B93" s="2"/>
      <c r="C93" s="2"/>
      <c r="D93" s="2"/>
      <c r="E93" s="2"/>
      <c r="F93" s="2"/>
      <c r="G93" s="2">
        <v>105156000000</v>
      </c>
      <c r="H93" s="2">
        <v>112640000000</v>
      </c>
      <c r="I93" s="2">
        <v>116199000000</v>
      </c>
      <c r="J93" s="2">
        <v>118719000000</v>
      </c>
      <c r="K93" s="2"/>
      <c r="L93" s="2"/>
      <c r="M93" s="108">
        <v>452714000000</v>
      </c>
    </row>
    <row r="94" spans="1:13" x14ac:dyDescent="0.3">
      <c r="A94" s="105" t="s">
        <v>159</v>
      </c>
      <c r="B94" s="2">
        <v>1577000</v>
      </c>
      <c r="C94" s="2">
        <v>1514000</v>
      </c>
      <c r="D94" s="2">
        <v>79562000</v>
      </c>
      <c r="E94" s="2">
        <v>99642000</v>
      </c>
      <c r="F94" s="2"/>
      <c r="G94" s="2"/>
      <c r="H94" s="2"/>
      <c r="I94" s="2"/>
      <c r="J94" s="2"/>
      <c r="K94" s="2"/>
      <c r="L94" s="2"/>
      <c r="M94" s="108">
        <v>182295000</v>
      </c>
    </row>
    <row r="95" spans="1:13" x14ac:dyDescent="0.3">
      <c r="A95" s="105" t="s">
        <v>161</v>
      </c>
      <c r="B95" s="2"/>
      <c r="C95" s="2"/>
      <c r="D95" s="2"/>
      <c r="E95" s="2"/>
      <c r="F95" s="2"/>
      <c r="G95" s="2">
        <v>8052000000</v>
      </c>
      <c r="H95" s="2">
        <v>8268000000</v>
      </c>
      <c r="I95" s="2">
        <v>8082000000</v>
      </c>
      <c r="J95" s="2">
        <v>7961000000</v>
      </c>
      <c r="K95" s="2"/>
      <c r="L95" s="2"/>
      <c r="M95" s="108">
        <v>32363000000</v>
      </c>
    </row>
    <row r="96" spans="1:13" x14ac:dyDescent="0.3">
      <c r="A96" s="105" t="s">
        <v>162</v>
      </c>
      <c r="B96" s="2"/>
      <c r="C96" s="2"/>
      <c r="D96" s="2"/>
      <c r="E96" s="2"/>
      <c r="F96" s="2"/>
      <c r="G96" s="2">
        <v>3050195000</v>
      </c>
      <c r="H96" s="2">
        <v>4071003000</v>
      </c>
      <c r="I96" s="2">
        <v>5373586000</v>
      </c>
      <c r="J96" s="2">
        <v>6667216000</v>
      </c>
      <c r="K96" s="2"/>
      <c r="L96" s="2"/>
      <c r="M96" s="108">
        <v>19162000000</v>
      </c>
    </row>
    <row r="97" spans="1:13" x14ac:dyDescent="0.3">
      <c r="A97" s="105" t="s">
        <v>163</v>
      </c>
      <c r="B97" s="2"/>
      <c r="C97" s="2"/>
      <c r="D97" s="2"/>
      <c r="E97" s="2"/>
      <c r="F97" s="2"/>
      <c r="G97" s="2">
        <v>48607000000</v>
      </c>
      <c r="H97" s="2">
        <v>47142000000</v>
      </c>
      <c r="I97" s="2">
        <v>49161000000</v>
      </c>
      <c r="J97" s="2">
        <v>49247000000</v>
      </c>
      <c r="K97" s="2"/>
      <c r="L97" s="2"/>
      <c r="M97" s="108">
        <v>194157000000</v>
      </c>
    </row>
    <row r="98" spans="1:13" x14ac:dyDescent="0.3">
      <c r="A98" s="105" t="s">
        <v>165</v>
      </c>
      <c r="B98" s="2"/>
      <c r="C98" s="2"/>
      <c r="D98" s="2"/>
      <c r="E98" s="2"/>
      <c r="F98" s="2"/>
      <c r="G98" s="2"/>
      <c r="H98" s="2"/>
      <c r="I98" s="2">
        <v>4069746000</v>
      </c>
      <c r="J98" s="2">
        <v>4250447000</v>
      </c>
      <c r="K98" s="2"/>
      <c r="L98" s="2"/>
      <c r="M98" s="108">
        <v>8320193000</v>
      </c>
    </row>
    <row r="99" spans="1:13" x14ac:dyDescent="0.3">
      <c r="A99" s="105" t="s">
        <v>167</v>
      </c>
      <c r="B99" s="2"/>
      <c r="C99" s="2"/>
      <c r="D99" s="2"/>
      <c r="E99" s="2"/>
      <c r="F99" s="2"/>
      <c r="G99" s="2">
        <v>12026000000</v>
      </c>
      <c r="H99" s="2">
        <v>12669000000</v>
      </c>
      <c r="I99" s="2">
        <v>11811000000</v>
      </c>
      <c r="J99" s="2">
        <v>11069000000</v>
      </c>
      <c r="K99" s="2"/>
      <c r="L99" s="2"/>
      <c r="M99" s="108">
        <v>47575000000</v>
      </c>
    </row>
    <row r="100" spans="1:13" x14ac:dyDescent="0.3">
      <c r="A100" s="105" t="s">
        <v>169</v>
      </c>
      <c r="B100" s="2"/>
      <c r="C100" s="2"/>
      <c r="D100" s="2"/>
      <c r="E100" s="2"/>
      <c r="F100" s="2"/>
      <c r="G100" s="2">
        <v>4245964000</v>
      </c>
      <c r="H100" s="2">
        <v>4193844000</v>
      </c>
      <c r="I100" s="2">
        <v>4476886000</v>
      </c>
      <c r="J100" s="2">
        <v>4905458000</v>
      </c>
      <c r="K100" s="2"/>
      <c r="L100" s="2"/>
      <c r="M100" s="108">
        <v>17822152000</v>
      </c>
    </row>
    <row r="101" spans="1:13" x14ac:dyDescent="0.3">
      <c r="A101" s="105" t="s">
        <v>171</v>
      </c>
      <c r="B101" s="2"/>
      <c r="C101" s="2"/>
      <c r="D101" s="2"/>
      <c r="E101" s="2"/>
      <c r="F101" s="2">
        <v>18376000000</v>
      </c>
      <c r="G101" s="2">
        <v>18095000000</v>
      </c>
      <c r="H101" s="2">
        <v>18031000000</v>
      </c>
      <c r="I101" s="2">
        <v>17900000000</v>
      </c>
      <c r="J101" s="2"/>
      <c r="K101" s="2"/>
      <c r="L101" s="2"/>
      <c r="M101" s="108">
        <v>72402000000</v>
      </c>
    </row>
    <row r="102" spans="1:13" x14ac:dyDescent="0.3">
      <c r="A102" s="105" t="s">
        <v>174</v>
      </c>
      <c r="B102" s="2"/>
      <c r="C102" s="2"/>
      <c r="D102" s="2"/>
      <c r="E102" s="2"/>
      <c r="F102" s="2">
        <v>7346472000</v>
      </c>
      <c r="G102" s="2">
        <v>8843200000</v>
      </c>
      <c r="H102" s="2">
        <v>10262700000</v>
      </c>
      <c r="I102" s="2">
        <v>12416000000</v>
      </c>
      <c r="J102" s="2"/>
      <c r="K102" s="2"/>
      <c r="L102" s="2"/>
      <c r="M102" s="108">
        <v>38868372000</v>
      </c>
    </row>
    <row r="103" spans="1:13" x14ac:dyDescent="0.3">
      <c r="A103" s="105" t="s">
        <v>175</v>
      </c>
      <c r="B103" s="2"/>
      <c r="C103" s="2"/>
      <c r="D103" s="2"/>
      <c r="E103" s="2"/>
      <c r="F103" s="2"/>
      <c r="G103" s="2">
        <v>2918434000</v>
      </c>
      <c r="H103" s="2">
        <v>3142856000</v>
      </c>
      <c r="I103" s="2">
        <v>3275594000</v>
      </c>
      <c r="J103" s="2">
        <v>3418265000</v>
      </c>
      <c r="K103" s="2"/>
      <c r="L103" s="2"/>
      <c r="M103" s="108">
        <v>12755149000</v>
      </c>
    </row>
    <row r="104" spans="1:13" x14ac:dyDescent="0.3">
      <c r="A104" s="105" t="s">
        <v>176</v>
      </c>
      <c r="B104" s="2"/>
      <c r="C104" s="2"/>
      <c r="D104" s="2"/>
      <c r="E104" s="2"/>
      <c r="F104" s="2"/>
      <c r="G104" s="2">
        <v>126761000000</v>
      </c>
      <c r="H104" s="2">
        <v>139367000000</v>
      </c>
      <c r="I104" s="2">
        <v>153290000000</v>
      </c>
      <c r="J104" s="2">
        <v>177526000000</v>
      </c>
      <c r="K104" s="2"/>
      <c r="L104" s="2"/>
      <c r="M104" s="108">
        <v>596944000000</v>
      </c>
    </row>
    <row r="105" spans="1:13" x14ac:dyDescent="0.3">
      <c r="A105" s="105" t="s">
        <v>178</v>
      </c>
      <c r="B105" s="2"/>
      <c r="C105" s="2"/>
      <c r="D105" s="2"/>
      <c r="E105" s="2"/>
      <c r="F105" s="2">
        <v>230590000000</v>
      </c>
      <c r="G105" s="2">
        <v>220156000000</v>
      </c>
      <c r="H105" s="2">
        <v>200494000000</v>
      </c>
      <c r="I105" s="2">
        <v>129925000000</v>
      </c>
      <c r="J105" s="2"/>
      <c r="K105" s="2"/>
      <c r="L105" s="2"/>
      <c r="M105" s="108">
        <v>781165000000</v>
      </c>
    </row>
    <row r="106" spans="1:13" x14ac:dyDescent="0.3">
      <c r="A106" s="105" t="s">
        <v>179</v>
      </c>
      <c r="B106" s="2"/>
      <c r="C106" s="2"/>
      <c r="D106" s="2"/>
      <c r="E106" s="2"/>
      <c r="F106" s="2">
        <v>1819814000</v>
      </c>
      <c r="G106" s="2">
        <v>2319919000</v>
      </c>
      <c r="H106" s="2">
        <v>2660147000</v>
      </c>
      <c r="I106" s="2">
        <v>1803573000</v>
      </c>
      <c r="J106" s="2"/>
      <c r="K106" s="2"/>
      <c r="L106" s="2"/>
      <c r="M106" s="108">
        <v>8603453000</v>
      </c>
    </row>
    <row r="107" spans="1:13" x14ac:dyDescent="0.3">
      <c r="A107" s="105" t="s">
        <v>180</v>
      </c>
      <c r="B107" s="2"/>
      <c r="C107" s="2"/>
      <c r="D107" s="2"/>
      <c r="E107" s="2"/>
      <c r="F107" s="2">
        <v>12835000000</v>
      </c>
      <c r="G107" s="2">
        <v>13120000000</v>
      </c>
      <c r="H107" s="2">
        <v>12436000000</v>
      </c>
      <c r="I107" s="2">
        <v>11683000000</v>
      </c>
      <c r="J107" s="2"/>
      <c r="K107" s="2"/>
      <c r="L107" s="2"/>
      <c r="M107" s="108">
        <v>50074000000</v>
      </c>
    </row>
    <row r="108" spans="1:13" x14ac:dyDescent="0.3">
      <c r="A108" s="105" t="s">
        <v>181</v>
      </c>
      <c r="B108" s="2"/>
      <c r="C108" s="2"/>
      <c r="D108" s="2"/>
      <c r="E108" s="2"/>
      <c r="F108" s="2"/>
      <c r="G108" s="2">
        <v>37773000000</v>
      </c>
      <c r="H108" s="2">
        <v>40362000000</v>
      </c>
      <c r="I108" s="2">
        <v>40704000000</v>
      </c>
      <c r="J108" s="2">
        <v>39639000000</v>
      </c>
      <c r="K108" s="2"/>
      <c r="L108" s="2"/>
      <c r="M108" s="108">
        <v>158478000000</v>
      </c>
    </row>
    <row r="109" spans="1:13" x14ac:dyDescent="0.3">
      <c r="A109" s="105" t="s">
        <v>182</v>
      </c>
      <c r="B109" s="2"/>
      <c r="C109" s="2"/>
      <c r="D109" s="2"/>
      <c r="E109" s="2"/>
      <c r="F109" s="2"/>
      <c r="G109" s="2">
        <v>28998000000</v>
      </c>
      <c r="H109" s="2">
        <v>28406000000</v>
      </c>
      <c r="I109" s="2">
        <v>25130000000</v>
      </c>
      <c r="J109" s="2">
        <v>24594000000</v>
      </c>
      <c r="K109" s="2"/>
      <c r="L109" s="2"/>
      <c r="M109" s="108">
        <v>107128000000</v>
      </c>
    </row>
    <row r="110" spans="1:13" x14ac:dyDescent="0.3">
      <c r="A110" s="105" t="s">
        <v>184</v>
      </c>
      <c r="B110" s="2"/>
      <c r="C110" s="2"/>
      <c r="D110" s="2"/>
      <c r="E110" s="2"/>
      <c r="F110" s="2"/>
      <c r="G110" s="2">
        <v>37795400000</v>
      </c>
      <c r="H110" s="2">
        <v>36066900000</v>
      </c>
      <c r="I110" s="2">
        <v>28862800000</v>
      </c>
      <c r="J110" s="2">
        <v>26644000000</v>
      </c>
      <c r="K110" s="2"/>
      <c r="L110" s="2"/>
      <c r="M110" s="108">
        <v>129369100000</v>
      </c>
    </row>
    <row r="111" spans="1:13" x14ac:dyDescent="0.3">
      <c r="A111" s="105" t="s">
        <v>185</v>
      </c>
      <c r="B111" s="2"/>
      <c r="C111" s="2"/>
      <c r="D111" s="2"/>
      <c r="E111" s="2"/>
      <c r="F111" s="2">
        <v>8984000000</v>
      </c>
      <c r="G111" s="2">
        <v>9370000000</v>
      </c>
      <c r="H111" s="2">
        <v>9611000000</v>
      </c>
      <c r="I111" s="2">
        <v>10002000000</v>
      </c>
      <c r="J111" s="2"/>
      <c r="K111" s="2"/>
      <c r="L111" s="2"/>
      <c r="M111" s="108">
        <v>37967000000</v>
      </c>
    </row>
    <row r="112" spans="1:13" x14ac:dyDescent="0.3">
      <c r="A112" s="105" t="s">
        <v>186</v>
      </c>
      <c r="B112" s="2"/>
      <c r="C112" s="2"/>
      <c r="D112" s="2"/>
      <c r="E112" s="2"/>
      <c r="F112" s="2"/>
      <c r="G112" s="2">
        <v>16022128000</v>
      </c>
      <c r="H112" s="2">
        <v>17504167000</v>
      </c>
      <c r="I112" s="2">
        <v>18909588000</v>
      </c>
      <c r="J112" s="2">
        <v>20368562000</v>
      </c>
      <c r="K112" s="2"/>
      <c r="L112" s="2"/>
      <c r="M112" s="108">
        <v>72804445000</v>
      </c>
    </row>
    <row r="113" spans="1:13" x14ac:dyDescent="0.3">
      <c r="A113" s="105" t="s">
        <v>188</v>
      </c>
      <c r="B113" s="2"/>
      <c r="C113" s="2"/>
      <c r="D113" s="2"/>
      <c r="E113" s="2"/>
      <c r="F113" s="2">
        <v>7383000000</v>
      </c>
      <c r="G113" s="2">
        <v>7146000000</v>
      </c>
      <c r="H113" s="2">
        <v>7435000000</v>
      </c>
      <c r="I113" s="2">
        <v>7493000000</v>
      </c>
      <c r="J113" s="2"/>
      <c r="K113" s="2"/>
      <c r="L113" s="2"/>
      <c r="M113" s="108">
        <v>29457000000</v>
      </c>
    </row>
    <row r="114" spans="1:13" x14ac:dyDescent="0.3">
      <c r="A114" s="105" t="s">
        <v>190</v>
      </c>
      <c r="B114" s="2"/>
      <c r="C114" s="2"/>
      <c r="D114" s="2"/>
      <c r="E114" s="2"/>
      <c r="F114" s="2"/>
      <c r="G114" s="2">
        <v>6259300000</v>
      </c>
      <c r="H114" s="2">
        <v>8024900000</v>
      </c>
      <c r="I114" s="2">
        <v>10824000000</v>
      </c>
      <c r="J114" s="2">
        <v>12157400000</v>
      </c>
      <c r="K114" s="2"/>
      <c r="L114" s="2"/>
      <c r="M114" s="108">
        <v>37265600000</v>
      </c>
    </row>
    <row r="115" spans="1:13" x14ac:dyDescent="0.3">
      <c r="A115" s="105" t="s">
        <v>192</v>
      </c>
      <c r="B115" s="2"/>
      <c r="C115" s="2"/>
      <c r="D115" s="2"/>
      <c r="E115" s="2"/>
      <c r="F115" s="2">
        <v>18260400000</v>
      </c>
      <c r="G115" s="2">
        <v>18283100000</v>
      </c>
      <c r="H115" s="2">
        <v>19154000000</v>
      </c>
      <c r="I115" s="2">
        <v>20563100000</v>
      </c>
      <c r="J115" s="2"/>
      <c r="K115" s="2"/>
      <c r="L115" s="2"/>
      <c r="M115" s="108">
        <v>76260600000</v>
      </c>
    </row>
    <row r="116" spans="1:13" x14ac:dyDescent="0.3">
      <c r="A116" s="105" t="s">
        <v>193</v>
      </c>
      <c r="B116" s="2"/>
      <c r="C116" s="2"/>
      <c r="D116" s="2"/>
      <c r="E116" s="2"/>
      <c r="F116" s="2"/>
      <c r="G116" s="2">
        <v>45041000000</v>
      </c>
      <c r="H116" s="2">
        <v>48813000000</v>
      </c>
      <c r="I116" s="2">
        <v>52465000000</v>
      </c>
      <c r="J116" s="2">
        <v>55632000000</v>
      </c>
      <c r="K116" s="2"/>
      <c r="L116" s="2"/>
      <c r="M116" s="108">
        <v>201951000000</v>
      </c>
    </row>
    <row r="117" spans="1:13" x14ac:dyDescent="0.3">
      <c r="A117" s="105" t="s">
        <v>195</v>
      </c>
      <c r="B117" s="2"/>
      <c r="C117" s="2"/>
      <c r="D117" s="2"/>
      <c r="E117" s="2"/>
      <c r="F117" s="2"/>
      <c r="G117" s="2">
        <v>5535000000</v>
      </c>
      <c r="H117" s="2">
        <v>6265000000</v>
      </c>
      <c r="I117" s="2">
        <v>6394000000</v>
      </c>
      <c r="J117" s="2">
        <v>6497000000</v>
      </c>
      <c r="K117" s="2"/>
      <c r="L117" s="2"/>
      <c r="M117" s="108">
        <v>24691000000</v>
      </c>
    </row>
    <row r="118" spans="1:13" x14ac:dyDescent="0.3">
      <c r="A118" s="105" t="s">
        <v>196</v>
      </c>
      <c r="B118" s="2"/>
      <c r="C118" s="2"/>
      <c r="D118" s="2"/>
      <c r="E118" s="2"/>
      <c r="F118" s="2"/>
      <c r="G118" s="2">
        <v>5535000000</v>
      </c>
      <c r="H118" s="2">
        <v>6265000000</v>
      </c>
      <c r="I118" s="2">
        <v>6394000000</v>
      </c>
      <c r="J118" s="2">
        <v>6497000000</v>
      </c>
      <c r="K118" s="2"/>
      <c r="L118" s="2"/>
      <c r="M118" s="108">
        <v>24691000000</v>
      </c>
    </row>
    <row r="119" spans="1:13" x14ac:dyDescent="0.3">
      <c r="A119" s="105" t="s">
        <v>197</v>
      </c>
      <c r="B119" s="2"/>
      <c r="C119" s="2"/>
      <c r="D119" s="2"/>
      <c r="E119" s="2"/>
      <c r="F119" s="2"/>
      <c r="G119" s="2">
        <v>15051000000</v>
      </c>
      <c r="H119" s="2">
        <v>15499000000</v>
      </c>
      <c r="I119" s="2">
        <v>15165000000</v>
      </c>
      <c r="J119" s="2">
        <v>16661000000</v>
      </c>
      <c r="K119" s="2"/>
      <c r="L119" s="2"/>
      <c r="M119" s="108">
        <v>62376000000</v>
      </c>
    </row>
    <row r="120" spans="1:13" x14ac:dyDescent="0.3">
      <c r="A120" s="105" t="s">
        <v>198</v>
      </c>
      <c r="B120" s="2"/>
      <c r="C120" s="2"/>
      <c r="D120" s="2"/>
      <c r="E120" s="2"/>
      <c r="F120" s="2">
        <v>1279067000</v>
      </c>
      <c r="G120" s="2">
        <v>1482259000</v>
      </c>
      <c r="H120" s="2">
        <v>1616438000</v>
      </c>
      <c r="I120" s="2">
        <v>1763336000</v>
      </c>
      <c r="J120" s="2"/>
      <c r="K120" s="2"/>
      <c r="L120" s="2"/>
      <c r="M120" s="108">
        <v>6141100000</v>
      </c>
    </row>
    <row r="121" spans="1:13" x14ac:dyDescent="0.3">
      <c r="A121" s="105" t="s">
        <v>199</v>
      </c>
      <c r="B121" s="2"/>
      <c r="C121" s="2"/>
      <c r="D121" s="2"/>
      <c r="E121" s="2"/>
      <c r="F121" s="2"/>
      <c r="G121" s="2">
        <v>7394500000</v>
      </c>
      <c r="H121" s="2">
        <v>7840300000</v>
      </c>
      <c r="I121" s="2">
        <v>8602200000</v>
      </c>
      <c r="J121" s="2">
        <v>15498400000</v>
      </c>
      <c r="K121" s="2"/>
      <c r="L121" s="2"/>
      <c r="M121" s="108">
        <v>39335400000</v>
      </c>
    </row>
    <row r="122" spans="1:13" x14ac:dyDescent="0.3">
      <c r="A122" s="105" t="s">
        <v>200</v>
      </c>
      <c r="B122" s="2"/>
      <c r="C122" s="2"/>
      <c r="D122" s="2"/>
      <c r="E122" s="2"/>
      <c r="F122" s="2">
        <v>1663000000</v>
      </c>
      <c r="G122" s="2">
        <v>1558400000</v>
      </c>
      <c r="H122" s="2">
        <v>1584500000</v>
      </c>
      <c r="I122" s="2">
        <v>1637100000</v>
      </c>
      <c r="J122" s="2"/>
      <c r="K122" s="2"/>
      <c r="L122" s="2"/>
      <c r="M122" s="108">
        <v>6443000000</v>
      </c>
    </row>
    <row r="123" spans="1:13" x14ac:dyDescent="0.3">
      <c r="A123" s="105" t="s">
        <v>202</v>
      </c>
      <c r="B123" s="2"/>
      <c r="C123" s="2"/>
      <c r="D123" s="2"/>
      <c r="E123" s="2"/>
      <c r="F123" s="2"/>
      <c r="G123" s="2">
        <v>7155096000</v>
      </c>
      <c r="H123" s="2">
        <v>7752728000</v>
      </c>
      <c r="I123" s="2">
        <v>6956311000</v>
      </c>
      <c r="J123" s="2">
        <v>6794342000</v>
      </c>
      <c r="K123" s="2"/>
      <c r="L123" s="2"/>
      <c r="M123" s="108">
        <v>28658477000</v>
      </c>
    </row>
    <row r="124" spans="1:13" x14ac:dyDescent="0.3">
      <c r="A124" s="105" t="s">
        <v>203</v>
      </c>
      <c r="B124" s="2"/>
      <c r="C124" s="2"/>
      <c r="D124" s="2"/>
      <c r="E124" s="2"/>
      <c r="F124" s="2"/>
      <c r="G124" s="2">
        <v>5997000000</v>
      </c>
      <c r="H124" s="2">
        <v>6121000000</v>
      </c>
      <c r="I124" s="2">
        <v>6282000000</v>
      </c>
      <c r="J124" s="2">
        <v>6440000000</v>
      </c>
      <c r="K124" s="2"/>
      <c r="L124" s="2"/>
      <c r="M124" s="108">
        <v>24840000000</v>
      </c>
    </row>
    <row r="125" spans="1:13" x14ac:dyDescent="0.3">
      <c r="A125" s="105" t="s">
        <v>205</v>
      </c>
      <c r="B125" s="2"/>
      <c r="C125" s="2"/>
      <c r="D125" s="2"/>
      <c r="E125" s="2"/>
      <c r="F125" s="2"/>
      <c r="G125" s="2">
        <v>5921000000</v>
      </c>
      <c r="H125" s="2">
        <v>6285600000</v>
      </c>
      <c r="I125" s="2">
        <v>6764000000</v>
      </c>
      <c r="J125" s="2">
        <v>6933500000</v>
      </c>
      <c r="K125" s="2"/>
      <c r="L125" s="2"/>
      <c r="M125" s="108">
        <v>25904100000</v>
      </c>
    </row>
    <row r="126" spans="1:13" x14ac:dyDescent="0.3">
      <c r="A126" s="105" t="s">
        <v>206</v>
      </c>
      <c r="B126" s="2"/>
      <c r="C126" s="2"/>
      <c r="D126" s="2"/>
      <c r="E126" s="2"/>
      <c r="F126" s="2">
        <v>17912000000</v>
      </c>
      <c r="G126" s="2">
        <v>22756000000</v>
      </c>
      <c r="H126" s="2">
        <v>23925000000</v>
      </c>
      <c r="I126" s="2">
        <v>23459000000</v>
      </c>
      <c r="J126" s="2"/>
      <c r="K126" s="2"/>
      <c r="L126" s="2"/>
      <c r="M126" s="108">
        <v>88052000000</v>
      </c>
    </row>
    <row r="127" spans="1:13" x14ac:dyDescent="0.3">
      <c r="A127" s="105" t="s">
        <v>207</v>
      </c>
      <c r="B127" s="2"/>
      <c r="C127" s="2"/>
      <c r="D127" s="2"/>
      <c r="E127" s="2"/>
      <c r="F127" s="2">
        <v>8186280000</v>
      </c>
      <c r="G127" s="2">
        <v>11764050000</v>
      </c>
      <c r="H127" s="2">
        <v>12795106000</v>
      </c>
      <c r="I127" s="2">
        <v>13781837000</v>
      </c>
      <c r="J127" s="2"/>
      <c r="K127" s="2"/>
      <c r="L127" s="2"/>
      <c r="M127" s="108">
        <v>46527273000</v>
      </c>
    </row>
    <row r="128" spans="1:13" x14ac:dyDescent="0.3">
      <c r="A128" s="105" t="s">
        <v>208</v>
      </c>
      <c r="B128" s="2"/>
      <c r="C128" s="2"/>
      <c r="D128" s="2"/>
      <c r="E128" s="2"/>
      <c r="F128" s="2"/>
      <c r="G128" s="2">
        <v>10397000000</v>
      </c>
      <c r="H128" s="2">
        <v>20638000000</v>
      </c>
      <c r="I128" s="2">
        <v>13145000000</v>
      </c>
      <c r="J128" s="2">
        <v>12197000000</v>
      </c>
      <c r="K128" s="2"/>
      <c r="L128" s="2"/>
      <c r="M128" s="108">
        <v>56377000000</v>
      </c>
    </row>
    <row r="129" spans="1:13" x14ac:dyDescent="0.3">
      <c r="A129" s="105" t="s">
        <v>209</v>
      </c>
      <c r="B129" s="2"/>
      <c r="C129" s="2"/>
      <c r="D129" s="2"/>
      <c r="E129" s="2"/>
      <c r="F129" s="2"/>
      <c r="G129" s="2">
        <v>3797000000</v>
      </c>
      <c r="H129" s="2">
        <v>3575000000</v>
      </c>
      <c r="I129" s="2">
        <v>4515000000</v>
      </c>
      <c r="J129" s="2">
        <v>4396000000</v>
      </c>
      <c r="K129" s="2"/>
      <c r="L129" s="2"/>
      <c r="M129" s="108">
        <v>16283000000</v>
      </c>
    </row>
    <row r="130" spans="1:13" x14ac:dyDescent="0.3">
      <c r="A130" s="105" t="s">
        <v>210</v>
      </c>
      <c r="B130" s="2"/>
      <c r="C130" s="2"/>
      <c r="D130" s="2"/>
      <c r="E130" s="2"/>
      <c r="F130" s="2"/>
      <c r="G130" s="2">
        <v>8257000000</v>
      </c>
      <c r="H130" s="2">
        <v>8790000000</v>
      </c>
      <c r="I130" s="2">
        <v>8592000000</v>
      </c>
      <c r="J130" s="2">
        <v>8979000000</v>
      </c>
      <c r="K130" s="2"/>
      <c r="L130" s="2"/>
      <c r="M130" s="108">
        <v>34618000000</v>
      </c>
    </row>
    <row r="131" spans="1:13" x14ac:dyDescent="0.3">
      <c r="A131" s="105" t="s">
        <v>211</v>
      </c>
      <c r="B131" s="2"/>
      <c r="C131" s="2"/>
      <c r="D131" s="2"/>
      <c r="E131" s="2"/>
      <c r="F131" s="2">
        <v>11838700000</v>
      </c>
      <c r="G131" s="2">
        <v>13253400000</v>
      </c>
      <c r="H131" s="2">
        <v>14280500000</v>
      </c>
      <c r="I131" s="2">
        <v>13545100000</v>
      </c>
      <c r="J131" s="2"/>
      <c r="K131" s="2"/>
      <c r="L131" s="2"/>
      <c r="M131" s="108">
        <v>52917700000</v>
      </c>
    </row>
    <row r="132" spans="1:13" x14ac:dyDescent="0.3">
      <c r="A132" s="105" t="s">
        <v>212</v>
      </c>
      <c r="B132" s="2"/>
      <c r="C132" s="2"/>
      <c r="D132" s="2"/>
      <c r="E132" s="2"/>
      <c r="F132" s="2"/>
      <c r="G132" s="2">
        <v>12354000000</v>
      </c>
      <c r="H132" s="2">
        <v>12919000000</v>
      </c>
      <c r="I132" s="2">
        <v>12554000000</v>
      </c>
      <c r="J132" s="2">
        <v>12075000000</v>
      </c>
      <c r="K132" s="2"/>
      <c r="L132" s="2"/>
      <c r="M132" s="108">
        <v>49902000000</v>
      </c>
    </row>
    <row r="133" spans="1:13" x14ac:dyDescent="0.3">
      <c r="A133" s="105" t="s">
        <v>213</v>
      </c>
      <c r="B133" s="2"/>
      <c r="C133" s="2"/>
      <c r="D133" s="2"/>
      <c r="E133" s="2"/>
      <c r="F133" s="2">
        <v>2073000000</v>
      </c>
      <c r="G133" s="2">
        <v>2303900000</v>
      </c>
      <c r="H133" s="2">
        <v>2436400000</v>
      </c>
      <c r="I133" s="2">
        <v>2663600000</v>
      </c>
      <c r="J133" s="2"/>
      <c r="K133" s="2"/>
      <c r="L133" s="2"/>
      <c r="M133" s="108">
        <v>9476900000</v>
      </c>
    </row>
    <row r="134" spans="1:13" x14ac:dyDescent="0.3">
      <c r="A134" s="105" t="s">
        <v>214</v>
      </c>
      <c r="B134" s="2"/>
      <c r="C134" s="2"/>
      <c r="D134" s="2"/>
      <c r="E134" s="2"/>
      <c r="F134" s="2">
        <v>11862000000</v>
      </c>
      <c r="G134" s="2">
        <v>12581000000</v>
      </c>
      <c r="H134" s="2">
        <v>13413000000</v>
      </c>
      <c r="I134" s="2">
        <v>11524000000</v>
      </c>
      <c r="J134" s="2"/>
      <c r="K134" s="2"/>
      <c r="L134" s="2"/>
      <c r="M134" s="108">
        <v>49380000000</v>
      </c>
    </row>
    <row r="135" spans="1:13" x14ac:dyDescent="0.3">
      <c r="A135" s="105" t="s">
        <v>215</v>
      </c>
      <c r="B135" s="2"/>
      <c r="C135" s="2"/>
      <c r="D135" s="2"/>
      <c r="E135" s="2"/>
      <c r="F135" s="2"/>
      <c r="G135" s="2">
        <v>10181700000</v>
      </c>
      <c r="H135" s="2">
        <v>10968800000</v>
      </c>
      <c r="I135" s="2">
        <v>10780400000</v>
      </c>
      <c r="J135" s="2">
        <v>11262300000</v>
      </c>
      <c r="K135" s="2"/>
      <c r="L135" s="2"/>
      <c r="M135" s="108">
        <v>43193200000</v>
      </c>
    </row>
    <row r="136" spans="1:13" x14ac:dyDescent="0.3">
      <c r="A136" s="105" t="s">
        <v>216</v>
      </c>
      <c r="B136" s="2"/>
      <c r="C136" s="2"/>
      <c r="D136" s="2"/>
      <c r="E136" s="2"/>
      <c r="F136" s="2">
        <v>8102000000</v>
      </c>
      <c r="G136" s="2">
        <v>9350000000</v>
      </c>
      <c r="H136" s="2">
        <v>9527000000</v>
      </c>
      <c r="I136" s="2">
        <v>9648000000</v>
      </c>
      <c r="J136" s="2"/>
      <c r="K136" s="2"/>
      <c r="L136" s="2"/>
      <c r="M136" s="108">
        <v>36627000000</v>
      </c>
    </row>
    <row r="137" spans="1:13" x14ac:dyDescent="0.3">
      <c r="A137" s="105" t="s">
        <v>217</v>
      </c>
      <c r="B137" s="2"/>
      <c r="C137" s="2"/>
      <c r="D137" s="2"/>
      <c r="E137" s="2"/>
      <c r="F137" s="2"/>
      <c r="G137" s="2">
        <v>24669000000</v>
      </c>
      <c r="H137" s="2">
        <v>17733000000</v>
      </c>
      <c r="I137" s="2">
        <v>16249000000</v>
      </c>
      <c r="J137" s="2">
        <v>14522000000</v>
      </c>
      <c r="K137" s="2"/>
      <c r="L137" s="2"/>
      <c r="M137" s="108">
        <v>73173000000</v>
      </c>
    </row>
    <row r="138" spans="1:13" x14ac:dyDescent="0.3">
      <c r="A138" s="105" t="s">
        <v>218</v>
      </c>
      <c r="B138" s="2"/>
      <c r="C138" s="2"/>
      <c r="D138" s="2"/>
      <c r="E138" s="2"/>
      <c r="F138" s="2">
        <v>11682636000</v>
      </c>
      <c r="G138" s="2">
        <v>14487118000</v>
      </c>
      <c r="H138" s="2">
        <v>18035340000</v>
      </c>
      <c r="I138" s="2">
        <v>8757428000</v>
      </c>
      <c r="J138" s="2"/>
      <c r="K138" s="2"/>
      <c r="L138" s="2"/>
      <c r="M138" s="108">
        <v>52962522000</v>
      </c>
    </row>
    <row r="139" spans="1:13" x14ac:dyDescent="0.3">
      <c r="A139" s="105" t="s">
        <v>219</v>
      </c>
      <c r="B139" s="2"/>
      <c r="C139" s="2"/>
      <c r="D139" s="2"/>
      <c r="E139" s="2"/>
      <c r="F139" s="2">
        <v>1887376000</v>
      </c>
      <c r="G139" s="2">
        <v>2152766000</v>
      </c>
      <c r="H139" s="2">
        <v>2443776000</v>
      </c>
      <c r="I139" s="2">
        <v>2725867000</v>
      </c>
      <c r="J139" s="2"/>
      <c r="K139" s="2"/>
      <c r="L139" s="2"/>
      <c r="M139" s="108">
        <v>9209785000</v>
      </c>
    </row>
    <row r="140" spans="1:13" x14ac:dyDescent="0.3">
      <c r="A140" s="105" t="s">
        <v>220</v>
      </c>
      <c r="B140" s="2"/>
      <c r="C140" s="2"/>
      <c r="D140" s="2"/>
      <c r="E140" s="2"/>
      <c r="F140" s="2">
        <v>1747502000</v>
      </c>
      <c r="G140" s="2">
        <v>2387702000</v>
      </c>
      <c r="H140" s="2">
        <v>2614748000</v>
      </c>
      <c r="I140" s="2">
        <v>2744965000</v>
      </c>
      <c r="J140" s="2"/>
      <c r="K140" s="2"/>
      <c r="L140" s="2"/>
      <c r="M140" s="108">
        <v>9494917000</v>
      </c>
    </row>
    <row r="141" spans="1:13" x14ac:dyDescent="0.3">
      <c r="A141" s="105" t="s">
        <v>221</v>
      </c>
      <c r="B141" s="2"/>
      <c r="C141" s="2"/>
      <c r="D141" s="2"/>
      <c r="E141" s="2"/>
      <c r="F141" s="2"/>
      <c r="G141" s="2">
        <v>1859177000</v>
      </c>
      <c r="H141" s="2">
        <v>2388768000</v>
      </c>
      <c r="I141" s="2">
        <v>1954000000</v>
      </c>
      <c r="J141" s="2">
        <v>1857339000</v>
      </c>
      <c r="K141" s="2"/>
      <c r="L141" s="2"/>
      <c r="M141" s="108">
        <v>8059284000</v>
      </c>
    </row>
    <row r="142" spans="1:13" x14ac:dyDescent="0.3">
      <c r="A142" s="105" t="s">
        <v>222</v>
      </c>
      <c r="B142" s="2"/>
      <c r="C142" s="2"/>
      <c r="D142" s="2"/>
      <c r="E142" s="2"/>
      <c r="F142" s="2">
        <v>6273787000</v>
      </c>
      <c r="G142" s="2">
        <v>7301204000</v>
      </c>
      <c r="H142" s="2">
        <v>7741856000</v>
      </c>
      <c r="I142" s="2">
        <v>7954827000</v>
      </c>
      <c r="J142" s="2"/>
      <c r="K142" s="2"/>
      <c r="L142" s="2"/>
      <c r="M142" s="108">
        <v>29271674000</v>
      </c>
    </row>
    <row r="143" spans="1:13" x14ac:dyDescent="0.3">
      <c r="A143" s="105" t="s">
        <v>223</v>
      </c>
      <c r="B143" s="2"/>
      <c r="C143" s="2"/>
      <c r="D143" s="2"/>
      <c r="E143" s="2"/>
      <c r="F143" s="2">
        <v>535153000</v>
      </c>
      <c r="G143" s="2">
        <v>610590000</v>
      </c>
      <c r="H143" s="2">
        <v>970938000</v>
      </c>
      <c r="I143" s="2">
        <v>1194407000</v>
      </c>
      <c r="J143" s="2"/>
      <c r="K143" s="2"/>
      <c r="L143" s="2"/>
      <c r="M143" s="108">
        <v>3311088000</v>
      </c>
    </row>
    <row r="144" spans="1:13" x14ac:dyDescent="0.3">
      <c r="A144" s="105" t="s">
        <v>225</v>
      </c>
      <c r="B144" s="2"/>
      <c r="C144" s="2"/>
      <c r="D144" s="2"/>
      <c r="E144" s="2"/>
      <c r="F144" s="2">
        <v>1365000000</v>
      </c>
      <c r="G144" s="2">
        <v>1466000000</v>
      </c>
      <c r="H144" s="2">
        <v>1665000000</v>
      </c>
      <c r="I144" s="2">
        <v>1403000000</v>
      </c>
      <c r="J144" s="2"/>
      <c r="K144" s="2"/>
      <c r="L144" s="2"/>
      <c r="M144" s="108">
        <v>5899000000</v>
      </c>
    </row>
    <row r="145" spans="1:13" x14ac:dyDescent="0.3">
      <c r="A145" s="105" t="s">
        <v>227</v>
      </c>
      <c r="B145" s="2"/>
      <c r="C145" s="2"/>
      <c r="D145" s="2"/>
      <c r="E145" s="2"/>
      <c r="F145" s="2">
        <v>16311000000</v>
      </c>
      <c r="G145" s="2">
        <v>22046000000</v>
      </c>
      <c r="H145" s="2">
        <v>22552000000</v>
      </c>
      <c r="I145" s="2">
        <v>20855000000</v>
      </c>
      <c r="J145" s="2"/>
      <c r="K145" s="2"/>
      <c r="L145" s="2"/>
      <c r="M145" s="108">
        <v>81764000000</v>
      </c>
    </row>
    <row r="146" spans="1:13" x14ac:dyDescent="0.3">
      <c r="A146" s="105" t="s">
        <v>228</v>
      </c>
      <c r="B146" s="2"/>
      <c r="C146" s="2"/>
      <c r="D146" s="2"/>
      <c r="E146" s="2"/>
      <c r="F146" s="2">
        <v>10302079000</v>
      </c>
      <c r="G146" s="2">
        <v>11390947000</v>
      </c>
      <c r="H146" s="2">
        <v>12494921000</v>
      </c>
      <c r="I146" s="2">
        <v>11513251000</v>
      </c>
      <c r="J146" s="2"/>
      <c r="K146" s="2"/>
      <c r="L146" s="2"/>
      <c r="M146" s="108">
        <v>45701198000</v>
      </c>
    </row>
    <row r="147" spans="1:13" x14ac:dyDescent="0.3">
      <c r="A147" s="105" t="s">
        <v>229</v>
      </c>
      <c r="B147" s="2"/>
      <c r="C147" s="2"/>
      <c r="D147" s="2"/>
      <c r="E147" s="2"/>
      <c r="F147" s="2">
        <v>1899600000</v>
      </c>
      <c r="G147" s="2">
        <v>2045500000</v>
      </c>
      <c r="H147" s="2">
        <v>2322900000</v>
      </c>
      <c r="I147" s="2">
        <v>2493700000</v>
      </c>
      <c r="J147" s="2"/>
      <c r="K147" s="2"/>
      <c r="L147" s="2"/>
      <c r="M147" s="108">
        <v>8761700000</v>
      </c>
    </row>
    <row r="148" spans="1:13" x14ac:dyDescent="0.3">
      <c r="A148" s="105" t="s">
        <v>230</v>
      </c>
      <c r="B148" s="2"/>
      <c r="C148" s="2"/>
      <c r="D148" s="2"/>
      <c r="E148" s="2"/>
      <c r="F148" s="2"/>
      <c r="G148" s="2">
        <v>24888000000</v>
      </c>
      <c r="H148" s="2">
        <v>27429000000</v>
      </c>
      <c r="I148" s="2">
        <v>29447000000</v>
      </c>
      <c r="J148" s="2">
        <v>31360000000</v>
      </c>
      <c r="K148" s="2"/>
      <c r="L148" s="2"/>
      <c r="M148" s="108">
        <v>113124000000</v>
      </c>
    </row>
    <row r="149" spans="1:13" x14ac:dyDescent="0.3">
      <c r="A149" s="105" t="s">
        <v>231</v>
      </c>
      <c r="B149" s="2"/>
      <c r="C149" s="2"/>
      <c r="D149" s="2"/>
      <c r="E149" s="2"/>
      <c r="F149" s="2">
        <v>5992215000</v>
      </c>
      <c r="G149" s="2">
        <v>6080257000</v>
      </c>
      <c r="H149" s="2">
        <v>6564721000</v>
      </c>
      <c r="I149" s="2">
        <v>6616632000</v>
      </c>
      <c r="J149" s="2"/>
      <c r="K149" s="2"/>
      <c r="L149" s="2"/>
      <c r="M149" s="108">
        <v>25253825000</v>
      </c>
    </row>
    <row r="150" spans="1:13" x14ac:dyDescent="0.3">
      <c r="A150" s="105" t="s">
        <v>232</v>
      </c>
      <c r="B150" s="2"/>
      <c r="C150" s="2"/>
      <c r="D150" s="2"/>
      <c r="E150" s="2"/>
      <c r="F150" s="2"/>
      <c r="G150" s="2">
        <v>4771259000</v>
      </c>
      <c r="H150" s="2">
        <v>5763485000</v>
      </c>
      <c r="I150" s="2">
        <v>6672317000</v>
      </c>
      <c r="J150" s="2">
        <v>8773564000</v>
      </c>
      <c r="K150" s="2"/>
      <c r="L150" s="2"/>
      <c r="M150" s="108">
        <v>25980625000</v>
      </c>
    </row>
    <row r="151" spans="1:13" x14ac:dyDescent="0.3">
      <c r="A151" s="105" t="s">
        <v>233</v>
      </c>
      <c r="B151" s="2"/>
      <c r="C151" s="2"/>
      <c r="D151" s="2"/>
      <c r="E151" s="2"/>
      <c r="F151" s="2">
        <v>409396000</v>
      </c>
      <c r="G151" s="2">
        <v>520613000</v>
      </c>
      <c r="H151" s="2">
        <v>647155000</v>
      </c>
      <c r="I151" s="2">
        <v>782270000</v>
      </c>
      <c r="J151" s="2"/>
      <c r="K151" s="2"/>
      <c r="L151" s="2"/>
      <c r="M151" s="108">
        <v>2359434000</v>
      </c>
    </row>
    <row r="152" spans="1:13" x14ac:dyDescent="0.3">
      <c r="A152" s="105" t="s">
        <v>234</v>
      </c>
      <c r="B152" s="2"/>
      <c r="C152" s="2"/>
      <c r="D152" s="2"/>
      <c r="E152" s="2"/>
      <c r="F152" s="2"/>
      <c r="G152" s="2">
        <v>146917000000</v>
      </c>
      <c r="H152" s="2">
        <v>144077000000</v>
      </c>
      <c r="I152" s="2">
        <v>149558000000</v>
      </c>
      <c r="J152" s="2">
        <v>151800000000</v>
      </c>
      <c r="K152" s="2"/>
      <c r="L152" s="2"/>
      <c r="M152" s="108">
        <v>592352000000</v>
      </c>
    </row>
    <row r="153" spans="1:13" x14ac:dyDescent="0.3">
      <c r="A153" s="105" t="s">
        <v>236</v>
      </c>
      <c r="B153" s="2"/>
      <c r="C153" s="2"/>
      <c r="D153" s="2"/>
      <c r="E153" s="2"/>
      <c r="F153" s="2"/>
      <c r="G153" s="2">
        <v>3326106000</v>
      </c>
      <c r="H153" s="2">
        <v>3733507000</v>
      </c>
      <c r="I153" s="2">
        <v>3869187000</v>
      </c>
      <c r="J153" s="2">
        <v>3962036000</v>
      </c>
      <c r="K153" s="2"/>
      <c r="L153" s="2"/>
      <c r="M153" s="108">
        <v>14890836000</v>
      </c>
    </row>
    <row r="154" spans="1:13" x14ac:dyDescent="0.3">
      <c r="A154" s="105" t="s">
        <v>237</v>
      </c>
      <c r="B154" s="2"/>
      <c r="C154" s="2"/>
      <c r="D154" s="2"/>
      <c r="E154" s="2"/>
      <c r="F154" s="2"/>
      <c r="G154" s="2">
        <v>7872000000</v>
      </c>
      <c r="H154" s="2">
        <v>12466000000</v>
      </c>
      <c r="I154" s="2">
        <v>17928000000</v>
      </c>
      <c r="J154" s="2">
        <v>27638000000</v>
      </c>
      <c r="K154" s="2"/>
      <c r="L154" s="2"/>
      <c r="M154" s="108">
        <v>65904000000</v>
      </c>
    </row>
    <row r="155" spans="1:13" x14ac:dyDescent="0.3">
      <c r="A155" s="105" t="s">
        <v>238</v>
      </c>
      <c r="B155" s="2"/>
      <c r="C155" s="2"/>
      <c r="D155" s="2"/>
      <c r="E155" s="2"/>
      <c r="F155" s="2">
        <v>3134800000</v>
      </c>
      <c r="G155" s="2">
        <v>3703600000</v>
      </c>
      <c r="H155" s="2">
        <v>4013600000</v>
      </c>
      <c r="I155" s="2">
        <v>4579400000</v>
      </c>
      <c r="J155" s="2"/>
      <c r="K155" s="2"/>
      <c r="L155" s="2"/>
      <c r="M155" s="108">
        <v>15431400000</v>
      </c>
    </row>
    <row r="156" spans="1:13" x14ac:dyDescent="0.3">
      <c r="A156" s="105" t="s">
        <v>239</v>
      </c>
      <c r="B156" s="2"/>
      <c r="C156" s="2"/>
      <c r="D156" s="2"/>
      <c r="E156" s="2"/>
      <c r="F156" s="2">
        <v>18010000000</v>
      </c>
      <c r="G156" s="2">
        <v>20921000000</v>
      </c>
      <c r="H156" s="2">
        <v>21438000000</v>
      </c>
      <c r="I156" s="2">
        <v>15877000000</v>
      </c>
      <c r="J156" s="2"/>
      <c r="K156" s="2"/>
      <c r="L156" s="2"/>
      <c r="M156" s="108">
        <v>76246000000</v>
      </c>
    </row>
    <row r="157" spans="1:13" x14ac:dyDescent="0.3">
      <c r="A157" s="105" t="s">
        <v>241</v>
      </c>
      <c r="B157" s="2"/>
      <c r="C157" s="2"/>
      <c r="D157" s="2"/>
      <c r="E157" s="2"/>
      <c r="F157" s="2"/>
      <c r="G157" s="2">
        <v>44287000000</v>
      </c>
      <c r="H157" s="2">
        <v>45567000000</v>
      </c>
      <c r="I157" s="2">
        <v>47453000000</v>
      </c>
      <c r="J157" s="2">
        <v>50365000000</v>
      </c>
      <c r="K157" s="2"/>
      <c r="L157" s="2"/>
      <c r="M157" s="108">
        <v>187672000000</v>
      </c>
    </row>
    <row r="158" spans="1:13" x14ac:dyDescent="0.3">
      <c r="A158" s="105" t="s">
        <v>242</v>
      </c>
      <c r="B158" s="2"/>
      <c r="C158" s="2"/>
      <c r="D158" s="2"/>
      <c r="E158" s="2"/>
      <c r="F158" s="2">
        <v>15255000000</v>
      </c>
      <c r="G158" s="2">
        <v>14892000000</v>
      </c>
      <c r="H158" s="2">
        <v>15049000000</v>
      </c>
      <c r="I158" s="2">
        <v>15026000000</v>
      </c>
      <c r="J158" s="2"/>
      <c r="K158" s="2"/>
      <c r="L158" s="2"/>
      <c r="M158" s="108">
        <v>60222000000</v>
      </c>
    </row>
    <row r="159" spans="1:13" x14ac:dyDescent="0.3">
      <c r="A159" s="105" t="s">
        <v>243</v>
      </c>
      <c r="B159" s="2"/>
      <c r="C159" s="2"/>
      <c r="D159" s="2"/>
      <c r="E159" s="2"/>
      <c r="F159" s="2"/>
      <c r="G159" s="2">
        <v>1481314000</v>
      </c>
      <c r="H159" s="2">
        <v>1732046000</v>
      </c>
      <c r="I159" s="2">
        <v>1919823000</v>
      </c>
      <c r="J159" s="2">
        <v>1995034000</v>
      </c>
      <c r="K159" s="2"/>
      <c r="L159" s="2"/>
      <c r="M159" s="108">
        <v>7128217000</v>
      </c>
    </row>
    <row r="160" spans="1:13" x14ac:dyDescent="0.3">
      <c r="A160" s="105" t="s">
        <v>244</v>
      </c>
      <c r="B160" s="2"/>
      <c r="C160" s="2"/>
      <c r="D160" s="2"/>
      <c r="E160" s="2"/>
      <c r="F160" s="2">
        <v>5795800000</v>
      </c>
      <c r="G160" s="2">
        <v>6063400000</v>
      </c>
      <c r="H160" s="2">
        <v>6413800000</v>
      </c>
      <c r="I160" s="2">
        <v>6595200000</v>
      </c>
      <c r="J160" s="2"/>
      <c r="K160" s="2"/>
      <c r="L160" s="2"/>
      <c r="M160" s="108">
        <v>24868200000</v>
      </c>
    </row>
    <row r="161" spans="1:13" x14ac:dyDescent="0.3">
      <c r="A161" s="105" t="s">
        <v>245</v>
      </c>
      <c r="B161" s="2"/>
      <c r="C161" s="2"/>
      <c r="D161" s="2"/>
      <c r="E161" s="2"/>
      <c r="F161" s="2">
        <v>4436000000</v>
      </c>
      <c r="G161" s="2">
        <v>4814000000</v>
      </c>
      <c r="H161" s="2">
        <v>5066000000</v>
      </c>
      <c r="I161" s="2">
        <v>5254000000</v>
      </c>
      <c r="J161" s="2"/>
      <c r="K161" s="2"/>
      <c r="L161" s="2"/>
      <c r="M161" s="108">
        <v>19570000000</v>
      </c>
    </row>
    <row r="162" spans="1:13" x14ac:dyDescent="0.3">
      <c r="A162" s="105" t="s">
        <v>246</v>
      </c>
      <c r="B162" s="2"/>
      <c r="C162" s="2"/>
      <c r="D162" s="2"/>
      <c r="E162" s="2"/>
      <c r="F162" s="2"/>
      <c r="G162" s="2">
        <v>6182000000</v>
      </c>
      <c r="H162" s="2">
        <v>6505000000</v>
      </c>
      <c r="I162" s="2">
        <v>7151000000</v>
      </c>
      <c r="J162" s="2">
        <v>7412000000</v>
      </c>
      <c r="K162" s="2"/>
      <c r="L162" s="2"/>
      <c r="M162" s="108">
        <v>27250000000</v>
      </c>
    </row>
    <row r="163" spans="1:13" x14ac:dyDescent="0.3">
      <c r="A163" s="105" t="s">
        <v>248</v>
      </c>
      <c r="B163" s="2"/>
      <c r="C163" s="2"/>
      <c r="D163" s="2"/>
      <c r="E163" s="2"/>
      <c r="F163" s="2">
        <v>1405358000</v>
      </c>
      <c r="G163" s="2">
        <v>1496372000</v>
      </c>
      <c r="H163" s="2">
        <v>1530654000</v>
      </c>
      <c r="I163" s="2">
        <v>1557067000</v>
      </c>
      <c r="J163" s="2"/>
      <c r="K163" s="2"/>
      <c r="L163" s="2"/>
      <c r="M163" s="108">
        <v>5989451000</v>
      </c>
    </row>
    <row r="164" spans="1:13" x14ac:dyDescent="0.3">
      <c r="A164" s="105" t="s">
        <v>250</v>
      </c>
      <c r="B164" s="2"/>
      <c r="C164" s="2"/>
      <c r="D164" s="2"/>
      <c r="E164" s="2"/>
      <c r="F164" s="2"/>
      <c r="G164" s="2">
        <v>27351573000</v>
      </c>
      <c r="H164" s="2">
        <v>21531577000</v>
      </c>
      <c r="I164" s="2">
        <v>18114048000</v>
      </c>
      <c r="J164" s="2">
        <v>19036525000</v>
      </c>
      <c r="K164" s="2"/>
      <c r="L164" s="2"/>
      <c r="M164" s="108">
        <v>86033723000</v>
      </c>
    </row>
    <row r="165" spans="1:13" x14ac:dyDescent="0.3">
      <c r="A165" s="105" t="s">
        <v>252</v>
      </c>
      <c r="B165" s="2"/>
      <c r="C165" s="2"/>
      <c r="D165" s="2"/>
      <c r="E165" s="2"/>
      <c r="F165" s="2"/>
      <c r="G165" s="2">
        <v>4954619000</v>
      </c>
      <c r="H165" s="2">
        <v>4877885000</v>
      </c>
      <c r="I165" s="2">
        <v>4561030000</v>
      </c>
      <c r="J165" s="2">
        <v>3991462000</v>
      </c>
      <c r="K165" s="2"/>
      <c r="L165" s="2"/>
      <c r="M165" s="108">
        <v>18384996000</v>
      </c>
    </row>
    <row r="166" spans="1:13" x14ac:dyDescent="0.3">
      <c r="A166" s="105" t="s">
        <v>253</v>
      </c>
      <c r="B166" s="2"/>
      <c r="C166" s="2"/>
      <c r="D166" s="2"/>
      <c r="E166" s="2"/>
      <c r="F166" s="2">
        <v>3409900000</v>
      </c>
      <c r="G166" s="2">
        <v>3130700000</v>
      </c>
      <c r="H166" s="2">
        <v>3258700000</v>
      </c>
      <c r="I166" s="2">
        <v>3276500000</v>
      </c>
      <c r="J166" s="2"/>
      <c r="K166" s="2"/>
      <c r="L166" s="2"/>
      <c r="M166" s="108">
        <v>13075800000</v>
      </c>
    </row>
    <row r="167" spans="1:13" x14ac:dyDescent="0.3">
      <c r="A167" s="105" t="s">
        <v>254</v>
      </c>
      <c r="B167" s="2"/>
      <c r="C167" s="2"/>
      <c r="D167" s="2"/>
      <c r="E167" s="2"/>
      <c r="F167" s="2"/>
      <c r="G167" s="2">
        <v>637413000</v>
      </c>
      <c r="H167" s="2">
        <v>686090000</v>
      </c>
      <c r="I167" s="2">
        <v>744012000</v>
      </c>
      <c r="J167" s="2">
        <v>801591000</v>
      </c>
      <c r="K167" s="2"/>
      <c r="L167" s="2"/>
      <c r="M167" s="108">
        <v>2869106000</v>
      </c>
    </row>
    <row r="168" spans="1:13" x14ac:dyDescent="0.3">
      <c r="A168" s="105" t="s">
        <v>256</v>
      </c>
      <c r="B168" s="2"/>
      <c r="C168" s="2"/>
      <c r="D168" s="2"/>
      <c r="E168" s="2"/>
      <c r="F168" s="2">
        <v>3368545000</v>
      </c>
      <c r="G168" s="2">
        <v>3309616000</v>
      </c>
      <c r="H168" s="2">
        <v>3391187000</v>
      </c>
      <c r="I168" s="2">
        <v>3578995000</v>
      </c>
      <c r="J168" s="2"/>
      <c r="K168" s="2"/>
      <c r="L168" s="2"/>
      <c r="M168" s="108">
        <v>13648343000</v>
      </c>
    </row>
    <row r="169" spans="1:13" x14ac:dyDescent="0.3">
      <c r="A169" s="105" t="s">
        <v>257</v>
      </c>
      <c r="B169" s="2"/>
      <c r="C169" s="2"/>
      <c r="D169" s="2"/>
      <c r="E169" s="2"/>
      <c r="F169" s="2">
        <v>5011853000</v>
      </c>
      <c r="G169" s="2">
        <v>4762000000</v>
      </c>
      <c r="H169" s="2">
        <v>4772000000</v>
      </c>
      <c r="I169" s="2">
        <v>5576000000</v>
      </c>
      <c r="J169" s="2"/>
      <c r="K169" s="2"/>
      <c r="L169" s="2"/>
      <c r="M169" s="108">
        <v>20121853000</v>
      </c>
    </row>
    <row r="170" spans="1:13" x14ac:dyDescent="0.3">
      <c r="A170" s="105" t="s">
        <v>258</v>
      </c>
      <c r="B170" s="2"/>
      <c r="C170" s="2"/>
      <c r="D170" s="2"/>
      <c r="E170" s="2"/>
      <c r="F170" s="2"/>
      <c r="G170" s="2">
        <v>30930000000</v>
      </c>
      <c r="H170" s="2">
        <v>30852000000</v>
      </c>
      <c r="I170" s="2">
        <v>31469000000</v>
      </c>
      <c r="J170" s="2">
        <v>31353000000</v>
      </c>
      <c r="K170" s="2"/>
      <c r="L170" s="2"/>
      <c r="M170" s="108">
        <v>124604000000</v>
      </c>
    </row>
    <row r="171" spans="1:13" x14ac:dyDescent="0.3">
      <c r="A171" s="105" t="s">
        <v>259</v>
      </c>
      <c r="B171" s="2"/>
      <c r="C171" s="2"/>
      <c r="D171" s="2"/>
      <c r="E171" s="2"/>
      <c r="F171" s="2">
        <v>2426301000</v>
      </c>
      <c r="G171" s="2">
        <v>2486017000</v>
      </c>
      <c r="H171" s="2">
        <v>2535559000</v>
      </c>
      <c r="I171" s="2">
        <v>2403906000</v>
      </c>
      <c r="J171" s="2"/>
      <c r="K171" s="2"/>
      <c r="L171" s="2"/>
      <c r="M171" s="108">
        <v>9851783000</v>
      </c>
    </row>
    <row r="172" spans="1:13" x14ac:dyDescent="0.3">
      <c r="A172" s="105" t="s">
        <v>260</v>
      </c>
      <c r="B172" s="2"/>
      <c r="C172" s="2"/>
      <c r="D172" s="2"/>
      <c r="E172" s="2"/>
      <c r="F172" s="2">
        <v>9702000000</v>
      </c>
      <c r="G172" s="2">
        <v>11202000000</v>
      </c>
      <c r="H172" s="2">
        <v>24890000000</v>
      </c>
      <c r="I172" s="2">
        <v>32639000000</v>
      </c>
      <c r="J172" s="2"/>
      <c r="K172" s="2"/>
      <c r="L172" s="2"/>
      <c r="M172" s="108">
        <v>78433000000</v>
      </c>
    </row>
    <row r="173" spans="1:13" x14ac:dyDescent="0.3">
      <c r="A173" s="105" t="s">
        <v>261</v>
      </c>
      <c r="B173" s="2"/>
      <c r="C173" s="2"/>
      <c r="D173" s="2"/>
      <c r="E173" s="2"/>
      <c r="F173" s="2"/>
      <c r="G173" s="2">
        <v>17774100000</v>
      </c>
      <c r="H173" s="2">
        <v>17909600000</v>
      </c>
      <c r="I173" s="2">
        <v>17630300000</v>
      </c>
      <c r="J173" s="2">
        <v>16563100000</v>
      </c>
      <c r="K173" s="2"/>
      <c r="L173" s="2"/>
      <c r="M173" s="108">
        <v>69877100000</v>
      </c>
    </row>
    <row r="174" spans="1:13" x14ac:dyDescent="0.3">
      <c r="A174" s="105" t="s">
        <v>262</v>
      </c>
      <c r="B174" s="2"/>
      <c r="C174" s="2"/>
      <c r="D174" s="2"/>
      <c r="E174" s="2"/>
      <c r="F174" s="2"/>
      <c r="G174" s="2">
        <v>7819000000</v>
      </c>
      <c r="H174" s="2">
        <v>9715000000</v>
      </c>
      <c r="I174" s="2">
        <v>9111000000</v>
      </c>
      <c r="J174" s="2">
        <v>9390000000</v>
      </c>
      <c r="K174" s="2"/>
      <c r="L174" s="2"/>
      <c r="M174" s="108">
        <v>36035000000</v>
      </c>
    </row>
    <row r="175" spans="1:13" x14ac:dyDescent="0.3">
      <c r="A175" s="105" t="s">
        <v>263</v>
      </c>
      <c r="B175" s="2"/>
      <c r="C175" s="2"/>
      <c r="D175" s="2"/>
      <c r="E175" s="2"/>
      <c r="F175" s="2"/>
      <c r="G175" s="2">
        <v>155427000000</v>
      </c>
      <c r="H175" s="2">
        <v>155929000000</v>
      </c>
      <c r="I175" s="2">
        <v>152356000000</v>
      </c>
      <c r="J175" s="2">
        <v>166380000000</v>
      </c>
      <c r="K175" s="2"/>
      <c r="L175" s="2"/>
      <c r="M175" s="108">
        <v>630092000000</v>
      </c>
    </row>
    <row r="176" spans="1:13" x14ac:dyDescent="0.3">
      <c r="A176" s="105" t="s">
        <v>264</v>
      </c>
      <c r="B176" s="2"/>
      <c r="C176" s="2"/>
      <c r="D176" s="2"/>
      <c r="E176" s="2"/>
      <c r="F176" s="2">
        <v>13013868000</v>
      </c>
      <c r="G176" s="2">
        <v>14077843000</v>
      </c>
      <c r="H176" s="2">
        <v>15341647000</v>
      </c>
      <c r="I176" s="2">
        <v>15280044000</v>
      </c>
      <c r="J176" s="2"/>
      <c r="K176" s="2"/>
      <c r="L176" s="2"/>
      <c r="M176" s="108">
        <v>57713402000</v>
      </c>
    </row>
    <row r="177" spans="1:13" x14ac:dyDescent="0.3">
      <c r="A177" s="105" t="s">
        <v>265</v>
      </c>
      <c r="B177" s="2"/>
      <c r="C177" s="2"/>
      <c r="D177" s="2"/>
      <c r="E177" s="2"/>
      <c r="F177" s="2"/>
      <c r="G177" s="2">
        <v>2375923000</v>
      </c>
      <c r="H177" s="2">
        <v>2554236000</v>
      </c>
      <c r="I177" s="2">
        <v>2773718000</v>
      </c>
      <c r="J177" s="2">
        <v>2898150000</v>
      </c>
      <c r="K177" s="2"/>
      <c r="L177" s="2"/>
      <c r="M177" s="108">
        <v>10602027000</v>
      </c>
    </row>
    <row r="178" spans="1:13" x14ac:dyDescent="0.3">
      <c r="A178" s="105" t="s">
        <v>266</v>
      </c>
      <c r="B178" s="2"/>
      <c r="C178" s="2"/>
      <c r="D178" s="2"/>
      <c r="E178" s="2"/>
      <c r="F178" s="2"/>
      <c r="G178" s="2">
        <v>15651000000</v>
      </c>
      <c r="H178" s="2">
        <v>16148000000</v>
      </c>
      <c r="I178" s="2">
        <v>16435000000</v>
      </c>
      <c r="J178" s="2">
        <v>15797000000</v>
      </c>
      <c r="K178" s="2"/>
      <c r="L178" s="2"/>
      <c r="M178" s="108">
        <v>64031000000</v>
      </c>
    </row>
    <row r="179" spans="1:13" x14ac:dyDescent="0.3">
      <c r="A179" s="105" t="s">
        <v>267</v>
      </c>
      <c r="B179" s="2"/>
      <c r="C179" s="2"/>
      <c r="D179" s="2"/>
      <c r="E179" s="2"/>
      <c r="F179" s="2">
        <v>2715675000</v>
      </c>
      <c r="G179" s="2">
        <v>2631851000</v>
      </c>
      <c r="H179" s="2">
        <v>2870658000</v>
      </c>
      <c r="I179" s="2">
        <v>2820270000</v>
      </c>
      <c r="J179" s="2"/>
      <c r="K179" s="2"/>
      <c r="L179" s="2"/>
      <c r="M179" s="108">
        <v>11038454000</v>
      </c>
    </row>
    <row r="180" spans="1:13" x14ac:dyDescent="0.3">
      <c r="A180" s="105" t="s">
        <v>269</v>
      </c>
      <c r="B180" s="2"/>
      <c r="C180" s="2"/>
      <c r="D180" s="2"/>
      <c r="E180" s="2"/>
      <c r="F180" s="2"/>
      <c r="G180" s="2">
        <v>19540000000</v>
      </c>
      <c r="H180" s="2">
        <v>18138000000</v>
      </c>
      <c r="I180" s="2">
        <v>16443000000</v>
      </c>
      <c r="J180" s="2">
        <v>15158000000</v>
      </c>
      <c r="K180" s="2"/>
      <c r="L180" s="2"/>
      <c r="M180" s="108">
        <v>69279000000</v>
      </c>
    </row>
    <row r="181" spans="1:13" x14ac:dyDescent="0.3">
      <c r="A181" s="105" t="s">
        <v>271</v>
      </c>
      <c r="B181" s="2"/>
      <c r="C181" s="2"/>
      <c r="D181" s="2"/>
      <c r="E181" s="2"/>
      <c r="F181" s="2">
        <v>8950045000</v>
      </c>
      <c r="G181" s="2">
        <v>9437758000</v>
      </c>
      <c r="H181" s="2">
        <v>9964953000</v>
      </c>
      <c r="I181" s="2">
        <v>9973384000</v>
      </c>
      <c r="J181" s="2"/>
      <c r="K181" s="2"/>
      <c r="L181" s="2"/>
      <c r="M181" s="108">
        <v>38326140000</v>
      </c>
    </row>
    <row r="182" spans="1:13" x14ac:dyDescent="0.3">
      <c r="A182" s="105" t="s">
        <v>273</v>
      </c>
      <c r="B182" s="2"/>
      <c r="C182" s="2"/>
      <c r="D182" s="2"/>
      <c r="E182" s="2"/>
      <c r="F182" s="2"/>
      <c r="G182" s="2">
        <v>29402000000</v>
      </c>
      <c r="H182" s="2">
        <v>32870000000</v>
      </c>
      <c r="I182" s="2">
        <v>23633000000</v>
      </c>
      <c r="J182" s="2">
        <v>15887000000</v>
      </c>
      <c r="K182" s="2"/>
      <c r="L182" s="2"/>
      <c r="M182" s="108">
        <v>101792000000</v>
      </c>
    </row>
    <row r="183" spans="1:13" x14ac:dyDescent="0.3">
      <c r="A183" s="105" t="s">
        <v>274</v>
      </c>
      <c r="B183" s="2"/>
      <c r="C183" s="2"/>
      <c r="D183" s="2"/>
      <c r="E183" s="2"/>
      <c r="F183" s="2"/>
      <c r="G183" s="2">
        <v>4297842000</v>
      </c>
      <c r="H183" s="2">
        <v>5348483000</v>
      </c>
      <c r="I183" s="2">
        <v>6155297000</v>
      </c>
      <c r="J183" s="2">
        <v>6911676000</v>
      </c>
      <c r="K183" s="2"/>
      <c r="L183" s="2"/>
      <c r="M183" s="108">
        <v>22713298000</v>
      </c>
    </row>
    <row r="184" spans="1:13" x14ac:dyDescent="0.3">
      <c r="A184" s="105" t="s">
        <v>275</v>
      </c>
      <c r="B184" s="2"/>
      <c r="C184" s="2"/>
      <c r="D184" s="2"/>
      <c r="E184" s="2"/>
      <c r="F184" s="2">
        <v>4088983000</v>
      </c>
      <c r="G184" s="2">
        <v>4082157000</v>
      </c>
      <c r="H184" s="2">
        <v>4277207000</v>
      </c>
      <c r="I184" s="2">
        <v>4447509000</v>
      </c>
      <c r="J184" s="2"/>
      <c r="K184" s="2"/>
      <c r="L184" s="2"/>
      <c r="M184" s="108">
        <v>16895856000</v>
      </c>
    </row>
    <row r="185" spans="1:13" x14ac:dyDescent="0.3">
      <c r="A185" s="105" t="s">
        <v>277</v>
      </c>
      <c r="B185" s="2"/>
      <c r="C185" s="2"/>
      <c r="D185" s="2"/>
      <c r="E185" s="2"/>
      <c r="F185" s="2">
        <v>3036584000</v>
      </c>
      <c r="G185" s="2">
        <v>2872833000</v>
      </c>
      <c r="H185" s="2">
        <v>2955641000</v>
      </c>
      <c r="I185" s="2">
        <v>3153251000</v>
      </c>
      <c r="J185" s="2"/>
      <c r="K185" s="2"/>
      <c r="L185" s="2"/>
      <c r="M185" s="108">
        <v>12018309000</v>
      </c>
    </row>
    <row r="186" spans="1:13" x14ac:dyDescent="0.3">
      <c r="A186" s="105" t="s">
        <v>278</v>
      </c>
      <c r="B186" s="2"/>
      <c r="C186" s="2"/>
      <c r="D186" s="2"/>
      <c r="E186" s="2"/>
      <c r="F186" s="2"/>
      <c r="G186" s="2">
        <v>4627802000</v>
      </c>
      <c r="H186" s="2"/>
      <c r="I186" s="2">
        <v>5324746000</v>
      </c>
      <c r="J186" s="2">
        <v>11759748000</v>
      </c>
      <c r="K186" s="2"/>
      <c r="L186" s="2"/>
      <c r="M186" s="108">
        <v>21712296000</v>
      </c>
    </row>
    <row r="187" spans="1:13" x14ac:dyDescent="0.3">
      <c r="A187" s="105" t="s">
        <v>280</v>
      </c>
      <c r="B187" s="2"/>
      <c r="C187" s="2"/>
      <c r="D187" s="2"/>
      <c r="E187" s="2"/>
      <c r="F187" s="2">
        <v>33013000000</v>
      </c>
      <c r="G187" s="2">
        <v>34182000000</v>
      </c>
      <c r="H187" s="2">
        <v>36918000000</v>
      </c>
      <c r="I187" s="2">
        <v>39678000000</v>
      </c>
      <c r="J187" s="2"/>
      <c r="K187" s="2"/>
      <c r="L187" s="2"/>
      <c r="M187" s="108">
        <v>143791000000</v>
      </c>
    </row>
    <row r="188" spans="1:13" x14ac:dyDescent="0.3">
      <c r="A188" s="105" t="s">
        <v>281</v>
      </c>
      <c r="B188" s="2"/>
      <c r="C188" s="2"/>
      <c r="D188" s="2"/>
      <c r="E188" s="2"/>
      <c r="F188" s="2">
        <v>1765979000</v>
      </c>
      <c r="G188" s="2">
        <v>2847945000</v>
      </c>
      <c r="H188" s="2">
        <v>3305879000</v>
      </c>
      <c r="I188" s="2">
        <v>3775685000</v>
      </c>
      <c r="J188" s="2"/>
      <c r="K188" s="2"/>
      <c r="L188" s="2"/>
      <c r="M188" s="108">
        <v>11695488000</v>
      </c>
    </row>
    <row r="189" spans="1:13" x14ac:dyDescent="0.3">
      <c r="A189" s="105" t="s">
        <v>282</v>
      </c>
      <c r="B189" s="2"/>
      <c r="C189" s="2"/>
      <c r="D189" s="2"/>
      <c r="E189" s="2"/>
      <c r="F189" s="2"/>
      <c r="G189" s="2">
        <v>2013719000</v>
      </c>
      <c r="H189" s="2">
        <v>1563210000</v>
      </c>
      <c r="I189" s="2">
        <v>1828305000</v>
      </c>
      <c r="J189" s="2">
        <v>2040486000</v>
      </c>
      <c r="K189" s="2"/>
      <c r="L189" s="2"/>
      <c r="M189" s="108">
        <v>7445720000</v>
      </c>
    </row>
    <row r="190" spans="1:13" x14ac:dyDescent="0.3">
      <c r="A190" s="105" t="s">
        <v>283</v>
      </c>
      <c r="B190" s="2"/>
      <c r="C190" s="2"/>
      <c r="D190" s="2"/>
      <c r="E190" s="2"/>
      <c r="F190" s="2"/>
      <c r="G190" s="2">
        <v>74754000000</v>
      </c>
      <c r="H190" s="2">
        <v>78812000000</v>
      </c>
      <c r="I190" s="2">
        <v>83176000000</v>
      </c>
      <c r="J190" s="2">
        <v>88519000000</v>
      </c>
      <c r="K190" s="2"/>
      <c r="L190" s="2"/>
      <c r="M190" s="108">
        <v>325261000000</v>
      </c>
    </row>
    <row r="191" spans="1:13" x14ac:dyDescent="0.3">
      <c r="A191" s="105" t="s">
        <v>285</v>
      </c>
      <c r="B191" s="2"/>
      <c r="C191" s="2"/>
      <c r="D191" s="2"/>
      <c r="E191" s="2"/>
      <c r="F191" s="2">
        <v>12245000000</v>
      </c>
      <c r="G191" s="2">
        <v>11905000000</v>
      </c>
      <c r="H191" s="2">
        <v>10737000000</v>
      </c>
      <c r="I191" s="2">
        <v>6636000000</v>
      </c>
      <c r="J191" s="2"/>
      <c r="K191" s="2"/>
      <c r="L191" s="2"/>
      <c r="M191" s="108">
        <v>41523000000</v>
      </c>
    </row>
    <row r="192" spans="1:13" x14ac:dyDescent="0.3">
      <c r="A192" s="105" t="s">
        <v>286</v>
      </c>
      <c r="B192" s="2"/>
      <c r="C192" s="2"/>
      <c r="D192" s="2"/>
      <c r="E192" s="2"/>
      <c r="F192" s="2">
        <v>22086000000</v>
      </c>
      <c r="G192" s="2">
        <v>20673000000</v>
      </c>
      <c r="H192" s="2">
        <v>18614000000</v>
      </c>
      <c r="I192" s="2">
        <v>18377000000</v>
      </c>
      <c r="J192" s="2"/>
      <c r="K192" s="2"/>
      <c r="L192" s="2"/>
      <c r="M192" s="108">
        <v>79750000000</v>
      </c>
    </row>
    <row r="193" spans="1:13" x14ac:dyDescent="0.3">
      <c r="A193" s="105" t="s">
        <v>287</v>
      </c>
      <c r="B193" s="2"/>
      <c r="C193" s="2"/>
      <c r="D193" s="2"/>
      <c r="E193" s="2"/>
      <c r="F193" s="2">
        <v>5580506000</v>
      </c>
      <c r="G193" s="2">
        <v>5899872000</v>
      </c>
      <c r="H193" s="2">
        <v>6228508000</v>
      </c>
      <c r="I193" s="2">
        <v>5995402000</v>
      </c>
      <c r="J193" s="2"/>
      <c r="K193" s="2"/>
      <c r="L193" s="2"/>
      <c r="M193" s="108">
        <v>23704288000</v>
      </c>
    </row>
    <row r="194" spans="1:13" x14ac:dyDescent="0.3">
      <c r="A194" s="105" t="s">
        <v>289</v>
      </c>
      <c r="B194" s="2"/>
      <c r="C194" s="2"/>
      <c r="D194" s="2"/>
      <c r="E194" s="2"/>
      <c r="F194" s="2"/>
      <c r="G194" s="2">
        <v>2492300000</v>
      </c>
      <c r="H194" s="2">
        <v>2530700000</v>
      </c>
      <c r="I194" s="2">
        <v>2705000000</v>
      </c>
      <c r="J194" s="2">
        <v>2832700000</v>
      </c>
      <c r="K194" s="2"/>
      <c r="L194" s="2"/>
      <c r="M194" s="108">
        <v>10560700000</v>
      </c>
    </row>
    <row r="195" spans="1:13" x14ac:dyDescent="0.3">
      <c r="A195" s="105" t="s">
        <v>290</v>
      </c>
      <c r="B195" s="2"/>
      <c r="C195" s="2"/>
      <c r="D195" s="2"/>
      <c r="E195" s="2"/>
      <c r="F195" s="2"/>
      <c r="G195" s="2">
        <v>39055000000</v>
      </c>
      <c r="H195" s="2">
        <v>40306000000</v>
      </c>
      <c r="I195" s="2">
        <v>38581000000</v>
      </c>
      <c r="J195" s="2">
        <v>39302000000</v>
      </c>
      <c r="K195" s="2"/>
      <c r="L195" s="2"/>
      <c r="M195" s="108">
        <v>157244000000</v>
      </c>
    </row>
    <row r="196" spans="1:13" x14ac:dyDescent="0.3">
      <c r="A196" s="105" t="s">
        <v>291</v>
      </c>
      <c r="B196" s="2"/>
      <c r="C196" s="2"/>
      <c r="D196" s="2"/>
      <c r="E196" s="2"/>
      <c r="F196" s="2"/>
      <c r="G196" s="2">
        <v>3387614000</v>
      </c>
      <c r="H196" s="2">
        <v>3715968000</v>
      </c>
      <c r="I196" s="2">
        <v>3161702000</v>
      </c>
      <c r="J196" s="2">
        <v>1624232000</v>
      </c>
      <c r="K196" s="2"/>
      <c r="L196" s="2"/>
      <c r="M196" s="108">
        <v>11889516000</v>
      </c>
    </row>
    <row r="197" spans="1:13" x14ac:dyDescent="0.3">
      <c r="A197" s="105" t="s">
        <v>293</v>
      </c>
      <c r="B197" s="2"/>
      <c r="C197" s="2"/>
      <c r="D197" s="2"/>
      <c r="E197" s="2"/>
      <c r="F197" s="2"/>
      <c r="G197" s="2"/>
      <c r="H197" s="2">
        <v>55123000000</v>
      </c>
      <c r="I197" s="2">
        <v>52107000000</v>
      </c>
      <c r="J197" s="2">
        <v>50123000000</v>
      </c>
      <c r="K197" s="2"/>
      <c r="L197" s="2"/>
      <c r="M197" s="108">
        <v>157353000000</v>
      </c>
    </row>
    <row r="198" spans="1:13" x14ac:dyDescent="0.3">
      <c r="A198" s="105" t="s">
        <v>295</v>
      </c>
      <c r="B198" s="2"/>
      <c r="C198" s="2"/>
      <c r="D198" s="2"/>
      <c r="E198" s="2"/>
      <c r="F198" s="2"/>
      <c r="G198" s="2">
        <v>112298000000</v>
      </c>
      <c r="H198" s="2">
        <v>56651000000</v>
      </c>
      <c r="I198" s="2">
        <v>51463000000</v>
      </c>
      <c r="J198" s="2">
        <v>48238000000</v>
      </c>
      <c r="K198" s="2"/>
      <c r="L198" s="2"/>
      <c r="M198" s="108">
        <v>268650000000</v>
      </c>
    </row>
    <row r="199" spans="1:13" x14ac:dyDescent="0.3">
      <c r="A199" s="105" t="s">
        <v>296</v>
      </c>
      <c r="B199" s="2"/>
      <c r="C199" s="2"/>
      <c r="D199" s="2"/>
      <c r="E199" s="2"/>
      <c r="F199" s="2"/>
      <c r="G199" s="2">
        <v>2807114000</v>
      </c>
      <c r="H199" s="2">
        <v>3024295000</v>
      </c>
      <c r="I199" s="2">
        <v>3078658000</v>
      </c>
      <c r="J199" s="2">
        <v>3038153000</v>
      </c>
      <c r="K199" s="2"/>
      <c r="L199" s="2"/>
      <c r="M199" s="108">
        <v>11948220000</v>
      </c>
    </row>
    <row r="200" spans="1:13" x14ac:dyDescent="0.3">
      <c r="A200" s="105" t="s">
        <v>297</v>
      </c>
      <c r="B200" s="2"/>
      <c r="C200" s="2"/>
      <c r="D200" s="2"/>
      <c r="E200" s="2"/>
      <c r="F200" s="2"/>
      <c r="G200" s="2">
        <v>8751654000</v>
      </c>
      <c r="H200" s="2">
        <v>9316256000</v>
      </c>
      <c r="I200" s="2">
        <v>9263863000</v>
      </c>
      <c r="J200" s="2">
        <v>9523224000</v>
      </c>
      <c r="K200" s="2"/>
      <c r="L200" s="2"/>
      <c r="M200" s="108">
        <v>36854997000</v>
      </c>
    </row>
    <row r="201" spans="1:13" x14ac:dyDescent="0.3">
      <c r="A201" s="105" t="s">
        <v>298</v>
      </c>
      <c r="B201" s="2"/>
      <c r="C201" s="2"/>
      <c r="D201" s="2"/>
      <c r="E201" s="2"/>
      <c r="F201" s="2"/>
      <c r="G201" s="2">
        <v>5112000000</v>
      </c>
      <c r="H201" s="2">
        <v>5012000000</v>
      </c>
      <c r="I201" s="2">
        <v>5083000000</v>
      </c>
      <c r="J201" s="2">
        <v>7467000000</v>
      </c>
      <c r="K201" s="2"/>
      <c r="L201" s="2"/>
      <c r="M201" s="108">
        <v>22674000000</v>
      </c>
    </row>
    <row r="202" spans="1:13" x14ac:dyDescent="0.3">
      <c r="A202" s="105" t="s">
        <v>300</v>
      </c>
      <c r="B202" s="2"/>
      <c r="C202" s="2"/>
      <c r="D202" s="2"/>
      <c r="E202" s="2"/>
      <c r="F202" s="2">
        <v>8939967000</v>
      </c>
      <c r="G202" s="2">
        <v>9560647000</v>
      </c>
      <c r="H202" s="2">
        <v>10371390000</v>
      </c>
      <c r="I202" s="2">
        <v>10629719000</v>
      </c>
      <c r="J202" s="2"/>
      <c r="K202" s="2"/>
      <c r="L202" s="2"/>
      <c r="M202" s="108">
        <v>39501723000</v>
      </c>
    </row>
    <row r="203" spans="1:13" x14ac:dyDescent="0.3">
      <c r="A203" s="105" t="s">
        <v>301</v>
      </c>
      <c r="B203" s="2"/>
      <c r="C203" s="2"/>
      <c r="D203" s="2"/>
      <c r="E203" s="2"/>
      <c r="F203" s="2">
        <v>5059000000</v>
      </c>
      <c r="G203" s="2">
        <v>5166000000</v>
      </c>
      <c r="H203" s="2">
        <v>5354000000</v>
      </c>
      <c r="I203" s="2">
        <v>5387000000</v>
      </c>
      <c r="J203" s="2"/>
      <c r="K203" s="2"/>
      <c r="L203" s="2"/>
      <c r="M203" s="108">
        <v>20966000000</v>
      </c>
    </row>
    <row r="204" spans="1:13" x14ac:dyDescent="0.3">
      <c r="A204" s="105" t="s">
        <v>302</v>
      </c>
      <c r="B204" s="2"/>
      <c r="C204" s="2"/>
      <c r="D204" s="2"/>
      <c r="E204" s="2"/>
      <c r="F204" s="2">
        <v>6644252000</v>
      </c>
      <c r="G204" s="2">
        <v>7146079000</v>
      </c>
      <c r="H204" s="2">
        <v>7421768000</v>
      </c>
      <c r="I204" s="2">
        <v>7386626000</v>
      </c>
      <c r="J204" s="2"/>
      <c r="K204" s="2"/>
      <c r="L204" s="2"/>
      <c r="M204" s="108">
        <v>28598725000</v>
      </c>
    </row>
    <row r="205" spans="1:13" x14ac:dyDescent="0.3">
      <c r="A205" s="105" t="s">
        <v>303</v>
      </c>
      <c r="B205" s="2"/>
      <c r="C205" s="2"/>
      <c r="D205" s="2"/>
      <c r="E205" s="2"/>
      <c r="F205" s="2"/>
      <c r="G205" s="2">
        <v>41313000000</v>
      </c>
      <c r="H205" s="2">
        <v>48500000000</v>
      </c>
      <c r="I205" s="2">
        <v>54289000000</v>
      </c>
      <c r="J205" s="2">
        <v>54379000000</v>
      </c>
      <c r="K205" s="2"/>
      <c r="L205" s="2"/>
      <c r="M205" s="108">
        <v>198481000000</v>
      </c>
    </row>
    <row r="206" spans="1:13" x14ac:dyDescent="0.3">
      <c r="A206" s="105" t="s">
        <v>304</v>
      </c>
      <c r="B206" s="2"/>
      <c r="C206" s="2"/>
      <c r="D206" s="2"/>
      <c r="E206" s="2"/>
      <c r="F206" s="2">
        <v>102874000000</v>
      </c>
      <c r="G206" s="2">
        <v>98367000000</v>
      </c>
      <c r="H206" s="2">
        <v>92793000000</v>
      </c>
      <c r="I206" s="2">
        <v>81741000000</v>
      </c>
      <c r="J206" s="2"/>
      <c r="K206" s="2"/>
      <c r="L206" s="2"/>
      <c r="M206" s="108">
        <v>375775000000</v>
      </c>
    </row>
    <row r="207" spans="1:13" x14ac:dyDescent="0.3">
      <c r="A207" s="105" t="s">
        <v>305</v>
      </c>
      <c r="B207" s="2"/>
      <c r="C207" s="2"/>
      <c r="D207" s="2"/>
      <c r="E207" s="2"/>
      <c r="F207" s="2">
        <v>1293338000</v>
      </c>
      <c r="G207" s="2">
        <v>1377058000</v>
      </c>
      <c r="H207" s="2">
        <v>1485807000</v>
      </c>
      <c r="I207" s="2">
        <v>1601892000</v>
      </c>
      <c r="J207" s="2"/>
      <c r="K207" s="2"/>
      <c r="L207" s="2"/>
      <c r="M207" s="108">
        <v>5758095000</v>
      </c>
    </row>
    <row r="208" spans="1:13" x14ac:dyDescent="0.3">
      <c r="A208" s="105" t="s">
        <v>306</v>
      </c>
      <c r="B208" s="2"/>
      <c r="C208" s="2"/>
      <c r="D208" s="2"/>
      <c r="E208" s="2"/>
      <c r="F208" s="2">
        <v>2821446000</v>
      </c>
      <c r="G208" s="2">
        <v>2952896000</v>
      </c>
      <c r="H208" s="2">
        <v>3088533000</v>
      </c>
      <c r="I208" s="2">
        <v>3023189000</v>
      </c>
      <c r="J208" s="2"/>
      <c r="K208" s="2"/>
      <c r="L208" s="2"/>
      <c r="M208" s="108">
        <v>11886064000</v>
      </c>
    </row>
    <row r="209" spans="1:13" x14ac:dyDescent="0.3">
      <c r="A209" s="105" t="s">
        <v>307</v>
      </c>
      <c r="B209" s="2"/>
      <c r="C209" s="2"/>
      <c r="D209" s="2"/>
      <c r="E209" s="2"/>
      <c r="F209" s="2"/>
      <c r="G209" s="2">
        <v>1421178000</v>
      </c>
      <c r="H209" s="2">
        <v>1861358000</v>
      </c>
      <c r="I209" s="2"/>
      <c r="J209" s="2">
        <v>2219762000</v>
      </c>
      <c r="K209" s="2">
        <v>2398373000</v>
      </c>
      <c r="L209" s="2"/>
      <c r="M209" s="108">
        <v>7900671000</v>
      </c>
    </row>
    <row r="210" spans="1:13" x14ac:dyDescent="0.3">
      <c r="A210" s="105" t="s">
        <v>309</v>
      </c>
      <c r="B210" s="2"/>
      <c r="C210" s="2"/>
      <c r="D210" s="2"/>
      <c r="E210" s="2"/>
      <c r="F210" s="2"/>
      <c r="G210" s="2">
        <v>52708000000</v>
      </c>
      <c r="H210" s="2">
        <v>55870000000</v>
      </c>
      <c r="I210" s="2">
        <v>55355000000</v>
      </c>
      <c r="J210" s="2">
        <v>59387000000</v>
      </c>
      <c r="K210" s="2"/>
      <c r="L210" s="2"/>
      <c r="M210" s="108">
        <v>223320000000</v>
      </c>
    </row>
    <row r="211" spans="1:13" x14ac:dyDescent="0.3">
      <c r="A211" s="105" t="s">
        <v>310</v>
      </c>
      <c r="B211" s="2"/>
      <c r="C211" s="2"/>
      <c r="D211" s="2"/>
      <c r="E211" s="2"/>
      <c r="F211" s="2"/>
      <c r="G211" s="2">
        <v>3946000000</v>
      </c>
      <c r="H211" s="2">
        <v>4243000000</v>
      </c>
      <c r="I211" s="2">
        <v>4192000000</v>
      </c>
      <c r="J211" s="2">
        <v>4694000000</v>
      </c>
      <c r="K211" s="2"/>
      <c r="L211" s="2"/>
      <c r="M211" s="108">
        <v>17075000000</v>
      </c>
    </row>
    <row r="212" spans="1:13" x14ac:dyDescent="0.3">
      <c r="A212" s="105" t="s">
        <v>311</v>
      </c>
      <c r="B212" s="2"/>
      <c r="C212" s="2"/>
      <c r="D212" s="2"/>
      <c r="E212" s="2"/>
      <c r="F212" s="2">
        <v>21852000000</v>
      </c>
      <c r="G212" s="2">
        <v>23483000000</v>
      </c>
      <c r="H212" s="2">
        <v>23617000000</v>
      </c>
      <c r="I212" s="2">
        <v>22365000000</v>
      </c>
      <c r="J212" s="2"/>
      <c r="K212" s="2"/>
      <c r="L212" s="2"/>
      <c r="M212" s="108">
        <v>91317000000</v>
      </c>
    </row>
    <row r="213" spans="1:13" x14ac:dyDescent="0.3">
      <c r="A213" s="105" t="s">
        <v>312</v>
      </c>
      <c r="B213" s="2"/>
      <c r="C213" s="2"/>
      <c r="D213" s="2"/>
      <c r="E213" s="2"/>
      <c r="F213" s="2">
        <v>6956200000</v>
      </c>
      <c r="G213" s="2">
        <v>7122300000</v>
      </c>
      <c r="H213" s="2">
        <v>7537100000</v>
      </c>
      <c r="I213" s="2">
        <v>7613800000</v>
      </c>
      <c r="J213" s="2"/>
      <c r="K213" s="2"/>
      <c r="L213" s="2"/>
      <c r="M213" s="108">
        <v>29229400000</v>
      </c>
    </row>
    <row r="214" spans="1:13" x14ac:dyDescent="0.3">
      <c r="A214" s="105" t="s">
        <v>314</v>
      </c>
      <c r="B214" s="2"/>
      <c r="C214" s="2"/>
      <c r="D214" s="2"/>
      <c r="E214" s="2"/>
      <c r="F214" s="2">
        <v>3003955000</v>
      </c>
      <c r="G214" s="2">
        <v>3024623000</v>
      </c>
      <c r="H214" s="2">
        <v>3117693000</v>
      </c>
      <c r="I214" s="2">
        <v>3007976000</v>
      </c>
      <c r="J214" s="2"/>
      <c r="K214" s="2"/>
      <c r="L214" s="2"/>
      <c r="M214" s="108">
        <v>12154247000</v>
      </c>
    </row>
    <row r="215" spans="1:13" x14ac:dyDescent="0.3">
      <c r="A215" s="105" t="s">
        <v>315</v>
      </c>
      <c r="B215" s="2"/>
      <c r="C215" s="2"/>
      <c r="D215" s="2"/>
      <c r="E215" s="2"/>
      <c r="F215" s="2"/>
      <c r="G215" s="2">
        <v>2265100000</v>
      </c>
      <c r="H215" s="2">
        <v>2131700000</v>
      </c>
      <c r="I215" s="2">
        <v>2384400000</v>
      </c>
      <c r="J215" s="2">
        <v>2704400000</v>
      </c>
      <c r="K215" s="2"/>
      <c r="L215" s="2"/>
      <c r="M215" s="108">
        <v>9485600000</v>
      </c>
    </row>
    <row r="216" spans="1:13" x14ac:dyDescent="0.3">
      <c r="A216" s="105" t="s">
        <v>316</v>
      </c>
      <c r="B216" s="2"/>
      <c r="C216" s="2"/>
      <c r="D216" s="2"/>
      <c r="E216" s="2"/>
      <c r="F216" s="2"/>
      <c r="G216" s="2">
        <v>14135000000</v>
      </c>
      <c r="H216" s="2">
        <v>14484000000</v>
      </c>
      <c r="I216" s="2">
        <v>13405000000</v>
      </c>
      <c r="J216" s="2">
        <v>13599000000</v>
      </c>
      <c r="K216" s="2"/>
      <c r="L216" s="2"/>
      <c r="M216" s="108">
        <v>55623000000</v>
      </c>
    </row>
    <row r="217" spans="1:13" x14ac:dyDescent="0.3">
      <c r="A217" s="105" t="s">
        <v>317</v>
      </c>
      <c r="B217" s="2"/>
      <c r="C217" s="2"/>
      <c r="D217" s="2"/>
      <c r="E217" s="2"/>
      <c r="F217" s="2">
        <v>4050400000</v>
      </c>
      <c r="G217" s="2">
        <v>4644600000</v>
      </c>
      <c r="H217" s="2">
        <v>5147100000</v>
      </c>
      <c r="I217" s="2">
        <v>5122900000</v>
      </c>
      <c r="J217" s="2"/>
      <c r="K217" s="2"/>
      <c r="L217" s="2"/>
      <c r="M217" s="108">
        <v>18965000000</v>
      </c>
    </row>
    <row r="218" spans="1:13" x14ac:dyDescent="0.3">
      <c r="A218" s="105" t="s">
        <v>318</v>
      </c>
      <c r="B218" s="2"/>
      <c r="C218" s="2"/>
      <c r="D218" s="2"/>
      <c r="E218" s="2"/>
      <c r="F218" s="2">
        <v>5054980000</v>
      </c>
      <c r="G218" s="2">
        <v>5584571000</v>
      </c>
      <c r="H218" s="2">
        <v>6165441000</v>
      </c>
      <c r="I218" s="2">
        <v>6187646000</v>
      </c>
      <c r="J218" s="2"/>
      <c r="K218" s="2"/>
      <c r="L218" s="2"/>
      <c r="M218" s="108">
        <v>22992638000</v>
      </c>
    </row>
    <row r="219" spans="1:13" x14ac:dyDescent="0.3">
      <c r="A219" s="105" t="s">
        <v>320</v>
      </c>
      <c r="B219" s="2"/>
      <c r="C219" s="2"/>
      <c r="D219" s="2"/>
      <c r="E219" s="2"/>
      <c r="F219" s="2"/>
      <c r="G219" s="2">
        <v>11818376000</v>
      </c>
      <c r="H219" s="2">
        <v>12695157000</v>
      </c>
      <c r="I219" s="2">
        <v>12114832000</v>
      </c>
      <c r="J219" s="2">
        <v>10964157000</v>
      </c>
      <c r="K219" s="2"/>
      <c r="L219" s="2"/>
      <c r="M219" s="108">
        <v>47592522000</v>
      </c>
    </row>
    <row r="220" spans="1:13" x14ac:dyDescent="0.3">
      <c r="A220" s="105" t="s">
        <v>321</v>
      </c>
      <c r="B220" s="2"/>
      <c r="C220" s="2"/>
      <c r="D220" s="2"/>
      <c r="E220" s="2"/>
      <c r="F220" s="2">
        <v>4365400000</v>
      </c>
      <c r="G220" s="2">
        <v>4669100000</v>
      </c>
      <c r="H220" s="2">
        <v>4627100000</v>
      </c>
      <c r="I220" s="2">
        <v>4857800000</v>
      </c>
      <c r="J220" s="2"/>
      <c r="K220" s="2"/>
      <c r="L220" s="2"/>
      <c r="M220" s="108">
        <v>18519400000</v>
      </c>
    </row>
    <row r="221" spans="1:13" x14ac:dyDescent="0.3">
      <c r="A221" s="105" t="s">
        <v>322</v>
      </c>
      <c r="B221" s="2"/>
      <c r="C221" s="2"/>
      <c r="D221" s="2"/>
      <c r="E221" s="2"/>
      <c r="F221" s="2">
        <v>93646000000</v>
      </c>
      <c r="G221" s="2">
        <v>97142000000</v>
      </c>
      <c r="H221" s="2">
        <v>91973000000</v>
      </c>
      <c r="I221" s="2">
        <v>89716000000</v>
      </c>
      <c r="J221" s="2"/>
      <c r="K221" s="2"/>
      <c r="L221" s="2"/>
      <c r="M221" s="108">
        <v>372477000000</v>
      </c>
    </row>
    <row r="222" spans="1:13" x14ac:dyDescent="0.3">
      <c r="A222" s="105" t="s">
        <v>323</v>
      </c>
      <c r="B222" s="2"/>
      <c r="C222" s="2"/>
      <c r="D222" s="2"/>
      <c r="E222" s="2"/>
      <c r="F222" s="2"/>
      <c r="G222" s="2">
        <v>12134000000</v>
      </c>
      <c r="H222" s="2">
        <v>12540000000</v>
      </c>
      <c r="I222" s="2">
        <v>13506000000</v>
      </c>
      <c r="J222" s="2">
        <v>14437000000</v>
      </c>
      <c r="K222" s="2"/>
      <c r="L222" s="2"/>
      <c r="M222" s="108">
        <v>52617000000</v>
      </c>
    </row>
    <row r="223" spans="1:13" x14ac:dyDescent="0.3">
      <c r="A223" s="105" t="s">
        <v>325</v>
      </c>
      <c r="B223" s="2"/>
      <c r="C223" s="2"/>
      <c r="D223" s="2"/>
      <c r="E223" s="2"/>
      <c r="F223" s="2">
        <v>14197000000</v>
      </c>
      <c r="G223" s="2">
        <v>14792000000</v>
      </c>
      <c r="H223" s="2"/>
      <c r="I223" s="2">
        <v>14580000000</v>
      </c>
      <c r="J223" s="2">
        <v>13525000000</v>
      </c>
      <c r="K223" s="2"/>
      <c r="L223" s="2"/>
      <c r="M223" s="108">
        <v>57094000000</v>
      </c>
    </row>
    <row r="224" spans="1:13" x14ac:dyDescent="0.3">
      <c r="A224" s="105" t="s">
        <v>326</v>
      </c>
      <c r="B224" s="2"/>
      <c r="C224" s="2"/>
      <c r="D224" s="2"/>
      <c r="E224" s="2"/>
      <c r="F224" s="2"/>
      <c r="G224" s="2">
        <v>1287577000</v>
      </c>
      <c r="H224" s="2">
        <v>1463767000</v>
      </c>
      <c r="I224" s="2">
        <v>1627413000</v>
      </c>
      <c r="J224" s="2">
        <v>1822114000</v>
      </c>
      <c r="K224" s="2"/>
      <c r="L224" s="2"/>
      <c r="M224" s="108">
        <v>6200871000</v>
      </c>
    </row>
    <row r="225" spans="1:13" x14ac:dyDescent="0.3">
      <c r="A225" s="105" t="s">
        <v>327</v>
      </c>
      <c r="B225" s="2"/>
      <c r="C225" s="2"/>
      <c r="D225" s="2"/>
      <c r="E225" s="2"/>
      <c r="F225" s="2">
        <v>793373000</v>
      </c>
      <c r="G225" s="2">
        <v>861527000</v>
      </c>
      <c r="H225" s="2">
        <v>993897000</v>
      </c>
      <c r="I225" s="2">
        <v>1166769000</v>
      </c>
      <c r="J225" s="2"/>
      <c r="K225" s="2"/>
      <c r="L225" s="2"/>
      <c r="M225" s="108">
        <v>3815566000</v>
      </c>
    </row>
    <row r="226" spans="1:13" x14ac:dyDescent="0.3">
      <c r="A226" s="105" t="s">
        <v>328</v>
      </c>
      <c r="B226" s="2"/>
      <c r="C226" s="2"/>
      <c r="D226" s="2"/>
      <c r="E226" s="2"/>
      <c r="F226" s="2"/>
      <c r="G226" s="2">
        <v>2842781000</v>
      </c>
      <c r="H226" s="2">
        <v>2929408000</v>
      </c>
      <c r="I226" s="2">
        <v>2814049000</v>
      </c>
      <c r="J226" s="2">
        <v>2984493000</v>
      </c>
      <c r="K226" s="2"/>
      <c r="L226" s="2"/>
      <c r="M226" s="108">
        <v>11570731000</v>
      </c>
    </row>
    <row r="227" spans="1:13" x14ac:dyDescent="0.3">
      <c r="A227" s="105" t="s">
        <v>329</v>
      </c>
      <c r="B227" s="2"/>
      <c r="C227" s="2"/>
      <c r="D227" s="2"/>
      <c r="E227" s="2"/>
      <c r="F227" s="2"/>
      <c r="G227" s="2">
        <v>19561000000</v>
      </c>
      <c r="H227" s="2">
        <v>19724000000</v>
      </c>
      <c r="I227" s="2">
        <v>18591000000</v>
      </c>
      <c r="J227" s="2">
        <v>18202000000</v>
      </c>
      <c r="K227" s="2"/>
      <c r="L227" s="2"/>
      <c r="M227" s="108">
        <v>76078000000</v>
      </c>
    </row>
    <row r="228" spans="1:13" x14ac:dyDescent="0.3">
      <c r="A228" s="105" t="s">
        <v>330</v>
      </c>
      <c r="B228" s="2"/>
      <c r="C228" s="2"/>
      <c r="D228" s="2"/>
      <c r="E228" s="2"/>
      <c r="F228" s="2"/>
      <c r="G228" s="2">
        <v>14070000000</v>
      </c>
      <c r="H228" s="2">
        <v>16226000000</v>
      </c>
      <c r="I228" s="2">
        <v>14403000000</v>
      </c>
      <c r="J228" s="2">
        <v>13058000000</v>
      </c>
      <c r="K228" s="2"/>
      <c r="L228" s="2"/>
      <c r="M228" s="108">
        <v>57757000000</v>
      </c>
    </row>
    <row r="229" spans="1:13" x14ac:dyDescent="0.3">
      <c r="A229" s="105" t="s">
        <v>332</v>
      </c>
      <c r="B229" s="2"/>
      <c r="C229" s="2"/>
      <c r="D229" s="2"/>
      <c r="E229" s="2"/>
      <c r="F229" s="2"/>
      <c r="G229" s="2">
        <v>10962818000</v>
      </c>
      <c r="H229" s="2">
        <v>12574299000</v>
      </c>
      <c r="I229" s="2">
        <v>14268716000</v>
      </c>
      <c r="J229" s="2">
        <v>15149675000</v>
      </c>
      <c r="K229" s="2"/>
      <c r="L229" s="2"/>
      <c r="M229" s="108">
        <v>52955508000</v>
      </c>
    </row>
    <row r="230" spans="1:13" x14ac:dyDescent="0.3">
      <c r="A230" s="105" t="s">
        <v>333</v>
      </c>
      <c r="B230" s="2"/>
      <c r="C230" s="2"/>
      <c r="D230" s="2"/>
      <c r="E230" s="2"/>
      <c r="F230" s="2">
        <v>48017000000</v>
      </c>
      <c r="G230" s="2">
        <v>46854000000</v>
      </c>
      <c r="H230" s="2">
        <v>45998000000</v>
      </c>
      <c r="I230" s="2">
        <v>44294000000</v>
      </c>
      <c r="J230" s="2"/>
      <c r="K230" s="2"/>
      <c r="L230" s="2"/>
      <c r="M230" s="108">
        <v>185163000000</v>
      </c>
    </row>
    <row r="231" spans="1:13" x14ac:dyDescent="0.3">
      <c r="A231" s="105" t="s">
        <v>334</v>
      </c>
      <c r="B231" s="2"/>
      <c r="C231" s="2"/>
      <c r="D231" s="2"/>
      <c r="E231" s="2"/>
      <c r="F231" s="2"/>
      <c r="G231" s="2">
        <v>2181732000</v>
      </c>
      <c r="H231" s="2">
        <v>3310800000</v>
      </c>
      <c r="I231" s="2">
        <v>4371500000</v>
      </c>
      <c r="J231" s="2">
        <v>4712100000</v>
      </c>
      <c r="K231" s="2"/>
      <c r="L231" s="2"/>
      <c r="M231" s="108">
        <v>14576132000</v>
      </c>
    </row>
    <row r="232" spans="1:13" x14ac:dyDescent="0.3">
      <c r="A232" s="105" t="s">
        <v>335</v>
      </c>
      <c r="B232" s="2"/>
      <c r="C232" s="2"/>
      <c r="D232" s="2"/>
      <c r="E232" s="2"/>
      <c r="F232" s="2"/>
      <c r="G232" s="2">
        <v>96619000000</v>
      </c>
      <c r="H232" s="2">
        <v>98375000000</v>
      </c>
      <c r="I232" s="2">
        <v>108465000000</v>
      </c>
      <c r="J232" s="2">
        <v>109830000000</v>
      </c>
      <c r="K232" s="2"/>
      <c r="L232" s="2"/>
      <c r="M232" s="108">
        <v>413289000000</v>
      </c>
    </row>
    <row r="233" spans="1:13" x14ac:dyDescent="0.3">
      <c r="A233" s="105" t="s">
        <v>337</v>
      </c>
      <c r="B233" s="2"/>
      <c r="C233" s="2"/>
      <c r="D233" s="2"/>
      <c r="E233" s="2"/>
      <c r="F233" s="2"/>
      <c r="G233" s="2">
        <v>19279000000</v>
      </c>
      <c r="H233" s="2">
        <v>19031000000</v>
      </c>
      <c r="I233" s="2">
        <v>19023000000</v>
      </c>
      <c r="J233" s="2">
        <v>19204000000</v>
      </c>
      <c r="K233" s="2"/>
      <c r="L233" s="2"/>
      <c r="M233" s="108">
        <v>76537000000</v>
      </c>
    </row>
    <row r="234" spans="1:13" x14ac:dyDescent="0.3">
      <c r="A234" s="105" t="s">
        <v>338</v>
      </c>
      <c r="B234" s="2"/>
      <c r="C234" s="2"/>
      <c r="D234" s="2"/>
      <c r="E234" s="2"/>
      <c r="F234" s="2"/>
      <c r="G234" s="2">
        <v>2369300000</v>
      </c>
      <c r="H234" s="2">
        <v>2577100000</v>
      </c>
      <c r="I234" s="2">
        <v>2418800000</v>
      </c>
      <c r="J234" s="2">
        <v>2334200000</v>
      </c>
      <c r="K234" s="2"/>
      <c r="L234" s="2"/>
      <c r="M234" s="108">
        <v>9699400000</v>
      </c>
    </row>
    <row r="235" spans="1:13" x14ac:dyDescent="0.3">
      <c r="A235" s="105" t="s">
        <v>339</v>
      </c>
      <c r="B235" s="2"/>
      <c r="C235" s="2"/>
      <c r="D235" s="2"/>
      <c r="E235" s="2"/>
      <c r="F235" s="2"/>
      <c r="G235" s="2">
        <v>10459000000</v>
      </c>
      <c r="H235" s="2">
        <v>10773000000</v>
      </c>
      <c r="I235" s="2">
        <v>11454000000</v>
      </c>
      <c r="J235" s="2">
        <v>12154000000</v>
      </c>
      <c r="K235" s="2"/>
      <c r="L235" s="2"/>
      <c r="M235" s="108">
        <v>44840000000</v>
      </c>
    </row>
    <row r="236" spans="1:13" x14ac:dyDescent="0.3">
      <c r="A236" s="105" t="s">
        <v>340</v>
      </c>
      <c r="B236" s="2"/>
      <c r="C236" s="2"/>
      <c r="D236" s="2"/>
      <c r="E236" s="2"/>
      <c r="F236" s="2">
        <v>3414500000</v>
      </c>
      <c r="G236" s="2">
        <v>3477200000</v>
      </c>
      <c r="H236" s="2">
        <v>3782300000</v>
      </c>
      <c r="I236" s="2">
        <v>3917200000</v>
      </c>
      <c r="J236" s="2"/>
      <c r="K236" s="2"/>
      <c r="L236" s="2"/>
      <c r="M236" s="108">
        <v>14591200000</v>
      </c>
    </row>
    <row r="237" spans="1:13" x14ac:dyDescent="0.3">
      <c r="A237" s="105" t="s">
        <v>341</v>
      </c>
      <c r="B237" s="2"/>
      <c r="C237" s="2"/>
      <c r="D237" s="2"/>
      <c r="E237" s="2"/>
      <c r="F237" s="2"/>
      <c r="G237" s="2">
        <v>5935095000</v>
      </c>
      <c r="H237" s="2">
        <v>7779812000</v>
      </c>
      <c r="I237" s="2">
        <v>9474008000</v>
      </c>
      <c r="J237" s="2">
        <v>10949999000</v>
      </c>
      <c r="K237" s="2"/>
      <c r="L237" s="2"/>
      <c r="M237" s="108">
        <v>34138914000</v>
      </c>
    </row>
    <row r="238" spans="1:13" x14ac:dyDescent="0.3">
      <c r="A238" s="105" t="s">
        <v>342</v>
      </c>
      <c r="B238" s="2"/>
      <c r="C238" s="2"/>
      <c r="D238" s="2"/>
      <c r="E238" s="2"/>
      <c r="F238" s="2">
        <v>5671400000</v>
      </c>
      <c r="G238" s="2">
        <v>5808300000</v>
      </c>
      <c r="H238" s="2">
        <v>6011600000</v>
      </c>
      <c r="I238" s="2">
        <v>8680100000</v>
      </c>
      <c r="J238" s="2"/>
      <c r="K238" s="2"/>
      <c r="L238" s="2"/>
      <c r="M238" s="108">
        <v>26171400000</v>
      </c>
    </row>
    <row r="239" spans="1:13" x14ac:dyDescent="0.3">
      <c r="A239" s="105" t="s">
        <v>343</v>
      </c>
      <c r="B239" s="2"/>
      <c r="C239" s="2"/>
      <c r="D239" s="2"/>
      <c r="E239" s="2"/>
      <c r="F239" s="2">
        <v>4122930000</v>
      </c>
      <c r="G239" s="2">
        <v>5062528000</v>
      </c>
      <c r="H239" s="2">
        <v>6740064000</v>
      </c>
      <c r="I239" s="2">
        <v>7192633000</v>
      </c>
      <c r="J239" s="2"/>
      <c r="K239" s="2"/>
      <c r="L239" s="2"/>
      <c r="M239" s="108">
        <v>23118155000</v>
      </c>
    </row>
    <row r="240" spans="1:13" x14ac:dyDescent="0.3">
      <c r="A240" s="105" t="s">
        <v>345</v>
      </c>
      <c r="B240" s="2"/>
      <c r="C240" s="2"/>
      <c r="D240" s="2"/>
      <c r="E240" s="2"/>
      <c r="F240" s="2">
        <v>13107000000</v>
      </c>
      <c r="G240" s="2">
        <v>11420000000</v>
      </c>
      <c r="H240" s="2">
        <v>10986000000</v>
      </c>
      <c r="I240" s="2">
        <v>10466000000</v>
      </c>
      <c r="J240" s="2"/>
      <c r="K240" s="2"/>
      <c r="L240" s="2"/>
      <c r="M240" s="108">
        <v>45979000000</v>
      </c>
    </row>
    <row r="241" spans="1:13" x14ac:dyDescent="0.3">
      <c r="A241" s="105" t="s">
        <v>346</v>
      </c>
      <c r="B241" s="2"/>
      <c r="C241" s="2"/>
      <c r="D241" s="2"/>
      <c r="E241" s="2"/>
      <c r="F241" s="2"/>
      <c r="G241" s="2">
        <v>1282236000</v>
      </c>
      <c r="H241" s="2">
        <v>1388386000</v>
      </c>
      <c r="I241" s="2">
        <v>1475139000</v>
      </c>
      <c r="J241" s="2">
        <v>1423936000</v>
      </c>
      <c r="K241" s="2"/>
      <c r="L241" s="2"/>
      <c r="M241" s="108">
        <v>5569697000</v>
      </c>
    </row>
    <row r="242" spans="1:13" x14ac:dyDescent="0.3">
      <c r="A242" s="105" t="s">
        <v>347</v>
      </c>
      <c r="B242" s="2"/>
      <c r="C242" s="2"/>
      <c r="D242" s="2"/>
      <c r="E242" s="2"/>
      <c r="F242" s="2">
        <v>22603400000</v>
      </c>
      <c r="G242" s="2">
        <v>23113100000</v>
      </c>
      <c r="H242" s="2">
        <v>19615600000</v>
      </c>
      <c r="I242" s="2">
        <v>19958700000</v>
      </c>
      <c r="J242" s="2"/>
      <c r="K242" s="2"/>
      <c r="L242" s="2"/>
      <c r="M242" s="108">
        <v>85290800000</v>
      </c>
    </row>
    <row r="243" spans="1:13" x14ac:dyDescent="0.3">
      <c r="A243" s="105" t="s">
        <v>348</v>
      </c>
      <c r="B243" s="2"/>
      <c r="C243" s="2"/>
      <c r="D243" s="2"/>
      <c r="E243" s="2"/>
      <c r="F243" s="2"/>
      <c r="G243" s="2">
        <v>45358000000</v>
      </c>
      <c r="H243" s="2">
        <v>39946000000</v>
      </c>
      <c r="I243" s="2">
        <v>40536000000</v>
      </c>
      <c r="J243" s="2">
        <v>47248000000</v>
      </c>
      <c r="K243" s="2"/>
      <c r="L243" s="2"/>
      <c r="M243" s="108">
        <v>173088000000</v>
      </c>
    </row>
    <row r="244" spans="1:13" x14ac:dyDescent="0.3">
      <c r="A244" s="105" t="s">
        <v>349</v>
      </c>
      <c r="B244" s="2"/>
      <c r="C244" s="2"/>
      <c r="D244" s="2"/>
      <c r="E244" s="2"/>
      <c r="F244" s="2">
        <v>3094500000</v>
      </c>
      <c r="G244" s="2">
        <v>3276800000</v>
      </c>
      <c r="H244" s="2">
        <v>3350300000</v>
      </c>
      <c r="I244" s="2">
        <v>3253600000</v>
      </c>
      <c r="J244" s="2"/>
      <c r="K244" s="2"/>
      <c r="L244" s="2"/>
      <c r="M244" s="108">
        <v>12975200000</v>
      </c>
    </row>
    <row r="245" spans="1:13" x14ac:dyDescent="0.3">
      <c r="A245" s="105" t="s">
        <v>350</v>
      </c>
      <c r="B245" s="2"/>
      <c r="C245" s="2"/>
      <c r="D245" s="2"/>
      <c r="E245" s="2"/>
      <c r="F245" s="2"/>
      <c r="G245" s="2">
        <v>50521000000</v>
      </c>
      <c r="H245" s="2">
        <v>53417000000</v>
      </c>
      <c r="I245" s="2">
        <v>56223000000</v>
      </c>
      <c r="J245" s="2">
        <v>59074000000</v>
      </c>
      <c r="K245" s="2"/>
      <c r="L245" s="2"/>
      <c r="M245" s="108">
        <v>219235000000</v>
      </c>
    </row>
    <row r="246" spans="1:13" x14ac:dyDescent="0.3">
      <c r="A246" s="105" t="s">
        <v>351</v>
      </c>
      <c r="B246" s="2"/>
      <c r="C246" s="2"/>
      <c r="D246" s="2"/>
      <c r="E246" s="2"/>
      <c r="F246" s="2"/>
      <c r="G246" s="2">
        <v>3598916000</v>
      </c>
      <c r="H246" s="2">
        <v>4607309000</v>
      </c>
      <c r="I246" s="2">
        <v>5259312000</v>
      </c>
      <c r="J246" s="2">
        <v>5885893000</v>
      </c>
      <c r="K246" s="2"/>
      <c r="L246" s="2"/>
      <c r="M246" s="108">
        <v>19351430000</v>
      </c>
    </row>
    <row r="247" spans="1:13" x14ac:dyDescent="0.3">
      <c r="A247" s="105" t="s">
        <v>352</v>
      </c>
      <c r="B247" s="2"/>
      <c r="C247" s="2"/>
      <c r="D247" s="2"/>
      <c r="E247" s="2"/>
      <c r="F247" s="2">
        <v>7810610000</v>
      </c>
      <c r="G247" s="2">
        <v>9531778000</v>
      </c>
      <c r="H247" s="2">
        <v>10681897000</v>
      </c>
      <c r="I247" s="2">
        <v>10116502000</v>
      </c>
      <c r="J247" s="2"/>
      <c r="K247" s="2"/>
      <c r="L247" s="2"/>
      <c r="M247" s="108">
        <v>38140787000</v>
      </c>
    </row>
    <row r="248" spans="1:13" x14ac:dyDescent="0.3">
      <c r="A248" s="105" t="s">
        <v>354</v>
      </c>
      <c r="B248" s="2"/>
      <c r="C248" s="2"/>
      <c r="D248" s="2"/>
      <c r="E248" s="2"/>
      <c r="F248" s="2"/>
      <c r="G248" s="2">
        <v>17699000000</v>
      </c>
      <c r="H248" s="2">
        <v>18605000000</v>
      </c>
      <c r="I248" s="2">
        <v>19820000000</v>
      </c>
      <c r="J248" s="2">
        <v>20425000000</v>
      </c>
      <c r="K248" s="2"/>
      <c r="L248" s="2"/>
      <c r="M248" s="108">
        <v>76549000000</v>
      </c>
    </row>
    <row r="249" spans="1:13" x14ac:dyDescent="0.3">
      <c r="A249" s="105" t="s">
        <v>355</v>
      </c>
      <c r="B249" s="2"/>
      <c r="C249" s="2"/>
      <c r="D249" s="2"/>
      <c r="E249" s="2"/>
      <c r="F249" s="2">
        <v>6376000000</v>
      </c>
      <c r="G249" s="2">
        <v>6313000000</v>
      </c>
      <c r="H249" s="2">
        <v>6777000000</v>
      </c>
      <c r="I249" s="2">
        <v>8229000000</v>
      </c>
      <c r="J249" s="2"/>
      <c r="K249" s="2"/>
      <c r="L249" s="2"/>
      <c r="M249" s="108">
        <v>27695000000</v>
      </c>
    </row>
    <row r="250" spans="1:13" x14ac:dyDescent="0.3">
      <c r="A250" s="105" t="s">
        <v>357</v>
      </c>
      <c r="B250" s="2"/>
      <c r="C250" s="2"/>
      <c r="D250" s="2"/>
      <c r="E250" s="2"/>
      <c r="F250" s="2">
        <v>45352000000</v>
      </c>
      <c r="G250" s="2">
        <v>44062000000</v>
      </c>
      <c r="H250" s="2">
        <v>45608000000</v>
      </c>
      <c r="I250" s="2">
        <v>32735000000</v>
      </c>
      <c r="J250" s="2"/>
      <c r="K250" s="2"/>
      <c r="L250" s="2"/>
      <c r="M250" s="108">
        <v>167757000000</v>
      </c>
    </row>
    <row r="251" spans="1:13" x14ac:dyDescent="0.3">
      <c r="A251" s="105" t="s">
        <v>358</v>
      </c>
      <c r="B251" s="2"/>
      <c r="C251" s="2"/>
      <c r="D251" s="2"/>
      <c r="E251" s="2"/>
      <c r="F251" s="2"/>
      <c r="G251" s="2">
        <v>27686000000</v>
      </c>
      <c r="H251" s="2">
        <v>27931000000</v>
      </c>
      <c r="I251" s="2">
        <v>28105000000</v>
      </c>
      <c r="J251" s="2">
        <v>27079000000</v>
      </c>
      <c r="K251" s="2"/>
      <c r="L251" s="2"/>
      <c r="M251" s="108">
        <v>110801000000</v>
      </c>
    </row>
    <row r="252" spans="1:13" x14ac:dyDescent="0.3">
      <c r="A252" s="105" t="s">
        <v>359</v>
      </c>
      <c r="B252" s="2"/>
      <c r="C252" s="2"/>
      <c r="D252" s="2"/>
      <c r="E252" s="2"/>
      <c r="F252" s="2"/>
      <c r="G252" s="2">
        <v>8312000000</v>
      </c>
      <c r="H252" s="2">
        <v>9441000000</v>
      </c>
      <c r="I252" s="2">
        <v>9667000000</v>
      </c>
      <c r="J252" s="2">
        <v>10776000000</v>
      </c>
      <c r="K252" s="2"/>
      <c r="L252" s="2"/>
      <c r="M252" s="108">
        <v>38196000000</v>
      </c>
    </row>
    <row r="253" spans="1:13" x14ac:dyDescent="0.3">
      <c r="A253" s="105" t="s">
        <v>360</v>
      </c>
      <c r="B253" s="2"/>
      <c r="C253" s="2"/>
      <c r="D253" s="2"/>
      <c r="E253" s="2"/>
      <c r="F253" s="2">
        <v>475888000</v>
      </c>
      <c r="G253" s="2">
        <v>635490000</v>
      </c>
      <c r="H253" s="2">
        <v>992332000</v>
      </c>
      <c r="I253" s="2">
        <v>1042779000</v>
      </c>
      <c r="J253" s="2"/>
      <c r="K253" s="2"/>
      <c r="L253" s="2"/>
      <c r="M253" s="108">
        <v>3146489000</v>
      </c>
    </row>
    <row r="254" spans="1:13" x14ac:dyDescent="0.3">
      <c r="A254" s="105" t="s">
        <v>361</v>
      </c>
      <c r="B254" s="2"/>
      <c r="C254" s="2"/>
      <c r="D254" s="2"/>
      <c r="E254" s="2"/>
      <c r="F254" s="2">
        <v>797517000</v>
      </c>
      <c r="G254" s="2">
        <v>1029475000</v>
      </c>
      <c r="H254" s="2">
        <v>1105247000</v>
      </c>
      <c r="I254" s="2">
        <v>1288149000</v>
      </c>
      <c r="J254" s="2"/>
      <c r="K254" s="2"/>
      <c r="L254" s="2"/>
      <c r="M254" s="108">
        <v>4220388000</v>
      </c>
    </row>
    <row r="255" spans="1:13" x14ac:dyDescent="0.3">
      <c r="A255" s="105" t="s">
        <v>363</v>
      </c>
      <c r="B255" s="2"/>
      <c r="C255" s="2"/>
      <c r="D255" s="2"/>
      <c r="E255" s="2"/>
      <c r="F255" s="2"/>
      <c r="G255" s="2">
        <v>6761000000</v>
      </c>
      <c r="H255" s="2">
        <v>7006000000</v>
      </c>
      <c r="I255" s="2">
        <v>7142000000</v>
      </c>
      <c r="J255" s="2">
        <v>7357000000</v>
      </c>
      <c r="K255" s="2"/>
      <c r="L255" s="2"/>
      <c r="M255" s="108">
        <v>28266000000</v>
      </c>
    </row>
    <row r="256" spans="1:13" x14ac:dyDescent="0.3">
      <c r="A256" s="105" t="s">
        <v>364</v>
      </c>
      <c r="B256" s="2"/>
      <c r="C256" s="2"/>
      <c r="D256" s="2"/>
      <c r="E256" s="2"/>
      <c r="F256" s="2">
        <v>6420881000</v>
      </c>
      <c r="G256" s="2">
        <v>6484892000</v>
      </c>
      <c r="H256" s="2">
        <v>6023819000</v>
      </c>
      <c r="I256" s="2">
        <v>5702613000</v>
      </c>
      <c r="J256" s="2"/>
      <c r="K256" s="2"/>
      <c r="L256" s="2"/>
      <c r="M256" s="108">
        <v>24632205000</v>
      </c>
    </row>
    <row r="257" spans="1:13" x14ac:dyDescent="0.3">
      <c r="A257" s="105" t="s">
        <v>365</v>
      </c>
      <c r="B257" s="2"/>
      <c r="C257" s="2"/>
      <c r="D257" s="2"/>
      <c r="E257" s="2"/>
      <c r="F257" s="2">
        <v>27567000000</v>
      </c>
      <c r="G257" s="2">
        <v>28105700000</v>
      </c>
      <c r="H257" s="2">
        <v>27441300000</v>
      </c>
      <c r="I257" s="2">
        <v>25413000000</v>
      </c>
      <c r="J257" s="2"/>
      <c r="K257" s="2"/>
      <c r="L257" s="2"/>
      <c r="M257" s="108">
        <v>108527000000</v>
      </c>
    </row>
    <row r="258" spans="1:13" x14ac:dyDescent="0.3">
      <c r="A258" s="105" t="s">
        <v>366</v>
      </c>
      <c r="B258" s="2"/>
      <c r="C258" s="2"/>
      <c r="D258" s="2"/>
      <c r="E258" s="2"/>
      <c r="F258" s="2"/>
      <c r="G258" s="2">
        <v>1581623000</v>
      </c>
      <c r="H258" s="2">
        <v>1931217000</v>
      </c>
      <c r="I258" s="2">
        <v>2147036000</v>
      </c>
      <c r="J258" s="2">
        <v>2173334000</v>
      </c>
      <c r="K258" s="2"/>
      <c r="L258" s="2"/>
      <c r="M258" s="108">
        <v>7833210000</v>
      </c>
    </row>
    <row r="259" spans="1:13" x14ac:dyDescent="0.3">
      <c r="A259" s="105" t="s">
        <v>367</v>
      </c>
      <c r="B259" s="2"/>
      <c r="C259" s="2"/>
      <c r="D259" s="2"/>
      <c r="E259" s="2"/>
      <c r="F259" s="2"/>
      <c r="G259" s="2">
        <v>122196000000</v>
      </c>
      <c r="H259" s="2">
        <v>137392000000</v>
      </c>
      <c r="I259" s="2">
        <v>179045000000</v>
      </c>
      <c r="J259" s="2">
        <v>190884000000</v>
      </c>
      <c r="K259" s="2"/>
      <c r="L259" s="2"/>
      <c r="M259" s="108">
        <v>629517000000</v>
      </c>
    </row>
    <row r="260" spans="1:13" x14ac:dyDescent="0.3">
      <c r="A260" s="105" t="s">
        <v>368</v>
      </c>
      <c r="B260" s="2"/>
      <c r="C260" s="2"/>
      <c r="D260" s="2"/>
      <c r="E260" s="2"/>
      <c r="F260" s="2">
        <v>2730300000</v>
      </c>
      <c r="G260" s="2">
        <v>2972500000</v>
      </c>
      <c r="H260" s="2">
        <v>3334300000</v>
      </c>
      <c r="I260" s="2">
        <v>3484500000</v>
      </c>
      <c r="J260" s="2"/>
      <c r="K260" s="2"/>
      <c r="L260" s="2"/>
      <c r="M260" s="108">
        <v>12521600000</v>
      </c>
    </row>
    <row r="261" spans="1:13" x14ac:dyDescent="0.3">
      <c r="A261" s="105" t="s">
        <v>370</v>
      </c>
      <c r="B261" s="2"/>
      <c r="C261" s="2"/>
      <c r="D261" s="2"/>
      <c r="E261" s="2"/>
      <c r="F261" s="2">
        <v>35015000000</v>
      </c>
      <c r="G261" s="2">
        <v>35299000000</v>
      </c>
      <c r="H261" s="2">
        <v>34244000000</v>
      </c>
      <c r="I261" s="2">
        <v>29636000000</v>
      </c>
      <c r="J261" s="2"/>
      <c r="K261" s="2"/>
      <c r="L261" s="2"/>
      <c r="M261" s="108">
        <v>134194000000</v>
      </c>
    </row>
    <row r="262" spans="1:13" x14ac:dyDescent="0.3">
      <c r="A262" s="105" t="s">
        <v>371</v>
      </c>
      <c r="B262" s="2"/>
      <c r="C262" s="2"/>
      <c r="D262" s="2"/>
      <c r="E262" s="2"/>
      <c r="F262" s="2">
        <v>68150000000</v>
      </c>
      <c r="G262" s="2">
        <v>68199000000</v>
      </c>
      <c r="H262" s="2">
        <v>73316000000</v>
      </c>
      <c r="I262" s="2">
        <v>69951000000</v>
      </c>
      <c r="J262" s="2"/>
      <c r="K262" s="2"/>
      <c r="L262" s="2"/>
      <c r="M262" s="108">
        <v>279616000000</v>
      </c>
    </row>
    <row r="263" spans="1:13" x14ac:dyDescent="0.3">
      <c r="A263" s="105" t="s">
        <v>372</v>
      </c>
      <c r="B263" s="2"/>
      <c r="C263" s="2"/>
      <c r="D263" s="2"/>
      <c r="E263" s="2"/>
      <c r="F263" s="2">
        <v>5787980000</v>
      </c>
      <c r="G263" s="2">
        <v>7348754000</v>
      </c>
      <c r="H263" s="2">
        <v>7803446000</v>
      </c>
      <c r="I263" s="2">
        <v>8071563000</v>
      </c>
      <c r="J263" s="2"/>
      <c r="K263" s="2"/>
      <c r="L263" s="2"/>
      <c r="M263" s="108">
        <v>29011743000</v>
      </c>
    </row>
    <row r="264" spans="1:13" x14ac:dyDescent="0.3">
      <c r="A264" s="105" t="s">
        <v>374</v>
      </c>
      <c r="B264" s="2"/>
      <c r="C264" s="2"/>
      <c r="D264" s="2"/>
      <c r="E264" s="2"/>
      <c r="F264" s="2">
        <v>3901300000</v>
      </c>
      <c r="G264" s="2">
        <v>4200700000</v>
      </c>
      <c r="H264" s="2">
        <v>4409300000</v>
      </c>
      <c r="I264" s="2">
        <v>4071300000</v>
      </c>
      <c r="J264" s="2"/>
      <c r="K264" s="2"/>
      <c r="L264" s="2"/>
      <c r="M264" s="108">
        <v>16582600000</v>
      </c>
    </row>
    <row r="265" spans="1:13" x14ac:dyDescent="0.3">
      <c r="A265" s="105" t="s">
        <v>375</v>
      </c>
      <c r="B265" s="2"/>
      <c r="C265" s="2"/>
      <c r="D265" s="2"/>
      <c r="E265" s="2"/>
      <c r="F265" s="2"/>
      <c r="G265" s="2">
        <v>4123400000</v>
      </c>
      <c r="H265" s="2">
        <v>4243200000</v>
      </c>
      <c r="I265" s="2">
        <v>4296300000</v>
      </c>
      <c r="J265" s="2">
        <v>4411500000</v>
      </c>
      <c r="K265" s="2"/>
      <c r="L265" s="2"/>
      <c r="M265" s="108">
        <v>17074400000</v>
      </c>
    </row>
    <row r="266" spans="1:13" x14ac:dyDescent="0.3">
      <c r="A266" s="105" t="s">
        <v>376</v>
      </c>
      <c r="B266" s="2"/>
      <c r="C266" s="2"/>
      <c r="D266" s="2"/>
      <c r="E266" s="2"/>
      <c r="F266" s="2">
        <v>2031901000</v>
      </c>
      <c r="G266" s="2">
        <v>2155551000</v>
      </c>
      <c r="H266" s="2">
        <v>2957951000</v>
      </c>
      <c r="I266" s="2">
        <v>3539570000</v>
      </c>
      <c r="J266" s="2"/>
      <c r="K266" s="2"/>
      <c r="L266" s="2"/>
      <c r="M266" s="108">
        <v>10684973000</v>
      </c>
    </row>
    <row r="267" spans="1:13" x14ac:dyDescent="0.3">
      <c r="A267" s="105" t="s">
        <v>378</v>
      </c>
      <c r="B267" s="2"/>
      <c r="C267" s="2"/>
      <c r="D267" s="2"/>
      <c r="E267" s="2"/>
      <c r="F267" s="2">
        <v>11924000000</v>
      </c>
      <c r="G267" s="2">
        <v>12261000000</v>
      </c>
      <c r="H267" s="2">
        <v>12951000000</v>
      </c>
      <c r="I267" s="2">
        <v>12893000000</v>
      </c>
      <c r="J267" s="2"/>
      <c r="K267" s="2"/>
      <c r="L267" s="2"/>
      <c r="M267" s="108">
        <v>50029000000</v>
      </c>
    </row>
    <row r="268" spans="1:13" x14ac:dyDescent="0.3">
      <c r="A268" s="105" t="s">
        <v>380</v>
      </c>
      <c r="B268" s="2"/>
      <c r="C268" s="2"/>
      <c r="D268" s="2"/>
      <c r="E268" s="2"/>
      <c r="F268" s="2"/>
      <c r="G268" s="2">
        <v>30871000000</v>
      </c>
      <c r="H268" s="2">
        <v>31821000000</v>
      </c>
      <c r="I268" s="2">
        <v>30274000000</v>
      </c>
      <c r="J268" s="2">
        <v>30109000000</v>
      </c>
      <c r="K268" s="2"/>
      <c r="L268" s="2"/>
      <c r="M268" s="108">
        <v>123075000000</v>
      </c>
    </row>
    <row r="269" spans="1:13" x14ac:dyDescent="0.3">
      <c r="A269" s="105" t="s">
        <v>381</v>
      </c>
      <c r="B269" s="2"/>
      <c r="C269" s="2"/>
      <c r="D269" s="2"/>
      <c r="E269" s="2"/>
      <c r="F269" s="2">
        <v>2060702000</v>
      </c>
      <c r="G269" s="2">
        <v>2246428000</v>
      </c>
      <c r="H269" s="2">
        <v>2464867000</v>
      </c>
      <c r="I269" s="2">
        <v>2722564000</v>
      </c>
      <c r="J269" s="2"/>
      <c r="K269" s="2"/>
      <c r="L269" s="2"/>
      <c r="M269" s="108">
        <v>9494561000</v>
      </c>
    </row>
    <row r="270" spans="1:13" x14ac:dyDescent="0.3">
      <c r="A270" s="105" t="s">
        <v>382</v>
      </c>
      <c r="B270" s="2"/>
      <c r="C270" s="2"/>
      <c r="D270" s="2"/>
      <c r="E270" s="2"/>
      <c r="F270" s="2">
        <v>24618000000</v>
      </c>
      <c r="G270" s="2">
        <v>24466000000</v>
      </c>
      <c r="H270" s="2">
        <v>24522000000</v>
      </c>
      <c r="I270" s="2">
        <v>25434000000</v>
      </c>
      <c r="J270" s="2"/>
      <c r="K270" s="2"/>
      <c r="L270" s="2"/>
      <c r="M270" s="108">
        <v>99040000000</v>
      </c>
    </row>
    <row r="271" spans="1:13" x14ac:dyDescent="0.3">
      <c r="A271" s="105" t="s">
        <v>385</v>
      </c>
      <c r="B271" s="2"/>
      <c r="C271" s="2"/>
      <c r="D271" s="2"/>
      <c r="E271" s="2"/>
      <c r="F271" s="2"/>
      <c r="G271" s="2">
        <v>9974100000</v>
      </c>
      <c r="H271" s="2">
        <v>9055800000</v>
      </c>
      <c r="I271" s="2">
        <v>8895300000</v>
      </c>
      <c r="J271" s="2">
        <v>7162800000</v>
      </c>
      <c r="K271" s="2"/>
      <c r="L271" s="2"/>
      <c r="M271" s="108">
        <v>35088000000</v>
      </c>
    </row>
    <row r="272" spans="1:13" x14ac:dyDescent="0.3">
      <c r="A272" s="105" t="s">
        <v>386</v>
      </c>
      <c r="B272" s="2"/>
      <c r="C272" s="2"/>
      <c r="D272" s="2"/>
      <c r="E272" s="2"/>
      <c r="F272" s="2">
        <v>82243000000</v>
      </c>
      <c r="G272" s="2">
        <v>100160000000</v>
      </c>
      <c r="H272" s="2">
        <v>97817000000</v>
      </c>
      <c r="I272" s="2">
        <v>72051000000</v>
      </c>
      <c r="J272" s="2"/>
      <c r="K272" s="2"/>
      <c r="L272" s="2"/>
      <c r="M272" s="108">
        <v>352271000000</v>
      </c>
    </row>
    <row r="273" spans="1:13" x14ac:dyDescent="0.3">
      <c r="A273" s="105" t="s">
        <v>387</v>
      </c>
      <c r="B273" s="2"/>
      <c r="C273" s="2"/>
      <c r="D273" s="2"/>
      <c r="E273" s="2"/>
      <c r="F273" s="2">
        <v>47267000000</v>
      </c>
      <c r="G273" s="2">
        <v>44033000000</v>
      </c>
      <c r="H273" s="2">
        <v>42237000000</v>
      </c>
      <c r="I273" s="2">
        <v>39498000000</v>
      </c>
      <c r="J273" s="2"/>
      <c r="K273" s="2"/>
      <c r="L273" s="2"/>
      <c r="M273" s="108">
        <v>173035000000</v>
      </c>
    </row>
    <row r="274" spans="1:13" x14ac:dyDescent="0.3">
      <c r="A274" s="105" t="s">
        <v>388</v>
      </c>
      <c r="B274" s="2"/>
      <c r="C274" s="2"/>
      <c r="D274" s="2"/>
      <c r="E274" s="2"/>
      <c r="F274" s="2">
        <v>11966000000</v>
      </c>
      <c r="G274" s="2">
        <v>11325000000</v>
      </c>
      <c r="H274" s="2">
        <v>10846000000</v>
      </c>
      <c r="I274" s="2">
        <v>5522000000</v>
      </c>
      <c r="J274" s="2"/>
      <c r="K274" s="2"/>
      <c r="L274" s="2"/>
      <c r="M274" s="108">
        <v>39659000000</v>
      </c>
    </row>
    <row r="275" spans="1:13" x14ac:dyDescent="0.3">
      <c r="A275" s="105" t="s">
        <v>389</v>
      </c>
      <c r="B275" s="2"/>
      <c r="C275" s="2"/>
      <c r="D275" s="2"/>
      <c r="E275" s="2"/>
      <c r="F275" s="2"/>
      <c r="G275" s="2">
        <v>77849000000</v>
      </c>
      <c r="H275" s="2">
        <v>86833000000</v>
      </c>
      <c r="I275" s="2">
        <v>93580000000</v>
      </c>
      <c r="J275" s="2">
        <v>85320000000</v>
      </c>
      <c r="K275" s="2"/>
      <c r="L275" s="2"/>
      <c r="M275" s="108">
        <v>343582000000</v>
      </c>
    </row>
    <row r="276" spans="1:13" x14ac:dyDescent="0.3">
      <c r="A276" s="105" t="s">
        <v>391</v>
      </c>
      <c r="B276" s="2"/>
      <c r="C276" s="2"/>
      <c r="D276" s="2"/>
      <c r="E276" s="2"/>
      <c r="F276" s="2">
        <v>4608955000</v>
      </c>
      <c r="G276" s="2">
        <v>4822539000</v>
      </c>
      <c r="H276" s="2">
        <v>4736150000</v>
      </c>
      <c r="I276" s="2">
        <v>4995881000</v>
      </c>
      <c r="J276" s="2"/>
      <c r="K276" s="2"/>
      <c r="L276" s="2"/>
      <c r="M276" s="108">
        <v>19163525000</v>
      </c>
    </row>
    <row r="277" spans="1:13" x14ac:dyDescent="0.3">
      <c r="A277" s="105" t="s">
        <v>392</v>
      </c>
      <c r="B277" s="2"/>
      <c r="C277" s="2"/>
      <c r="D277" s="2"/>
      <c r="E277" s="2"/>
      <c r="F277" s="2"/>
      <c r="G277" s="2">
        <v>2378972000</v>
      </c>
      <c r="H277" s="2">
        <v>2485983000</v>
      </c>
      <c r="I277" s="2">
        <v>2395447000</v>
      </c>
      <c r="J277" s="2">
        <v>2508257000</v>
      </c>
      <c r="K277" s="2"/>
      <c r="L277" s="2"/>
      <c r="M277" s="108">
        <v>9768659000</v>
      </c>
    </row>
    <row r="278" spans="1:13" x14ac:dyDescent="0.3">
      <c r="A278" s="105" t="s">
        <v>393</v>
      </c>
      <c r="B278" s="2"/>
      <c r="C278" s="2"/>
      <c r="D278" s="2"/>
      <c r="E278" s="2"/>
      <c r="F278" s="2"/>
      <c r="G278" s="2">
        <v>9073000000</v>
      </c>
      <c r="H278" s="2">
        <v>16358000000</v>
      </c>
      <c r="I278" s="2">
        <v>16192000000</v>
      </c>
      <c r="J278" s="2">
        <v>12399000000</v>
      </c>
      <c r="K278" s="2"/>
      <c r="L278" s="2"/>
      <c r="M278" s="108">
        <v>54022000000</v>
      </c>
    </row>
    <row r="279" spans="1:13" x14ac:dyDescent="0.3">
      <c r="A279" s="105" t="s">
        <v>394</v>
      </c>
      <c r="B279" s="2"/>
      <c r="C279" s="2"/>
      <c r="D279" s="2"/>
      <c r="E279" s="2"/>
      <c r="F279" s="2">
        <v>4608563000</v>
      </c>
      <c r="G279" s="2">
        <v>5312686000</v>
      </c>
      <c r="H279" s="2">
        <v>5288933000</v>
      </c>
      <c r="I279" s="2">
        <v>2787116000</v>
      </c>
      <c r="J279" s="2"/>
      <c r="K279" s="2"/>
      <c r="L279" s="2"/>
      <c r="M279" s="108">
        <v>17997298000</v>
      </c>
    </row>
    <row r="280" spans="1:13" x14ac:dyDescent="0.3">
      <c r="A280" s="105" t="s">
        <v>395</v>
      </c>
      <c r="B280" s="2"/>
      <c r="C280" s="2"/>
      <c r="D280" s="2"/>
      <c r="E280" s="2"/>
      <c r="F280" s="2"/>
      <c r="G280" s="2"/>
      <c r="H280" s="2">
        <v>7719600000</v>
      </c>
      <c r="I280" s="2">
        <v>9429300000</v>
      </c>
      <c r="J280" s="2"/>
      <c r="K280" s="2"/>
      <c r="L280" s="2"/>
      <c r="M280" s="108">
        <v>17148900000</v>
      </c>
    </row>
    <row r="281" spans="1:13" x14ac:dyDescent="0.3">
      <c r="A281" s="105" t="s">
        <v>396</v>
      </c>
      <c r="B281" s="2"/>
      <c r="C281" s="2"/>
      <c r="D281" s="2"/>
      <c r="E281" s="2"/>
      <c r="F281" s="2"/>
      <c r="G281" s="2">
        <v>5015000000</v>
      </c>
      <c r="H281" s="2">
        <v>5115000000</v>
      </c>
      <c r="I281" s="2">
        <v>3183000000</v>
      </c>
      <c r="J281" s="2">
        <v>3491000000</v>
      </c>
      <c r="K281" s="2"/>
      <c r="L281" s="2"/>
      <c r="M281" s="108">
        <v>16804000000</v>
      </c>
    </row>
    <row r="282" spans="1:13" x14ac:dyDescent="0.3">
      <c r="A282" s="105" t="s">
        <v>397</v>
      </c>
      <c r="B282" s="2"/>
      <c r="C282" s="2"/>
      <c r="D282" s="2"/>
      <c r="E282" s="2"/>
      <c r="F282" s="2">
        <v>3023000000</v>
      </c>
      <c r="G282" s="2">
        <v>3100000000</v>
      </c>
      <c r="H282" s="2">
        <v>3383000000</v>
      </c>
      <c r="I282" s="2">
        <v>3292000000</v>
      </c>
      <c r="J282" s="2"/>
      <c r="K282" s="2"/>
      <c r="L282" s="2"/>
      <c r="M282" s="108">
        <v>12798000000</v>
      </c>
    </row>
    <row r="283" spans="1:13" x14ac:dyDescent="0.3">
      <c r="A283" s="105" t="s">
        <v>398</v>
      </c>
      <c r="B283" s="2"/>
      <c r="C283" s="2"/>
      <c r="D283" s="2"/>
      <c r="E283" s="2"/>
      <c r="F283" s="2">
        <v>14256000000</v>
      </c>
      <c r="G283" s="2">
        <v>15136000000</v>
      </c>
      <c r="H283" s="2">
        <v>17021000000</v>
      </c>
      <c r="I283" s="2">
        <v>17486000000</v>
      </c>
      <c r="J283" s="2"/>
      <c r="K283" s="2"/>
      <c r="L283" s="2"/>
      <c r="M283" s="108">
        <v>63899000000</v>
      </c>
    </row>
    <row r="284" spans="1:13" x14ac:dyDescent="0.3">
      <c r="A284" s="105" t="s">
        <v>399</v>
      </c>
      <c r="B284" s="2"/>
      <c r="C284" s="2"/>
      <c r="D284" s="2"/>
      <c r="E284" s="2"/>
      <c r="F284" s="2">
        <v>9964000000</v>
      </c>
      <c r="G284" s="2">
        <v>8414000000</v>
      </c>
      <c r="H284" s="2">
        <v>7292000000</v>
      </c>
      <c r="I284" s="2">
        <v>7729000000</v>
      </c>
      <c r="J284" s="2"/>
      <c r="K284" s="2"/>
      <c r="L284" s="2"/>
      <c r="M284" s="108">
        <v>33399000000</v>
      </c>
    </row>
    <row r="285" spans="1:13" x14ac:dyDescent="0.3">
      <c r="A285" s="105" t="s">
        <v>401</v>
      </c>
      <c r="B285" s="2"/>
      <c r="C285" s="2"/>
      <c r="D285" s="2"/>
      <c r="E285" s="2"/>
      <c r="F285" s="2"/>
      <c r="G285" s="2">
        <v>4374562000</v>
      </c>
      <c r="H285" s="2">
        <v>5504656000</v>
      </c>
      <c r="I285" s="2">
        <v>6779511000</v>
      </c>
      <c r="J285" s="2">
        <v>8830669000</v>
      </c>
      <c r="K285" s="2"/>
      <c r="L285" s="2"/>
      <c r="M285" s="108">
        <v>25489398000</v>
      </c>
    </row>
    <row r="286" spans="1:13" x14ac:dyDescent="0.3">
      <c r="A286" s="105" t="s">
        <v>402</v>
      </c>
      <c r="B286" s="2"/>
      <c r="C286" s="2"/>
      <c r="D286" s="2"/>
      <c r="E286" s="2"/>
      <c r="F286" s="2">
        <v>1562000000</v>
      </c>
      <c r="G286" s="2">
        <v>1857000000</v>
      </c>
      <c r="H286" s="2">
        <v>2288000000</v>
      </c>
      <c r="I286" s="2">
        <v>1557000000</v>
      </c>
      <c r="J286" s="2"/>
      <c r="K286" s="2"/>
      <c r="L286" s="2"/>
      <c r="M286" s="108">
        <v>7264000000</v>
      </c>
    </row>
    <row r="287" spans="1:13" x14ac:dyDescent="0.3">
      <c r="A287" s="105" t="s">
        <v>403</v>
      </c>
      <c r="B287" s="2"/>
      <c r="C287" s="2"/>
      <c r="D287" s="2"/>
      <c r="E287" s="2"/>
      <c r="F287" s="2"/>
      <c r="G287" s="2">
        <v>25313000000</v>
      </c>
      <c r="H287" s="2">
        <v>27799000000</v>
      </c>
      <c r="I287" s="2">
        <v>30601000000</v>
      </c>
      <c r="J287" s="2">
        <v>32376000000</v>
      </c>
      <c r="K287" s="2"/>
      <c r="L287" s="2"/>
      <c r="M287" s="108">
        <v>116089000000</v>
      </c>
    </row>
    <row r="288" spans="1:13" x14ac:dyDescent="0.3">
      <c r="A288" s="105" t="s">
        <v>404</v>
      </c>
      <c r="B288" s="2"/>
      <c r="C288" s="2"/>
      <c r="D288" s="2"/>
      <c r="E288" s="2"/>
      <c r="F288" s="2"/>
      <c r="G288" s="2">
        <v>5703000000</v>
      </c>
      <c r="H288" s="2">
        <v>6288000000</v>
      </c>
      <c r="I288" s="2">
        <v>6172000000</v>
      </c>
      <c r="J288" s="2">
        <v>6309000000</v>
      </c>
      <c r="K288" s="2"/>
      <c r="L288" s="2"/>
      <c r="M288" s="108">
        <v>24472000000</v>
      </c>
    </row>
    <row r="289" spans="1:13" x14ac:dyDescent="0.3">
      <c r="A289" s="105" t="s">
        <v>406</v>
      </c>
      <c r="B289" s="2"/>
      <c r="C289" s="2"/>
      <c r="D289" s="2"/>
      <c r="E289" s="2"/>
      <c r="F289" s="2"/>
      <c r="G289" s="2">
        <v>11245000000</v>
      </c>
      <c r="H289" s="2">
        <v>11624000000</v>
      </c>
      <c r="I289" s="2">
        <v>10511000000</v>
      </c>
      <c r="J289" s="2">
        <v>9888000000</v>
      </c>
      <c r="K289" s="2"/>
      <c r="L289" s="2"/>
      <c r="M289" s="108">
        <v>43268000000</v>
      </c>
    </row>
    <row r="290" spans="1:13" x14ac:dyDescent="0.3">
      <c r="A290" s="105" t="s">
        <v>407</v>
      </c>
      <c r="B290" s="2"/>
      <c r="C290" s="2"/>
      <c r="D290" s="2"/>
      <c r="E290" s="2"/>
      <c r="F290" s="2"/>
      <c r="G290" s="2">
        <v>6332400000</v>
      </c>
      <c r="H290" s="2">
        <v>6325000000</v>
      </c>
      <c r="I290" s="2">
        <v>6123000000</v>
      </c>
      <c r="J290" s="2">
        <v>5546000000</v>
      </c>
      <c r="K290" s="2"/>
      <c r="L290" s="2"/>
      <c r="M290" s="108">
        <v>24326400000</v>
      </c>
    </row>
    <row r="291" spans="1:13" x14ac:dyDescent="0.3">
      <c r="A291" s="105" t="s">
        <v>408</v>
      </c>
      <c r="B291" s="2"/>
      <c r="C291" s="2"/>
      <c r="D291" s="2"/>
      <c r="E291" s="2"/>
      <c r="F291" s="2">
        <v>19429273000</v>
      </c>
      <c r="G291" s="2">
        <v>19052046000</v>
      </c>
      <c r="H291" s="2">
        <v>21105141000</v>
      </c>
      <c r="I291" s="2">
        <v>16439276000</v>
      </c>
      <c r="J291" s="2"/>
      <c r="K291" s="2"/>
      <c r="L291" s="2"/>
      <c r="M291" s="108">
        <v>76025736000</v>
      </c>
    </row>
    <row r="292" spans="1:13" x14ac:dyDescent="0.3">
      <c r="A292" s="105" t="s">
        <v>410</v>
      </c>
      <c r="B292" s="2"/>
      <c r="C292" s="2"/>
      <c r="D292" s="2"/>
      <c r="E292" s="2"/>
      <c r="F292" s="2"/>
      <c r="G292" s="2">
        <v>4280159000</v>
      </c>
      <c r="H292" s="2">
        <v>4130000000</v>
      </c>
      <c r="I292" s="2">
        <v>4682000000</v>
      </c>
      <c r="J292" s="2">
        <v>5010000000</v>
      </c>
      <c r="K292" s="2"/>
      <c r="L292" s="2"/>
      <c r="M292" s="108">
        <v>18102159000</v>
      </c>
    </row>
    <row r="293" spans="1:13" x14ac:dyDescent="0.3">
      <c r="A293" s="105" t="s">
        <v>411</v>
      </c>
      <c r="B293" s="2"/>
      <c r="C293" s="2"/>
      <c r="D293" s="2"/>
      <c r="E293" s="2"/>
      <c r="F293" s="2">
        <v>5508500000</v>
      </c>
      <c r="G293" s="2">
        <v>5607000000</v>
      </c>
      <c r="H293" s="2">
        <v>5727000000</v>
      </c>
      <c r="I293" s="2">
        <v>5915700000</v>
      </c>
      <c r="J293" s="2"/>
      <c r="K293" s="2"/>
      <c r="L293" s="2"/>
      <c r="M293" s="108">
        <v>22758200000</v>
      </c>
    </row>
    <row r="294" spans="1:13" x14ac:dyDescent="0.3">
      <c r="A294" s="105" t="s">
        <v>413</v>
      </c>
      <c r="B294" s="2"/>
      <c r="C294" s="2"/>
      <c r="D294" s="2"/>
      <c r="E294" s="2"/>
      <c r="F294" s="2">
        <v>484581000</v>
      </c>
      <c r="G294" s="2">
        <v>780209000</v>
      </c>
      <c r="H294" s="2">
        <v>933505000</v>
      </c>
      <c r="I294" s="2">
        <v>1023285000</v>
      </c>
      <c r="J294" s="2"/>
      <c r="K294" s="2"/>
      <c r="L294" s="2"/>
      <c r="M294" s="108">
        <v>3221580000</v>
      </c>
    </row>
    <row r="295" spans="1:13" x14ac:dyDescent="0.3">
      <c r="A295" s="105" t="s">
        <v>414</v>
      </c>
      <c r="B295" s="2"/>
      <c r="C295" s="2"/>
      <c r="D295" s="2"/>
      <c r="E295" s="2"/>
      <c r="F295" s="2">
        <v>10184121000</v>
      </c>
      <c r="G295" s="2">
        <v>11871879000</v>
      </c>
      <c r="H295" s="2">
        <v>12195091000</v>
      </c>
      <c r="I295" s="2">
        <v>7763206000</v>
      </c>
      <c r="J295" s="2"/>
      <c r="K295" s="2"/>
      <c r="L295" s="2"/>
      <c r="M295" s="108">
        <v>42014297000</v>
      </c>
    </row>
    <row r="296" spans="1:13" x14ac:dyDescent="0.3">
      <c r="A296" s="105" t="s">
        <v>415</v>
      </c>
      <c r="B296" s="2"/>
      <c r="C296" s="2"/>
      <c r="D296" s="2"/>
      <c r="E296" s="2"/>
      <c r="F296" s="2"/>
      <c r="G296" s="2"/>
      <c r="H296" s="2">
        <v>15317800000</v>
      </c>
      <c r="I296" s="2">
        <v>15134400000</v>
      </c>
      <c r="J296" s="2">
        <v>15416900000</v>
      </c>
      <c r="K296" s="2"/>
      <c r="L296" s="2"/>
      <c r="M296" s="108">
        <v>45869100000</v>
      </c>
    </row>
    <row r="297" spans="1:13" x14ac:dyDescent="0.3">
      <c r="A297" s="105" t="s">
        <v>416</v>
      </c>
      <c r="B297" s="2"/>
      <c r="C297" s="2"/>
      <c r="D297" s="2"/>
      <c r="E297" s="2"/>
      <c r="F297" s="2">
        <v>6182184000</v>
      </c>
      <c r="G297" s="2">
        <v>6649237000</v>
      </c>
      <c r="H297" s="2">
        <v>7216081000</v>
      </c>
      <c r="I297" s="2">
        <v>7966674000</v>
      </c>
      <c r="J297" s="2"/>
      <c r="K297" s="2"/>
      <c r="L297" s="2"/>
      <c r="M297" s="108">
        <v>28014176000</v>
      </c>
    </row>
    <row r="298" spans="1:13" x14ac:dyDescent="0.3">
      <c r="A298" s="105" t="s">
        <v>417</v>
      </c>
      <c r="B298" s="2"/>
      <c r="C298" s="2"/>
      <c r="D298" s="2"/>
      <c r="E298" s="2"/>
      <c r="F298" s="2">
        <v>20100000000</v>
      </c>
      <c r="G298" s="2">
        <v>20170000000</v>
      </c>
      <c r="H298" s="2">
        <v>19312000000</v>
      </c>
      <c r="I298" s="2">
        <v>12480000000</v>
      </c>
      <c r="J298" s="2"/>
      <c r="K298" s="2"/>
      <c r="L298" s="2"/>
      <c r="M298" s="108">
        <v>72062000000</v>
      </c>
    </row>
    <row r="299" spans="1:13" x14ac:dyDescent="0.3">
      <c r="A299" s="105" t="s">
        <v>418</v>
      </c>
      <c r="B299" s="2"/>
      <c r="C299" s="2"/>
      <c r="D299" s="2"/>
      <c r="E299" s="2"/>
      <c r="F299" s="2">
        <v>1355300000</v>
      </c>
      <c r="G299" s="2">
        <v>1346100000</v>
      </c>
      <c r="H299" s="2">
        <v>1381400000</v>
      </c>
      <c r="I299" s="2">
        <v>1421300000</v>
      </c>
      <c r="J299" s="2"/>
      <c r="K299" s="2"/>
      <c r="L299" s="2"/>
      <c r="M299" s="108">
        <v>5504100000</v>
      </c>
    </row>
    <row r="300" spans="1:13" x14ac:dyDescent="0.3">
      <c r="A300" s="105" t="s">
        <v>420</v>
      </c>
      <c r="B300" s="2"/>
      <c r="C300" s="2"/>
      <c r="D300" s="2"/>
      <c r="E300" s="2"/>
      <c r="F300" s="2">
        <v>3823713000</v>
      </c>
      <c r="G300" s="2">
        <v>3791335000</v>
      </c>
      <c r="H300" s="2">
        <v>3821504000</v>
      </c>
      <c r="I300" s="2">
        <v>3578060000</v>
      </c>
      <c r="J300" s="2"/>
      <c r="K300" s="2"/>
      <c r="L300" s="2"/>
      <c r="M300" s="108">
        <v>15014612000</v>
      </c>
    </row>
    <row r="301" spans="1:13" x14ac:dyDescent="0.3">
      <c r="A301" s="105" t="s">
        <v>422</v>
      </c>
      <c r="B301" s="2"/>
      <c r="C301" s="2"/>
      <c r="D301" s="2"/>
      <c r="E301" s="2"/>
      <c r="F301" s="2">
        <v>16596800000</v>
      </c>
      <c r="G301" s="2">
        <v>16661000000</v>
      </c>
      <c r="H301" s="2">
        <v>18534400000</v>
      </c>
      <c r="I301" s="2">
        <v>18671300000</v>
      </c>
      <c r="J301" s="2"/>
      <c r="K301" s="2"/>
      <c r="L301" s="2"/>
      <c r="M301" s="108">
        <v>70463500000</v>
      </c>
    </row>
    <row r="302" spans="1:13" x14ac:dyDescent="0.3">
      <c r="A302" s="105" t="s">
        <v>423</v>
      </c>
      <c r="B302" s="2"/>
      <c r="C302" s="2"/>
      <c r="D302" s="2"/>
      <c r="E302" s="2"/>
      <c r="F302" s="2"/>
      <c r="G302" s="2">
        <v>15598000000</v>
      </c>
      <c r="H302" s="2">
        <v>17090000000</v>
      </c>
      <c r="I302" s="2">
        <v>16833000000</v>
      </c>
      <c r="J302" s="2">
        <v>17666000000</v>
      </c>
      <c r="K302" s="2"/>
      <c r="L302" s="2"/>
      <c r="M302" s="108">
        <v>67187000000</v>
      </c>
    </row>
    <row r="303" spans="1:13" x14ac:dyDescent="0.3">
      <c r="A303" s="105" t="s">
        <v>424</v>
      </c>
      <c r="B303" s="2"/>
      <c r="C303" s="2"/>
      <c r="D303" s="2"/>
      <c r="E303" s="2"/>
      <c r="F303" s="2">
        <v>5260956000</v>
      </c>
      <c r="G303" s="2">
        <v>6793306000</v>
      </c>
      <c r="H303" s="2">
        <v>8441971000</v>
      </c>
      <c r="I303" s="2">
        <v>9223987000</v>
      </c>
      <c r="J303" s="2"/>
      <c r="K303" s="2"/>
      <c r="L303" s="2"/>
      <c r="M303" s="108">
        <v>29720220000</v>
      </c>
    </row>
    <row r="304" spans="1:13" x14ac:dyDescent="0.3">
      <c r="A304" s="105" t="s">
        <v>425</v>
      </c>
      <c r="B304" s="2"/>
      <c r="C304" s="2"/>
      <c r="D304" s="2"/>
      <c r="E304" s="2"/>
      <c r="F304" s="2"/>
      <c r="G304" s="2">
        <v>3637212000</v>
      </c>
      <c r="H304" s="2">
        <v>3585141000</v>
      </c>
      <c r="I304" s="2">
        <v>3910865000</v>
      </c>
      <c r="J304" s="2">
        <v>5386703000</v>
      </c>
      <c r="K304" s="2"/>
      <c r="L304" s="2"/>
      <c r="M304" s="108">
        <v>16519921000</v>
      </c>
    </row>
    <row r="305" spans="1:13" x14ac:dyDescent="0.3">
      <c r="A305" s="105" t="s">
        <v>426</v>
      </c>
      <c r="B305" s="2"/>
      <c r="C305" s="2"/>
      <c r="D305" s="2"/>
      <c r="E305" s="2"/>
      <c r="F305" s="2">
        <v>9781000000</v>
      </c>
      <c r="G305" s="2">
        <v>9968000000</v>
      </c>
      <c r="H305" s="2">
        <v>10886000000</v>
      </c>
      <c r="I305" s="2">
        <v>10415000000</v>
      </c>
      <c r="J305" s="2"/>
      <c r="K305" s="2"/>
      <c r="L305" s="2"/>
      <c r="M305" s="108">
        <v>41050000000</v>
      </c>
    </row>
    <row r="306" spans="1:13" x14ac:dyDescent="0.3">
      <c r="A306" s="105" t="s">
        <v>427</v>
      </c>
      <c r="B306" s="2"/>
      <c r="C306" s="2"/>
      <c r="D306" s="2"/>
      <c r="E306" s="2"/>
      <c r="F306" s="2"/>
      <c r="G306" s="2">
        <v>66415000000</v>
      </c>
      <c r="H306" s="2">
        <v>66683000000</v>
      </c>
      <c r="I306" s="2">
        <v>63056000000</v>
      </c>
      <c r="J306" s="2">
        <v>62799000000</v>
      </c>
      <c r="K306" s="2"/>
      <c r="L306" s="2"/>
      <c r="M306" s="108">
        <v>258953000000</v>
      </c>
    </row>
    <row r="307" spans="1:13" x14ac:dyDescent="0.3">
      <c r="A307" s="105" t="s">
        <v>428</v>
      </c>
      <c r="B307" s="2"/>
      <c r="C307" s="2"/>
      <c r="D307" s="2"/>
      <c r="E307" s="2"/>
      <c r="F307" s="2">
        <v>54657000000</v>
      </c>
      <c r="G307" s="2">
        <v>51584000000</v>
      </c>
      <c r="H307" s="2">
        <v>49605000000</v>
      </c>
      <c r="I307" s="2">
        <v>48851000000</v>
      </c>
      <c r="J307" s="2"/>
      <c r="K307" s="2"/>
      <c r="L307" s="2"/>
      <c r="M307" s="108">
        <v>204697000000</v>
      </c>
    </row>
    <row r="308" spans="1:13" x14ac:dyDescent="0.3">
      <c r="A308" s="105" t="s">
        <v>429</v>
      </c>
      <c r="B308" s="2"/>
      <c r="C308" s="2"/>
      <c r="D308" s="2"/>
      <c r="E308" s="2"/>
      <c r="F308" s="2"/>
      <c r="G308" s="2">
        <v>9289500000</v>
      </c>
      <c r="H308" s="2">
        <v>10477600000</v>
      </c>
      <c r="I308" s="2">
        <v>11964400000</v>
      </c>
      <c r="J308" s="2">
        <v>12394100000</v>
      </c>
      <c r="K308" s="2"/>
      <c r="L308" s="2"/>
      <c r="M308" s="108">
        <v>44125600000</v>
      </c>
    </row>
    <row r="309" spans="1:13" x14ac:dyDescent="0.3">
      <c r="A309" s="105" t="s">
        <v>430</v>
      </c>
      <c r="B309" s="2"/>
      <c r="C309" s="2"/>
      <c r="D309" s="2"/>
      <c r="E309" s="2"/>
      <c r="F309" s="2"/>
      <c r="G309" s="2">
        <v>2104745000</v>
      </c>
      <c r="H309" s="2">
        <v>2819557000</v>
      </c>
      <c r="I309" s="2">
        <v>4103728000</v>
      </c>
      <c r="J309" s="2">
        <v>4860427000</v>
      </c>
      <c r="K309" s="2"/>
      <c r="L309" s="2"/>
      <c r="M309" s="108">
        <v>13888457000</v>
      </c>
    </row>
    <row r="310" spans="1:13" x14ac:dyDescent="0.3">
      <c r="A310" s="105" t="s">
        <v>431</v>
      </c>
      <c r="B310" s="2"/>
      <c r="C310" s="2"/>
      <c r="D310" s="2"/>
      <c r="E310" s="2"/>
      <c r="F310" s="2">
        <v>17083900000</v>
      </c>
      <c r="G310" s="2">
        <v>18170900000</v>
      </c>
      <c r="H310" s="2">
        <v>19391400000</v>
      </c>
      <c r="I310" s="2">
        <v>20853800000</v>
      </c>
      <c r="J310" s="2"/>
      <c r="K310" s="2"/>
      <c r="L310" s="2"/>
      <c r="M310" s="108">
        <v>75500000000</v>
      </c>
    </row>
    <row r="311" spans="1:13" x14ac:dyDescent="0.3">
      <c r="A311" s="105" t="s">
        <v>432</v>
      </c>
      <c r="B311" s="2"/>
      <c r="C311" s="2"/>
      <c r="D311" s="2"/>
      <c r="E311" s="2"/>
      <c r="F311" s="2"/>
      <c r="G311" s="2">
        <v>13015704000</v>
      </c>
      <c r="H311" s="2">
        <v>13215971000</v>
      </c>
      <c r="I311" s="2">
        <v>12711744000</v>
      </c>
      <c r="J311" s="2">
        <v>11360753000</v>
      </c>
      <c r="K311" s="2"/>
      <c r="L311" s="2"/>
      <c r="M311" s="108">
        <v>50304172000</v>
      </c>
    </row>
    <row r="312" spans="1:13" x14ac:dyDescent="0.3">
      <c r="A312" s="105" t="s">
        <v>433</v>
      </c>
      <c r="B312" s="2"/>
      <c r="C312" s="2"/>
      <c r="D312" s="2"/>
      <c r="E312" s="2"/>
      <c r="F312" s="2"/>
      <c r="G312" s="2">
        <v>5679595000</v>
      </c>
      <c r="H312" s="2">
        <v>5822363000</v>
      </c>
      <c r="I312" s="2">
        <v>5981964000</v>
      </c>
      <c r="J312" s="2">
        <v>7668476000</v>
      </c>
      <c r="K312" s="2"/>
      <c r="L312" s="2"/>
      <c r="M312" s="108">
        <v>25152398000</v>
      </c>
    </row>
    <row r="313" spans="1:13" x14ac:dyDescent="0.3">
      <c r="A313" s="105" t="s">
        <v>434</v>
      </c>
      <c r="B313" s="2"/>
      <c r="C313" s="2"/>
      <c r="D313" s="2"/>
      <c r="E313" s="2"/>
      <c r="F313" s="2">
        <v>2105188000</v>
      </c>
      <c r="G313" s="2">
        <v>2157586000</v>
      </c>
      <c r="H313" s="2">
        <v>2237219000</v>
      </c>
      <c r="I313" s="2"/>
      <c r="J313" s="2">
        <v>2262359000</v>
      </c>
      <c r="K313" s="2"/>
      <c r="L313" s="2"/>
      <c r="M313" s="108">
        <v>8762352000</v>
      </c>
    </row>
    <row r="314" spans="1:13" x14ac:dyDescent="0.3">
      <c r="A314" s="105" t="s">
        <v>435</v>
      </c>
      <c r="B314" s="2"/>
      <c r="C314" s="2"/>
      <c r="D314" s="2"/>
      <c r="E314" s="2"/>
      <c r="F314" s="2"/>
      <c r="G314" s="2">
        <v>80029000000</v>
      </c>
      <c r="H314" s="2">
        <v>80106000000</v>
      </c>
      <c r="I314" s="2">
        <v>73908000000</v>
      </c>
      <c r="J314" s="2">
        <v>74953000000</v>
      </c>
      <c r="K314" s="2"/>
      <c r="L314" s="2"/>
      <c r="M314" s="108">
        <v>308996000000</v>
      </c>
    </row>
    <row r="315" spans="1:13" x14ac:dyDescent="0.3">
      <c r="A315" s="105" t="s">
        <v>436</v>
      </c>
      <c r="B315" s="2"/>
      <c r="C315" s="2"/>
      <c r="D315" s="2"/>
      <c r="E315" s="2"/>
      <c r="F315" s="2">
        <v>16606000000</v>
      </c>
      <c r="G315" s="2">
        <v>16872000000</v>
      </c>
      <c r="H315" s="2">
        <v>16281000000</v>
      </c>
      <c r="I315" s="2">
        <v>16270000000</v>
      </c>
      <c r="J315" s="2"/>
      <c r="K315" s="2"/>
      <c r="L315" s="2"/>
      <c r="M315" s="108">
        <v>66029000000</v>
      </c>
    </row>
    <row r="316" spans="1:13" x14ac:dyDescent="0.3">
      <c r="A316" s="105" t="s">
        <v>437</v>
      </c>
      <c r="B316" s="2"/>
      <c r="C316" s="2"/>
      <c r="D316" s="2"/>
      <c r="E316" s="2"/>
      <c r="F316" s="2">
        <v>4306800000</v>
      </c>
      <c r="G316" s="2">
        <v>6999700000</v>
      </c>
      <c r="H316" s="2">
        <v>7039000000</v>
      </c>
      <c r="I316" s="2">
        <v>6449000000</v>
      </c>
      <c r="J316" s="2"/>
      <c r="K316" s="2"/>
      <c r="L316" s="2"/>
      <c r="M316" s="108">
        <v>24794500000</v>
      </c>
    </row>
    <row r="317" spans="1:13" x14ac:dyDescent="0.3">
      <c r="A317" s="105" t="s">
        <v>438</v>
      </c>
      <c r="B317" s="2"/>
      <c r="C317" s="2"/>
      <c r="D317" s="2"/>
      <c r="E317" s="2"/>
      <c r="F317" s="2">
        <v>3301804000</v>
      </c>
      <c r="G317" s="2">
        <v>3454628000</v>
      </c>
      <c r="H317" s="2">
        <v>3491632000</v>
      </c>
      <c r="I317" s="2">
        <v>3495443000</v>
      </c>
      <c r="J317" s="2"/>
      <c r="K317" s="2"/>
      <c r="L317" s="2"/>
      <c r="M317" s="108">
        <v>13743507000</v>
      </c>
    </row>
    <row r="318" spans="1:13" x14ac:dyDescent="0.3">
      <c r="A318" s="105" t="s">
        <v>439</v>
      </c>
      <c r="B318" s="2"/>
      <c r="C318" s="2"/>
      <c r="D318" s="2"/>
      <c r="E318" s="2"/>
      <c r="F318" s="2"/>
      <c r="G318" s="2">
        <v>14265000000</v>
      </c>
      <c r="H318" s="2">
        <v>14791000000</v>
      </c>
      <c r="I318" s="2">
        <v>14766000000</v>
      </c>
      <c r="J318" s="2">
        <v>14751000000</v>
      </c>
      <c r="K318" s="2"/>
      <c r="L318" s="2"/>
      <c r="M318" s="108">
        <v>58573000000</v>
      </c>
    </row>
    <row r="319" spans="1:13" x14ac:dyDescent="0.3">
      <c r="A319" s="105" t="s">
        <v>440</v>
      </c>
      <c r="B319" s="2"/>
      <c r="C319" s="2"/>
      <c r="D319" s="2"/>
      <c r="E319" s="2"/>
      <c r="F319" s="2">
        <v>12132000000</v>
      </c>
      <c r="G319" s="2">
        <v>7263000000</v>
      </c>
      <c r="H319" s="2">
        <v>7852000000</v>
      </c>
      <c r="I319" s="2">
        <v>7669000000</v>
      </c>
      <c r="J319" s="2"/>
      <c r="K319" s="2"/>
      <c r="L319" s="2"/>
      <c r="M319" s="108">
        <v>34916000000</v>
      </c>
    </row>
    <row r="320" spans="1:13" x14ac:dyDescent="0.3">
      <c r="A320" s="105" t="s">
        <v>441</v>
      </c>
      <c r="B320" s="2"/>
      <c r="C320" s="2"/>
      <c r="D320" s="2"/>
      <c r="E320" s="2"/>
      <c r="F320" s="2">
        <v>84847000000</v>
      </c>
      <c r="G320" s="2">
        <v>41461000000</v>
      </c>
      <c r="H320" s="2">
        <v>54105000000</v>
      </c>
      <c r="I320" s="2">
        <v>57119000000</v>
      </c>
      <c r="J320" s="2"/>
      <c r="K320" s="2"/>
      <c r="L320" s="2"/>
      <c r="M320" s="108">
        <v>237532000000</v>
      </c>
    </row>
    <row r="321" spans="1:13" x14ac:dyDescent="0.3">
      <c r="A321" s="105" t="s">
        <v>442</v>
      </c>
      <c r="B321" s="2"/>
      <c r="C321" s="2"/>
      <c r="D321" s="2"/>
      <c r="E321" s="2"/>
      <c r="F321" s="2">
        <v>179290000000</v>
      </c>
      <c r="G321" s="2">
        <v>171596000000</v>
      </c>
      <c r="H321" s="2">
        <v>161212000000</v>
      </c>
      <c r="I321" s="2">
        <v>98975000000</v>
      </c>
      <c r="J321" s="2"/>
      <c r="K321" s="2"/>
      <c r="L321" s="2"/>
      <c r="M321" s="108">
        <v>611073000000</v>
      </c>
    </row>
    <row r="322" spans="1:13" x14ac:dyDescent="0.3">
      <c r="A322" s="105" t="s">
        <v>443</v>
      </c>
      <c r="B322" s="2"/>
      <c r="C322" s="2"/>
      <c r="D322" s="2"/>
      <c r="E322" s="2"/>
      <c r="F322" s="2"/>
      <c r="G322" s="2">
        <v>6043000000</v>
      </c>
      <c r="H322" s="2">
        <v>8186400000</v>
      </c>
      <c r="I322" s="2">
        <v>8241200000</v>
      </c>
      <c r="J322" s="2">
        <v>8020300000</v>
      </c>
      <c r="K322" s="2"/>
      <c r="L322" s="2"/>
      <c r="M322" s="108">
        <v>30490900000</v>
      </c>
    </row>
    <row r="323" spans="1:13" x14ac:dyDescent="0.3">
      <c r="A323" s="105" t="s">
        <v>444</v>
      </c>
      <c r="B323" s="2"/>
      <c r="C323" s="2"/>
      <c r="D323" s="2"/>
      <c r="E323" s="2"/>
      <c r="F323" s="2">
        <v>5920269000</v>
      </c>
      <c r="G323" s="2">
        <v>6411577000</v>
      </c>
      <c r="H323" s="2">
        <v>7747229000</v>
      </c>
      <c r="I323" s="2">
        <v>7572436000</v>
      </c>
      <c r="J323" s="2"/>
      <c r="K323" s="2"/>
      <c r="L323" s="2"/>
      <c r="M323" s="108">
        <v>27651511000</v>
      </c>
    </row>
    <row r="324" spans="1:13" x14ac:dyDescent="0.3">
      <c r="A324" s="105" t="s">
        <v>445</v>
      </c>
      <c r="B324" s="2"/>
      <c r="C324" s="2"/>
      <c r="D324" s="2"/>
      <c r="E324" s="2"/>
      <c r="F324" s="2">
        <v>11224000000</v>
      </c>
      <c r="G324" s="2">
        <v>11925000000</v>
      </c>
      <c r="H324" s="2">
        <v>12273000000</v>
      </c>
      <c r="I324" s="2">
        <v>10776000000</v>
      </c>
      <c r="J324" s="2"/>
      <c r="K324" s="2"/>
      <c r="L324" s="2"/>
      <c r="M324" s="108">
        <v>46198000000</v>
      </c>
    </row>
    <row r="325" spans="1:13" x14ac:dyDescent="0.3">
      <c r="A325" s="105" t="s">
        <v>446</v>
      </c>
      <c r="B325" s="2"/>
      <c r="C325" s="2"/>
      <c r="D325" s="2"/>
      <c r="E325" s="2"/>
      <c r="F325" s="2"/>
      <c r="G325" s="2">
        <v>24866000000</v>
      </c>
      <c r="H325" s="2">
        <v>26487000000</v>
      </c>
      <c r="I325" s="2">
        <v>25281000000</v>
      </c>
      <c r="J325" s="2">
        <v>23554000000</v>
      </c>
      <c r="K325" s="2"/>
      <c r="L325" s="2"/>
      <c r="M325" s="108">
        <v>100188000000</v>
      </c>
    </row>
    <row r="326" spans="1:13" x14ac:dyDescent="0.3">
      <c r="A326" s="105" t="s">
        <v>447</v>
      </c>
      <c r="B326" s="2"/>
      <c r="C326" s="2"/>
      <c r="D326" s="2"/>
      <c r="E326" s="2"/>
      <c r="F326" s="2"/>
      <c r="G326" s="2"/>
      <c r="H326" s="2">
        <v>1148231000</v>
      </c>
      <c r="I326" s="2">
        <v>1710966000</v>
      </c>
      <c r="J326" s="2">
        <v>2610726000</v>
      </c>
      <c r="K326" s="2"/>
      <c r="L326" s="2"/>
      <c r="M326" s="108">
        <v>5469923000</v>
      </c>
    </row>
    <row r="327" spans="1:13" x14ac:dyDescent="0.3">
      <c r="A327" s="105" t="s">
        <v>448</v>
      </c>
      <c r="B327" s="2"/>
      <c r="C327" s="2"/>
      <c r="D327" s="2"/>
      <c r="E327" s="2"/>
      <c r="F327" s="2"/>
      <c r="G327" s="2">
        <v>6419285000</v>
      </c>
      <c r="H327" s="2">
        <v>6638774000</v>
      </c>
      <c r="I327" s="2">
        <v>6571893000</v>
      </c>
      <c r="J327" s="2">
        <v>6786984000</v>
      </c>
      <c r="K327" s="2"/>
      <c r="L327" s="2"/>
      <c r="M327" s="108">
        <v>26416936000</v>
      </c>
    </row>
    <row r="328" spans="1:13" x14ac:dyDescent="0.3">
      <c r="A328" s="105" t="s">
        <v>449</v>
      </c>
      <c r="B328" s="2"/>
      <c r="C328" s="2"/>
      <c r="D328" s="2"/>
      <c r="E328" s="2"/>
      <c r="F328" s="2">
        <v>7688024000</v>
      </c>
      <c r="G328" s="2">
        <v>7959894000</v>
      </c>
      <c r="H328" s="2">
        <v>8073855000</v>
      </c>
      <c r="I328" s="2">
        <v>8299074000</v>
      </c>
      <c r="J328" s="2"/>
      <c r="K328" s="2"/>
      <c r="L328" s="2"/>
      <c r="M328" s="108">
        <v>32020847000</v>
      </c>
    </row>
    <row r="329" spans="1:13" x14ac:dyDescent="0.3">
      <c r="A329" s="105" t="s">
        <v>450</v>
      </c>
      <c r="B329" s="2"/>
      <c r="C329" s="2"/>
      <c r="D329" s="2"/>
      <c r="E329" s="2"/>
      <c r="F329" s="2"/>
      <c r="G329" s="2">
        <v>2104745000</v>
      </c>
      <c r="H329" s="2">
        <v>2819557000</v>
      </c>
      <c r="I329" s="2">
        <v>4103728000</v>
      </c>
      <c r="J329" s="2">
        <v>4860427000</v>
      </c>
      <c r="K329" s="2"/>
      <c r="L329" s="2"/>
      <c r="M329" s="108">
        <v>13888457000</v>
      </c>
    </row>
    <row r="330" spans="1:13" x14ac:dyDescent="0.3">
      <c r="A330" s="105" t="s">
        <v>451</v>
      </c>
      <c r="B330" s="2"/>
      <c r="C330" s="2"/>
      <c r="D330" s="2"/>
      <c r="E330" s="2"/>
      <c r="F330" s="2"/>
      <c r="G330" s="2">
        <v>4245895000</v>
      </c>
      <c r="H330" s="2">
        <v>4695014000</v>
      </c>
      <c r="I330" s="2">
        <v>5094933000</v>
      </c>
      <c r="J330" s="2">
        <v>5250399000</v>
      </c>
      <c r="K330" s="2"/>
      <c r="L330" s="2"/>
      <c r="M330" s="108">
        <v>19286241000</v>
      </c>
    </row>
    <row r="331" spans="1:13" x14ac:dyDescent="0.3">
      <c r="A331" s="105" t="s">
        <v>453</v>
      </c>
      <c r="B331" s="2"/>
      <c r="C331" s="2"/>
      <c r="D331" s="2"/>
      <c r="E331" s="2"/>
      <c r="F331" s="2"/>
      <c r="G331" s="2">
        <v>1328817000</v>
      </c>
      <c r="H331" s="2">
        <v>1534615000</v>
      </c>
      <c r="I331" s="2">
        <v>1789489000</v>
      </c>
      <c r="J331" s="2">
        <v>2052230000</v>
      </c>
      <c r="K331" s="2"/>
      <c r="L331" s="2"/>
      <c r="M331" s="108">
        <v>6705151000</v>
      </c>
    </row>
    <row r="332" spans="1:13" x14ac:dyDescent="0.3">
      <c r="A332" s="105" t="s">
        <v>454</v>
      </c>
      <c r="B332" s="2"/>
      <c r="C332" s="2"/>
      <c r="D332" s="2"/>
      <c r="E332" s="2"/>
      <c r="F332" s="2"/>
      <c r="G332" s="2">
        <v>6945000000</v>
      </c>
      <c r="H332" s="2">
        <v>7450000000</v>
      </c>
      <c r="I332" s="2">
        <v>7620000000</v>
      </c>
      <c r="J332" s="2">
        <v>7405000000</v>
      </c>
      <c r="K332" s="2"/>
      <c r="L332" s="2"/>
      <c r="M332" s="108">
        <v>29420000000</v>
      </c>
    </row>
    <row r="333" spans="1:13" x14ac:dyDescent="0.3">
      <c r="A333" s="105" t="s">
        <v>455</v>
      </c>
      <c r="B333" s="2"/>
      <c r="C333" s="2"/>
      <c r="D333" s="2"/>
      <c r="E333" s="2"/>
      <c r="F333" s="2"/>
      <c r="G333" s="2">
        <v>6351900000</v>
      </c>
      <c r="H333" s="2">
        <v>6623500000</v>
      </c>
      <c r="I333" s="2">
        <v>6307900000</v>
      </c>
      <c r="J333" s="2">
        <v>5879500000</v>
      </c>
      <c r="K333" s="2"/>
      <c r="L333" s="2"/>
      <c r="M333" s="108">
        <v>25162800000</v>
      </c>
    </row>
    <row r="334" spans="1:13" x14ac:dyDescent="0.3">
      <c r="A334" s="105" t="s">
        <v>456</v>
      </c>
      <c r="B334" s="2"/>
      <c r="C334" s="2"/>
      <c r="D334" s="2"/>
      <c r="E334" s="2"/>
      <c r="F334" s="2">
        <v>2993489000</v>
      </c>
      <c r="G334" s="2">
        <v>3238128000</v>
      </c>
      <c r="H334" s="2">
        <v>3549494000</v>
      </c>
      <c r="I334" s="2">
        <v>3582395000</v>
      </c>
      <c r="J334" s="2"/>
      <c r="K334" s="2"/>
      <c r="L334" s="2"/>
      <c r="M334" s="108">
        <v>13363506000</v>
      </c>
    </row>
    <row r="335" spans="1:13" x14ac:dyDescent="0.3">
      <c r="A335" s="105" t="s">
        <v>457</v>
      </c>
      <c r="B335" s="2"/>
      <c r="C335" s="2"/>
      <c r="D335" s="2"/>
      <c r="E335" s="2"/>
      <c r="F335" s="2"/>
      <c r="G335" s="2">
        <v>9721065000</v>
      </c>
      <c r="H335" s="2">
        <v>10230353000</v>
      </c>
      <c r="I335" s="2">
        <v>11041677000</v>
      </c>
      <c r="J335" s="2">
        <v>11939999000</v>
      </c>
      <c r="K335" s="2"/>
      <c r="L335" s="2"/>
      <c r="M335" s="108">
        <v>42933094000</v>
      </c>
    </row>
    <row r="336" spans="1:13" x14ac:dyDescent="0.3">
      <c r="A336" s="105" t="s">
        <v>458</v>
      </c>
      <c r="B336" s="2"/>
      <c r="C336" s="2"/>
      <c r="D336" s="2"/>
      <c r="E336" s="2"/>
      <c r="F336" s="2">
        <v>1367135000</v>
      </c>
      <c r="G336" s="2">
        <v>1832253000</v>
      </c>
      <c r="H336" s="2">
        <v>2042537000</v>
      </c>
      <c r="I336" s="2">
        <v>1181704000</v>
      </c>
      <c r="J336" s="2"/>
      <c r="K336" s="2"/>
      <c r="L336" s="2"/>
      <c r="M336" s="108">
        <v>6423629000</v>
      </c>
    </row>
    <row r="337" spans="1:13" x14ac:dyDescent="0.3">
      <c r="A337" s="105" t="s">
        <v>459</v>
      </c>
      <c r="B337" s="2"/>
      <c r="C337" s="2"/>
      <c r="D337" s="2"/>
      <c r="E337" s="2"/>
      <c r="F337" s="2"/>
      <c r="G337" s="2">
        <v>8417200000</v>
      </c>
      <c r="H337" s="2">
        <v>8803300000</v>
      </c>
      <c r="I337" s="2">
        <v>9115000000</v>
      </c>
      <c r="J337" s="2">
        <v>9387700000</v>
      </c>
      <c r="K337" s="2"/>
      <c r="L337" s="2"/>
      <c r="M337" s="108">
        <v>35723200000</v>
      </c>
    </row>
    <row r="338" spans="1:13" x14ac:dyDescent="0.3">
      <c r="A338" s="105" t="s">
        <v>460</v>
      </c>
      <c r="B338" s="2"/>
      <c r="C338" s="2"/>
      <c r="D338" s="2"/>
      <c r="E338" s="2"/>
      <c r="F338" s="2"/>
      <c r="G338" s="2">
        <v>14866800000</v>
      </c>
      <c r="H338" s="2">
        <v>16447800000</v>
      </c>
      <c r="I338" s="2">
        <v>19162700000</v>
      </c>
      <c r="J338" s="2">
        <v>21315900000</v>
      </c>
      <c r="K338" s="2"/>
      <c r="L338" s="2"/>
      <c r="M338" s="108">
        <v>71793200000</v>
      </c>
    </row>
    <row r="339" spans="1:13" x14ac:dyDescent="0.3">
      <c r="A339" s="105" t="s">
        <v>461</v>
      </c>
      <c r="B339" s="2"/>
      <c r="C339" s="2"/>
      <c r="D339" s="2"/>
      <c r="E339" s="2"/>
      <c r="F339" s="2">
        <v>4176000000</v>
      </c>
      <c r="G339" s="2">
        <v>4495000000</v>
      </c>
      <c r="H339" s="2">
        <v>4951000000</v>
      </c>
      <c r="I339" s="2">
        <v>4380000000</v>
      </c>
      <c r="J339" s="2"/>
      <c r="K339" s="2"/>
      <c r="L339" s="2"/>
      <c r="M339" s="108">
        <v>18002000000</v>
      </c>
    </row>
    <row r="340" spans="1:13" x14ac:dyDescent="0.3">
      <c r="A340" s="105" t="s">
        <v>462</v>
      </c>
      <c r="B340" s="2"/>
      <c r="C340" s="2"/>
      <c r="D340" s="2"/>
      <c r="E340" s="2"/>
      <c r="F340" s="2">
        <v>5075000000</v>
      </c>
      <c r="G340" s="2">
        <v>5518000000</v>
      </c>
      <c r="H340" s="2">
        <v>5903000000</v>
      </c>
      <c r="I340" s="2">
        <v>5234000000</v>
      </c>
      <c r="J340" s="2"/>
      <c r="K340" s="2"/>
      <c r="L340" s="2"/>
      <c r="M340" s="108">
        <v>21730000000</v>
      </c>
    </row>
    <row r="341" spans="1:13" x14ac:dyDescent="0.3">
      <c r="A341" s="105" t="s">
        <v>463</v>
      </c>
      <c r="B341" s="2"/>
      <c r="C341" s="2"/>
      <c r="D341" s="2"/>
      <c r="E341" s="2"/>
      <c r="F341" s="2"/>
      <c r="G341" s="2">
        <v>7690800000</v>
      </c>
      <c r="H341" s="2">
        <v>7750500000</v>
      </c>
      <c r="I341" s="2">
        <v>7031500000</v>
      </c>
      <c r="J341" s="2">
        <v>6778300000</v>
      </c>
      <c r="K341" s="2"/>
      <c r="L341" s="2"/>
      <c r="M341" s="108">
        <v>29251100000</v>
      </c>
    </row>
    <row r="342" spans="1:13" x14ac:dyDescent="0.3">
      <c r="A342" s="105" t="s">
        <v>464</v>
      </c>
      <c r="B342" s="2"/>
      <c r="C342" s="2"/>
      <c r="D342" s="2"/>
      <c r="E342" s="2"/>
      <c r="F342" s="2">
        <v>9534462000</v>
      </c>
      <c r="G342" s="2">
        <v>10185532000</v>
      </c>
      <c r="H342" s="2">
        <v>11129533000</v>
      </c>
      <c r="I342" s="2">
        <v>11339304000</v>
      </c>
      <c r="J342" s="2"/>
      <c r="K342" s="2"/>
      <c r="L342" s="2"/>
      <c r="M342" s="108">
        <v>42188831000</v>
      </c>
    </row>
    <row r="343" spans="1:13" x14ac:dyDescent="0.3">
      <c r="A343" s="105" t="s">
        <v>465</v>
      </c>
      <c r="B343" s="2"/>
      <c r="C343" s="2"/>
      <c r="D343" s="2"/>
      <c r="E343" s="2"/>
      <c r="F343" s="2"/>
      <c r="G343" s="2">
        <v>3983400000</v>
      </c>
      <c r="H343" s="2">
        <v>4209200000</v>
      </c>
      <c r="I343" s="2">
        <v>5736300000</v>
      </c>
      <c r="J343" s="2">
        <v>6550200000</v>
      </c>
      <c r="K343" s="2"/>
      <c r="L343" s="2"/>
      <c r="M343" s="108">
        <v>20479100000</v>
      </c>
    </row>
    <row r="344" spans="1:13" x14ac:dyDescent="0.3">
      <c r="A344" s="105" t="s">
        <v>466</v>
      </c>
      <c r="B344" s="2"/>
      <c r="C344" s="2"/>
      <c r="D344" s="2"/>
      <c r="E344" s="2"/>
      <c r="F344" s="2"/>
      <c r="G344" s="2">
        <v>5897700000</v>
      </c>
      <c r="H344" s="2">
        <v>5610600000</v>
      </c>
      <c r="I344" s="2">
        <v>5692700000</v>
      </c>
      <c r="J344" s="2">
        <v>7811200000</v>
      </c>
      <c r="K344" s="2"/>
      <c r="L344" s="2"/>
      <c r="M344" s="108">
        <v>25012200000</v>
      </c>
    </row>
    <row r="345" spans="1:13" x14ac:dyDescent="0.3">
      <c r="A345" s="105" t="s">
        <v>467</v>
      </c>
      <c r="B345" s="2"/>
      <c r="C345" s="2"/>
      <c r="D345" s="2"/>
      <c r="E345" s="2"/>
      <c r="F345" s="2">
        <v>1290052000</v>
      </c>
      <c r="G345" s="2">
        <v>1371065000</v>
      </c>
      <c r="H345" s="2">
        <v>1519978000</v>
      </c>
      <c r="I345" s="2">
        <v>1662829000</v>
      </c>
      <c r="J345" s="2"/>
      <c r="K345" s="2"/>
      <c r="L345" s="2"/>
      <c r="M345" s="108">
        <v>5843924000</v>
      </c>
    </row>
    <row r="346" spans="1:13" x14ac:dyDescent="0.3">
      <c r="A346" s="105" t="s">
        <v>469</v>
      </c>
      <c r="B346" s="2"/>
      <c r="C346" s="2"/>
      <c r="D346" s="2"/>
      <c r="E346" s="2"/>
      <c r="F346" s="2"/>
      <c r="G346" s="2">
        <v>3237500000</v>
      </c>
      <c r="H346" s="2"/>
      <c r="I346" s="2">
        <v>3492600000</v>
      </c>
      <c r="J346" s="2">
        <v>7304900000</v>
      </c>
      <c r="K346" s="2"/>
      <c r="L346" s="2"/>
      <c r="M346" s="108">
        <v>14035000000</v>
      </c>
    </row>
    <row r="347" spans="1:13" x14ac:dyDescent="0.3">
      <c r="A347" s="105" t="s">
        <v>471</v>
      </c>
      <c r="B347" s="2"/>
      <c r="C347" s="2"/>
      <c r="D347" s="2"/>
      <c r="E347" s="2"/>
      <c r="F347" s="2">
        <v>2307182000</v>
      </c>
      <c r="G347" s="2">
        <v>2530809000</v>
      </c>
      <c r="H347" s="2">
        <v>2665456000</v>
      </c>
      <c r="I347" s="2">
        <v>3018227000</v>
      </c>
      <c r="J347" s="2"/>
      <c r="K347" s="2"/>
      <c r="L347" s="2"/>
      <c r="M347" s="108">
        <v>10521674000</v>
      </c>
    </row>
    <row r="348" spans="1:13" x14ac:dyDescent="0.3">
      <c r="A348" s="105" t="s">
        <v>472</v>
      </c>
      <c r="B348" s="2"/>
      <c r="C348" s="2"/>
      <c r="D348" s="2"/>
      <c r="E348" s="2"/>
      <c r="F348" s="2">
        <v>16537000000</v>
      </c>
      <c r="G348" s="2">
        <v>17087000000</v>
      </c>
      <c r="H348" s="2">
        <v>18467000000</v>
      </c>
      <c r="I348" s="2">
        <v>17489000000</v>
      </c>
      <c r="J348" s="2"/>
      <c r="K348" s="2"/>
      <c r="L348" s="2"/>
      <c r="M348" s="108">
        <v>69580000000</v>
      </c>
    </row>
    <row r="349" spans="1:13" x14ac:dyDescent="0.3">
      <c r="A349" s="105" t="s">
        <v>473</v>
      </c>
      <c r="B349" s="2"/>
      <c r="C349" s="2"/>
      <c r="D349" s="2"/>
      <c r="E349" s="2"/>
      <c r="F349" s="2">
        <v>4256157000</v>
      </c>
      <c r="G349" s="2">
        <v>4543849000</v>
      </c>
      <c r="H349" s="2">
        <v>4870818000</v>
      </c>
      <c r="I349" s="2">
        <v>5266103000</v>
      </c>
      <c r="J349" s="2"/>
      <c r="K349" s="2"/>
      <c r="L349" s="2"/>
      <c r="M349" s="108">
        <v>18936927000</v>
      </c>
    </row>
    <row r="350" spans="1:13" x14ac:dyDescent="0.3">
      <c r="A350" s="105" t="s">
        <v>474</v>
      </c>
      <c r="B350" s="2"/>
      <c r="C350" s="2"/>
      <c r="D350" s="2"/>
      <c r="E350" s="2"/>
      <c r="F350" s="2"/>
      <c r="G350" s="2">
        <v>24380510000</v>
      </c>
      <c r="H350" s="2">
        <v>23114000000</v>
      </c>
      <c r="I350" s="2">
        <v>22492000000</v>
      </c>
      <c r="J350" s="2">
        <v>21059000000</v>
      </c>
      <c r="K350" s="2"/>
      <c r="L350" s="2"/>
      <c r="M350" s="108">
        <v>91045510000</v>
      </c>
    </row>
    <row r="351" spans="1:13" x14ac:dyDescent="0.3">
      <c r="A351" s="105" t="s">
        <v>475</v>
      </c>
      <c r="B351" s="2"/>
      <c r="C351" s="2"/>
      <c r="D351" s="2"/>
      <c r="E351" s="2"/>
      <c r="F351" s="2">
        <v>1913149000</v>
      </c>
      <c r="G351" s="2">
        <v>2142807000</v>
      </c>
      <c r="H351" s="2">
        <v>2555601000</v>
      </c>
      <c r="I351" s="2">
        <v>2985908000</v>
      </c>
      <c r="J351" s="2"/>
      <c r="K351" s="2"/>
      <c r="L351" s="2"/>
      <c r="M351" s="108">
        <v>9597465000</v>
      </c>
    </row>
    <row r="352" spans="1:13" x14ac:dyDescent="0.3">
      <c r="A352" s="105" t="s">
        <v>476</v>
      </c>
      <c r="B352" s="2"/>
      <c r="C352" s="2"/>
      <c r="D352" s="2"/>
      <c r="E352" s="2"/>
      <c r="F352" s="2">
        <v>9647000000</v>
      </c>
      <c r="G352" s="2">
        <v>10557000000</v>
      </c>
      <c r="H352" s="2">
        <v>11035000000</v>
      </c>
      <c r="I352" s="2">
        <v>10231000000</v>
      </c>
      <c r="J352" s="2"/>
      <c r="K352" s="2"/>
      <c r="L352" s="2"/>
      <c r="M352" s="108">
        <v>41470000000</v>
      </c>
    </row>
    <row r="353" spans="1:13" x14ac:dyDescent="0.3">
      <c r="A353" s="105" t="s">
        <v>477</v>
      </c>
      <c r="B353" s="2"/>
      <c r="C353" s="2"/>
      <c r="D353" s="2"/>
      <c r="E353" s="2"/>
      <c r="F353" s="2">
        <v>11240000000</v>
      </c>
      <c r="G353" s="2">
        <v>8602000000</v>
      </c>
      <c r="H353" s="2">
        <v>8707000000</v>
      </c>
      <c r="I353" s="2">
        <v>8533000000</v>
      </c>
      <c r="J353" s="2"/>
      <c r="K353" s="2"/>
      <c r="L353" s="2"/>
      <c r="M353" s="108">
        <v>37082000000</v>
      </c>
    </row>
    <row r="354" spans="1:13" x14ac:dyDescent="0.3">
      <c r="A354" s="105" t="s">
        <v>478</v>
      </c>
      <c r="B354" s="2"/>
      <c r="C354" s="2"/>
      <c r="D354" s="2"/>
      <c r="E354" s="2"/>
      <c r="F354" s="2"/>
      <c r="G354" s="2">
        <v>14351000000</v>
      </c>
      <c r="H354" s="2">
        <v>13724000000</v>
      </c>
      <c r="I354" s="2">
        <v>13739000000</v>
      </c>
      <c r="J354" s="2">
        <v>11160000000</v>
      </c>
      <c r="K354" s="2"/>
      <c r="L354" s="2"/>
      <c r="M354" s="108">
        <v>52974000000</v>
      </c>
    </row>
    <row r="355" spans="1:13" x14ac:dyDescent="0.3">
      <c r="A355" s="105" t="s">
        <v>480</v>
      </c>
      <c r="B355" s="2"/>
      <c r="C355" s="2"/>
      <c r="D355" s="2"/>
      <c r="E355" s="2"/>
      <c r="F355" s="2"/>
      <c r="G355" s="2">
        <v>2796100000</v>
      </c>
      <c r="H355" s="2">
        <v>4867700000</v>
      </c>
      <c r="I355" s="2">
        <v>6028000000</v>
      </c>
      <c r="J355" s="2">
        <v>6548400000</v>
      </c>
      <c r="K355" s="2"/>
      <c r="L355" s="2"/>
      <c r="M355" s="108">
        <v>20240200000</v>
      </c>
    </row>
    <row r="356" spans="1:13" x14ac:dyDescent="0.3">
      <c r="A356" s="105" t="s">
        <v>482</v>
      </c>
      <c r="B356" s="2"/>
      <c r="C356" s="2"/>
      <c r="D356" s="2"/>
      <c r="E356" s="2"/>
      <c r="F356" s="2"/>
      <c r="G356" s="2">
        <v>10889500000</v>
      </c>
      <c r="H356" s="2"/>
      <c r="I356" s="2">
        <v>11338600000</v>
      </c>
      <c r="J356" s="2">
        <v>22578700000</v>
      </c>
      <c r="K356" s="2"/>
      <c r="L356" s="2"/>
      <c r="M356" s="108">
        <v>44806800000</v>
      </c>
    </row>
    <row r="357" spans="1:13" x14ac:dyDescent="0.3">
      <c r="A357" s="105" t="s">
        <v>483</v>
      </c>
      <c r="B357" s="2"/>
      <c r="C357" s="2"/>
      <c r="D357" s="2"/>
      <c r="E357" s="2"/>
      <c r="F357" s="2"/>
      <c r="G357" s="2">
        <v>1792000000</v>
      </c>
      <c r="H357" s="2">
        <v>2291500000</v>
      </c>
      <c r="I357" s="2">
        <v>3258400000</v>
      </c>
      <c r="J357" s="2">
        <v>3289000000</v>
      </c>
      <c r="K357" s="2"/>
      <c r="L357" s="2"/>
      <c r="M357" s="108">
        <v>10630900000</v>
      </c>
    </row>
    <row r="358" spans="1:13" x14ac:dyDescent="0.3">
      <c r="A358" s="105" t="s">
        <v>484</v>
      </c>
      <c r="B358" s="2"/>
      <c r="C358" s="2"/>
      <c r="D358" s="2"/>
      <c r="E358" s="2"/>
      <c r="F358" s="2">
        <v>2730000000</v>
      </c>
      <c r="G358" s="2">
        <v>3371000000</v>
      </c>
      <c r="H358" s="2">
        <v>4038000000</v>
      </c>
      <c r="I358" s="2">
        <v>3133000000</v>
      </c>
      <c r="J358" s="2"/>
      <c r="K358" s="2"/>
      <c r="L358" s="2"/>
      <c r="M358" s="108">
        <v>13272000000</v>
      </c>
    </row>
    <row r="359" spans="1:13" x14ac:dyDescent="0.3">
      <c r="A359" s="105" t="s">
        <v>485</v>
      </c>
      <c r="B359" s="2"/>
      <c r="C359" s="2"/>
      <c r="D359" s="2"/>
      <c r="E359" s="2"/>
      <c r="F359" s="2">
        <v>10793000000</v>
      </c>
      <c r="G359" s="2">
        <v>11813000000</v>
      </c>
      <c r="H359" s="2">
        <v>12727000000</v>
      </c>
      <c r="I359" s="2">
        <v>13620000000</v>
      </c>
      <c r="J359" s="2"/>
      <c r="K359" s="2"/>
      <c r="L359" s="2"/>
      <c r="M359" s="108">
        <v>48953000000</v>
      </c>
    </row>
    <row r="360" spans="1:13" x14ac:dyDescent="0.3">
      <c r="A360" s="105" t="s">
        <v>486</v>
      </c>
      <c r="B360" s="2"/>
      <c r="C360" s="2"/>
      <c r="D360" s="2"/>
      <c r="E360" s="2"/>
      <c r="F360" s="2"/>
      <c r="G360" s="2">
        <v>9021000000</v>
      </c>
      <c r="H360" s="2">
        <v>9675000000</v>
      </c>
      <c r="I360" s="2">
        <v>9946000000</v>
      </c>
      <c r="J360" s="2">
        <v>11325000000</v>
      </c>
      <c r="K360" s="2"/>
      <c r="L360" s="2"/>
      <c r="M360" s="108">
        <v>39967000000</v>
      </c>
    </row>
    <row r="361" spans="1:13" x14ac:dyDescent="0.3">
      <c r="A361" s="105" t="s">
        <v>487</v>
      </c>
      <c r="B361" s="2"/>
      <c r="C361" s="2"/>
      <c r="D361" s="2"/>
      <c r="E361" s="2"/>
      <c r="F361" s="2"/>
      <c r="G361" s="2">
        <v>6906000000</v>
      </c>
      <c r="H361" s="2">
        <v>4183000000</v>
      </c>
      <c r="I361" s="2">
        <v>3956000000</v>
      </c>
      <c r="J361" s="2">
        <v>3600000000</v>
      </c>
      <c r="K361" s="2"/>
      <c r="L361" s="2"/>
      <c r="M361" s="108">
        <v>18645000000</v>
      </c>
    </row>
    <row r="362" spans="1:13" x14ac:dyDescent="0.3">
      <c r="A362" s="105" t="s">
        <v>488</v>
      </c>
      <c r="B362" s="2"/>
      <c r="C362" s="2"/>
      <c r="D362" s="2"/>
      <c r="E362" s="2"/>
      <c r="F362" s="2"/>
      <c r="G362" s="2">
        <v>44411233000</v>
      </c>
      <c r="H362" s="2">
        <v>46516712000</v>
      </c>
      <c r="I362" s="2">
        <v>48680752000</v>
      </c>
      <c r="J362" s="2">
        <v>50366919000</v>
      </c>
      <c r="K362" s="2"/>
      <c r="L362" s="2"/>
      <c r="M362" s="108">
        <v>189975616000</v>
      </c>
    </row>
    <row r="363" spans="1:13" x14ac:dyDescent="0.3">
      <c r="A363" s="105" t="s">
        <v>490</v>
      </c>
      <c r="B363" s="2"/>
      <c r="C363" s="2"/>
      <c r="D363" s="2"/>
      <c r="E363" s="2"/>
      <c r="F363" s="2">
        <v>127434000000</v>
      </c>
      <c r="G363" s="2">
        <v>128752000000</v>
      </c>
      <c r="H363" s="2">
        <v>132447000000</v>
      </c>
      <c r="I363" s="2">
        <v>146801000000</v>
      </c>
      <c r="J363" s="2"/>
      <c r="K363" s="2"/>
      <c r="L363" s="2"/>
      <c r="M363" s="108">
        <v>535434000000</v>
      </c>
    </row>
    <row r="364" spans="1:13" x14ac:dyDescent="0.3">
      <c r="A364" s="105" t="s">
        <v>491</v>
      </c>
      <c r="B364" s="2"/>
      <c r="C364" s="2"/>
      <c r="D364" s="2"/>
      <c r="E364" s="2"/>
      <c r="F364" s="2"/>
      <c r="G364" s="2">
        <v>4206100000</v>
      </c>
      <c r="H364" s="2">
        <v>4146300000</v>
      </c>
      <c r="I364" s="2">
        <v>3567500000</v>
      </c>
      <c r="J364" s="2">
        <v>4885000000</v>
      </c>
      <c r="K364" s="2"/>
      <c r="L364" s="2"/>
      <c r="M364" s="108">
        <v>16804900000</v>
      </c>
    </row>
    <row r="365" spans="1:13" x14ac:dyDescent="0.3">
      <c r="A365" s="105" t="s">
        <v>493</v>
      </c>
      <c r="B365" s="2"/>
      <c r="C365" s="2"/>
      <c r="D365" s="2"/>
      <c r="E365" s="2"/>
      <c r="F365" s="2">
        <v>2665000000</v>
      </c>
      <c r="G365" s="2">
        <v>2692000000</v>
      </c>
      <c r="H365" s="2">
        <v>2732000000</v>
      </c>
      <c r="I365" s="2">
        <v>2530000000</v>
      </c>
      <c r="J365" s="2"/>
      <c r="K365" s="2"/>
      <c r="L365" s="2"/>
      <c r="M365" s="108">
        <v>10619000000</v>
      </c>
    </row>
    <row r="366" spans="1:13" x14ac:dyDescent="0.3">
      <c r="A366" s="105" t="s">
        <v>494</v>
      </c>
      <c r="B366" s="2"/>
      <c r="C366" s="2"/>
      <c r="D366" s="2"/>
      <c r="E366" s="2"/>
      <c r="F366" s="2"/>
      <c r="G366" s="2">
        <v>1924400000</v>
      </c>
      <c r="H366" s="2">
        <v>2372906000</v>
      </c>
      <c r="I366" s="2">
        <v>2707115000</v>
      </c>
      <c r="J366" s="2">
        <v>3171411000</v>
      </c>
      <c r="K366" s="2"/>
      <c r="L366" s="2"/>
      <c r="M366" s="108">
        <v>10175832000</v>
      </c>
    </row>
    <row r="367" spans="1:13" x14ac:dyDescent="0.3">
      <c r="A367" s="105" t="s">
        <v>495</v>
      </c>
      <c r="B367" s="2"/>
      <c r="C367" s="2"/>
      <c r="D367" s="2"/>
      <c r="E367" s="2"/>
      <c r="F367" s="2"/>
      <c r="G367" s="2">
        <v>11390000000</v>
      </c>
      <c r="H367" s="2">
        <v>11973000000</v>
      </c>
      <c r="I367" s="2">
        <v>12233000000</v>
      </c>
      <c r="J367" s="2">
        <v>12238000000</v>
      </c>
      <c r="K367" s="2"/>
      <c r="L367" s="2"/>
      <c r="M367" s="108">
        <v>47834000000</v>
      </c>
    </row>
    <row r="368" spans="1:13" x14ac:dyDescent="0.3">
      <c r="A368" s="105" t="s">
        <v>497</v>
      </c>
      <c r="B368" s="2"/>
      <c r="C368" s="2"/>
      <c r="D368" s="2"/>
      <c r="E368" s="2"/>
      <c r="F368" s="2">
        <v>5353197000</v>
      </c>
      <c r="G368" s="2">
        <v>1603123000</v>
      </c>
      <c r="H368" s="2">
        <v>2626141000</v>
      </c>
      <c r="I368" s="2">
        <v>3050945000</v>
      </c>
      <c r="J368" s="2"/>
      <c r="K368" s="2"/>
      <c r="L368" s="2"/>
      <c r="M368" s="108">
        <v>12633406000</v>
      </c>
    </row>
    <row r="369" spans="1:13" x14ac:dyDescent="0.3">
      <c r="A369" s="105" t="s">
        <v>499</v>
      </c>
      <c r="B369" s="2"/>
      <c r="C369" s="2"/>
      <c r="D369" s="2"/>
      <c r="E369" s="2"/>
      <c r="F369" s="2"/>
      <c r="G369" s="2">
        <v>73301000000</v>
      </c>
      <c r="H369" s="2">
        <v>71279000000</v>
      </c>
      <c r="I369" s="2">
        <v>72618000000</v>
      </c>
      <c r="J369" s="2">
        <v>73785000000</v>
      </c>
      <c r="K369" s="2"/>
      <c r="L369" s="2"/>
      <c r="M369" s="108">
        <v>290983000000</v>
      </c>
    </row>
    <row r="370" spans="1:13" x14ac:dyDescent="0.3">
      <c r="A370" s="105" t="s">
        <v>500</v>
      </c>
      <c r="B370" s="2"/>
      <c r="C370" s="2"/>
      <c r="D370" s="2"/>
      <c r="E370" s="2"/>
      <c r="F370" s="2"/>
      <c r="G370" s="2">
        <v>3794249000</v>
      </c>
      <c r="H370" s="2">
        <v>4031100000</v>
      </c>
      <c r="I370" s="2">
        <v>4249900000</v>
      </c>
      <c r="J370" s="2">
        <v>4104900000</v>
      </c>
      <c r="K370" s="2"/>
      <c r="L370" s="2"/>
      <c r="M370" s="108">
        <v>16180149000</v>
      </c>
    </row>
    <row r="371" spans="1:13" x14ac:dyDescent="0.3">
      <c r="A371" s="105" t="s">
        <v>501</v>
      </c>
      <c r="B371" s="2"/>
      <c r="C371" s="2"/>
      <c r="D371" s="2"/>
      <c r="E371" s="2"/>
      <c r="F371" s="2"/>
      <c r="G371" s="2">
        <v>25878372000</v>
      </c>
      <c r="H371" s="2">
        <v>27422696000</v>
      </c>
      <c r="I371" s="2">
        <v>29078407000</v>
      </c>
      <c r="J371" s="2">
        <v>30944938000</v>
      </c>
      <c r="K371" s="2"/>
      <c r="L371" s="2"/>
      <c r="M371" s="108">
        <v>113324413000</v>
      </c>
    </row>
    <row r="372" spans="1:13" x14ac:dyDescent="0.3">
      <c r="A372" s="105" t="s">
        <v>502</v>
      </c>
      <c r="B372" s="2"/>
      <c r="C372" s="2"/>
      <c r="D372" s="2"/>
      <c r="E372" s="2"/>
      <c r="F372" s="2">
        <v>3589516000</v>
      </c>
      <c r="G372" s="2">
        <v>3494253000</v>
      </c>
      <c r="H372" s="2">
        <v>3620095000</v>
      </c>
      <c r="I372" s="2">
        <v>3766065000</v>
      </c>
      <c r="J372" s="2"/>
      <c r="K372" s="2"/>
      <c r="L372" s="2"/>
      <c r="M372" s="108">
        <v>14469929000</v>
      </c>
    </row>
    <row r="373" spans="1:13" x14ac:dyDescent="0.3">
      <c r="A373" s="105" t="s">
        <v>503</v>
      </c>
      <c r="B373" s="2"/>
      <c r="C373" s="2"/>
      <c r="D373" s="2"/>
      <c r="E373" s="2"/>
      <c r="F373" s="2">
        <v>12509900000</v>
      </c>
      <c r="G373" s="2">
        <v>13090300000</v>
      </c>
      <c r="H373" s="2">
        <v>16889600000</v>
      </c>
      <c r="I373" s="2">
        <v>16965400000</v>
      </c>
      <c r="J373" s="2"/>
      <c r="K373" s="2"/>
      <c r="L373" s="2"/>
      <c r="M373" s="108">
        <v>59455200000</v>
      </c>
    </row>
    <row r="374" spans="1:13" x14ac:dyDescent="0.3">
      <c r="A374" s="105" t="s">
        <v>504</v>
      </c>
      <c r="B374" s="2"/>
      <c r="C374" s="2"/>
      <c r="D374" s="2"/>
      <c r="E374" s="2"/>
      <c r="F374" s="2">
        <v>763000000</v>
      </c>
      <c r="G374" s="2">
        <v>945000000</v>
      </c>
      <c r="H374" s="2">
        <v>1246000000</v>
      </c>
      <c r="I374" s="2">
        <v>1492000000</v>
      </c>
      <c r="J374" s="2"/>
      <c r="K374" s="2"/>
      <c r="L374" s="2"/>
      <c r="M374" s="108">
        <v>4446000000</v>
      </c>
    </row>
    <row r="375" spans="1:13" x14ac:dyDescent="0.3">
      <c r="A375" s="105" t="s">
        <v>505</v>
      </c>
      <c r="B375" s="2"/>
      <c r="C375" s="2"/>
      <c r="D375" s="2"/>
      <c r="E375" s="2"/>
      <c r="F375" s="2"/>
      <c r="G375" s="2">
        <v>26191000000</v>
      </c>
      <c r="H375" s="2">
        <v>27174000000</v>
      </c>
      <c r="I375" s="2">
        <v>26815000000</v>
      </c>
      <c r="J375" s="2">
        <v>27625000000</v>
      </c>
      <c r="K375" s="2"/>
      <c r="L375" s="2"/>
      <c r="M375" s="108">
        <v>107805000000</v>
      </c>
    </row>
    <row r="376" spans="1:13" x14ac:dyDescent="0.3">
      <c r="A376" s="105" t="s">
        <v>506</v>
      </c>
      <c r="B376" s="2"/>
      <c r="C376" s="2"/>
      <c r="D376" s="2"/>
      <c r="E376" s="2"/>
      <c r="F376" s="2">
        <v>4664120000</v>
      </c>
      <c r="G376" s="2">
        <v>5164784000</v>
      </c>
      <c r="H376" s="2">
        <v>5711715000</v>
      </c>
      <c r="I376" s="2">
        <v>6226507000</v>
      </c>
      <c r="J376" s="2"/>
      <c r="K376" s="2"/>
      <c r="L376" s="2"/>
      <c r="M376" s="108">
        <v>21767126000</v>
      </c>
    </row>
    <row r="377" spans="1:13" x14ac:dyDescent="0.3">
      <c r="A377" s="105" t="s">
        <v>508</v>
      </c>
      <c r="B377" s="2"/>
      <c r="C377" s="2"/>
      <c r="D377" s="2"/>
      <c r="E377" s="2"/>
      <c r="F377" s="2"/>
      <c r="G377" s="2">
        <v>34374000000</v>
      </c>
      <c r="H377" s="2">
        <v>37580000000</v>
      </c>
      <c r="I377" s="2">
        <v>41373000000</v>
      </c>
      <c r="J377" s="2">
        <v>36881000000</v>
      </c>
      <c r="K377" s="2"/>
      <c r="L377" s="2"/>
      <c r="M377" s="108">
        <v>150208000000</v>
      </c>
    </row>
    <row r="378" spans="1:13" x14ac:dyDescent="0.3">
      <c r="A378" s="105" t="s">
        <v>509</v>
      </c>
      <c r="B378" s="2"/>
      <c r="C378" s="2"/>
      <c r="D378" s="2"/>
      <c r="E378" s="2"/>
      <c r="F378" s="2">
        <v>29809000000</v>
      </c>
      <c r="G378" s="2">
        <v>37601000000</v>
      </c>
      <c r="H378" s="2">
        <v>40633000000</v>
      </c>
      <c r="I378" s="2">
        <v>28711000000</v>
      </c>
      <c r="J378" s="2"/>
      <c r="K378" s="2"/>
      <c r="L378" s="2"/>
      <c r="M378" s="108">
        <v>136754000000</v>
      </c>
    </row>
    <row r="379" spans="1:13" x14ac:dyDescent="0.3">
      <c r="A379" s="105" t="s">
        <v>510</v>
      </c>
      <c r="B379" s="2"/>
      <c r="C379" s="2"/>
      <c r="D379" s="2"/>
      <c r="E379" s="2"/>
      <c r="F379" s="2">
        <v>1793557000</v>
      </c>
      <c r="G379" s="2">
        <v>2064305000</v>
      </c>
      <c r="H379" s="2">
        <v>2446877000</v>
      </c>
      <c r="I379" s="2">
        <v>2779541000</v>
      </c>
      <c r="J379" s="2"/>
      <c r="K379" s="2"/>
      <c r="L379" s="2"/>
      <c r="M379" s="108">
        <v>9084280000</v>
      </c>
    </row>
    <row r="380" spans="1:13" x14ac:dyDescent="0.3">
      <c r="A380" s="105" t="s">
        <v>511</v>
      </c>
      <c r="B380" s="2"/>
      <c r="C380" s="2"/>
      <c r="D380" s="2"/>
      <c r="E380" s="2"/>
      <c r="F380" s="2">
        <v>12825000000</v>
      </c>
      <c r="G380" s="2">
        <v>12205000000</v>
      </c>
      <c r="H380" s="2">
        <v>13045000000</v>
      </c>
      <c r="I380" s="2">
        <v>13000000000</v>
      </c>
      <c r="J380" s="2"/>
      <c r="K380" s="2"/>
      <c r="L380" s="2"/>
      <c r="M380" s="108">
        <v>51075000000</v>
      </c>
    </row>
    <row r="381" spans="1:13" x14ac:dyDescent="0.3">
      <c r="A381" s="105" t="s">
        <v>512</v>
      </c>
      <c r="B381" s="2"/>
      <c r="C381" s="2"/>
      <c r="D381" s="2"/>
      <c r="E381" s="2"/>
      <c r="F381" s="2">
        <v>12237000000</v>
      </c>
      <c r="G381" s="2">
        <v>12104000000</v>
      </c>
      <c r="H381" s="2"/>
      <c r="I381" s="2">
        <v>13878000000</v>
      </c>
      <c r="J381" s="2">
        <v>13423000000</v>
      </c>
      <c r="K381" s="2"/>
      <c r="L381" s="2"/>
      <c r="M381" s="108">
        <v>51642000000</v>
      </c>
    </row>
    <row r="382" spans="1:13" x14ac:dyDescent="0.3">
      <c r="A382" s="105" t="s">
        <v>513</v>
      </c>
      <c r="B382" s="2"/>
      <c r="C382" s="2"/>
      <c r="D382" s="2"/>
      <c r="E382" s="2"/>
      <c r="F382" s="2">
        <v>1834921000</v>
      </c>
      <c r="G382" s="2">
        <v>2332051000</v>
      </c>
      <c r="H382" s="2">
        <v>3084370000</v>
      </c>
      <c r="I382" s="2">
        <v>3963313000</v>
      </c>
      <c r="J382" s="2"/>
      <c r="K382" s="2"/>
      <c r="L382" s="2"/>
      <c r="M382" s="108">
        <v>11214655000</v>
      </c>
    </row>
    <row r="383" spans="1:13" x14ac:dyDescent="0.3">
      <c r="A383" s="105" t="s">
        <v>514</v>
      </c>
      <c r="B383" s="2"/>
      <c r="C383" s="2"/>
      <c r="D383" s="2"/>
      <c r="E383" s="2"/>
      <c r="F383" s="2">
        <v>1834921000</v>
      </c>
      <c r="G383" s="2">
        <v>2332051000</v>
      </c>
      <c r="H383" s="2">
        <v>3084370000</v>
      </c>
      <c r="I383" s="2">
        <v>3963313000</v>
      </c>
      <c r="J383" s="2"/>
      <c r="K383" s="2"/>
      <c r="L383" s="2"/>
      <c r="M383" s="108">
        <v>11214655000</v>
      </c>
    </row>
    <row r="384" spans="1:13" x14ac:dyDescent="0.3">
      <c r="A384" s="105" t="s">
        <v>515</v>
      </c>
      <c r="B384" s="2"/>
      <c r="C384" s="2"/>
      <c r="D384" s="2"/>
      <c r="E384" s="2"/>
      <c r="F384" s="2">
        <v>37152000000</v>
      </c>
      <c r="G384" s="2">
        <v>38279000000</v>
      </c>
      <c r="H384" s="2">
        <v>38901000000</v>
      </c>
      <c r="I384" s="2">
        <v>37864000000</v>
      </c>
      <c r="J384" s="2"/>
      <c r="K384" s="2"/>
      <c r="L384" s="2"/>
      <c r="M384" s="108">
        <v>152196000000</v>
      </c>
    </row>
    <row r="385" spans="1:13" x14ac:dyDescent="0.3">
      <c r="A385" s="105" t="s">
        <v>516</v>
      </c>
      <c r="B385" s="2"/>
      <c r="C385" s="2"/>
      <c r="D385" s="2"/>
      <c r="E385" s="2"/>
      <c r="F385" s="2">
        <v>716612000</v>
      </c>
      <c r="G385" s="2">
        <v>758926000</v>
      </c>
      <c r="H385" s="2">
        <v>818046000</v>
      </c>
      <c r="I385" s="2">
        <v>894638000</v>
      </c>
      <c r="J385" s="2"/>
      <c r="K385" s="2"/>
      <c r="L385" s="2"/>
      <c r="M385" s="108">
        <v>3188222000</v>
      </c>
    </row>
    <row r="386" spans="1:13" x14ac:dyDescent="0.3">
      <c r="A386" s="105" t="s">
        <v>517</v>
      </c>
      <c r="B386" s="2"/>
      <c r="C386" s="2"/>
      <c r="D386" s="2"/>
      <c r="E386" s="2"/>
      <c r="F386" s="2"/>
      <c r="G386" s="2">
        <v>2220256000</v>
      </c>
      <c r="H386" s="2">
        <v>2670573000</v>
      </c>
      <c r="I386" s="2">
        <v>3241369000</v>
      </c>
      <c r="J386" s="2">
        <v>3924116000</v>
      </c>
      <c r="K386" s="2"/>
      <c r="L386" s="2"/>
      <c r="M386" s="108">
        <v>12056314000</v>
      </c>
    </row>
    <row r="387" spans="1:13" x14ac:dyDescent="0.3">
      <c r="A387" s="105" t="s">
        <v>518</v>
      </c>
      <c r="B387" s="2"/>
      <c r="C387" s="2"/>
      <c r="D387" s="2"/>
      <c r="E387" s="2"/>
      <c r="F387" s="2"/>
      <c r="G387" s="2">
        <v>122489000000</v>
      </c>
      <c r="H387" s="2">
        <v>130474000000</v>
      </c>
      <c r="I387" s="2">
        <v>157107000000</v>
      </c>
      <c r="J387" s="2">
        <v>184840000000</v>
      </c>
      <c r="K387" s="2"/>
      <c r="L387" s="2"/>
      <c r="M387" s="108">
        <v>594910000000</v>
      </c>
    </row>
    <row r="388" spans="1:13" x14ac:dyDescent="0.3">
      <c r="A388" s="105" t="s">
        <v>519</v>
      </c>
      <c r="B388" s="2"/>
      <c r="C388" s="2"/>
      <c r="D388" s="2"/>
      <c r="E388" s="2"/>
      <c r="F388" s="2">
        <v>10515400000</v>
      </c>
      <c r="G388" s="2">
        <v>10368600000</v>
      </c>
      <c r="H388" s="2">
        <v>10524500000</v>
      </c>
      <c r="I388" s="2">
        <v>10731300000</v>
      </c>
      <c r="J388" s="2"/>
      <c r="K388" s="2"/>
      <c r="L388" s="2"/>
      <c r="M388" s="108">
        <v>42139800000</v>
      </c>
    </row>
    <row r="389" spans="1:13" x14ac:dyDescent="0.3">
      <c r="A389" s="105" t="s">
        <v>520</v>
      </c>
      <c r="B389" s="2"/>
      <c r="C389" s="2"/>
      <c r="D389" s="2"/>
      <c r="E389" s="2"/>
      <c r="F389" s="2"/>
      <c r="G389" s="2">
        <v>21963000000</v>
      </c>
      <c r="H389" s="2">
        <v>23988000000</v>
      </c>
      <c r="I389" s="2">
        <v>21813000000</v>
      </c>
      <c r="J389" s="2">
        <v>19941000000</v>
      </c>
      <c r="K389" s="2"/>
      <c r="L389" s="2"/>
      <c r="M389" s="108">
        <v>87705000000</v>
      </c>
    </row>
    <row r="390" spans="1:13" x14ac:dyDescent="0.3">
      <c r="A390" s="105" t="s">
        <v>521</v>
      </c>
      <c r="B390" s="2"/>
      <c r="C390" s="2"/>
      <c r="D390" s="2"/>
      <c r="E390" s="2"/>
      <c r="F390" s="2">
        <v>54127000000</v>
      </c>
      <c r="G390" s="2">
        <v>55438000000</v>
      </c>
      <c r="H390" s="2">
        <v>58232000000</v>
      </c>
      <c r="I390" s="2">
        <v>58363000000</v>
      </c>
      <c r="J390" s="2"/>
      <c r="K390" s="2"/>
      <c r="L390" s="2"/>
      <c r="M390" s="108">
        <v>226160000000</v>
      </c>
    </row>
    <row r="391" spans="1:13" x14ac:dyDescent="0.3">
      <c r="A391" s="105" t="s">
        <v>522</v>
      </c>
      <c r="B391" s="2"/>
      <c r="C391" s="2"/>
      <c r="D391" s="2"/>
      <c r="E391" s="2"/>
      <c r="F391" s="2"/>
      <c r="G391" s="2">
        <v>2794925000</v>
      </c>
      <c r="H391" s="2">
        <v>3086608000</v>
      </c>
      <c r="I391" s="2">
        <v>3323077000</v>
      </c>
      <c r="J391" s="2">
        <v>3445134000</v>
      </c>
      <c r="K391" s="2"/>
      <c r="L391" s="2"/>
      <c r="M391" s="108">
        <v>12649744000</v>
      </c>
    </row>
    <row r="392" spans="1:13" x14ac:dyDescent="0.3">
      <c r="A392" s="105" t="s">
        <v>523</v>
      </c>
      <c r="B392" s="2"/>
      <c r="C392" s="2"/>
      <c r="D392" s="2"/>
      <c r="E392" s="2"/>
      <c r="F392" s="2"/>
      <c r="G392" s="2">
        <v>2436948000</v>
      </c>
      <c r="H392" s="2">
        <v>2473500000</v>
      </c>
      <c r="I392" s="2">
        <v>2371200000</v>
      </c>
      <c r="J392" s="2">
        <v>2220300000</v>
      </c>
      <c r="K392" s="2"/>
      <c r="L392" s="2"/>
      <c r="M392" s="108">
        <v>9501948000</v>
      </c>
    </row>
    <row r="393" spans="1:13" x14ac:dyDescent="0.3">
      <c r="A393" s="105" t="s">
        <v>524</v>
      </c>
      <c r="B393" s="2"/>
      <c r="C393" s="2"/>
      <c r="D393" s="2"/>
      <c r="E393" s="2"/>
      <c r="F393" s="2"/>
      <c r="G393" s="2">
        <v>56600000000</v>
      </c>
      <c r="H393" s="2">
        <v>57900000000</v>
      </c>
      <c r="I393" s="2">
        <v>56098000000</v>
      </c>
      <c r="J393" s="2">
        <v>57244000000</v>
      </c>
      <c r="K393" s="2"/>
      <c r="L393" s="2"/>
      <c r="M393" s="108">
        <v>227842000000</v>
      </c>
    </row>
    <row r="394" spans="1:13" x14ac:dyDescent="0.3">
      <c r="A394" s="105" t="s">
        <v>525</v>
      </c>
      <c r="B394" s="2"/>
      <c r="C394" s="2"/>
      <c r="D394" s="2"/>
      <c r="E394" s="2"/>
      <c r="F394" s="2"/>
      <c r="G394" s="2">
        <v>11778000000</v>
      </c>
      <c r="H394" s="2">
        <v>12702000000</v>
      </c>
      <c r="I394" s="2">
        <v>13880000000</v>
      </c>
      <c r="J394" s="2">
        <v>15082000000</v>
      </c>
      <c r="K394" s="2"/>
      <c r="L394" s="2"/>
      <c r="M394" s="108">
        <v>53442000000</v>
      </c>
    </row>
    <row r="395" spans="1:13" x14ac:dyDescent="0.3">
      <c r="A395" s="105" t="s">
        <v>526</v>
      </c>
      <c r="B395" s="2"/>
      <c r="C395" s="2"/>
      <c r="D395" s="2"/>
      <c r="E395" s="2"/>
      <c r="F395" s="2"/>
      <c r="G395" s="2">
        <v>2942897000</v>
      </c>
      <c r="H395" s="2">
        <v>3049800000</v>
      </c>
      <c r="I395" s="2">
        <v>3099100000</v>
      </c>
      <c r="J395" s="2">
        <v>3217800000</v>
      </c>
      <c r="K395" s="2"/>
      <c r="L395" s="2"/>
      <c r="M395" s="108">
        <v>12309597000</v>
      </c>
    </row>
    <row r="396" spans="1:13" x14ac:dyDescent="0.3">
      <c r="A396" s="105" t="s">
        <v>527</v>
      </c>
      <c r="B396" s="2"/>
      <c r="C396" s="2"/>
      <c r="D396" s="2"/>
      <c r="E396" s="2"/>
      <c r="F396" s="2">
        <v>10879855000</v>
      </c>
      <c r="G396" s="2">
        <v>11419648000</v>
      </c>
      <c r="H396" s="2"/>
      <c r="I396" s="2">
        <v>12282161000</v>
      </c>
      <c r="J396" s="2">
        <v>12376744000</v>
      </c>
      <c r="K396" s="2"/>
      <c r="L396" s="2"/>
      <c r="M396" s="108">
        <v>46958408000</v>
      </c>
    </row>
    <row r="397" spans="1:13" x14ac:dyDescent="0.3">
      <c r="A397" s="105" t="s">
        <v>528</v>
      </c>
      <c r="B397" s="2"/>
      <c r="C397" s="2"/>
      <c r="D397" s="2"/>
      <c r="E397" s="2"/>
      <c r="F397" s="2"/>
      <c r="G397" s="2">
        <v>13794000000</v>
      </c>
      <c r="H397" s="2">
        <v>13783000000</v>
      </c>
      <c r="I397" s="2">
        <v>13268000000</v>
      </c>
      <c r="J397" s="2">
        <v>12488000000</v>
      </c>
      <c r="K397" s="2"/>
      <c r="L397" s="2"/>
      <c r="M397" s="108">
        <v>53333000000</v>
      </c>
    </row>
    <row r="398" spans="1:13" x14ac:dyDescent="0.3">
      <c r="A398" s="105" t="s">
        <v>529</v>
      </c>
      <c r="B398" s="2"/>
      <c r="C398" s="2"/>
      <c r="D398" s="2"/>
      <c r="E398" s="2"/>
      <c r="F398" s="2">
        <v>138393000000</v>
      </c>
      <c r="G398" s="2">
        <v>138074000000</v>
      </c>
      <c r="H398" s="2">
        <v>130844000000</v>
      </c>
      <c r="I398" s="2">
        <v>87804000000</v>
      </c>
      <c r="J398" s="2"/>
      <c r="K398" s="2"/>
      <c r="L398" s="2"/>
      <c r="M398" s="108">
        <v>495115000000</v>
      </c>
    </row>
    <row r="399" spans="1:13" x14ac:dyDescent="0.3">
      <c r="A399" s="105" t="s">
        <v>530</v>
      </c>
      <c r="B399" s="2"/>
      <c r="C399" s="2"/>
      <c r="D399" s="2"/>
      <c r="E399" s="2"/>
      <c r="F399" s="2">
        <v>2567310000</v>
      </c>
      <c r="G399" s="2">
        <v>2770709000</v>
      </c>
      <c r="H399" s="2">
        <v>2994169000</v>
      </c>
      <c r="I399" s="2">
        <v>3422181000</v>
      </c>
      <c r="J399" s="2"/>
      <c r="K399" s="2"/>
      <c r="L399" s="2"/>
      <c r="M399" s="108">
        <v>11754369000</v>
      </c>
    </row>
    <row r="400" spans="1:13" x14ac:dyDescent="0.3">
      <c r="A400" s="105" t="s">
        <v>531</v>
      </c>
      <c r="B400" s="2"/>
      <c r="C400" s="2"/>
      <c r="D400" s="2"/>
      <c r="E400" s="2"/>
      <c r="F400" s="2"/>
      <c r="G400" s="2">
        <v>2299176000</v>
      </c>
      <c r="H400" s="2">
        <v>2312512000</v>
      </c>
      <c r="I400" s="2">
        <v>2502267000</v>
      </c>
      <c r="J400" s="2">
        <v>2506202000</v>
      </c>
      <c r="K400" s="2"/>
      <c r="L400" s="2"/>
      <c r="M400" s="108">
        <v>9620157000</v>
      </c>
    </row>
    <row r="401" spans="1:13" x14ac:dyDescent="0.3">
      <c r="A401" s="105" t="s">
        <v>532</v>
      </c>
      <c r="B401" s="2"/>
      <c r="C401" s="2"/>
      <c r="D401" s="2"/>
      <c r="E401" s="2"/>
      <c r="F401" s="2">
        <v>1407848000</v>
      </c>
      <c r="G401" s="2">
        <v>1595703000</v>
      </c>
      <c r="H401" s="2">
        <v>1746726000</v>
      </c>
      <c r="I401" s="2">
        <v>2068010000</v>
      </c>
      <c r="J401" s="2"/>
      <c r="K401" s="2"/>
      <c r="L401" s="2"/>
      <c r="M401" s="108">
        <v>6818287000</v>
      </c>
    </row>
    <row r="402" spans="1:13" x14ac:dyDescent="0.3">
      <c r="A402" s="105" t="s">
        <v>533</v>
      </c>
      <c r="B402" s="2"/>
      <c r="C402" s="2"/>
      <c r="D402" s="2"/>
      <c r="E402" s="2"/>
      <c r="F402" s="2">
        <v>873592000</v>
      </c>
      <c r="G402" s="2">
        <v>965087000</v>
      </c>
      <c r="H402" s="2">
        <v>1010117000</v>
      </c>
      <c r="I402" s="2">
        <v>1059366000</v>
      </c>
      <c r="J402" s="2"/>
      <c r="K402" s="2"/>
      <c r="L402" s="2"/>
      <c r="M402" s="108">
        <v>3908162000</v>
      </c>
    </row>
    <row r="403" spans="1:13" x14ac:dyDescent="0.3">
      <c r="A403" s="105" t="s">
        <v>534</v>
      </c>
      <c r="B403" s="2"/>
      <c r="C403" s="2"/>
      <c r="D403" s="2"/>
      <c r="E403" s="2"/>
      <c r="F403" s="2">
        <v>1527042000</v>
      </c>
      <c r="G403" s="2">
        <v>1211975000</v>
      </c>
      <c r="H403" s="2">
        <v>580415000</v>
      </c>
      <c r="I403" s="2">
        <v>1032336000</v>
      </c>
      <c r="J403" s="2"/>
      <c r="K403" s="2"/>
      <c r="L403" s="2"/>
      <c r="M403" s="108">
        <v>4351768000</v>
      </c>
    </row>
    <row r="404" spans="1:13" x14ac:dyDescent="0.3">
      <c r="A404" s="105" t="s">
        <v>535</v>
      </c>
      <c r="B404" s="2"/>
      <c r="C404" s="2"/>
      <c r="D404" s="2"/>
      <c r="E404" s="2"/>
      <c r="F404" s="2"/>
      <c r="G404" s="2">
        <v>2514595000</v>
      </c>
      <c r="H404" s="2">
        <v>2772550000</v>
      </c>
      <c r="I404" s="2">
        <v>3285346000</v>
      </c>
      <c r="J404" s="2">
        <v>3442646000</v>
      </c>
      <c r="K404" s="2"/>
      <c r="L404" s="2"/>
      <c r="M404" s="108">
        <v>12015137000</v>
      </c>
    </row>
    <row r="405" spans="1:13" x14ac:dyDescent="0.3">
      <c r="A405" s="105" t="s">
        <v>536</v>
      </c>
      <c r="B405" s="2"/>
      <c r="C405" s="2"/>
      <c r="D405" s="2"/>
      <c r="E405" s="2"/>
      <c r="F405" s="2">
        <v>115846000000</v>
      </c>
      <c r="G405" s="2">
        <v>120550000000</v>
      </c>
      <c r="H405" s="2">
        <v>127079000000</v>
      </c>
      <c r="I405" s="2">
        <v>131620000000</v>
      </c>
      <c r="J405" s="2"/>
      <c r="K405" s="2"/>
      <c r="L405" s="2"/>
      <c r="M405" s="108">
        <v>495095000000</v>
      </c>
    </row>
    <row r="406" spans="1:13" x14ac:dyDescent="0.3">
      <c r="A406" s="105" t="s">
        <v>537</v>
      </c>
      <c r="B406" s="2"/>
      <c r="C406" s="2"/>
      <c r="D406" s="2"/>
      <c r="E406" s="2"/>
      <c r="F406" s="2">
        <v>1843641000</v>
      </c>
      <c r="G406" s="2">
        <v>1904218000</v>
      </c>
      <c r="H406" s="2">
        <v>1989344000</v>
      </c>
      <c r="I406" s="2">
        <v>2042332000</v>
      </c>
      <c r="J406" s="2"/>
      <c r="K406" s="2"/>
      <c r="L406" s="2"/>
      <c r="M406" s="108">
        <v>7779535000</v>
      </c>
    </row>
    <row r="407" spans="1:13" x14ac:dyDescent="0.3">
      <c r="A407" s="105" t="s">
        <v>538</v>
      </c>
      <c r="B407" s="2"/>
      <c r="C407" s="2"/>
      <c r="D407" s="2"/>
      <c r="E407" s="2"/>
      <c r="F407" s="2"/>
      <c r="G407" s="2">
        <v>15351000000</v>
      </c>
      <c r="H407" s="2">
        <v>15130000000</v>
      </c>
      <c r="I407" s="2">
        <v>14572000000</v>
      </c>
      <c r="J407" s="2">
        <v>12994000000</v>
      </c>
      <c r="K407" s="2"/>
      <c r="L407" s="2"/>
      <c r="M407" s="108">
        <v>58047000000</v>
      </c>
    </row>
    <row r="408" spans="1:13" x14ac:dyDescent="0.3">
      <c r="A408" s="105" t="s">
        <v>539</v>
      </c>
      <c r="B408" s="2"/>
      <c r="C408" s="2"/>
      <c r="D408" s="2"/>
      <c r="E408" s="2"/>
      <c r="F408" s="2">
        <v>4246400000</v>
      </c>
      <c r="G408" s="2">
        <v>4519000000</v>
      </c>
      <c r="H408" s="2">
        <v>4997100000</v>
      </c>
      <c r="I408" s="2">
        <v>5926100000</v>
      </c>
      <c r="J408" s="2"/>
      <c r="K408" s="2"/>
      <c r="L408" s="2"/>
      <c r="M408" s="108">
        <v>19688600000</v>
      </c>
    </row>
    <row r="409" spans="1:13" x14ac:dyDescent="0.3">
      <c r="A409" s="105" t="s">
        <v>540</v>
      </c>
      <c r="B409" s="2"/>
      <c r="C409" s="2"/>
      <c r="D409" s="2"/>
      <c r="E409" s="2"/>
      <c r="F409" s="2">
        <v>91247000000</v>
      </c>
      <c r="G409" s="2">
        <v>88069000000</v>
      </c>
      <c r="H409" s="2">
        <v>88372000000</v>
      </c>
      <c r="I409" s="2">
        <v>90033000000</v>
      </c>
      <c r="J409" s="2"/>
      <c r="K409" s="2"/>
      <c r="L409" s="2"/>
      <c r="M409" s="108">
        <v>357721000000</v>
      </c>
    </row>
    <row r="410" spans="1:13" x14ac:dyDescent="0.3">
      <c r="A410" s="105" t="s">
        <v>541</v>
      </c>
      <c r="B410" s="2"/>
      <c r="C410" s="2"/>
      <c r="D410" s="2"/>
      <c r="E410" s="2"/>
      <c r="F410" s="2"/>
      <c r="G410" s="2">
        <v>12917000000</v>
      </c>
      <c r="H410" s="2">
        <v>14194000000</v>
      </c>
      <c r="I410" s="2">
        <v>15389000000</v>
      </c>
      <c r="J410" s="2">
        <v>15724000000</v>
      </c>
      <c r="K410" s="2"/>
      <c r="L410" s="2"/>
      <c r="M410" s="108">
        <v>58224000000</v>
      </c>
    </row>
    <row r="411" spans="1:13" x14ac:dyDescent="0.3">
      <c r="A411" s="105" t="s">
        <v>542</v>
      </c>
      <c r="B411" s="2"/>
      <c r="C411" s="2"/>
      <c r="D411" s="2"/>
      <c r="E411" s="2"/>
      <c r="F411" s="2"/>
      <c r="G411" s="2">
        <v>18769000000</v>
      </c>
      <c r="H411" s="2">
        <v>19872000000</v>
      </c>
      <c r="I411" s="2">
        <v>20891000000</v>
      </c>
      <c r="J411" s="2">
        <v>20718000000</v>
      </c>
      <c r="K411" s="2"/>
      <c r="L411" s="2"/>
      <c r="M411" s="108">
        <v>80250000000</v>
      </c>
    </row>
    <row r="412" spans="1:13" x14ac:dyDescent="0.3">
      <c r="A412" s="105" t="s">
        <v>543</v>
      </c>
      <c r="B412" s="2"/>
      <c r="C412" s="2"/>
      <c r="D412" s="2"/>
      <c r="E412" s="2"/>
      <c r="F412" s="2"/>
      <c r="G412" s="2">
        <v>13983000000</v>
      </c>
      <c r="H412" s="2">
        <v>13996000000</v>
      </c>
      <c r="I412" s="2">
        <v>12961000000</v>
      </c>
      <c r="J412" s="2">
        <v>13609000000</v>
      </c>
      <c r="K412" s="2"/>
      <c r="L412" s="2"/>
      <c r="M412" s="108">
        <v>54549000000</v>
      </c>
    </row>
    <row r="413" spans="1:13" x14ac:dyDescent="0.3">
      <c r="A413" s="105" t="s">
        <v>545</v>
      </c>
      <c r="B413" s="2"/>
      <c r="C413" s="2"/>
      <c r="D413" s="2"/>
      <c r="E413" s="2"/>
      <c r="F413" s="2">
        <v>7486000000</v>
      </c>
      <c r="G413" s="2">
        <v>6860000000</v>
      </c>
      <c r="H413" s="2">
        <v>7637000000</v>
      </c>
      <c r="I413" s="2">
        <v>7360000000</v>
      </c>
      <c r="J413" s="2"/>
      <c r="K413" s="2"/>
      <c r="L413" s="2"/>
      <c r="M413" s="108">
        <v>29343000000</v>
      </c>
    </row>
    <row r="414" spans="1:13" x14ac:dyDescent="0.3">
      <c r="A414" s="105" t="s">
        <v>546</v>
      </c>
      <c r="B414" s="2"/>
      <c r="C414" s="2"/>
      <c r="D414" s="2"/>
      <c r="E414" s="2"/>
      <c r="F414" s="2"/>
      <c r="G414" s="2">
        <v>468651000000</v>
      </c>
      <c r="H414" s="2">
        <v>476294000000</v>
      </c>
      <c r="I414" s="2">
        <v>485651000000</v>
      </c>
      <c r="J414" s="2">
        <v>482130000000</v>
      </c>
      <c r="K414" s="2"/>
      <c r="L414" s="2"/>
      <c r="M414" s="108">
        <v>1912726000000</v>
      </c>
    </row>
    <row r="415" spans="1:13" x14ac:dyDescent="0.3">
      <c r="A415" s="105" t="s">
        <v>547</v>
      </c>
      <c r="B415" s="2"/>
      <c r="C415" s="2"/>
      <c r="D415" s="2"/>
      <c r="E415" s="2"/>
      <c r="F415" s="2"/>
      <c r="G415" s="2"/>
      <c r="H415" s="2">
        <v>9895100000</v>
      </c>
      <c r="I415" s="2">
        <v>11124800000</v>
      </c>
      <c r="J415" s="2">
        <v>14171800000</v>
      </c>
      <c r="K415" s="2"/>
      <c r="L415" s="2"/>
      <c r="M415" s="108">
        <v>35191700000</v>
      </c>
    </row>
    <row r="416" spans="1:13" x14ac:dyDescent="0.3">
      <c r="A416" s="105" t="s">
        <v>548</v>
      </c>
      <c r="B416" s="2"/>
      <c r="C416" s="2"/>
      <c r="D416" s="2"/>
      <c r="E416" s="2"/>
      <c r="F416" s="2">
        <v>5664800000</v>
      </c>
      <c r="G416" s="2">
        <v>5542000000</v>
      </c>
      <c r="H416" s="2">
        <v>5607200000</v>
      </c>
      <c r="I416" s="2">
        <v>5483700000</v>
      </c>
      <c r="J416" s="2"/>
      <c r="K416" s="2"/>
      <c r="L416" s="2"/>
      <c r="M416" s="108">
        <v>22297700000</v>
      </c>
    </row>
    <row r="417" spans="1:13" x14ac:dyDescent="0.3">
      <c r="A417" s="105" t="s">
        <v>549</v>
      </c>
      <c r="B417" s="2"/>
      <c r="C417" s="2"/>
      <c r="D417" s="2"/>
      <c r="E417" s="2"/>
      <c r="F417" s="2">
        <v>5989000000</v>
      </c>
      <c r="G417" s="2">
        <v>7254000000</v>
      </c>
      <c r="H417" s="2">
        <v>7403000000</v>
      </c>
      <c r="I417" s="2">
        <v>7082000000</v>
      </c>
      <c r="J417" s="2"/>
      <c r="K417" s="2"/>
      <c r="L417" s="2"/>
      <c r="M417" s="108">
        <v>27728000000</v>
      </c>
    </row>
    <row r="418" spans="1:13" x14ac:dyDescent="0.3">
      <c r="A418" s="105" t="s">
        <v>550</v>
      </c>
      <c r="B418" s="2"/>
      <c r="C418" s="2"/>
      <c r="D418" s="2"/>
      <c r="E418" s="2"/>
      <c r="F418" s="2">
        <v>4534000000</v>
      </c>
      <c r="G418" s="2">
        <v>5009000000</v>
      </c>
      <c r="H418" s="2">
        <v>5281000000</v>
      </c>
      <c r="I418" s="2">
        <v>5536000000</v>
      </c>
      <c r="J418" s="2"/>
      <c r="K418" s="2"/>
      <c r="L418" s="2"/>
      <c r="M418" s="108">
        <v>20360000000</v>
      </c>
    </row>
    <row r="419" spans="1:13" x14ac:dyDescent="0.3">
      <c r="A419" s="105" t="s">
        <v>551</v>
      </c>
      <c r="B419" s="2"/>
      <c r="C419" s="2"/>
      <c r="D419" s="2"/>
      <c r="E419" s="2"/>
      <c r="F419" s="2">
        <v>5154284000</v>
      </c>
      <c r="G419" s="2">
        <v>5620936000</v>
      </c>
      <c r="H419" s="2">
        <v>5433661000</v>
      </c>
      <c r="I419" s="2">
        <v>4075883000</v>
      </c>
      <c r="J419" s="2"/>
      <c r="K419" s="2"/>
      <c r="L419" s="2"/>
      <c r="M419" s="108">
        <v>20284764000</v>
      </c>
    </row>
    <row r="420" spans="1:13" x14ac:dyDescent="0.3">
      <c r="A420" s="105" t="s">
        <v>553</v>
      </c>
      <c r="B420" s="2"/>
      <c r="C420" s="2"/>
      <c r="D420" s="2"/>
      <c r="E420" s="2"/>
      <c r="F420" s="2">
        <v>1623938000</v>
      </c>
      <c r="G420" s="2">
        <v>1998051000</v>
      </c>
      <c r="H420" s="2">
        <v>2424176000</v>
      </c>
      <c r="I420" s="2">
        <v>1452619000</v>
      </c>
      <c r="J420" s="2"/>
      <c r="K420" s="2"/>
      <c r="L420" s="2"/>
      <c r="M420" s="108">
        <v>7498784000</v>
      </c>
    </row>
    <row r="421" spans="1:13" x14ac:dyDescent="0.3">
      <c r="A421" s="105" t="s">
        <v>554</v>
      </c>
      <c r="B421" s="2"/>
      <c r="C421" s="2"/>
      <c r="D421" s="2"/>
      <c r="E421" s="2"/>
      <c r="F421" s="2">
        <v>10128223000</v>
      </c>
      <c r="G421" s="2">
        <v>10914922000</v>
      </c>
      <c r="H421" s="2">
        <v>11686135000</v>
      </c>
      <c r="I421" s="2">
        <v>11024486000</v>
      </c>
      <c r="J421" s="2"/>
      <c r="K421" s="2"/>
      <c r="L421" s="2"/>
      <c r="M421" s="108">
        <v>43753766000</v>
      </c>
    </row>
    <row r="422" spans="1:13" x14ac:dyDescent="0.3">
      <c r="A422" s="105" t="s">
        <v>555</v>
      </c>
      <c r="B422" s="2"/>
      <c r="C422" s="2"/>
      <c r="D422" s="2"/>
      <c r="E422" s="2"/>
      <c r="F422" s="2">
        <v>7232397000</v>
      </c>
      <c r="G422" s="2">
        <v>7541234000</v>
      </c>
      <c r="H422" s="2">
        <v>6602267000</v>
      </c>
      <c r="I422" s="2">
        <v>9308926000</v>
      </c>
      <c r="J422" s="2"/>
      <c r="K422" s="2"/>
      <c r="L422" s="2"/>
      <c r="M422" s="108">
        <v>30684824000</v>
      </c>
    </row>
    <row r="423" spans="1:13" x14ac:dyDescent="0.3">
      <c r="A423" s="105" t="s">
        <v>556</v>
      </c>
      <c r="B423" s="2"/>
      <c r="C423" s="2"/>
      <c r="D423" s="2"/>
      <c r="E423" s="2"/>
      <c r="F423" s="2"/>
      <c r="G423" s="2">
        <v>2168652000</v>
      </c>
      <c r="H423" s="2">
        <v>2382531000</v>
      </c>
      <c r="I423" s="2">
        <v>2377344000</v>
      </c>
      <c r="J423" s="2">
        <v>2213881000</v>
      </c>
      <c r="K423" s="2"/>
      <c r="L423" s="2"/>
      <c r="M423" s="108">
        <v>9142408000</v>
      </c>
    </row>
    <row r="424" spans="1:13" x14ac:dyDescent="0.3">
      <c r="A424" s="105" t="s">
        <v>557</v>
      </c>
      <c r="B424" s="2"/>
      <c r="C424" s="2"/>
      <c r="D424" s="2"/>
      <c r="E424" s="2"/>
      <c r="F424" s="2">
        <v>451509000000</v>
      </c>
      <c r="G424" s="2">
        <v>420836000000</v>
      </c>
      <c r="H424" s="2">
        <v>394105000000</v>
      </c>
      <c r="I424" s="2">
        <v>259488000000</v>
      </c>
      <c r="J424" s="2"/>
      <c r="K424" s="2"/>
      <c r="L424" s="2"/>
      <c r="M424" s="108">
        <v>1525938000000</v>
      </c>
    </row>
    <row r="425" spans="1:13" x14ac:dyDescent="0.3">
      <c r="A425" s="105" t="s">
        <v>558</v>
      </c>
      <c r="B425" s="2"/>
      <c r="C425" s="2"/>
      <c r="D425" s="2"/>
      <c r="E425" s="2"/>
      <c r="F425" s="2">
        <v>2928429000</v>
      </c>
      <c r="G425" s="2">
        <v>2950800000</v>
      </c>
      <c r="H425" s="2">
        <v>2922600000</v>
      </c>
      <c r="I425" s="2">
        <v>2674300000</v>
      </c>
      <c r="J425" s="2"/>
      <c r="K425" s="2"/>
      <c r="L425" s="2"/>
      <c r="M425" s="108">
        <v>11476129000</v>
      </c>
    </row>
    <row r="426" spans="1:13" x14ac:dyDescent="0.3">
      <c r="A426" s="105" t="s">
        <v>559</v>
      </c>
      <c r="B426" s="2"/>
      <c r="C426" s="2"/>
      <c r="D426" s="2"/>
      <c r="E426" s="2"/>
      <c r="F426" s="2">
        <v>20421000000</v>
      </c>
      <c r="G426" s="2">
        <v>20006000000</v>
      </c>
      <c r="H426" s="2">
        <v>19540000000</v>
      </c>
      <c r="I426" s="2">
        <v>18045000000</v>
      </c>
      <c r="J426" s="2"/>
      <c r="K426" s="2"/>
      <c r="L426" s="2"/>
      <c r="M426" s="108">
        <v>78012000000</v>
      </c>
    </row>
    <row r="427" spans="1:13" x14ac:dyDescent="0.3">
      <c r="A427" s="105" t="s">
        <v>560</v>
      </c>
      <c r="B427" s="2"/>
      <c r="C427" s="2"/>
      <c r="D427" s="2"/>
      <c r="E427" s="2"/>
      <c r="F427" s="2">
        <v>3791000000</v>
      </c>
      <c r="G427" s="2">
        <v>3837000000</v>
      </c>
      <c r="H427" s="2">
        <v>3916000000</v>
      </c>
      <c r="I427" s="2">
        <v>3653000000</v>
      </c>
      <c r="J427" s="2"/>
      <c r="K427" s="2"/>
      <c r="L427" s="2"/>
      <c r="M427" s="108">
        <v>15197000000</v>
      </c>
    </row>
    <row r="428" spans="1:13" x14ac:dyDescent="0.3">
      <c r="A428" s="105" t="s">
        <v>561</v>
      </c>
      <c r="B428" s="2"/>
      <c r="C428" s="2"/>
      <c r="D428" s="2"/>
      <c r="E428" s="2"/>
      <c r="F428" s="2">
        <v>4986566000</v>
      </c>
      <c r="G428" s="2">
        <v>4680380000</v>
      </c>
      <c r="H428" s="2">
        <v>4618133000</v>
      </c>
      <c r="I428" s="2">
        <v>4968301000</v>
      </c>
      <c r="J428" s="2"/>
      <c r="K428" s="2"/>
      <c r="L428" s="2"/>
      <c r="M428" s="108">
        <v>19253380000</v>
      </c>
    </row>
    <row r="429" spans="1:13" x14ac:dyDescent="0.3">
      <c r="A429" s="105" t="s">
        <v>562</v>
      </c>
      <c r="B429" s="2"/>
      <c r="C429" s="2"/>
      <c r="D429" s="2"/>
      <c r="E429" s="2"/>
      <c r="F429" s="2">
        <v>13633000000</v>
      </c>
      <c r="G429" s="2">
        <v>13084000000</v>
      </c>
      <c r="H429" s="2">
        <v>13279000000</v>
      </c>
      <c r="I429" s="2">
        <v>13105000000</v>
      </c>
      <c r="J429" s="2"/>
      <c r="K429" s="2"/>
      <c r="L429" s="2"/>
      <c r="M429" s="108">
        <v>53101000000</v>
      </c>
    </row>
    <row r="430" spans="1:13" x14ac:dyDescent="0.3">
      <c r="A430" s="105" t="s">
        <v>563</v>
      </c>
      <c r="B430" s="2"/>
      <c r="C430" s="2"/>
      <c r="D430" s="2"/>
      <c r="E430" s="2"/>
      <c r="F430" s="2">
        <v>4471700000</v>
      </c>
      <c r="G430" s="2">
        <v>4623400000</v>
      </c>
      <c r="H430" s="2">
        <v>4673300000</v>
      </c>
      <c r="I430" s="2">
        <v>5997800000</v>
      </c>
      <c r="J430" s="2"/>
      <c r="K430" s="2"/>
      <c r="L430" s="2"/>
      <c r="M430" s="108">
        <v>19766200000</v>
      </c>
    </row>
    <row r="431" spans="1:13" x14ac:dyDescent="0.3">
      <c r="A431" s="105" t="s">
        <v>564</v>
      </c>
      <c r="B431" s="2"/>
      <c r="C431" s="2"/>
      <c r="D431" s="2"/>
      <c r="E431" s="2"/>
      <c r="F431" s="2">
        <v>2458592000</v>
      </c>
      <c r="G431" s="2">
        <v>2278812000</v>
      </c>
      <c r="H431" s="2">
        <v>2361631000</v>
      </c>
      <c r="I431" s="2">
        <v>2210591000</v>
      </c>
      <c r="J431" s="2"/>
      <c r="K431" s="2"/>
      <c r="L431" s="2"/>
      <c r="M431" s="108">
        <v>9309626000</v>
      </c>
    </row>
    <row r="432" spans="1:13" x14ac:dyDescent="0.3">
      <c r="A432" s="105" t="s">
        <v>565</v>
      </c>
      <c r="B432" s="2"/>
      <c r="C432" s="2"/>
      <c r="D432" s="2"/>
      <c r="E432" s="2"/>
      <c r="F432" s="2"/>
      <c r="G432" s="2">
        <v>4561000000</v>
      </c>
      <c r="H432" s="2">
        <v>4785000000</v>
      </c>
      <c r="I432" s="2">
        <v>4765000000</v>
      </c>
      <c r="J432" s="2">
        <v>4888000000</v>
      </c>
      <c r="K432" s="2"/>
      <c r="L432" s="2"/>
      <c r="M432" s="108">
        <v>18999000000</v>
      </c>
    </row>
    <row r="433" spans="1:13" hidden="1" x14ac:dyDescent="0.3">
      <c r="A433" s="106" t="s">
        <v>606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08"/>
    </row>
    <row r="434" spans="1:13" x14ac:dyDescent="0.3">
      <c r="A434" s="106" t="s">
        <v>607</v>
      </c>
      <c r="B434" s="2">
        <v>1577000</v>
      </c>
      <c r="C434" s="2">
        <v>1514000</v>
      </c>
      <c r="D434" s="2">
        <v>79562000</v>
      </c>
      <c r="E434" s="2">
        <v>99642000</v>
      </c>
      <c r="F434" s="2">
        <v>4123040240000</v>
      </c>
      <c r="G434" s="2">
        <v>8548031747000</v>
      </c>
      <c r="H434" s="2">
        <v>8825571553000</v>
      </c>
      <c r="I434" s="2">
        <v>8698774191000</v>
      </c>
      <c r="J434" s="2">
        <v>5234923997000</v>
      </c>
      <c r="K434" s="2">
        <v>2398373000</v>
      </c>
      <c r="L434" s="2"/>
      <c r="M434" s="108">
        <v>35432922396000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Nyse Data</vt:lpstr>
      <vt:lpstr>support-file</vt:lpstr>
      <vt:lpstr>Profit &amp; Loss Statement</vt:lpstr>
      <vt:lpstr>info for slide pres.</vt:lpstr>
      <vt:lpstr>Revenues By Year</vt:lpstr>
      <vt:lpstr>company_list</vt:lpstr>
      <vt:lpstr>year_list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2022-05-19T16:51:42Z</dcterms:created>
  <dcterms:modified xsi:type="dcterms:W3CDTF">2022-05-30T18:40:38Z</dcterms:modified>
</cp:coreProperties>
</file>