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dames\OneDrive\Documentos\Excel para a vida\"/>
    </mc:Choice>
  </mc:AlternateContent>
  <bookViews>
    <workbookView xWindow="0" yWindow="0" windowWidth="20490" windowHeight="8595"/>
  </bookViews>
  <sheets>
    <sheet name="Dados" sheetId="1" r:id="rId1"/>
    <sheet name="País" sheetId="5" r:id="rId2"/>
    <sheet name="Organização" sheetId="6" r:id="rId3"/>
  </sheets>
  <definedNames>
    <definedName name="_xlnm._FilterDatabase" localSheetId="0" hidden="1">Dados!$A$1:$AF$260</definedName>
    <definedName name="_xlcn.WorksheetConnection_Tabela11" hidden="1">Tabela1[]</definedName>
  </definedNames>
  <calcPr calcId="171027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ela1" name="Tabela1" connection="WorksheetConnection_Tabela1"/>
        </x15:modelTables>
      </x15:dataModel>
    </ext>
  </extLst>
</workbook>
</file>

<file path=xl/calcChain.xml><?xml version="1.0" encoding="utf-8"?>
<calcChain xmlns="http://schemas.openxmlformats.org/spreadsheetml/2006/main">
  <c r="U261" i="1" l="1"/>
  <c r="AI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M3" i="6" l="1"/>
  <c r="N8" i="6" s="1"/>
  <c r="A5" i="6"/>
  <c r="N239" i="6" l="1"/>
  <c r="N207" i="6"/>
  <c r="N175" i="6"/>
  <c r="N143" i="6"/>
  <c r="N111" i="6"/>
  <c r="N211" i="6"/>
  <c r="N147" i="6"/>
  <c r="N259" i="6"/>
  <c r="N227" i="6"/>
  <c r="N195" i="6"/>
  <c r="N163" i="6"/>
  <c r="N131" i="6"/>
  <c r="N99" i="6"/>
  <c r="N243" i="6"/>
  <c r="N179" i="6"/>
  <c r="N115" i="6"/>
  <c r="N255" i="6"/>
  <c r="N223" i="6"/>
  <c r="N191" i="6"/>
  <c r="N159" i="6"/>
  <c r="N127" i="6"/>
  <c r="N95" i="6"/>
  <c r="N251" i="6"/>
  <c r="N235" i="6"/>
  <c r="N219" i="6"/>
  <c r="N203" i="6"/>
  <c r="N187" i="6"/>
  <c r="N171" i="6"/>
  <c r="N155" i="6"/>
  <c r="N139" i="6"/>
  <c r="N123" i="6"/>
  <c r="N107" i="6"/>
  <c r="N91" i="6"/>
  <c r="N4" i="6"/>
  <c r="L4" i="6" s="1"/>
  <c r="N247" i="6"/>
  <c r="N231" i="6"/>
  <c r="N215" i="6"/>
  <c r="N199" i="6"/>
  <c r="N183" i="6"/>
  <c r="N167" i="6"/>
  <c r="N151" i="6"/>
  <c r="N135" i="6"/>
  <c r="N119" i="6"/>
  <c r="N103" i="6"/>
  <c r="N87" i="6"/>
  <c r="N83" i="6"/>
  <c r="N79" i="6"/>
  <c r="N75" i="6"/>
  <c r="N71" i="6"/>
  <c r="N67" i="6"/>
  <c r="N63" i="6"/>
  <c r="N59" i="6"/>
  <c r="N55" i="6"/>
  <c r="N51" i="6"/>
  <c r="N47" i="6"/>
  <c r="N43" i="6"/>
  <c r="N39" i="6"/>
  <c r="N35" i="6"/>
  <c r="N31" i="6"/>
  <c r="N27" i="6"/>
  <c r="N23" i="6"/>
  <c r="N19" i="6"/>
  <c r="N15" i="6"/>
  <c r="N11" i="6"/>
  <c r="N7" i="6"/>
  <c r="N262" i="6"/>
  <c r="N258" i="6"/>
  <c r="N254" i="6"/>
  <c r="N250" i="6"/>
  <c r="N246" i="6"/>
  <c r="N242" i="6"/>
  <c r="N238" i="6"/>
  <c r="N234" i="6"/>
  <c r="N230" i="6"/>
  <c r="N226" i="6"/>
  <c r="N222" i="6"/>
  <c r="N218" i="6"/>
  <c r="N214" i="6"/>
  <c r="N210" i="6"/>
  <c r="N206" i="6"/>
  <c r="N202" i="6"/>
  <c r="N198" i="6"/>
  <c r="N194" i="6"/>
  <c r="N190" i="6"/>
  <c r="N186" i="6"/>
  <c r="N182" i="6"/>
  <c r="N178" i="6"/>
  <c r="N174" i="6"/>
  <c r="N170" i="6"/>
  <c r="N166" i="6"/>
  <c r="N162" i="6"/>
  <c r="N158" i="6"/>
  <c r="N154" i="6"/>
  <c r="N150" i="6"/>
  <c r="N146" i="6"/>
  <c r="N142" i="6"/>
  <c r="N138" i="6"/>
  <c r="N134" i="6"/>
  <c r="N130" i="6"/>
  <c r="N126" i="6"/>
  <c r="N122" i="6"/>
  <c r="N118" i="6"/>
  <c r="N114" i="6"/>
  <c r="N110" i="6"/>
  <c r="N106" i="6"/>
  <c r="N102" i="6"/>
  <c r="N98" i="6"/>
  <c r="N94" i="6"/>
  <c r="N90" i="6"/>
  <c r="N86" i="6"/>
  <c r="N82" i="6"/>
  <c r="N78" i="6"/>
  <c r="N74" i="6"/>
  <c r="N70" i="6"/>
  <c r="N66" i="6"/>
  <c r="N62" i="6"/>
  <c r="N58" i="6"/>
  <c r="N54" i="6"/>
  <c r="N50" i="6"/>
  <c r="N46" i="6"/>
  <c r="N42" i="6"/>
  <c r="N38" i="6"/>
  <c r="N34" i="6"/>
  <c r="N30" i="6"/>
  <c r="N26" i="6"/>
  <c r="N22" i="6"/>
  <c r="N18" i="6"/>
  <c r="N14" i="6"/>
  <c r="N10" i="6"/>
  <c r="N6" i="6"/>
  <c r="N261" i="6"/>
  <c r="N257" i="6"/>
  <c r="N253" i="6"/>
  <c r="N249" i="6"/>
  <c r="N245" i="6"/>
  <c r="N241" i="6"/>
  <c r="N237" i="6"/>
  <c r="N233" i="6"/>
  <c r="N229" i="6"/>
  <c r="N225" i="6"/>
  <c r="N221" i="6"/>
  <c r="N217" i="6"/>
  <c r="N213" i="6"/>
  <c r="N209" i="6"/>
  <c r="N205" i="6"/>
  <c r="N201" i="6"/>
  <c r="N197" i="6"/>
  <c r="N193" i="6"/>
  <c r="N189" i="6"/>
  <c r="N185" i="6"/>
  <c r="N181" i="6"/>
  <c r="N177" i="6"/>
  <c r="N173" i="6"/>
  <c r="N169" i="6"/>
  <c r="N165" i="6"/>
  <c r="N161" i="6"/>
  <c r="N157" i="6"/>
  <c r="N153" i="6"/>
  <c r="N149" i="6"/>
  <c r="N145" i="6"/>
  <c r="N141" i="6"/>
  <c r="N137" i="6"/>
  <c r="N133" i="6"/>
  <c r="N129" i="6"/>
  <c r="N125" i="6"/>
  <c r="N121" i="6"/>
  <c r="N117" i="6"/>
  <c r="N113" i="6"/>
  <c r="N109" i="6"/>
  <c r="N105" i="6"/>
  <c r="N101" i="6"/>
  <c r="N97" i="6"/>
  <c r="N93" i="6"/>
  <c r="N89" i="6"/>
  <c r="N85" i="6"/>
  <c r="N81" i="6"/>
  <c r="N77" i="6"/>
  <c r="N73" i="6"/>
  <c r="N69" i="6"/>
  <c r="N65" i="6"/>
  <c r="N61" i="6"/>
  <c r="N57" i="6"/>
  <c r="N53" i="6"/>
  <c r="N49" i="6"/>
  <c r="N45" i="6"/>
  <c r="N41" i="6"/>
  <c r="N37" i="6"/>
  <c r="N33" i="6"/>
  <c r="N29" i="6"/>
  <c r="N25" i="6"/>
  <c r="N21" i="6"/>
  <c r="N17" i="6"/>
  <c r="N13" i="6"/>
  <c r="N9" i="6"/>
  <c r="N5" i="6"/>
  <c r="N260" i="6"/>
  <c r="N256" i="6"/>
  <c r="N252" i="6"/>
  <c r="N248" i="6"/>
  <c r="N244" i="6"/>
  <c r="N240" i="6"/>
  <c r="N236" i="6"/>
  <c r="N232" i="6"/>
  <c r="N228" i="6"/>
  <c r="N224" i="6"/>
  <c r="N220" i="6"/>
  <c r="N216" i="6"/>
  <c r="N212" i="6"/>
  <c r="N208" i="6"/>
  <c r="N204" i="6"/>
  <c r="N200" i="6"/>
  <c r="N196" i="6"/>
  <c r="N192" i="6"/>
  <c r="N188" i="6"/>
  <c r="N184" i="6"/>
  <c r="N180" i="6"/>
  <c r="N176" i="6"/>
  <c r="N172" i="6"/>
  <c r="N168" i="6"/>
  <c r="N164" i="6"/>
  <c r="N160" i="6"/>
  <c r="N156" i="6"/>
  <c r="N152" i="6"/>
  <c r="N148" i="6"/>
  <c r="N144" i="6"/>
  <c r="N140" i="6"/>
  <c r="N136" i="6"/>
  <c r="N132" i="6"/>
  <c r="N128" i="6"/>
  <c r="N124" i="6"/>
  <c r="N120" i="6"/>
  <c r="N116" i="6"/>
  <c r="N112" i="6"/>
  <c r="N108" i="6"/>
  <c r="N104" i="6"/>
  <c r="N100" i="6"/>
  <c r="N96" i="6"/>
  <c r="N92" i="6"/>
  <c r="N88" i="6"/>
  <c r="N84" i="6"/>
  <c r="N80" i="6"/>
  <c r="N76" i="6"/>
  <c r="N72" i="6"/>
  <c r="N68" i="6"/>
  <c r="N64" i="6"/>
  <c r="N60" i="6"/>
  <c r="N56" i="6"/>
  <c r="N52" i="6"/>
  <c r="N48" i="6"/>
  <c r="N44" i="6"/>
  <c r="N40" i="6"/>
  <c r="N36" i="6"/>
  <c r="N32" i="6"/>
  <c r="N28" i="6"/>
  <c r="N24" i="6"/>
  <c r="N20" i="6"/>
  <c r="N16" i="6"/>
  <c r="N12" i="6"/>
  <c r="O261" i="1"/>
  <c r="G3" i="5"/>
  <c r="G9" i="5" s="1"/>
  <c r="E261" i="1"/>
  <c r="AG261" i="1"/>
  <c r="K261" i="1"/>
  <c r="L261" i="1"/>
  <c r="M261" i="1"/>
  <c r="N261" i="1"/>
  <c r="P261" i="1"/>
  <c r="Q261" i="1"/>
  <c r="R261" i="1"/>
  <c r="S261" i="1"/>
  <c r="T261" i="1"/>
  <c r="V261" i="1"/>
  <c r="W261" i="1"/>
  <c r="X261" i="1"/>
  <c r="Y261" i="1"/>
  <c r="Z261" i="1"/>
  <c r="AA261" i="1"/>
  <c r="AB261" i="1"/>
  <c r="AC261" i="1"/>
  <c r="AD261" i="1"/>
  <c r="AF261" i="1"/>
  <c r="AE261" i="1"/>
  <c r="B261" i="1"/>
  <c r="C261" i="1"/>
  <c r="D261" i="1"/>
  <c r="F261" i="1"/>
  <c r="G261" i="1"/>
  <c r="H261" i="1"/>
  <c r="I261" i="1"/>
  <c r="J261" i="1"/>
  <c r="L5" i="6" l="1"/>
  <c r="N263" i="6"/>
  <c r="C7" i="6" s="1"/>
  <c r="G5" i="5"/>
  <c r="E5" i="5" s="1"/>
  <c r="G28" i="5"/>
  <c r="G20" i="5"/>
  <c r="G16" i="5"/>
  <c r="G8" i="5"/>
  <c r="G35" i="5"/>
  <c r="G31" i="5"/>
  <c r="G27" i="5"/>
  <c r="G23" i="5"/>
  <c r="G19" i="5"/>
  <c r="G15" i="5"/>
  <c r="G11" i="5"/>
  <c r="G7" i="5"/>
  <c r="G32" i="5"/>
  <c r="G24" i="5"/>
  <c r="G12" i="5"/>
  <c r="G34" i="5"/>
  <c r="G30" i="5"/>
  <c r="G26" i="5"/>
  <c r="G22" i="5"/>
  <c r="G18" i="5"/>
  <c r="G14" i="5"/>
  <c r="G10" i="5"/>
  <c r="G6" i="5"/>
  <c r="G33" i="5"/>
  <c r="G29" i="5"/>
  <c r="G25" i="5"/>
  <c r="G21" i="5"/>
  <c r="G17" i="5"/>
  <c r="G13" i="5"/>
  <c r="L6" i="6" l="1"/>
  <c r="E6" i="5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21" i="5" s="1"/>
  <c r="E22" i="5" s="1"/>
  <c r="E23" i="5" s="1"/>
  <c r="E24" i="5" s="1"/>
  <c r="E25" i="5" s="1"/>
  <c r="E26" i="5" s="1"/>
  <c r="E27" i="5" s="1"/>
  <c r="E28" i="5" s="1"/>
  <c r="E29" i="5" s="1"/>
  <c r="E30" i="5" s="1"/>
  <c r="E31" i="5" s="1"/>
  <c r="E32" i="5" s="1"/>
  <c r="E33" i="5" s="1"/>
  <c r="E34" i="5" s="1"/>
  <c r="E35" i="5" s="1"/>
  <c r="L7" i="6" l="1"/>
  <c r="A6" i="5"/>
  <c r="B6" i="5" s="1"/>
  <c r="A10" i="5"/>
  <c r="B10" i="5" s="1"/>
  <c r="A15" i="5"/>
  <c r="B15" i="5" s="1"/>
  <c r="A14" i="5"/>
  <c r="B14" i="5" s="1"/>
  <c r="A13" i="5"/>
  <c r="B13" i="5" s="1"/>
  <c r="A16" i="5"/>
  <c r="B16" i="5" s="1"/>
  <c r="A22" i="5"/>
  <c r="B22" i="5" s="1"/>
  <c r="A19" i="5"/>
  <c r="B19" i="5" s="1"/>
  <c r="A18" i="5"/>
  <c r="B18" i="5" s="1"/>
  <c r="A20" i="5"/>
  <c r="B20" i="5" s="1"/>
  <c r="A17" i="5"/>
  <c r="B17" i="5" s="1"/>
  <c r="A7" i="5"/>
  <c r="B7" i="5" s="1"/>
  <c r="A23" i="5"/>
  <c r="B23" i="5" s="1"/>
  <c r="A8" i="5"/>
  <c r="B8" i="5" s="1"/>
  <c r="A24" i="5"/>
  <c r="B24" i="5" s="1"/>
  <c r="A21" i="5"/>
  <c r="B21" i="5" s="1"/>
  <c r="A11" i="5"/>
  <c r="B11" i="5" s="1"/>
  <c r="A12" i="5"/>
  <c r="B12" i="5" s="1"/>
  <c r="A9" i="5"/>
  <c r="B9" i="5" s="1"/>
  <c r="A25" i="5"/>
  <c r="B25" i="5" s="1"/>
  <c r="L8" i="6" l="1"/>
  <c r="L9" i="6" l="1"/>
  <c r="L10" i="6" l="1"/>
  <c r="L11" i="6" l="1"/>
  <c r="L12" i="6" l="1"/>
  <c r="L13" i="6" l="1"/>
  <c r="L14" i="6" l="1"/>
  <c r="L15" i="6" l="1"/>
  <c r="L16" i="6" l="1"/>
  <c r="L17" i="6" l="1"/>
  <c r="L18" i="6" l="1"/>
  <c r="L19" i="6" l="1"/>
  <c r="L20" i="6" l="1"/>
  <c r="L21" i="6" l="1"/>
  <c r="L22" i="6" l="1"/>
  <c r="L23" i="6" l="1"/>
  <c r="L24" i="6" l="1"/>
  <c r="L25" i="6" l="1"/>
  <c r="L26" i="6" l="1"/>
  <c r="L27" i="6" l="1"/>
  <c r="L28" i="6" l="1"/>
  <c r="L29" i="6" l="1"/>
  <c r="L30" i="6" l="1"/>
  <c r="L31" i="6" l="1"/>
  <c r="L32" i="6" l="1"/>
  <c r="L33" i="6" l="1"/>
  <c r="L34" i="6" l="1"/>
  <c r="L35" i="6" l="1"/>
  <c r="L36" i="6" l="1"/>
  <c r="L37" i="6" l="1"/>
  <c r="L38" i="6" l="1"/>
  <c r="L39" i="6" l="1"/>
  <c r="L40" i="6" l="1"/>
  <c r="L41" i="6" l="1"/>
  <c r="L42" i="6" l="1"/>
  <c r="L43" i="6" l="1"/>
  <c r="L44" i="6" l="1"/>
  <c r="L45" i="6" l="1"/>
  <c r="L46" i="6" l="1"/>
  <c r="L47" i="6" l="1"/>
  <c r="L48" i="6" l="1"/>
  <c r="L49" i="6" l="1"/>
  <c r="L50" i="6" l="1"/>
  <c r="L51" i="6" l="1"/>
  <c r="L52" i="6" l="1"/>
  <c r="L53" i="6" l="1"/>
  <c r="L54" i="6" l="1"/>
  <c r="L55" i="6" l="1"/>
  <c r="L56" i="6" l="1"/>
  <c r="L57" i="6" l="1"/>
  <c r="L58" i="6" l="1"/>
  <c r="L59" i="6" l="1"/>
  <c r="L60" i="6" l="1"/>
  <c r="L61" i="6" l="1"/>
  <c r="L62" i="6" l="1"/>
  <c r="L63" i="6" l="1"/>
  <c r="L64" i="6" l="1"/>
  <c r="L65" i="6" l="1"/>
  <c r="L66" i="6" l="1"/>
  <c r="L67" i="6" l="1"/>
  <c r="L68" i="6" l="1"/>
  <c r="L69" i="6" l="1"/>
  <c r="L70" i="6" l="1"/>
  <c r="L71" i="6" l="1"/>
  <c r="L72" i="6" l="1"/>
  <c r="L73" i="6" l="1"/>
  <c r="L74" i="6" l="1"/>
  <c r="L75" i="6" l="1"/>
  <c r="L76" i="6" l="1"/>
  <c r="L77" i="6" l="1"/>
  <c r="L78" i="6" l="1"/>
  <c r="L79" i="6" l="1"/>
  <c r="L80" i="6" l="1"/>
  <c r="L81" i="6" l="1"/>
  <c r="L82" i="6" l="1"/>
  <c r="L83" i="6" l="1"/>
  <c r="L84" i="6" l="1"/>
  <c r="L85" i="6" l="1"/>
  <c r="L86" i="6" l="1"/>
  <c r="L87" i="6" l="1"/>
  <c r="L88" i="6" l="1"/>
  <c r="L89" i="6" l="1"/>
  <c r="L90" i="6" l="1"/>
  <c r="L91" i="6" l="1"/>
  <c r="L92" i="6" l="1"/>
  <c r="L93" i="6" l="1"/>
  <c r="L94" i="6" l="1"/>
  <c r="L95" i="6" l="1"/>
  <c r="L96" i="6" l="1"/>
  <c r="L97" i="6" l="1"/>
  <c r="L98" i="6" l="1"/>
  <c r="L99" i="6" l="1"/>
  <c r="L100" i="6" l="1"/>
  <c r="L101" i="6" l="1"/>
  <c r="L102" i="6" l="1"/>
  <c r="L103" i="6" l="1"/>
  <c r="L104" i="6" l="1"/>
  <c r="L105" i="6" l="1"/>
  <c r="L106" i="6" l="1"/>
  <c r="L107" i="6" l="1"/>
  <c r="L108" i="6" l="1"/>
  <c r="L109" i="6" l="1"/>
  <c r="L110" i="6" l="1"/>
  <c r="L111" i="6" l="1"/>
  <c r="L112" i="6" l="1"/>
  <c r="L113" i="6" l="1"/>
  <c r="L114" i="6" l="1"/>
  <c r="L115" i="6" l="1"/>
  <c r="L116" i="6" l="1"/>
  <c r="L117" i="6" l="1"/>
  <c r="L118" i="6" l="1"/>
  <c r="L119" i="6" l="1"/>
  <c r="L120" i="6" l="1"/>
  <c r="L121" i="6" l="1"/>
  <c r="L122" i="6" l="1"/>
  <c r="L123" i="6" l="1"/>
  <c r="L124" i="6" l="1"/>
  <c r="L125" i="6" l="1"/>
  <c r="L126" i="6" l="1"/>
  <c r="L127" i="6" l="1"/>
  <c r="L128" i="6" l="1"/>
  <c r="L129" i="6" l="1"/>
  <c r="L130" i="6" l="1"/>
  <c r="L131" i="6" l="1"/>
  <c r="L132" i="6" l="1"/>
  <c r="L133" i="6" l="1"/>
  <c r="L134" i="6" l="1"/>
  <c r="L135" i="6" l="1"/>
  <c r="L136" i="6" l="1"/>
  <c r="L137" i="6" l="1"/>
  <c r="L138" i="6" l="1"/>
  <c r="L139" i="6" l="1"/>
  <c r="L140" i="6" l="1"/>
  <c r="L141" i="6" l="1"/>
  <c r="L142" i="6" l="1"/>
  <c r="L143" i="6" l="1"/>
  <c r="L144" i="6" l="1"/>
  <c r="L145" i="6" l="1"/>
  <c r="L146" i="6" l="1"/>
  <c r="L147" i="6" l="1"/>
  <c r="L148" i="6" l="1"/>
  <c r="L149" i="6" l="1"/>
  <c r="L150" i="6" l="1"/>
  <c r="L151" i="6" l="1"/>
  <c r="L152" i="6" l="1"/>
  <c r="L153" i="6" l="1"/>
  <c r="L154" i="6" l="1"/>
  <c r="L155" i="6" l="1"/>
  <c r="L156" i="6" l="1"/>
  <c r="L157" i="6" l="1"/>
  <c r="L158" i="6" l="1"/>
  <c r="L159" i="6" l="1"/>
  <c r="L160" i="6" l="1"/>
  <c r="L161" i="6" l="1"/>
  <c r="L162" i="6" l="1"/>
  <c r="L163" i="6" l="1"/>
  <c r="L164" i="6" l="1"/>
  <c r="L165" i="6" l="1"/>
  <c r="L166" i="6" l="1"/>
  <c r="L167" i="6" l="1"/>
  <c r="L168" i="6" l="1"/>
  <c r="L169" i="6" l="1"/>
  <c r="L170" i="6" l="1"/>
  <c r="L171" i="6" l="1"/>
  <c r="L172" i="6" l="1"/>
  <c r="L173" i="6" l="1"/>
  <c r="L174" i="6" l="1"/>
  <c r="L175" i="6" l="1"/>
  <c r="L176" i="6" l="1"/>
  <c r="L177" i="6" l="1"/>
  <c r="L178" i="6" l="1"/>
  <c r="L179" i="6" l="1"/>
  <c r="L180" i="6" l="1"/>
  <c r="L181" i="6" l="1"/>
  <c r="L182" i="6" l="1"/>
  <c r="L183" i="6" l="1"/>
  <c r="L184" i="6" l="1"/>
  <c r="L185" i="6" l="1"/>
  <c r="L186" i="6" l="1"/>
  <c r="L187" i="6" l="1"/>
  <c r="L188" i="6" l="1"/>
  <c r="L189" i="6" l="1"/>
  <c r="L190" i="6" l="1"/>
  <c r="L191" i="6" l="1"/>
  <c r="L192" i="6" l="1"/>
  <c r="L193" i="6" l="1"/>
  <c r="L194" i="6" l="1"/>
  <c r="L195" i="6" l="1"/>
  <c r="L196" i="6" l="1"/>
  <c r="L197" i="6" l="1"/>
  <c r="L198" i="6" l="1"/>
  <c r="L199" i="6" l="1"/>
  <c r="L200" i="6" l="1"/>
  <c r="L201" i="6" l="1"/>
  <c r="L202" i="6" l="1"/>
  <c r="L203" i="6" l="1"/>
  <c r="L204" i="6" l="1"/>
  <c r="L205" i="6" l="1"/>
  <c r="L206" i="6" l="1"/>
  <c r="L207" i="6" l="1"/>
  <c r="L208" i="6" l="1"/>
  <c r="L209" i="6" l="1"/>
  <c r="L210" i="6" l="1"/>
  <c r="L211" i="6" l="1"/>
  <c r="L212" i="6" l="1"/>
  <c r="L213" i="6" l="1"/>
  <c r="L214" i="6" l="1"/>
  <c r="L215" i="6" l="1"/>
  <c r="L216" i="6" l="1"/>
  <c r="L217" i="6" l="1"/>
  <c r="L218" i="6" l="1"/>
  <c r="L219" i="6" l="1"/>
  <c r="L220" i="6" l="1"/>
  <c r="L221" i="6" l="1"/>
  <c r="L222" i="6" l="1"/>
  <c r="L223" i="6" l="1"/>
  <c r="L224" i="6" l="1"/>
  <c r="L225" i="6" l="1"/>
  <c r="L226" i="6" l="1"/>
  <c r="L227" i="6" l="1"/>
  <c r="L228" i="6" l="1"/>
  <c r="L229" i="6" l="1"/>
  <c r="L230" i="6" l="1"/>
  <c r="L231" i="6" l="1"/>
  <c r="L232" i="6" l="1"/>
  <c r="L233" i="6" l="1"/>
  <c r="L234" i="6" l="1"/>
  <c r="L235" i="6" l="1"/>
  <c r="L236" i="6" l="1"/>
  <c r="L237" i="6" l="1"/>
  <c r="L238" i="6" l="1"/>
  <c r="L239" i="6" l="1"/>
  <c r="L240" i="6" l="1"/>
  <c r="L241" i="6" l="1"/>
  <c r="L242" i="6" l="1"/>
  <c r="L243" i="6" l="1"/>
  <c r="L244" i="6" l="1"/>
  <c r="L245" i="6" l="1"/>
  <c r="L246" i="6" l="1"/>
  <c r="L247" i="6" l="1"/>
  <c r="L248" i="6" l="1"/>
  <c r="L249" i="6" l="1"/>
  <c r="L250" i="6" l="1"/>
  <c r="L251" i="6" l="1"/>
  <c r="L252" i="6" l="1"/>
  <c r="L253" i="6" l="1"/>
  <c r="L254" i="6" l="1"/>
  <c r="L255" i="6" l="1"/>
  <c r="L256" i="6" l="1"/>
  <c r="L257" i="6" l="1"/>
  <c r="L258" i="6" l="1"/>
  <c r="L259" i="6" l="1"/>
  <c r="L260" i="6" l="1"/>
  <c r="L261" i="6" l="1"/>
  <c r="L262" i="6" l="1"/>
  <c r="D10" i="6" s="1"/>
  <c r="D259" i="6"/>
  <c r="D263" i="6" l="1"/>
  <c r="D264" i="6"/>
  <c r="D267" i="6"/>
  <c r="D265" i="6"/>
  <c r="D266" i="6"/>
  <c r="D268" i="6"/>
  <c r="D11" i="6"/>
  <c r="D13" i="6"/>
  <c r="D12" i="6"/>
  <c r="D15" i="6"/>
  <c r="D14" i="6"/>
  <c r="D18" i="6"/>
  <c r="D16" i="6"/>
  <c r="D17" i="6"/>
  <c r="D23" i="6"/>
  <c r="D19" i="6"/>
  <c r="D20" i="6"/>
  <c r="D22" i="6"/>
  <c r="D21" i="6"/>
  <c r="D24" i="6"/>
  <c r="D25" i="6"/>
  <c r="D26" i="6"/>
  <c r="D29" i="6"/>
  <c r="D27" i="6"/>
  <c r="D31" i="6"/>
  <c r="D28" i="6"/>
  <c r="D33" i="6"/>
  <c r="D30" i="6"/>
  <c r="D35" i="6"/>
  <c r="D32" i="6"/>
  <c r="D34" i="6"/>
  <c r="D36" i="6"/>
  <c r="D37" i="6"/>
  <c r="D38" i="6"/>
  <c r="D39" i="6"/>
  <c r="D40" i="6"/>
  <c r="D41" i="6"/>
  <c r="D43" i="6"/>
  <c r="D42" i="6"/>
  <c r="D44" i="6"/>
  <c r="D45" i="6"/>
  <c r="D47" i="6"/>
  <c r="D46" i="6"/>
  <c r="D48" i="6"/>
  <c r="D49" i="6"/>
  <c r="D50" i="6"/>
  <c r="D51" i="6"/>
  <c r="D55" i="6"/>
  <c r="D52" i="6"/>
  <c r="D53" i="6"/>
  <c r="D54" i="6"/>
  <c r="D56" i="6"/>
  <c r="D57" i="6"/>
  <c r="D58" i="6"/>
  <c r="D59" i="6"/>
  <c r="D60" i="6"/>
  <c r="D61" i="6"/>
  <c r="D62" i="6"/>
  <c r="D64" i="6"/>
  <c r="D63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7" i="6"/>
  <c r="D83" i="6"/>
  <c r="D84" i="6"/>
  <c r="D86" i="6"/>
  <c r="D85" i="6"/>
  <c r="D88" i="6"/>
  <c r="D89" i="6"/>
  <c r="D90" i="6"/>
  <c r="D91" i="6"/>
  <c r="D92" i="6"/>
  <c r="D93" i="6"/>
  <c r="D94" i="6"/>
  <c r="D96" i="6"/>
  <c r="D95" i="6"/>
  <c r="D97" i="6"/>
  <c r="D98" i="6"/>
  <c r="D101" i="6"/>
  <c r="D99" i="6"/>
  <c r="D100" i="6"/>
  <c r="D102" i="6"/>
  <c r="D103" i="6"/>
  <c r="D104" i="6"/>
  <c r="D105" i="6"/>
  <c r="D106" i="6"/>
  <c r="D107" i="6"/>
  <c r="D108" i="6"/>
  <c r="D109" i="6"/>
  <c r="D110" i="6"/>
  <c r="D112" i="6"/>
  <c r="D111" i="6"/>
  <c r="D116" i="6"/>
  <c r="D113" i="6"/>
  <c r="D118" i="6"/>
  <c r="D114" i="6"/>
  <c r="D119" i="6"/>
  <c r="D115" i="6"/>
  <c r="D117" i="6"/>
  <c r="D120" i="6"/>
  <c r="D122" i="6"/>
  <c r="D121" i="6"/>
  <c r="D123" i="6"/>
  <c r="D124" i="6"/>
  <c r="D125" i="6"/>
  <c r="D128" i="6"/>
  <c r="D129" i="6"/>
  <c r="D126" i="6"/>
  <c r="D127" i="6"/>
  <c r="D131" i="6"/>
  <c r="D130" i="6"/>
  <c r="D134" i="6"/>
  <c r="D132" i="6"/>
  <c r="D133" i="6"/>
  <c r="D135" i="6"/>
  <c r="D136" i="6"/>
  <c r="D137" i="6"/>
  <c r="D139" i="6"/>
  <c r="D138" i="6"/>
  <c r="D141" i="6"/>
  <c r="D140" i="6"/>
  <c r="D142" i="6"/>
  <c r="D144" i="6"/>
  <c r="D143" i="6"/>
  <c r="D146" i="6"/>
  <c r="D145" i="6"/>
  <c r="D147" i="6"/>
  <c r="D148" i="6"/>
  <c r="D149" i="6"/>
  <c r="D150" i="6"/>
  <c r="D151" i="6"/>
  <c r="D153" i="6"/>
  <c r="D152" i="6"/>
  <c r="D154" i="6"/>
  <c r="D159" i="6"/>
  <c r="D155" i="6"/>
  <c r="D158" i="6"/>
  <c r="D156" i="6"/>
  <c r="D160" i="6"/>
  <c r="D157" i="6"/>
  <c r="D161" i="6"/>
  <c r="D162" i="6"/>
  <c r="D164" i="6"/>
  <c r="D163" i="6"/>
  <c r="D165" i="6"/>
  <c r="D166" i="6"/>
  <c r="D167" i="6"/>
  <c r="D170" i="6"/>
  <c r="D172" i="6"/>
  <c r="D168" i="6"/>
  <c r="D169" i="6"/>
  <c r="D174" i="6"/>
  <c r="D171" i="6"/>
  <c r="D175" i="6"/>
  <c r="D173" i="6"/>
  <c r="D176" i="6"/>
  <c r="D177" i="6"/>
  <c r="D178" i="6"/>
  <c r="D179" i="6"/>
  <c r="D180" i="6"/>
  <c r="D181" i="6"/>
  <c r="D182" i="6"/>
  <c r="D184" i="6"/>
  <c r="D183" i="6"/>
  <c r="D185" i="6"/>
  <c r="D187" i="6"/>
  <c r="D186" i="6"/>
  <c r="D190" i="6"/>
  <c r="D189" i="6"/>
  <c r="D188" i="6"/>
  <c r="D191" i="6"/>
  <c r="D192" i="6"/>
  <c r="D193" i="6"/>
  <c r="D194" i="6"/>
  <c r="D195" i="6"/>
  <c r="D196" i="6"/>
  <c r="D199" i="6"/>
  <c r="D198" i="6"/>
  <c r="D197" i="6"/>
  <c r="D200" i="6"/>
  <c r="D201" i="6"/>
  <c r="D202" i="6"/>
  <c r="D203" i="6"/>
  <c r="D204" i="6"/>
  <c r="D205" i="6"/>
  <c r="D206" i="6"/>
  <c r="D208" i="6"/>
  <c r="D207" i="6"/>
  <c r="D209" i="6"/>
  <c r="D213" i="6"/>
  <c r="D210" i="6"/>
  <c r="D211" i="6"/>
  <c r="D215" i="6"/>
  <c r="D214" i="6"/>
  <c r="D212" i="6"/>
  <c r="D216" i="6"/>
  <c r="D217" i="6"/>
  <c r="D218" i="6"/>
  <c r="D220" i="6"/>
  <c r="D219" i="6"/>
  <c r="D221" i="6"/>
  <c r="D223" i="6"/>
  <c r="D222" i="6"/>
  <c r="D225" i="6"/>
  <c r="D224" i="6"/>
  <c r="D226" i="6"/>
  <c r="D227" i="6"/>
  <c r="D228" i="6"/>
  <c r="D229" i="6"/>
  <c r="D230" i="6"/>
  <c r="D231" i="6"/>
  <c r="D232" i="6"/>
  <c r="D233" i="6"/>
  <c r="D234" i="6"/>
  <c r="D235" i="6"/>
  <c r="D237" i="6"/>
  <c r="D236" i="6"/>
  <c r="D238" i="6"/>
  <c r="D239" i="6"/>
  <c r="D240" i="6"/>
  <c r="D241" i="6"/>
  <c r="D242" i="6"/>
  <c r="D243" i="6"/>
  <c r="D244" i="6"/>
  <c r="D245" i="6"/>
  <c r="D246" i="6"/>
  <c r="D248" i="6"/>
  <c r="D247" i="6"/>
  <c r="D249" i="6"/>
  <c r="D251" i="6"/>
  <c r="D250" i="6"/>
  <c r="D252" i="6"/>
  <c r="D253" i="6"/>
  <c r="D254" i="6"/>
  <c r="D255" i="6"/>
  <c r="D256" i="6"/>
  <c r="D257" i="6"/>
  <c r="D258" i="6"/>
  <c r="D261" i="6"/>
  <c r="D260" i="6"/>
  <c r="D262" i="6"/>
</calcChain>
</file>

<file path=xl/connections.xml><?xml version="1.0" encoding="utf-8"?>
<connections xmlns="http://schemas.openxmlformats.org/spreadsheetml/2006/main">
  <connection id="1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ela1" type="102" refreshedVersion="6" minRefreshableVersion="5">
    <extLst>
      <ext xmlns:x15="http://schemas.microsoft.com/office/spreadsheetml/2010/11/main" uri="{DE250136-89BD-433C-8126-D09CA5730AF9}">
        <x15:connection id="Tabela1">
          <x15:rangePr sourceName="_xlcn.WorksheetConnection_Tabela11"/>
        </x15:connection>
      </ext>
    </extLst>
  </connection>
</connections>
</file>

<file path=xl/sharedStrings.xml><?xml version="1.0" encoding="utf-8"?>
<sst xmlns="http://schemas.openxmlformats.org/spreadsheetml/2006/main" count="798" uniqueCount="339">
  <si>
    <t>País/território</t>
  </si>
  <si>
    <t>Açores</t>
  </si>
  <si>
    <t>Acrotiri e Deceleia</t>
  </si>
  <si>
    <t>Afeganistão</t>
  </si>
  <si>
    <t>África do Sul</t>
  </si>
  <si>
    <t>Albânia</t>
  </si>
  <si>
    <t>Alemanha</t>
  </si>
  <si>
    <t>Andorra</t>
  </si>
  <si>
    <t>Angola</t>
  </si>
  <si>
    <t>Anguila</t>
  </si>
  <si>
    <t>Antártida</t>
  </si>
  <si>
    <t>Antígua e Barbuda</t>
  </si>
  <si>
    <t>Antilhas Holandesas</t>
  </si>
  <si>
    <t>Arábia Saudita</t>
  </si>
  <si>
    <t>Argélia</t>
  </si>
  <si>
    <t>Argentina</t>
  </si>
  <si>
    <t>Armênia</t>
  </si>
  <si>
    <t>Aruba</t>
  </si>
  <si>
    <t>Austrália</t>
  </si>
  <si>
    <t>Áustria</t>
  </si>
  <si>
    <t>Azerbaijão</t>
  </si>
  <si>
    <t>Bahamas</t>
  </si>
  <si>
    <t>Bangladesh</t>
  </si>
  <si>
    <t>Barbados</t>
  </si>
  <si>
    <t>Barém</t>
  </si>
  <si>
    <t>Bélgica</t>
  </si>
  <si>
    <t>Belize</t>
  </si>
  <si>
    <t>Benim</t>
  </si>
  <si>
    <t>Bermudas</t>
  </si>
  <si>
    <t>Bielorrússia</t>
  </si>
  <si>
    <t>Bolívia</t>
  </si>
  <si>
    <t>Bósnia e Herzegovina</t>
  </si>
  <si>
    <t>Botsuana</t>
  </si>
  <si>
    <t>Brasil</t>
  </si>
  <si>
    <t>Brunei</t>
  </si>
  <si>
    <t>Bulgária</t>
  </si>
  <si>
    <t>Burquina Faso</t>
  </si>
  <si>
    <t>Burundi</t>
  </si>
  <si>
    <t>Butão</t>
  </si>
  <si>
    <t>Cabo Verde</t>
  </si>
  <si>
    <t>Camarões</t>
  </si>
  <si>
    <t>Camboja</t>
  </si>
  <si>
    <t>Canadá</t>
  </si>
  <si>
    <t>Canárias</t>
  </si>
  <si>
    <t>Catar</t>
  </si>
  <si>
    <t>Cazaquistão</t>
  </si>
  <si>
    <t>Chade</t>
  </si>
  <si>
    <t>Chile</t>
  </si>
  <si>
    <t>China</t>
  </si>
  <si>
    <t>Chipre</t>
  </si>
  <si>
    <t>Colômbia</t>
  </si>
  <si>
    <t>Comores</t>
  </si>
  <si>
    <t>Coreia do Norte</t>
  </si>
  <si>
    <t>Coreia do Sul</t>
  </si>
  <si>
    <t>Costa do Marfim</t>
  </si>
  <si>
    <t>Costa Rica</t>
  </si>
  <si>
    <t>Croácia</t>
  </si>
  <si>
    <t>Cuba</t>
  </si>
  <si>
    <t>Curaçao</t>
  </si>
  <si>
    <t>Dinamarca</t>
  </si>
  <si>
    <t>Djibuti</t>
  </si>
  <si>
    <t>Domínica</t>
  </si>
  <si>
    <t>Egito</t>
  </si>
  <si>
    <t>El Salvador</t>
  </si>
  <si>
    <t>Emirados Árabes Unidos</t>
  </si>
  <si>
    <t>Equador</t>
  </si>
  <si>
    <t>Eritreia</t>
  </si>
  <si>
    <t>Escócia</t>
  </si>
  <si>
    <t>Eslováquia</t>
  </si>
  <si>
    <t>Eslovênia</t>
  </si>
  <si>
    <t>Espanha</t>
  </si>
  <si>
    <t>Estados Unidos</t>
  </si>
  <si>
    <t>Estônia</t>
  </si>
  <si>
    <t>Etiópia</t>
  </si>
  <si>
    <t>Faroé</t>
  </si>
  <si>
    <t>Fiji</t>
  </si>
  <si>
    <t>Filipinas</t>
  </si>
  <si>
    <t>Finlândia</t>
  </si>
  <si>
    <t>França</t>
  </si>
  <si>
    <t>Gabão</t>
  </si>
  <si>
    <t>Gâmbia</t>
  </si>
  <si>
    <t>Gana</t>
  </si>
  <si>
    <t>Geórgia</t>
  </si>
  <si>
    <t>Geórgia do Sul e Sandwich do Sul</t>
  </si>
  <si>
    <t>Gibraltar</t>
  </si>
  <si>
    <t>Granada</t>
  </si>
  <si>
    <t>Grécia</t>
  </si>
  <si>
    <t>Groenlândia</t>
  </si>
  <si>
    <t>Guadalupe</t>
  </si>
  <si>
    <t>Guam</t>
  </si>
  <si>
    <t>Guatemala</t>
  </si>
  <si>
    <t>Guernsey</t>
  </si>
  <si>
    <t>Guiana</t>
  </si>
  <si>
    <t>Guiana Francesa</t>
  </si>
  <si>
    <t>Guiné</t>
  </si>
  <si>
    <t>Guiné Bissau</t>
  </si>
  <si>
    <t>Guiné Equatorial</t>
  </si>
  <si>
    <t>Haiti</t>
  </si>
  <si>
    <t>Holanda</t>
  </si>
  <si>
    <t>Honduras</t>
  </si>
  <si>
    <t>Hong Kong</t>
  </si>
  <si>
    <t>Hungria</t>
  </si>
  <si>
    <t>Iêmen</t>
  </si>
  <si>
    <t>Ilha Bouvet</t>
  </si>
  <si>
    <t>Ilha da Madeira</t>
  </si>
  <si>
    <t>Ilha de Clipperton</t>
  </si>
  <si>
    <t>Ilha de Man</t>
  </si>
  <si>
    <t>Ilha de Navassa</t>
  </si>
  <si>
    <t>Ilha do Natal</t>
  </si>
  <si>
    <t>Ilha Jan Mayen</t>
  </si>
  <si>
    <t>Ilha Norfolk</t>
  </si>
  <si>
    <t>Ilha Wake</t>
  </si>
  <si>
    <t>Ilhas Ashmore e Cartier</t>
  </si>
  <si>
    <t>Ilhas Caimão</t>
  </si>
  <si>
    <t>Ilhas Cocos</t>
  </si>
  <si>
    <t>Ilhas Cook</t>
  </si>
  <si>
    <t>Ilhas do mar de coral</t>
  </si>
  <si>
    <t>Ilhas Falkland</t>
  </si>
  <si>
    <t>Ilhas Heard e McDonald</t>
  </si>
  <si>
    <t>Ilhas Marshall</t>
  </si>
  <si>
    <t>Ilhas Paracel</t>
  </si>
  <si>
    <t>Ilhas Pitcairn</t>
  </si>
  <si>
    <t>Ilhas Salomão</t>
  </si>
  <si>
    <t>Ilhas Spratly</t>
  </si>
  <si>
    <t>Ilhas Turcas e Caicos</t>
  </si>
  <si>
    <t>Ilhas Virgens Americanas</t>
  </si>
  <si>
    <t>Ilhas Virgens Britânicas</t>
  </si>
  <si>
    <t>Índia</t>
  </si>
  <si>
    <t>Indonésia</t>
  </si>
  <si>
    <t>Inglaterra</t>
  </si>
  <si>
    <t>Irã</t>
  </si>
  <si>
    <t>Iraque</t>
  </si>
  <si>
    <t>Irlanda</t>
  </si>
  <si>
    <t>Irlanda do norte</t>
  </si>
  <si>
    <t>Islândia</t>
  </si>
  <si>
    <t>Israel</t>
  </si>
  <si>
    <t>Itália</t>
  </si>
  <si>
    <t>Jamaica</t>
  </si>
  <si>
    <t>Japão</t>
  </si>
  <si>
    <t>Jersey</t>
  </si>
  <si>
    <t>Jordânia</t>
  </si>
  <si>
    <t>Kosovo</t>
  </si>
  <si>
    <t>Kuwait</t>
  </si>
  <si>
    <t>Laos</t>
  </si>
  <si>
    <t>Lesoto</t>
  </si>
  <si>
    <t>Letônia</t>
  </si>
  <si>
    <t>Líbano</t>
  </si>
  <si>
    <t>Libéria</t>
  </si>
  <si>
    <t>Líbia</t>
  </si>
  <si>
    <t>Liechtenstein</t>
  </si>
  <si>
    <t>Lituânia</t>
  </si>
  <si>
    <t>Luxemburgo</t>
  </si>
  <si>
    <t>Macau</t>
  </si>
  <si>
    <t>Macedônia</t>
  </si>
  <si>
    <t>Madagascar</t>
  </si>
  <si>
    <t>Malásia</t>
  </si>
  <si>
    <t>Malawi</t>
  </si>
  <si>
    <t>Maldivas</t>
  </si>
  <si>
    <t>Mali</t>
  </si>
  <si>
    <t>Malta</t>
  </si>
  <si>
    <t>Marianas do Norte</t>
  </si>
  <si>
    <t>Marrocos</t>
  </si>
  <si>
    <t>Martinica</t>
  </si>
  <si>
    <t>Maurício</t>
  </si>
  <si>
    <t>Mauritânia</t>
  </si>
  <si>
    <t>Mayotte</t>
  </si>
  <si>
    <t>México</t>
  </si>
  <si>
    <t>Micronésia</t>
  </si>
  <si>
    <t>Moçambique</t>
  </si>
  <si>
    <t>Moldávia</t>
  </si>
  <si>
    <t>Mônaco</t>
  </si>
  <si>
    <t>Mongólia</t>
  </si>
  <si>
    <t>Monserrate</t>
  </si>
  <si>
    <t>Montenegro</t>
  </si>
  <si>
    <t>Myanmar</t>
  </si>
  <si>
    <t>Namíbia</t>
  </si>
  <si>
    <t>Nauru</t>
  </si>
  <si>
    <t>Nepal</t>
  </si>
  <si>
    <t>Nicarágua</t>
  </si>
  <si>
    <t>Níger</t>
  </si>
  <si>
    <t>Nigéria</t>
  </si>
  <si>
    <t>Niue</t>
  </si>
  <si>
    <t>Noruega</t>
  </si>
  <si>
    <t>Nova Caledônia</t>
  </si>
  <si>
    <t>Nova Zelândia</t>
  </si>
  <si>
    <t>Omã</t>
  </si>
  <si>
    <t>País de Gales</t>
  </si>
  <si>
    <t>Palau</t>
  </si>
  <si>
    <t>Palestina</t>
  </si>
  <si>
    <t>Panamá</t>
  </si>
  <si>
    <t>Papua-Nova Guiné</t>
  </si>
  <si>
    <t>Paquistão</t>
  </si>
  <si>
    <t>Paraguai</t>
  </si>
  <si>
    <t>Peru</t>
  </si>
  <si>
    <t>Polinésia Francesa</t>
  </si>
  <si>
    <t>Polônia</t>
  </si>
  <si>
    <t>Porto Rico</t>
  </si>
  <si>
    <t>Portugal</t>
  </si>
  <si>
    <t>Quênia</t>
  </si>
  <si>
    <t>Quirguizistão</t>
  </si>
  <si>
    <t>Quiribati</t>
  </si>
  <si>
    <t>Reino Unido</t>
  </si>
  <si>
    <t>República Centro-Africana</t>
  </si>
  <si>
    <t>República Tcheca</t>
  </si>
  <si>
    <t>República Democrática do Congo</t>
  </si>
  <si>
    <t>República do Congo</t>
  </si>
  <si>
    <t>República Dominicana</t>
  </si>
  <si>
    <t>Romênia</t>
  </si>
  <si>
    <t>Ruanda</t>
  </si>
  <si>
    <t>Rússia</t>
  </si>
  <si>
    <t>Saara Ocidental</t>
  </si>
  <si>
    <t>Samoa</t>
  </si>
  <si>
    <t>Samoa Americana</t>
  </si>
  <si>
    <t>Santa Helena</t>
  </si>
  <si>
    <t>Santa Lúcia</t>
  </si>
  <si>
    <t>São Cristóvão e Neves</t>
  </si>
  <si>
    <t>São Marinho</t>
  </si>
  <si>
    <t>São Pedro e Miquelon</t>
  </si>
  <si>
    <t>São Tomé e Príncipe</t>
  </si>
  <si>
    <t>São Vicente e Granadinas</t>
  </si>
  <si>
    <t>Seicheles</t>
  </si>
  <si>
    <t>Senegal</t>
  </si>
  <si>
    <t>Serra Leoa</t>
  </si>
  <si>
    <t>Sérvia</t>
  </si>
  <si>
    <t>Singapura</t>
  </si>
  <si>
    <t>Síria</t>
  </si>
  <si>
    <t>Somália</t>
  </si>
  <si>
    <t>Sri Lanka</t>
  </si>
  <si>
    <t>Suazilândia</t>
  </si>
  <si>
    <t>Sudão</t>
  </si>
  <si>
    <t>Sudão do Sul</t>
  </si>
  <si>
    <t>Suécia</t>
  </si>
  <si>
    <t>Suíça</t>
  </si>
  <si>
    <t>Suriname</t>
  </si>
  <si>
    <t>Tailândia</t>
  </si>
  <si>
    <t>Taiwan</t>
  </si>
  <si>
    <t>Tajiquistão</t>
  </si>
  <si>
    <t>Tanzânia</t>
  </si>
  <si>
    <t>Território Britânico do Oceano Índico</t>
  </si>
  <si>
    <t>Territórios Austrais Franceses</t>
  </si>
  <si>
    <t>Timor Leste</t>
  </si>
  <si>
    <t>Togo</t>
  </si>
  <si>
    <t>Tokelau</t>
  </si>
  <si>
    <t>Tonga</t>
  </si>
  <si>
    <t>Trindade e Tobago</t>
  </si>
  <si>
    <t>Tunísia</t>
  </si>
  <si>
    <t>Turquemenistão</t>
  </si>
  <si>
    <t>Turquia</t>
  </si>
  <si>
    <t>Tuvalu</t>
  </si>
  <si>
    <t>Ucrânia</t>
  </si>
  <si>
    <t>Uganda</t>
  </si>
  <si>
    <t>Uruguai</t>
  </si>
  <si>
    <t>Uzbequistão</t>
  </si>
  <si>
    <t>Vanuatu</t>
  </si>
  <si>
    <t>Vaticano</t>
  </si>
  <si>
    <t>Venezuela</t>
  </si>
  <si>
    <t>Vietnã</t>
  </si>
  <si>
    <t>Wallis e Futuna</t>
  </si>
  <si>
    <t>Zâmbia</t>
  </si>
  <si>
    <t>Zimbabué</t>
  </si>
  <si>
    <t>Total</t>
  </si>
  <si>
    <t>Fontes:</t>
  </si>
  <si>
    <t>https://en.wikipedia.org/wiki/List_of_countries_by_GDP_(nominal)</t>
  </si>
  <si>
    <t>https://en.wikipedia.org/wiki/List_of_countries_by_GDP_(PPP)</t>
  </si>
  <si>
    <t>https://en.wikipedia.org/wiki/List_of_countries_and_dependencies_by_population</t>
  </si>
  <si>
    <t xml:space="preserve">https://en.wikipedia.org/wiki/List_of_countries_by_Human_Development_Index </t>
  </si>
  <si>
    <t xml:space="preserve">https://en.wikipedia.org/wiki/List_of_countries_by_income_equality </t>
  </si>
  <si>
    <t>ONU</t>
  </si>
  <si>
    <t>COI</t>
  </si>
  <si>
    <t>FIFA</t>
  </si>
  <si>
    <t>OMC</t>
  </si>
  <si>
    <t>UE</t>
  </si>
  <si>
    <t>Mercosul</t>
  </si>
  <si>
    <t>G20</t>
  </si>
  <si>
    <t>G7</t>
  </si>
  <si>
    <t>BRICS</t>
  </si>
  <si>
    <t>Zona do Euro</t>
  </si>
  <si>
    <t>OEA</t>
  </si>
  <si>
    <t>OPEP</t>
  </si>
  <si>
    <t>Commonwealth</t>
  </si>
  <si>
    <t>Blocos</t>
  </si>
  <si>
    <t>NAFTA</t>
  </si>
  <si>
    <t>ASEAN</t>
  </si>
  <si>
    <t>CEI</t>
  </si>
  <si>
    <t>SADC</t>
  </si>
  <si>
    <t>SAARC</t>
  </si>
  <si>
    <t>CARICOM</t>
  </si>
  <si>
    <t>MCCA</t>
  </si>
  <si>
    <t>Ex-URSS</t>
  </si>
  <si>
    <t>OTAN</t>
  </si>
  <si>
    <t>EFTA</t>
  </si>
  <si>
    <t>APEC</t>
  </si>
  <si>
    <t>CAN</t>
  </si>
  <si>
    <t>UMA</t>
  </si>
  <si>
    <t>UEMOA</t>
  </si>
  <si>
    <t>CEMAC</t>
  </si>
  <si>
    <t>CAO</t>
  </si>
  <si>
    <t>IGAD</t>
  </si>
  <si>
    <t>É membro em:</t>
  </si>
  <si>
    <t>Organismo</t>
  </si>
  <si>
    <t>OCDE</t>
  </si>
  <si>
    <t>ID</t>
  </si>
  <si>
    <t>ZE</t>
  </si>
  <si>
    <t>Comunidade Andina de Nações</t>
  </si>
  <si>
    <t>Comunidade de Estados Independentes</t>
  </si>
  <si>
    <t>Comitê Olímpico Internacional</t>
  </si>
  <si>
    <t>Comunidade Britânica</t>
  </si>
  <si>
    <t>Antiga União Soviética</t>
  </si>
  <si>
    <t>Federação Internacional de Futebol Associado</t>
  </si>
  <si>
    <t>Cooperação Econômica da Ásia e do Pacífico</t>
  </si>
  <si>
    <t>Associação de Nacões do Sudeste Asiático</t>
  </si>
  <si>
    <t>Brasil, Rússia, Índia, China e África do Sul</t>
  </si>
  <si>
    <t>Comunidade da África Oriental</t>
  </si>
  <si>
    <t>União Europeia</t>
  </si>
  <si>
    <t>Organização do Tratado do Atlântico Norte</t>
  </si>
  <si>
    <t>Organização dos Países Exportadores de Petróleo</t>
  </si>
  <si>
    <t>Organização das Nações Unidas</t>
  </si>
  <si>
    <t>Organização Mundial do Comércio</t>
  </si>
  <si>
    <t>Organização dos Estados Americanos</t>
  </si>
  <si>
    <t>Organização para a Cooperação e Desenvolvimento Econômico</t>
  </si>
  <si>
    <t>Comunidade do Caribe</t>
  </si>
  <si>
    <t>Comunidade Econômica e Monetária da África Central</t>
  </si>
  <si>
    <t>Associação Europeia de Livre Comércio</t>
  </si>
  <si>
    <t>Grupo dos Sete</t>
  </si>
  <si>
    <t>Grupo dos Vinte</t>
  </si>
  <si>
    <t>Autoridade intergovernamental para o Desenvolvimento</t>
  </si>
  <si>
    <t>Mercado Comum Centro Americano</t>
  </si>
  <si>
    <t>Mercado Comum do Sul</t>
  </si>
  <si>
    <t>Tratado Norte Americano de Livre Comércio</t>
  </si>
  <si>
    <t>Associação Sul-Asiática para a Cooperação Regional</t>
  </si>
  <si>
    <t>Comunidade de Desenvolvimento da África Austral</t>
  </si>
  <si>
    <t>União Econômica e Monetária do Oeste Africano</t>
  </si>
  <si>
    <t>União do Magrebe Árabe</t>
  </si>
  <si>
    <t>Selecione país/território:</t>
  </si>
  <si>
    <t>Selecione:</t>
  </si>
  <si>
    <t>Membros</t>
  </si>
  <si>
    <t>Paises/territórios membros</t>
  </si>
  <si>
    <t>Filiações</t>
  </si>
  <si>
    <t>Versão 1.0 13-07-17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</si>
</sst>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rgb="FFEFEFEF"/>
      <name val="Calibri"/>
    </font>
    <font>
      <b/>
      <sz val="11"/>
      <color rgb="FFEFEFEF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theme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1F497D"/>
        <bgColor rgb="FF1F497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hidden="1"/>
    </xf>
    <xf numFmtId="0" fontId="0" fillId="0" borderId="0" xfId="0" applyAlignment="1" applyProtection="1">
      <alignment horizontal="center"/>
      <protection hidden="1"/>
    </xf>
    <xf numFmtId="0" fontId="0" fillId="3" borderId="0" xfId="0" applyFill="1" applyProtection="1">
      <protection hidden="1"/>
    </xf>
    <xf numFmtId="0" fontId="2" fillId="3" borderId="0" xfId="0" applyFont="1" applyFill="1" applyAlignment="1" applyProtection="1">
      <alignment horizontal="right"/>
      <protection hidden="1"/>
    </xf>
    <xf numFmtId="0" fontId="0" fillId="0" borderId="0" xfId="0" applyAlignment="1" applyProtection="1">
      <alignment horizontal="right"/>
      <protection hidden="1"/>
    </xf>
    <xf numFmtId="0" fontId="0" fillId="0" borderId="1" xfId="0" applyFill="1" applyBorder="1" applyProtection="1">
      <protection locked="0"/>
    </xf>
    <xf numFmtId="0" fontId="0" fillId="4" borderId="0" xfId="0" applyFill="1" applyProtection="1">
      <protection hidden="1"/>
    </xf>
    <xf numFmtId="0" fontId="2" fillId="4" borderId="0" xfId="0" applyFont="1" applyFill="1" applyProtection="1">
      <protection hidden="1"/>
    </xf>
    <xf numFmtId="0" fontId="3" fillId="2" borderId="0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/>
    <xf numFmtId="0" fontId="9" fillId="0" borderId="0" xfId="0" applyFont="1" applyAlignment="1">
      <alignment horizontal="center"/>
    </xf>
    <xf numFmtId="0" fontId="10" fillId="0" borderId="0" xfId="1" applyFont="1" applyAlignment="1"/>
    <xf numFmtId="0" fontId="10" fillId="0" borderId="0" xfId="1" applyFont="1" applyAlignment="1">
      <alignment horizontal="center"/>
    </xf>
    <xf numFmtId="0" fontId="2" fillId="3" borderId="0" xfId="0" applyFont="1" applyFill="1" applyAlignment="1" applyProtection="1">
      <alignment horizontal="center"/>
      <protection hidden="1"/>
    </xf>
    <xf numFmtId="0" fontId="2" fillId="4" borderId="0" xfId="0" applyFont="1" applyFill="1" applyAlignment="1" applyProtection="1">
      <alignment horizontal="center"/>
      <protection hidden="1"/>
    </xf>
  </cellXfs>
  <cellStyles count="2">
    <cellStyle name="Hiperlink" xfId="1" builtinId="8"/>
    <cellStyle name="Normal" xfId="0" builtinId="0"/>
  </cellStyles>
  <dxfs count="7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none"/>
      </font>
      <fill>
        <patternFill patternType="solid">
          <fgColor rgb="FF1F497D"/>
          <bgColor rgb="FF1F497D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radames.manosso.nom.br/bitabi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85725</xdr:colOff>
      <xdr:row>0</xdr:row>
      <xdr:rowOff>0</xdr:rowOff>
    </xdr:from>
    <xdr:to>
      <xdr:col>37</xdr:col>
      <xdr:colOff>504825</xdr:colOff>
      <xdr:row>3</xdr:row>
      <xdr:rowOff>77267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3495B42-FA6F-4F06-B136-9FFEBCF2B5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659850" y="0"/>
          <a:ext cx="1638300" cy="6487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66675</xdr:colOff>
      <xdr:row>0</xdr:row>
      <xdr:rowOff>648767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2E2D8E8-A5C6-40ED-9FC6-79E54E2AC7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487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342900</xdr:colOff>
      <xdr:row>0</xdr:row>
      <xdr:rowOff>648767</xdr:rowOff>
    </xdr:to>
    <xdr:pic>
      <xdr:nvPicPr>
        <xdr:cNvPr id="2" name="Imagem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62D2BBB-A1DE-40C9-B98A-6B1DB5D33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38300" cy="64876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A1:AI261" totalsRowCount="1" headerRowDxfId="70" dataDxfId="69">
  <autoFilter ref="A1:AI260"/>
  <tableColumns count="35">
    <tableColumn id="1" name="País/território" totalsRowLabel="Total" totalsRowDxfId="68"/>
    <tableColumn id="27" name="APEC" totalsRowFunction="sum" dataDxfId="67" totalsRowDxfId="66"/>
    <tableColumn id="11" name="ASEAN" totalsRowFunction="sum" dataDxfId="65" totalsRowDxfId="64"/>
    <tableColumn id="12" name="BRICS" totalsRowFunction="sum" dataDxfId="63" totalsRowDxfId="62"/>
    <tableColumn id="33" name="CAN" totalsRowFunction="sum" dataDxfId="61" totalsRowDxfId="60"/>
    <tableColumn id="31" name="CAO" totalsRowFunction="sum" dataDxfId="59" totalsRowDxfId="58"/>
    <tableColumn id="22" name="CARICOM" totalsRowFunction="sum" dataDxfId="57" totalsRowDxfId="56"/>
    <tableColumn id="19" name="CEI" totalsRowFunction="sum" dataDxfId="55" totalsRowDxfId="54"/>
    <tableColumn id="30" name="CEMAC" totalsRowFunction="sum" dataDxfId="53" totalsRowDxfId="52"/>
    <tableColumn id="3" name="COI" totalsRowFunction="sum" dataDxfId="51" totalsRowDxfId="50"/>
    <tableColumn id="2" name="Commonwealth" totalsRowFunction="sum" dataDxfId="49" totalsRowDxfId="48"/>
    <tableColumn id="26" name="EFTA" totalsRowFunction="sum" dataDxfId="47" totalsRowDxfId="46"/>
    <tableColumn id="24" name="Ex-URSS" totalsRowFunction="sum" dataDxfId="45" totalsRowDxfId="44"/>
    <tableColumn id="4" name="FIFA" totalsRowFunction="sum" dataDxfId="43" totalsRowDxfId="42"/>
    <tableColumn id="36" name="G20" totalsRowFunction="sum" dataDxfId="41" totalsRowDxfId="40"/>
    <tableColumn id="14" name="G7" totalsRowFunction="sum" dataDxfId="39" totalsRowDxfId="38"/>
    <tableColumn id="32" name="IGAD" totalsRowFunction="sum" dataDxfId="37" totalsRowDxfId="36"/>
    <tableColumn id="23" name="MCCA" totalsRowFunction="sum" dataDxfId="35" totalsRowDxfId="34"/>
    <tableColumn id="16" name="Mercosul" totalsRowFunction="sum" dataDxfId="33" totalsRowDxfId="32"/>
    <tableColumn id="10" name="NAFTA" totalsRowFunction="sum" dataDxfId="31" totalsRowDxfId="30"/>
    <tableColumn id="34" name="OCDE" totalsRowFunction="sum" dataDxfId="29" totalsRowDxfId="28"/>
    <tableColumn id="17" name="OEA" totalsRowFunction="sum" dataDxfId="27" totalsRowDxfId="26"/>
    <tableColumn id="5" name="OMC" totalsRowFunction="sum" dataDxfId="25" totalsRowDxfId="24"/>
    <tableColumn id="13" name="ONU" totalsRowFunction="sum" dataDxfId="23" totalsRowDxfId="22"/>
    <tableColumn id="18" name="OPEP" totalsRowFunction="sum" dataDxfId="21" totalsRowDxfId="20"/>
    <tableColumn id="25" name="OTAN" totalsRowFunction="sum" dataDxfId="19" totalsRowDxfId="18"/>
    <tableColumn id="21" name="SAARC" totalsRowFunction="sum" dataDxfId="17" totalsRowDxfId="16"/>
    <tableColumn id="20" name="SADC" totalsRowFunction="sum" dataDxfId="15" totalsRowDxfId="14"/>
    <tableColumn id="6" name="UE" totalsRowFunction="sum" dataDxfId="13" totalsRowDxfId="12"/>
    <tableColumn id="29" name="UEMOA" totalsRowFunction="sum" dataDxfId="11" totalsRowDxfId="10"/>
    <tableColumn id="28" name="UMA" totalsRowFunction="sum" dataDxfId="9" totalsRowDxfId="8"/>
    <tableColumn id="7" name="ZE" totalsRowFunction="sum" dataDxfId="7" totalsRowDxfId="6"/>
    <tableColumn id="8" name="Blocos" totalsRowFunction="count" dataDxfId="5" totalsRowDxfId="4"/>
    <tableColumn id="35" name="ID" dataDxfId="3" totalsRowDxfId="2"/>
    <tableColumn id="9" name="Filiações" dataDxfId="1" totalsRowDxfId="0">
      <calculatedColumnFormula>SUM(Tabela1[[#This Row],[APEC]:[ZE]])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n.wikipedia.org/wiki/List_of_countries_by_GDP_(PPP)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en.wikipedia.org/wiki/List_of_countries_by_GDP_(nominal)" TargetMode="External"/><Relationship Id="rId1" Type="http://schemas.openxmlformats.org/officeDocument/2006/relationships/hyperlink" Target="https://en.wikipedia.org/wiki/List_of_countries_and_dependencies_by_population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en.wikipedia.org/wiki/List_of_countries_by_income_equality" TargetMode="External"/><Relationship Id="rId4" Type="http://schemas.openxmlformats.org/officeDocument/2006/relationships/hyperlink" Target="https://en.wikipedia.org/wiki/List_of_countries_by_Human_Development_Inde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997"/>
  <sheetViews>
    <sheetView showGridLines="0" tabSelected="1" workbookViewId="0">
      <pane xSplit="1" ySplit="1" topLeftCell="B258" activePane="bottomRight" state="frozen"/>
      <selection pane="topRight" activeCell="B1" sqref="B1"/>
      <selection pane="bottomLeft" activeCell="A2" sqref="A2"/>
      <selection pane="bottomRight" activeCell="A265" sqref="A265"/>
    </sheetView>
  </sheetViews>
  <sheetFormatPr defaultRowHeight="15" x14ac:dyDescent="0.25"/>
  <cols>
    <col min="1" max="1" width="34.28515625" style="15" customWidth="1"/>
    <col min="2" max="2" width="7.85546875" style="16" bestFit="1" customWidth="1"/>
    <col min="3" max="3" width="9.28515625" style="16" bestFit="1" customWidth="1"/>
    <col min="4" max="4" width="8.28515625" style="15" bestFit="1" customWidth="1"/>
    <col min="5" max="5" width="8.28515625" style="15" customWidth="1"/>
    <col min="6" max="6" width="7.140625" style="15" bestFit="1" customWidth="1"/>
    <col min="7" max="7" width="11.85546875" style="15" bestFit="1" customWidth="1"/>
    <col min="8" max="8" width="6" style="15" bestFit="1" customWidth="1"/>
    <col min="9" max="9" width="9.7109375" style="15" bestFit="1" customWidth="1"/>
    <col min="10" max="10" width="6.42578125" style="16" bestFit="1" customWidth="1"/>
    <col min="11" max="11" width="17.5703125" style="16" bestFit="1" customWidth="1"/>
    <col min="12" max="12" width="7.5703125" style="16" bestFit="1" customWidth="1"/>
    <col min="13" max="13" width="10.5703125" style="16" bestFit="1" customWidth="1"/>
    <col min="14" max="14" width="7.140625" style="16" bestFit="1" customWidth="1"/>
    <col min="15" max="15" width="7.140625" style="16" customWidth="1"/>
    <col min="16" max="16" width="5.7109375" style="16" bestFit="1" customWidth="1"/>
    <col min="17" max="17" width="7.85546875" style="16" bestFit="1" customWidth="1"/>
    <col min="18" max="18" width="8.7109375" style="16" bestFit="1" customWidth="1"/>
    <col min="19" max="19" width="11.5703125" style="16" bestFit="1" customWidth="1"/>
    <col min="20" max="20" width="9.28515625" style="16" bestFit="1" customWidth="1"/>
    <col min="21" max="21" width="8.140625" style="16" bestFit="1" customWidth="1"/>
    <col min="22" max="22" width="7" style="16" bestFit="1" customWidth="1"/>
    <col min="23" max="23" width="7.7109375" style="16" bestFit="1" customWidth="1"/>
    <col min="24" max="24" width="7.5703125" style="16" bestFit="1" customWidth="1"/>
    <col min="25" max="27" width="7.5703125" style="16" customWidth="1"/>
    <col min="28" max="28" width="8" style="16" bestFit="1" customWidth="1"/>
    <col min="29" max="29" width="5.7109375" style="16" bestFit="1" customWidth="1"/>
    <col min="30" max="30" width="10.28515625" style="16" bestFit="1" customWidth="1"/>
    <col min="31" max="31" width="7.85546875" style="16" bestFit="1" customWidth="1"/>
    <col min="32" max="32" width="5.28515625" style="16" bestFit="1" customWidth="1"/>
    <col min="33" max="33" width="9.42578125" style="14" bestFit="1" customWidth="1"/>
    <col min="34" max="34" width="5.140625" style="14" bestFit="1" customWidth="1"/>
    <col min="35" max="16384" width="9.140625" style="14"/>
  </cols>
  <sheetData>
    <row r="1" spans="1:35" x14ac:dyDescent="0.25">
      <c r="A1" s="9" t="s">
        <v>0</v>
      </c>
      <c r="B1" s="9" t="s">
        <v>291</v>
      </c>
      <c r="C1" s="9" t="s">
        <v>282</v>
      </c>
      <c r="D1" s="10" t="s">
        <v>275</v>
      </c>
      <c r="E1" s="9" t="s">
        <v>292</v>
      </c>
      <c r="F1" s="10" t="s">
        <v>296</v>
      </c>
      <c r="G1" s="10" t="s">
        <v>286</v>
      </c>
      <c r="H1" s="10" t="s">
        <v>283</v>
      </c>
      <c r="I1" s="10" t="s">
        <v>295</v>
      </c>
      <c r="J1" s="9" t="s">
        <v>268</v>
      </c>
      <c r="K1" s="9" t="s">
        <v>279</v>
      </c>
      <c r="L1" s="9" t="s">
        <v>290</v>
      </c>
      <c r="M1" s="9" t="s">
        <v>288</v>
      </c>
      <c r="N1" s="9" t="s">
        <v>269</v>
      </c>
      <c r="O1" s="10" t="s">
        <v>273</v>
      </c>
      <c r="P1" s="10" t="s">
        <v>274</v>
      </c>
      <c r="Q1" s="10" t="s">
        <v>297</v>
      </c>
      <c r="R1" s="10" t="s">
        <v>287</v>
      </c>
      <c r="S1" s="10" t="s">
        <v>272</v>
      </c>
      <c r="T1" s="10" t="s">
        <v>281</v>
      </c>
      <c r="U1" s="10" t="s">
        <v>300</v>
      </c>
      <c r="V1" s="10" t="s">
        <v>277</v>
      </c>
      <c r="W1" s="9" t="s">
        <v>270</v>
      </c>
      <c r="X1" s="9" t="s">
        <v>267</v>
      </c>
      <c r="Y1" s="9" t="s">
        <v>278</v>
      </c>
      <c r="Z1" s="9" t="s">
        <v>289</v>
      </c>
      <c r="AA1" s="11" t="s">
        <v>285</v>
      </c>
      <c r="AB1" s="9" t="s">
        <v>284</v>
      </c>
      <c r="AC1" s="12" t="s">
        <v>271</v>
      </c>
      <c r="AD1" s="13" t="s">
        <v>294</v>
      </c>
      <c r="AE1" s="13" t="s">
        <v>293</v>
      </c>
      <c r="AF1" s="13" t="s">
        <v>302</v>
      </c>
      <c r="AG1" s="10" t="s">
        <v>280</v>
      </c>
      <c r="AH1" s="10" t="s">
        <v>301</v>
      </c>
      <c r="AI1" s="10" t="s">
        <v>337</v>
      </c>
    </row>
    <row r="2" spans="1:35" x14ac:dyDescent="0.25">
      <c r="A2" s="15" t="s">
        <v>1</v>
      </c>
      <c r="D2" s="16"/>
      <c r="E2" s="16"/>
      <c r="F2" s="16"/>
      <c r="G2" s="16"/>
      <c r="H2" s="16"/>
      <c r="I2" s="16"/>
      <c r="AG2" s="16"/>
      <c r="AH2" s="16">
        <v>1</v>
      </c>
      <c r="AI2" s="16">
        <f>SUM(Tabela1[[#This Row],[APEC]:[ZE]])</f>
        <v>0</v>
      </c>
    </row>
    <row r="3" spans="1:35" x14ac:dyDescent="0.25">
      <c r="A3" s="14" t="s">
        <v>2</v>
      </c>
      <c r="D3" s="16"/>
      <c r="E3" s="16"/>
      <c r="F3" s="16"/>
      <c r="G3" s="16"/>
      <c r="H3" s="16"/>
      <c r="I3" s="16"/>
      <c r="AG3" s="16"/>
      <c r="AH3" s="16">
        <v>2</v>
      </c>
      <c r="AI3" s="16">
        <f>SUM(Tabela1[[#This Row],[APEC]:[ZE]])</f>
        <v>0</v>
      </c>
    </row>
    <row r="4" spans="1:35" x14ac:dyDescent="0.25">
      <c r="A4" s="14" t="s">
        <v>3</v>
      </c>
      <c r="D4" s="16"/>
      <c r="E4" s="16"/>
      <c r="F4" s="16"/>
      <c r="G4" s="16"/>
      <c r="H4" s="16"/>
      <c r="I4" s="16"/>
      <c r="J4" s="16">
        <v>1</v>
      </c>
      <c r="N4" s="16">
        <v>1</v>
      </c>
      <c r="W4" s="16">
        <v>1</v>
      </c>
      <c r="X4" s="16">
        <v>1</v>
      </c>
      <c r="AA4" s="16">
        <v>1</v>
      </c>
      <c r="AG4" s="16" t="s">
        <v>285</v>
      </c>
      <c r="AH4" s="16">
        <v>3</v>
      </c>
      <c r="AI4" s="16">
        <f>SUM(Tabela1[[#This Row],[APEC]:[ZE]])</f>
        <v>5</v>
      </c>
    </row>
    <row r="5" spans="1:35" x14ac:dyDescent="0.25">
      <c r="A5" s="14" t="s">
        <v>4</v>
      </c>
      <c r="D5" s="16">
        <v>1</v>
      </c>
      <c r="E5" s="16"/>
      <c r="F5" s="16"/>
      <c r="G5" s="16"/>
      <c r="H5" s="16"/>
      <c r="I5" s="16"/>
      <c r="J5" s="16">
        <v>1</v>
      </c>
      <c r="K5" s="16">
        <v>1</v>
      </c>
      <c r="N5" s="16">
        <v>1</v>
      </c>
      <c r="O5" s="16">
        <v>1</v>
      </c>
      <c r="W5" s="16">
        <v>1</v>
      </c>
      <c r="X5" s="16">
        <v>1</v>
      </c>
      <c r="AB5" s="16">
        <v>1</v>
      </c>
      <c r="AG5" s="16" t="s">
        <v>284</v>
      </c>
      <c r="AH5" s="16">
        <v>4</v>
      </c>
      <c r="AI5" s="16">
        <f>SUM(Tabela1[[#This Row],[APEC]:[ZE]])</f>
        <v>8</v>
      </c>
    </row>
    <row r="6" spans="1:35" x14ac:dyDescent="0.25">
      <c r="A6" s="14" t="s">
        <v>5</v>
      </c>
      <c r="D6" s="16"/>
      <c r="E6" s="16"/>
      <c r="F6" s="16"/>
      <c r="G6" s="16"/>
      <c r="H6" s="16"/>
      <c r="I6" s="16"/>
      <c r="J6" s="16">
        <v>1</v>
      </c>
      <c r="N6" s="16">
        <v>1</v>
      </c>
      <c r="W6" s="16">
        <v>1</v>
      </c>
      <c r="X6" s="16">
        <v>1</v>
      </c>
      <c r="Z6" s="16">
        <v>1</v>
      </c>
      <c r="AG6" s="16"/>
      <c r="AH6" s="16">
        <v>5</v>
      </c>
      <c r="AI6" s="16">
        <f>SUM(Tabela1[[#This Row],[APEC]:[ZE]])</f>
        <v>5</v>
      </c>
    </row>
    <row r="7" spans="1:35" x14ac:dyDescent="0.25">
      <c r="A7" s="14" t="s">
        <v>6</v>
      </c>
      <c r="D7" s="16"/>
      <c r="E7" s="16"/>
      <c r="F7" s="16"/>
      <c r="G7" s="16"/>
      <c r="H7" s="16"/>
      <c r="I7" s="16"/>
      <c r="J7" s="16">
        <v>1</v>
      </c>
      <c r="N7" s="16">
        <v>1</v>
      </c>
      <c r="O7" s="16">
        <v>1</v>
      </c>
      <c r="P7" s="16">
        <v>1</v>
      </c>
      <c r="U7" s="16">
        <v>1</v>
      </c>
      <c r="W7" s="16">
        <v>1</v>
      </c>
      <c r="X7" s="16">
        <v>1</v>
      </c>
      <c r="Z7" s="16">
        <v>1</v>
      </c>
      <c r="AC7" s="16">
        <v>1</v>
      </c>
      <c r="AF7" s="16">
        <v>1</v>
      </c>
      <c r="AG7" s="16" t="s">
        <v>271</v>
      </c>
      <c r="AH7" s="16">
        <v>6</v>
      </c>
      <c r="AI7" s="16">
        <f>SUM(Tabela1[[#This Row],[APEC]:[ZE]])</f>
        <v>10</v>
      </c>
    </row>
    <row r="8" spans="1:35" x14ac:dyDescent="0.25">
      <c r="A8" s="14" t="s">
        <v>7</v>
      </c>
      <c r="D8" s="16"/>
      <c r="E8" s="16"/>
      <c r="F8" s="16"/>
      <c r="G8" s="16"/>
      <c r="H8" s="16"/>
      <c r="I8" s="16"/>
      <c r="J8" s="16">
        <v>1</v>
      </c>
      <c r="N8" s="16">
        <v>1</v>
      </c>
      <c r="X8" s="16">
        <v>1</v>
      </c>
      <c r="AG8" s="16"/>
      <c r="AH8" s="16">
        <v>7</v>
      </c>
      <c r="AI8" s="16">
        <f>SUM(Tabela1[[#This Row],[APEC]:[ZE]])</f>
        <v>3</v>
      </c>
    </row>
    <row r="9" spans="1:35" x14ac:dyDescent="0.25">
      <c r="A9" s="14" t="s">
        <v>8</v>
      </c>
      <c r="D9" s="16"/>
      <c r="E9" s="16"/>
      <c r="F9" s="16"/>
      <c r="G9" s="16"/>
      <c r="H9" s="16"/>
      <c r="I9" s="16"/>
      <c r="J9" s="16">
        <v>1</v>
      </c>
      <c r="N9" s="16">
        <v>1</v>
      </c>
      <c r="W9" s="16">
        <v>1</v>
      </c>
      <c r="X9" s="16">
        <v>1</v>
      </c>
      <c r="Y9" s="16">
        <v>1</v>
      </c>
      <c r="AB9" s="16">
        <v>1</v>
      </c>
      <c r="AG9" s="16" t="s">
        <v>284</v>
      </c>
      <c r="AH9" s="16">
        <v>8</v>
      </c>
      <c r="AI9" s="16">
        <f>SUM(Tabela1[[#This Row],[APEC]:[ZE]])</f>
        <v>6</v>
      </c>
    </row>
    <row r="10" spans="1:35" x14ac:dyDescent="0.25">
      <c r="A10" s="14" t="s">
        <v>9</v>
      </c>
      <c r="D10" s="16"/>
      <c r="E10" s="16"/>
      <c r="F10" s="16"/>
      <c r="G10" s="16"/>
      <c r="H10" s="16"/>
      <c r="I10" s="16"/>
      <c r="N10" s="16">
        <v>1</v>
      </c>
      <c r="AG10" s="16"/>
      <c r="AH10" s="16">
        <v>9</v>
      </c>
      <c r="AI10" s="16">
        <f>SUM(Tabela1[[#This Row],[APEC]:[ZE]])</f>
        <v>1</v>
      </c>
    </row>
    <row r="11" spans="1:35" x14ac:dyDescent="0.25">
      <c r="A11" s="15" t="s">
        <v>10</v>
      </c>
      <c r="D11" s="16"/>
      <c r="E11" s="16"/>
      <c r="F11" s="16"/>
      <c r="G11" s="16"/>
      <c r="H11" s="16"/>
      <c r="I11" s="16"/>
      <c r="AG11" s="16"/>
      <c r="AH11" s="16">
        <v>10</v>
      </c>
      <c r="AI11" s="16">
        <f>SUM(Tabela1[[#This Row],[APEC]:[ZE]])</f>
        <v>0</v>
      </c>
    </row>
    <row r="12" spans="1:35" x14ac:dyDescent="0.25">
      <c r="A12" s="14" t="s">
        <v>11</v>
      </c>
      <c r="D12" s="16"/>
      <c r="E12" s="16"/>
      <c r="F12" s="16"/>
      <c r="G12" s="16">
        <v>1</v>
      </c>
      <c r="H12" s="16"/>
      <c r="I12" s="16"/>
      <c r="J12" s="16">
        <v>1</v>
      </c>
      <c r="K12" s="16">
        <v>1</v>
      </c>
      <c r="N12" s="16">
        <v>1</v>
      </c>
      <c r="V12" s="16">
        <v>1</v>
      </c>
      <c r="W12" s="16">
        <v>1</v>
      </c>
      <c r="X12" s="16">
        <v>1</v>
      </c>
      <c r="AG12" s="16" t="s">
        <v>286</v>
      </c>
      <c r="AH12" s="16">
        <v>11</v>
      </c>
      <c r="AI12" s="16">
        <f>SUM(Tabela1[[#This Row],[APEC]:[ZE]])</f>
        <v>7</v>
      </c>
    </row>
    <row r="13" spans="1:35" x14ac:dyDescent="0.25">
      <c r="A13" s="14" t="s">
        <v>12</v>
      </c>
      <c r="D13" s="16"/>
      <c r="E13" s="16"/>
      <c r="F13" s="16"/>
      <c r="G13" s="16"/>
      <c r="H13" s="16"/>
      <c r="I13" s="16"/>
      <c r="AG13" s="16"/>
      <c r="AH13" s="16">
        <v>12</v>
      </c>
      <c r="AI13" s="16">
        <f>SUM(Tabela1[[#This Row],[APEC]:[ZE]])</f>
        <v>0</v>
      </c>
    </row>
    <row r="14" spans="1:35" x14ac:dyDescent="0.25">
      <c r="A14" s="14" t="s">
        <v>13</v>
      </c>
      <c r="D14" s="16"/>
      <c r="E14" s="16"/>
      <c r="F14" s="16"/>
      <c r="G14" s="16"/>
      <c r="H14" s="16"/>
      <c r="I14" s="16"/>
      <c r="J14" s="16">
        <v>1</v>
      </c>
      <c r="N14" s="16">
        <v>1</v>
      </c>
      <c r="O14" s="16">
        <v>1</v>
      </c>
      <c r="W14" s="16">
        <v>1</v>
      </c>
      <c r="X14" s="16">
        <v>1</v>
      </c>
      <c r="Y14" s="16">
        <v>1</v>
      </c>
      <c r="AG14" s="16"/>
      <c r="AH14" s="16">
        <v>13</v>
      </c>
      <c r="AI14" s="16">
        <f>SUM(Tabela1[[#This Row],[APEC]:[ZE]])</f>
        <v>6</v>
      </c>
    </row>
    <row r="15" spans="1:35" x14ac:dyDescent="0.25">
      <c r="A15" s="14" t="s">
        <v>14</v>
      </c>
      <c r="D15" s="16"/>
      <c r="E15" s="16"/>
      <c r="F15" s="16"/>
      <c r="G15" s="16"/>
      <c r="H15" s="16"/>
      <c r="I15" s="16"/>
      <c r="J15" s="16">
        <v>1</v>
      </c>
      <c r="N15" s="16">
        <v>1</v>
      </c>
      <c r="X15" s="16">
        <v>1</v>
      </c>
      <c r="Y15" s="16">
        <v>1</v>
      </c>
      <c r="AE15" s="16">
        <v>1</v>
      </c>
      <c r="AG15" s="16" t="s">
        <v>293</v>
      </c>
      <c r="AH15" s="16">
        <v>14</v>
      </c>
      <c r="AI15" s="16">
        <f>SUM(Tabela1[[#This Row],[APEC]:[ZE]])</f>
        <v>5</v>
      </c>
    </row>
    <row r="16" spans="1:35" x14ac:dyDescent="0.25">
      <c r="A16" s="14" t="s">
        <v>15</v>
      </c>
      <c r="D16" s="16"/>
      <c r="E16" s="16"/>
      <c r="F16" s="16"/>
      <c r="G16" s="16"/>
      <c r="H16" s="16"/>
      <c r="I16" s="16"/>
      <c r="J16" s="16">
        <v>1</v>
      </c>
      <c r="N16" s="16">
        <v>1</v>
      </c>
      <c r="O16" s="16">
        <v>1</v>
      </c>
      <c r="S16" s="16">
        <v>1</v>
      </c>
      <c r="V16" s="16">
        <v>1</v>
      </c>
      <c r="W16" s="16">
        <v>1</v>
      </c>
      <c r="X16" s="16">
        <v>1</v>
      </c>
      <c r="AG16" s="16" t="s">
        <v>272</v>
      </c>
      <c r="AH16" s="16">
        <v>15</v>
      </c>
      <c r="AI16" s="16">
        <f>SUM(Tabela1[[#This Row],[APEC]:[ZE]])</f>
        <v>7</v>
      </c>
    </row>
    <row r="17" spans="1:35" x14ac:dyDescent="0.25">
      <c r="A17" s="14" t="s">
        <v>16</v>
      </c>
      <c r="D17" s="16"/>
      <c r="E17" s="16"/>
      <c r="F17" s="16"/>
      <c r="G17" s="16"/>
      <c r="H17" s="16">
        <v>1</v>
      </c>
      <c r="I17" s="16"/>
      <c r="J17" s="16">
        <v>1</v>
      </c>
      <c r="M17" s="16">
        <v>1</v>
      </c>
      <c r="N17" s="16">
        <v>1</v>
      </c>
      <c r="W17" s="16">
        <v>1</v>
      </c>
      <c r="X17" s="16">
        <v>1</v>
      </c>
      <c r="AG17" s="16" t="s">
        <v>283</v>
      </c>
      <c r="AH17" s="16">
        <v>16</v>
      </c>
      <c r="AI17" s="16">
        <f>SUM(Tabela1[[#This Row],[APEC]:[ZE]])</f>
        <v>6</v>
      </c>
    </row>
    <row r="18" spans="1:35" x14ac:dyDescent="0.25">
      <c r="A18" s="14" t="s">
        <v>17</v>
      </c>
      <c r="D18" s="16"/>
      <c r="E18" s="16"/>
      <c r="F18" s="16"/>
      <c r="G18" s="16"/>
      <c r="H18" s="16"/>
      <c r="I18" s="16"/>
      <c r="J18" s="16">
        <v>1</v>
      </c>
      <c r="N18" s="16">
        <v>1</v>
      </c>
      <c r="AG18" s="16"/>
      <c r="AH18" s="16">
        <v>17</v>
      </c>
      <c r="AI18" s="16">
        <f>SUM(Tabela1[[#This Row],[APEC]:[ZE]])</f>
        <v>2</v>
      </c>
    </row>
    <row r="19" spans="1:35" x14ac:dyDescent="0.25">
      <c r="A19" s="14" t="s">
        <v>18</v>
      </c>
      <c r="B19" s="16">
        <v>1</v>
      </c>
      <c r="D19" s="16"/>
      <c r="E19" s="16"/>
      <c r="F19" s="16"/>
      <c r="G19" s="16"/>
      <c r="H19" s="16"/>
      <c r="I19" s="16"/>
      <c r="J19" s="16">
        <v>1</v>
      </c>
      <c r="K19" s="16">
        <v>1</v>
      </c>
      <c r="N19" s="16">
        <v>1</v>
      </c>
      <c r="O19" s="16">
        <v>1</v>
      </c>
      <c r="U19" s="16">
        <v>1</v>
      </c>
      <c r="W19" s="16">
        <v>1</v>
      </c>
      <c r="X19" s="16">
        <v>1</v>
      </c>
      <c r="AG19" s="16"/>
      <c r="AH19" s="16">
        <v>18</v>
      </c>
      <c r="AI19" s="16">
        <f>SUM(Tabela1[[#This Row],[APEC]:[ZE]])</f>
        <v>8</v>
      </c>
    </row>
    <row r="20" spans="1:35" x14ac:dyDescent="0.25">
      <c r="A20" s="14" t="s">
        <v>19</v>
      </c>
      <c r="D20" s="16"/>
      <c r="E20" s="16"/>
      <c r="F20" s="16"/>
      <c r="G20" s="16"/>
      <c r="H20" s="16"/>
      <c r="I20" s="16"/>
      <c r="J20" s="16">
        <v>1</v>
      </c>
      <c r="N20" s="16">
        <v>1</v>
      </c>
      <c r="U20" s="16">
        <v>1</v>
      </c>
      <c r="W20" s="16">
        <v>1</v>
      </c>
      <c r="X20" s="16">
        <v>1</v>
      </c>
      <c r="AC20" s="16">
        <v>1</v>
      </c>
      <c r="AF20" s="16">
        <v>1</v>
      </c>
      <c r="AG20" s="16" t="s">
        <v>271</v>
      </c>
      <c r="AH20" s="16">
        <v>19</v>
      </c>
      <c r="AI20" s="16">
        <f>SUM(Tabela1[[#This Row],[APEC]:[ZE]])</f>
        <v>7</v>
      </c>
    </row>
    <row r="21" spans="1:35" x14ac:dyDescent="0.25">
      <c r="A21" s="14" t="s">
        <v>20</v>
      </c>
      <c r="D21" s="16"/>
      <c r="E21" s="16"/>
      <c r="F21" s="16"/>
      <c r="G21" s="16"/>
      <c r="H21" s="16">
        <v>1</v>
      </c>
      <c r="I21" s="16"/>
      <c r="J21" s="16">
        <v>1</v>
      </c>
      <c r="M21" s="16">
        <v>1</v>
      </c>
      <c r="N21" s="16">
        <v>1</v>
      </c>
      <c r="X21" s="16">
        <v>1</v>
      </c>
      <c r="AG21" s="16" t="s">
        <v>283</v>
      </c>
      <c r="AH21" s="16">
        <v>20</v>
      </c>
      <c r="AI21" s="16">
        <f>SUM(Tabela1[[#This Row],[APEC]:[ZE]])</f>
        <v>5</v>
      </c>
    </row>
    <row r="22" spans="1:35" x14ac:dyDescent="0.25">
      <c r="A22" s="14" t="s">
        <v>21</v>
      </c>
      <c r="D22" s="16"/>
      <c r="E22" s="16"/>
      <c r="F22" s="16"/>
      <c r="G22" s="16">
        <v>1</v>
      </c>
      <c r="H22" s="16"/>
      <c r="I22" s="16"/>
      <c r="J22" s="16">
        <v>1</v>
      </c>
      <c r="K22" s="16">
        <v>1</v>
      </c>
      <c r="N22" s="16">
        <v>1</v>
      </c>
      <c r="V22" s="16">
        <v>1</v>
      </c>
      <c r="X22" s="16">
        <v>1</v>
      </c>
      <c r="AG22" s="16" t="s">
        <v>286</v>
      </c>
      <c r="AH22" s="16">
        <v>21</v>
      </c>
      <c r="AI22" s="16">
        <f>SUM(Tabela1[[#This Row],[APEC]:[ZE]])</f>
        <v>6</v>
      </c>
    </row>
    <row r="23" spans="1:35" x14ac:dyDescent="0.25">
      <c r="A23" s="17" t="s">
        <v>22</v>
      </c>
      <c r="B23" s="18"/>
      <c r="C23" s="18"/>
      <c r="D23" s="16"/>
      <c r="E23" s="18"/>
      <c r="F23" s="16"/>
      <c r="G23" s="16"/>
      <c r="H23" s="16"/>
      <c r="I23" s="16"/>
      <c r="J23" s="16">
        <v>1</v>
      </c>
      <c r="K23" s="16">
        <v>1</v>
      </c>
      <c r="N23" s="16">
        <v>1</v>
      </c>
      <c r="W23" s="16">
        <v>1</v>
      </c>
      <c r="X23" s="16">
        <v>1</v>
      </c>
      <c r="AA23" s="16">
        <v>1</v>
      </c>
      <c r="AG23" s="16" t="s">
        <v>285</v>
      </c>
      <c r="AH23" s="16">
        <v>22</v>
      </c>
      <c r="AI23" s="16">
        <f>SUM(Tabela1[[#This Row],[APEC]:[ZE]])</f>
        <v>6</v>
      </c>
    </row>
    <row r="24" spans="1:35" x14ac:dyDescent="0.25">
      <c r="A24" s="14" t="s">
        <v>23</v>
      </c>
      <c r="D24" s="16"/>
      <c r="E24" s="16"/>
      <c r="F24" s="16"/>
      <c r="G24" s="16">
        <v>1</v>
      </c>
      <c r="H24" s="16"/>
      <c r="I24" s="16"/>
      <c r="J24" s="16">
        <v>1</v>
      </c>
      <c r="K24" s="16">
        <v>1</v>
      </c>
      <c r="N24" s="16">
        <v>1</v>
      </c>
      <c r="V24" s="16">
        <v>1</v>
      </c>
      <c r="W24" s="16">
        <v>1</v>
      </c>
      <c r="X24" s="16">
        <v>1</v>
      </c>
      <c r="AG24" s="16" t="s">
        <v>286</v>
      </c>
      <c r="AH24" s="16">
        <v>23</v>
      </c>
      <c r="AI24" s="16">
        <f>SUM(Tabela1[[#This Row],[APEC]:[ZE]])</f>
        <v>7</v>
      </c>
    </row>
    <row r="25" spans="1:35" x14ac:dyDescent="0.25">
      <c r="A25" s="14" t="s">
        <v>24</v>
      </c>
      <c r="D25" s="16"/>
      <c r="E25" s="16"/>
      <c r="F25" s="16"/>
      <c r="G25" s="16"/>
      <c r="H25" s="16"/>
      <c r="I25" s="16"/>
      <c r="J25" s="16">
        <v>1</v>
      </c>
      <c r="N25" s="16">
        <v>1</v>
      </c>
      <c r="W25" s="16">
        <v>1</v>
      </c>
      <c r="X25" s="16">
        <v>1</v>
      </c>
      <c r="AG25" s="16"/>
      <c r="AH25" s="16">
        <v>24</v>
      </c>
      <c r="AI25" s="16">
        <f>SUM(Tabela1[[#This Row],[APEC]:[ZE]])</f>
        <v>4</v>
      </c>
    </row>
    <row r="26" spans="1:35" x14ac:dyDescent="0.25">
      <c r="A26" s="14" t="s">
        <v>25</v>
      </c>
      <c r="D26" s="16"/>
      <c r="E26" s="16"/>
      <c r="F26" s="16"/>
      <c r="G26" s="16"/>
      <c r="H26" s="16"/>
      <c r="I26" s="16"/>
      <c r="J26" s="16">
        <v>1</v>
      </c>
      <c r="N26" s="16">
        <v>1</v>
      </c>
      <c r="U26" s="16">
        <v>1</v>
      </c>
      <c r="W26" s="16">
        <v>1</v>
      </c>
      <c r="X26" s="16">
        <v>1</v>
      </c>
      <c r="Z26" s="16">
        <v>1</v>
      </c>
      <c r="AC26" s="16">
        <v>1</v>
      </c>
      <c r="AF26" s="16">
        <v>1</v>
      </c>
      <c r="AG26" s="16" t="s">
        <v>271</v>
      </c>
      <c r="AH26" s="16">
        <v>25</v>
      </c>
      <c r="AI26" s="16">
        <f>SUM(Tabela1[[#This Row],[APEC]:[ZE]])</f>
        <v>8</v>
      </c>
    </row>
    <row r="27" spans="1:35" x14ac:dyDescent="0.25">
      <c r="A27" s="14" t="s">
        <v>26</v>
      </c>
      <c r="D27" s="16"/>
      <c r="E27" s="16"/>
      <c r="F27" s="16"/>
      <c r="G27" s="16">
        <v>1</v>
      </c>
      <c r="H27" s="16"/>
      <c r="I27" s="16"/>
      <c r="J27" s="16">
        <v>1</v>
      </c>
      <c r="K27" s="16">
        <v>1</v>
      </c>
      <c r="N27" s="16">
        <v>1</v>
      </c>
      <c r="V27" s="16">
        <v>1</v>
      </c>
      <c r="W27" s="16">
        <v>1</v>
      </c>
      <c r="X27" s="16">
        <v>1</v>
      </c>
      <c r="AG27" s="16" t="s">
        <v>286</v>
      </c>
      <c r="AH27" s="16">
        <v>26</v>
      </c>
      <c r="AI27" s="16">
        <f>SUM(Tabela1[[#This Row],[APEC]:[ZE]])</f>
        <v>7</v>
      </c>
    </row>
    <row r="28" spans="1:35" x14ac:dyDescent="0.25">
      <c r="A28" s="14" t="s">
        <v>27</v>
      </c>
      <c r="D28" s="16"/>
      <c r="E28" s="16"/>
      <c r="F28" s="16"/>
      <c r="G28" s="16"/>
      <c r="H28" s="16"/>
      <c r="I28" s="16"/>
      <c r="J28" s="16">
        <v>1</v>
      </c>
      <c r="N28" s="16">
        <v>1</v>
      </c>
      <c r="W28" s="16">
        <v>1</v>
      </c>
      <c r="X28" s="16">
        <v>1</v>
      </c>
      <c r="AD28" s="16">
        <v>1</v>
      </c>
      <c r="AG28" s="16" t="s">
        <v>294</v>
      </c>
      <c r="AH28" s="16">
        <v>27</v>
      </c>
      <c r="AI28" s="16">
        <f>SUM(Tabela1[[#This Row],[APEC]:[ZE]])</f>
        <v>5</v>
      </c>
    </row>
    <row r="29" spans="1:35" x14ac:dyDescent="0.25">
      <c r="A29" s="14" t="s">
        <v>28</v>
      </c>
      <c r="D29" s="16"/>
      <c r="E29" s="16"/>
      <c r="F29" s="16"/>
      <c r="G29" s="16"/>
      <c r="H29" s="16"/>
      <c r="I29" s="16"/>
      <c r="J29" s="16">
        <v>1</v>
      </c>
      <c r="N29" s="16">
        <v>1</v>
      </c>
      <c r="AG29" s="16"/>
      <c r="AH29" s="16">
        <v>28</v>
      </c>
      <c r="AI29" s="16">
        <f>SUM(Tabela1[[#This Row],[APEC]:[ZE]])</f>
        <v>2</v>
      </c>
    </row>
    <row r="30" spans="1:35" x14ac:dyDescent="0.25">
      <c r="A30" s="14" t="s">
        <v>29</v>
      </c>
      <c r="D30" s="16"/>
      <c r="E30" s="16"/>
      <c r="F30" s="16"/>
      <c r="G30" s="16"/>
      <c r="H30" s="16">
        <v>1</v>
      </c>
      <c r="I30" s="16"/>
      <c r="J30" s="16">
        <v>1</v>
      </c>
      <c r="M30" s="16">
        <v>1</v>
      </c>
      <c r="N30" s="16">
        <v>1</v>
      </c>
      <c r="X30" s="16">
        <v>1</v>
      </c>
      <c r="AG30" s="16" t="s">
        <v>283</v>
      </c>
      <c r="AH30" s="16">
        <v>29</v>
      </c>
      <c r="AI30" s="16">
        <f>SUM(Tabela1[[#This Row],[APEC]:[ZE]])</f>
        <v>5</v>
      </c>
    </row>
    <row r="31" spans="1:35" x14ac:dyDescent="0.25">
      <c r="A31" s="14" t="s">
        <v>30</v>
      </c>
      <c r="D31" s="16"/>
      <c r="E31" s="16">
        <v>1</v>
      </c>
      <c r="F31" s="16"/>
      <c r="G31" s="16"/>
      <c r="H31" s="16"/>
      <c r="I31" s="16"/>
      <c r="J31" s="16">
        <v>1</v>
      </c>
      <c r="N31" s="16">
        <v>1</v>
      </c>
      <c r="V31" s="16">
        <v>1</v>
      </c>
      <c r="W31" s="16">
        <v>1</v>
      </c>
      <c r="X31" s="16">
        <v>1</v>
      </c>
      <c r="AG31" s="16" t="s">
        <v>292</v>
      </c>
      <c r="AH31" s="16">
        <v>30</v>
      </c>
      <c r="AI31" s="16">
        <f>SUM(Tabela1[[#This Row],[APEC]:[ZE]])</f>
        <v>6</v>
      </c>
    </row>
    <row r="32" spans="1:35" x14ac:dyDescent="0.25">
      <c r="A32" s="14" t="s">
        <v>31</v>
      </c>
      <c r="D32" s="16"/>
      <c r="E32" s="16"/>
      <c r="F32" s="16"/>
      <c r="G32" s="16"/>
      <c r="H32" s="16"/>
      <c r="I32" s="16"/>
      <c r="J32" s="16">
        <v>1</v>
      </c>
      <c r="N32" s="16">
        <v>1</v>
      </c>
      <c r="X32" s="16">
        <v>1</v>
      </c>
      <c r="AG32" s="16"/>
      <c r="AH32" s="16">
        <v>31</v>
      </c>
      <c r="AI32" s="16">
        <f>SUM(Tabela1[[#This Row],[APEC]:[ZE]])</f>
        <v>3</v>
      </c>
    </row>
    <row r="33" spans="1:35" x14ac:dyDescent="0.25">
      <c r="A33" s="14" t="s">
        <v>32</v>
      </c>
      <c r="D33" s="16"/>
      <c r="E33" s="16"/>
      <c r="F33" s="16"/>
      <c r="G33" s="16"/>
      <c r="H33" s="16"/>
      <c r="I33" s="16"/>
      <c r="J33" s="16">
        <v>1</v>
      </c>
      <c r="K33" s="16">
        <v>1</v>
      </c>
      <c r="N33" s="16">
        <v>1</v>
      </c>
      <c r="W33" s="16">
        <v>1</v>
      </c>
      <c r="X33" s="16">
        <v>1</v>
      </c>
      <c r="AB33" s="16">
        <v>1</v>
      </c>
      <c r="AG33" s="16" t="s">
        <v>284</v>
      </c>
      <c r="AH33" s="16">
        <v>32</v>
      </c>
      <c r="AI33" s="16">
        <f>SUM(Tabela1[[#This Row],[APEC]:[ZE]])</f>
        <v>6</v>
      </c>
    </row>
    <row r="34" spans="1:35" x14ac:dyDescent="0.25">
      <c r="A34" s="14" t="s">
        <v>33</v>
      </c>
      <c r="D34" s="16">
        <v>1</v>
      </c>
      <c r="E34" s="16"/>
      <c r="F34" s="16"/>
      <c r="G34" s="16"/>
      <c r="H34" s="16"/>
      <c r="I34" s="16"/>
      <c r="J34" s="16">
        <v>1</v>
      </c>
      <c r="N34" s="16">
        <v>1</v>
      </c>
      <c r="O34" s="16">
        <v>1</v>
      </c>
      <c r="S34" s="16">
        <v>1</v>
      </c>
      <c r="V34" s="16">
        <v>1</v>
      </c>
      <c r="W34" s="16">
        <v>1</v>
      </c>
      <c r="X34" s="16">
        <v>1</v>
      </c>
      <c r="AG34" s="16" t="s">
        <v>272</v>
      </c>
      <c r="AH34" s="16">
        <v>33</v>
      </c>
      <c r="AI34" s="16">
        <f>SUM(Tabela1[[#This Row],[APEC]:[ZE]])</f>
        <v>8</v>
      </c>
    </row>
    <row r="35" spans="1:35" x14ac:dyDescent="0.25">
      <c r="A35" s="14" t="s">
        <v>34</v>
      </c>
      <c r="B35" s="16">
        <v>1</v>
      </c>
      <c r="C35" s="16">
        <v>1</v>
      </c>
      <c r="D35" s="16"/>
      <c r="E35" s="16"/>
      <c r="F35" s="16"/>
      <c r="G35" s="16"/>
      <c r="H35" s="16"/>
      <c r="I35" s="16"/>
      <c r="J35" s="16">
        <v>1</v>
      </c>
      <c r="K35" s="16">
        <v>1</v>
      </c>
      <c r="N35" s="16">
        <v>1</v>
      </c>
      <c r="W35" s="16">
        <v>1</v>
      </c>
      <c r="X35" s="16">
        <v>1</v>
      </c>
      <c r="AG35" s="16" t="s">
        <v>282</v>
      </c>
      <c r="AH35" s="16">
        <v>34</v>
      </c>
      <c r="AI35" s="16">
        <f>SUM(Tabela1[[#This Row],[APEC]:[ZE]])</f>
        <v>7</v>
      </c>
    </row>
    <row r="36" spans="1:35" x14ac:dyDescent="0.25">
      <c r="A36" s="14" t="s">
        <v>35</v>
      </c>
      <c r="D36" s="16"/>
      <c r="E36" s="16"/>
      <c r="F36" s="16"/>
      <c r="G36" s="16"/>
      <c r="H36" s="16"/>
      <c r="I36" s="16"/>
      <c r="J36" s="16">
        <v>1</v>
      </c>
      <c r="N36" s="16">
        <v>1</v>
      </c>
      <c r="W36" s="16">
        <v>1</v>
      </c>
      <c r="X36" s="16">
        <v>1</v>
      </c>
      <c r="Z36" s="16">
        <v>1</v>
      </c>
      <c r="AC36" s="16">
        <v>1</v>
      </c>
      <c r="AG36" s="16" t="s">
        <v>271</v>
      </c>
      <c r="AH36" s="16">
        <v>35</v>
      </c>
      <c r="AI36" s="16">
        <f>SUM(Tabela1[[#This Row],[APEC]:[ZE]])</f>
        <v>6</v>
      </c>
    </row>
    <row r="37" spans="1:35" x14ac:dyDescent="0.25">
      <c r="A37" s="14" t="s">
        <v>36</v>
      </c>
      <c r="D37" s="16"/>
      <c r="E37" s="16"/>
      <c r="F37" s="16"/>
      <c r="G37" s="16"/>
      <c r="H37" s="16"/>
      <c r="I37" s="16"/>
      <c r="J37" s="16">
        <v>1</v>
      </c>
      <c r="N37" s="16">
        <v>1</v>
      </c>
      <c r="W37" s="16">
        <v>1</v>
      </c>
      <c r="X37" s="16">
        <v>1</v>
      </c>
      <c r="AD37" s="16">
        <v>1</v>
      </c>
      <c r="AG37" s="16" t="s">
        <v>294</v>
      </c>
      <c r="AH37" s="16">
        <v>36</v>
      </c>
      <c r="AI37" s="16">
        <f>SUM(Tabela1[[#This Row],[APEC]:[ZE]])</f>
        <v>5</v>
      </c>
    </row>
    <row r="38" spans="1:35" x14ac:dyDescent="0.25">
      <c r="A38" s="14" t="s">
        <v>37</v>
      </c>
      <c r="D38" s="16"/>
      <c r="E38" s="16"/>
      <c r="F38" s="16">
        <v>1</v>
      </c>
      <c r="G38" s="16"/>
      <c r="H38" s="16"/>
      <c r="I38" s="16"/>
      <c r="J38" s="16">
        <v>1</v>
      </c>
      <c r="N38" s="16">
        <v>1</v>
      </c>
      <c r="W38" s="16">
        <v>1</v>
      </c>
      <c r="X38" s="16">
        <v>1</v>
      </c>
      <c r="AG38" s="16" t="s">
        <v>296</v>
      </c>
      <c r="AH38" s="16">
        <v>37</v>
      </c>
      <c r="AI38" s="16">
        <f>SUM(Tabela1[[#This Row],[APEC]:[ZE]])</f>
        <v>5</v>
      </c>
    </row>
    <row r="39" spans="1:35" x14ac:dyDescent="0.25">
      <c r="A39" s="14" t="s">
        <v>38</v>
      </c>
      <c r="D39" s="16"/>
      <c r="E39" s="16"/>
      <c r="F39" s="16"/>
      <c r="G39" s="16"/>
      <c r="H39" s="16"/>
      <c r="I39" s="16"/>
      <c r="J39" s="16">
        <v>1</v>
      </c>
      <c r="N39" s="16">
        <v>1</v>
      </c>
      <c r="X39" s="16">
        <v>1</v>
      </c>
      <c r="AA39" s="16">
        <v>1</v>
      </c>
      <c r="AG39" s="16" t="s">
        <v>285</v>
      </c>
      <c r="AH39" s="16">
        <v>38</v>
      </c>
      <c r="AI39" s="16">
        <f>SUM(Tabela1[[#This Row],[APEC]:[ZE]])</f>
        <v>4</v>
      </c>
    </row>
    <row r="40" spans="1:35" x14ac:dyDescent="0.25">
      <c r="A40" s="14" t="s">
        <v>39</v>
      </c>
      <c r="D40" s="16"/>
      <c r="E40" s="16"/>
      <c r="F40" s="16"/>
      <c r="G40" s="16"/>
      <c r="H40" s="16"/>
      <c r="I40" s="16"/>
      <c r="J40" s="16">
        <v>1</v>
      </c>
      <c r="N40" s="16">
        <v>1</v>
      </c>
      <c r="W40" s="16">
        <v>1</v>
      </c>
      <c r="X40" s="16">
        <v>1</v>
      </c>
      <c r="AG40" s="16"/>
      <c r="AH40" s="16">
        <v>39</v>
      </c>
      <c r="AI40" s="16">
        <f>SUM(Tabela1[[#This Row],[APEC]:[ZE]])</f>
        <v>4</v>
      </c>
    </row>
    <row r="41" spans="1:35" x14ac:dyDescent="0.25">
      <c r="A41" s="14" t="s">
        <v>40</v>
      </c>
      <c r="D41" s="16"/>
      <c r="E41" s="16"/>
      <c r="F41" s="16"/>
      <c r="G41" s="16"/>
      <c r="H41" s="16"/>
      <c r="I41" s="16">
        <v>1</v>
      </c>
      <c r="J41" s="16">
        <v>1</v>
      </c>
      <c r="K41" s="16">
        <v>1</v>
      </c>
      <c r="N41" s="16">
        <v>1</v>
      </c>
      <c r="W41" s="16">
        <v>1</v>
      </c>
      <c r="X41" s="16">
        <v>1</v>
      </c>
      <c r="AG41" s="16" t="s">
        <v>295</v>
      </c>
      <c r="AH41" s="16">
        <v>40</v>
      </c>
      <c r="AI41" s="16">
        <f>SUM(Tabela1[[#This Row],[APEC]:[ZE]])</f>
        <v>6</v>
      </c>
    </row>
    <row r="42" spans="1:35" x14ac:dyDescent="0.25">
      <c r="A42" s="14" t="s">
        <v>41</v>
      </c>
      <c r="C42" s="16">
        <v>1</v>
      </c>
      <c r="D42" s="16"/>
      <c r="E42" s="16"/>
      <c r="F42" s="16"/>
      <c r="G42" s="16"/>
      <c r="H42" s="16"/>
      <c r="I42" s="16"/>
      <c r="J42" s="16">
        <v>1</v>
      </c>
      <c r="N42" s="16">
        <v>1</v>
      </c>
      <c r="W42" s="16">
        <v>1</v>
      </c>
      <c r="X42" s="16">
        <v>1</v>
      </c>
      <c r="AG42" s="16" t="s">
        <v>282</v>
      </c>
      <c r="AH42" s="16">
        <v>41</v>
      </c>
      <c r="AI42" s="16">
        <f>SUM(Tabela1[[#This Row],[APEC]:[ZE]])</f>
        <v>5</v>
      </c>
    </row>
    <row r="43" spans="1:35" x14ac:dyDescent="0.25">
      <c r="A43" s="14" t="s">
        <v>42</v>
      </c>
      <c r="B43" s="16">
        <v>1</v>
      </c>
      <c r="D43" s="16"/>
      <c r="E43" s="16"/>
      <c r="F43" s="16"/>
      <c r="G43" s="16"/>
      <c r="H43" s="16"/>
      <c r="I43" s="16"/>
      <c r="J43" s="16">
        <v>1</v>
      </c>
      <c r="K43" s="16">
        <v>1</v>
      </c>
      <c r="N43" s="16">
        <v>1</v>
      </c>
      <c r="O43" s="16">
        <v>1</v>
      </c>
      <c r="P43" s="16">
        <v>1</v>
      </c>
      <c r="T43" s="16">
        <v>1</v>
      </c>
      <c r="U43" s="16">
        <v>1</v>
      </c>
      <c r="V43" s="16">
        <v>1</v>
      </c>
      <c r="W43" s="16">
        <v>1</v>
      </c>
      <c r="X43" s="16">
        <v>1</v>
      </c>
      <c r="Z43" s="16">
        <v>1</v>
      </c>
      <c r="AG43" s="16" t="s">
        <v>281</v>
      </c>
      <c r="AH43" s="16">
        <v>42</v>
      </c>
      <c r="AI43" s="16">
        <f>SUM(Tabela1[[#This Row],[APEC]:[ZE]])</f>
        <v>12</v>
      </c>
    </row>
    <row r="44" spans="1:35" x14ac:dyDescent="0.25">
      <c r="A44" s="15" t="s">
        <v>43</v>
      </c>
      <c r="D44" s="16"/>
      <c r="E44" s="16"/>
      <c r="F44" s="16"/>
      <c r="G44" s="16"/>
      <c r="H44" s="16"/>
      <c r="I44" s="16"/>
      <c r="AG44" s="16"/>
      <c r="AH44" s="16">
        <v>43</v>
      </c>
      <c r="AI44" s="16">
        <f>SUM(Tabela1[[#This Row],[APEC]:[ZE]])</f>
        <v>0</v>
      </c>
    </row>
    <row r="45" spans="1:35" x14ac:dyDescent="0.25">
      <c r="A45" s="14" t="s">
        <v>44</v>
      </c>
      <c r="D45" s="16"/>
      <c r="E45" s="16"/>
      <c r="F45" s="16"/>
      <c r="G45" s="16"/>
      <c r="H45" s="16"/>
      <c r="I45" s="16"/>
      <c r="J45" s="16">
        <v>1</v>
      </c>
      <c r="N45" s="16">
        <v>1</v>
      </c>
      <c r="W45" s="16">
        <v>1</v>
      </c>
      <c r="X45" s="16">
        <v>1</v>
      </c>
      <c r="Y45" s="16">
        <v>1</v>
      </c>
      <c r="AG45" s="16"/>
      <c r="AH45" s="16">
        <v>44</v>
      </c>
      <c r="AI45" s="16">
        <f>SUM(Tabela1[[#This Row],[APEC]:[ZE]])</f>
        <v>5</v>
      </c>
    </row>
    <row r="46" spans="1:35" x14ac:dyDescent="0.25">
      <c r="A46" s="14" t="s">
        <v>45</v>
      </c>
      <c r="D46" s="16"/>
      <c r="E46" s="16"/>
      <c r="F46" s="16"/>
      <c r="G46" s="16"/>
      <c r="H46" s="16">
        <v>1</v>
      </c>
      <c r="I46" s="16"/>
      <c r="J46" s="16">
        <v>1</v>
      </c>
      <c r="M46" s="16">
        <v>1</v>
      </c>
      <c r="N46" s="16">
        <v>1</v>
      </c>
      <c r="W46" s="16">
        <v>1</v>
      </c>
      <c r="X46" s="16">
        <v>1</v>
      </c>
      <c r="AG46" s="16" t="s">
        <v>283</v>
      </c>
      <c r="AH46" s="16">
        <v>45</v>
      </c>
      <c r="AI46" s="16">
        <f>SUM(Tabela1[[#This Row],[APEC]:[ZE]])</f>
        <v>6</v>
      </c>
    </row>
    <row r="47" spans="1:35" x14ac:dyDescent="0.25">
      <c r="A47" s="14" t="s">
        <v>46</v>
      </c>
      <c r="D47" s="16"/>
      <c r="E47" s="16"/>
      <c r="F47" s="16"/>
      <c r="G47" s="16"/>
      <c r="H47" s="16"/>
      <c r="I47" s="16">
        <v>1</v>
      </c>
      <c r="J47" s="16">
        <v>1</v>
      </c>
      <c r="N47" s="16">
        <v>1</v>
      </c>
      <c r="W47" s="16">
        <v>1</v>
      </c>
      <c r="X47" s="16">
        <v>1</v>
      </c>
      <c r="AG47" s="16" t="s">
        <v>295</v>
      </c>
      <c r="AH47" s="16">
        <v>46</v>
      </c>
      <c r="AI47" s="16">
        <f>SUM(Tabela1[[#This Row],[APEC]:[ZE]])</f>
        <v>5</v>
      </c>
    </row>
    <row r="48" spans="1:35" x14ac:dyDescent="0.25">
      <c r="A48" s="14" t="s">
        <v>47</v>
      </c>
      <c r="B48" s="16">
        <v>1</v>
      </c>
      <c r="D48" s="16"/>
      <c r="E48" s="16"/>
      <c r="F48" s="16"/>
      <c r="G48" s="16"/>
      <c r="H48" s="16"/>
      <c r="I48" s="16"/>
      <c r="J48" s="16">
        <v>1</v>
      </c>
      <c r="N48" s="16">
        <v>1</v>
      </c>
      <c r="U48" s="16">
        <v>1</v>
      </c>
      <c r="V48" s="16">
        <v>1</v>
      </c>
      <c r="W48" s="16">
        <v>1</v>
      </c>
      <c r="X48" s="16">
        <v>1</v>
      </c>
      <c r="AG48" s="16"/>
      <c r="AH48" s="16">
        <v>47</v>
      </c>
      <c r="AI48" s="16">
        <f>SUM(Tabela1[[#This Row],[APEC]:[ZE]])</f>
        <v>7</v>
      </c>
    </row>
    <row r="49" spans="1:35" x14ac:dyDescent="0.25">
      <c r="A49" s="14" t="s">
        <v>48</v>
      </c>
      <c r="B49" s="16">
        <v>1</v>
      </c>
      <c r="D49" s="16">
        <v>1</v>
      </c>
      <c r="E49" s="16"/>
      <c r="F49" s="16"/>
      <c r="G49" s="16"/>
      <c r="H49" s="16"/>
      <c r="I49" s="16"/>
      <c r="J49" s="16">
        <v>1</v>
      </c>
      <c r="N49" s="16">
        <v>1</v>
      </c>
      <c r="O49" s="16">
        <v>1</v>
      </c>
      <c r="W49" s="16">
        <v>1</v>
      </c>
      <c r="X49" s="16">
        <v>1</v>
      </c>
      <c r="AG49" s="16"/>
      <c r="AH49" s="16">
        <v>48</v>
      </c>
      <c r="AI49" s="16">
        <f>SUM(Tabela1[[#This Row],[APEC]:[ZE]])</f>
        <v>7</v>
      </c>
    </row>
    <row r="50" spans="1:35" x14ac:dyDescent="0.25">
      <c r="A50" s="14" t="s">
        <v>49</v>
      </c>
      <c r="D50" s="16"/>
      <c r="E50" s="16"/>
      <c r="F50" s="16"/>
      <c r="G50" s="16"/>
      <c r="H50" s="16"/>
      <c r="I50" s="16"/>
      <c r="J50" s="16">
        <v>1</v>
      </c>
      <c r="K50" s="16">
        <v>1</v>
      </c>
      <c r="N50" s="16">
        <v>1</v>
      </c>
      <c r="W50" s="16">
        <v>1</v>
      </c>
      <c r="X50" s="16">
        <v>1</v>
      </c>
      <c r="AC50" s="16">
        <v>1</v>
      </c>
      <c r="AF50" s="16">
        <v>1</v>
      </c>
      <c r="AG50" s="16" t="s">
        <v>271</v>
      </c>
      <c r="AH50" s="16">
        <v>49</v>
      </c>
      <c r="AI50" s="16">
        <f>SUM(Tabela1[[#This Row],[APEC]:[ZE]])</f>
        <v>7</v>
      </c>
    </row>
    <row r="51" spans="1:35" x14ac:dyDescent="0.25">
      <c r="A51" s="14" t="s">
        <v>50</v>
      </c>
      <c r="D51" s="16"/>
      <c r="E51" s="16">
        <v>1</v>
      </c>
      <c r="F51" s="16"/>
      <c r="G51" s="16"/>
      <c r="H51" s="16"/>
      <c r="I51" s="16"/>
      <c r="J51" s="16">
        <v>1</v>
      </c>
      <c r="N51" s="16">
        <v>1</v>
      </c>
      <c r="V51" s="16">
        <v>1</v>
      </c>
      <c r="W51" s="16">
        <v>1</v>
      </c>
      <c r="X51" s="16">
        <v>1</v>
      </c>
      <c r="AG51" s="16" t="s">
        <v>292</v>
      </c>
      <c r="AH51" s="16">
        <v>50</v>
      </c>
      <c r="AI51" s="16">
        <f>SUM(Tabela1[[#This Row],[APEC]:[ZE]])</f>
        <v>6</v>
      </c>
    </row>
    <row r="52" spans="1:35" x14ac:dyDescent="0.25">
      <c r="A52" s="14" t="s">
        <v>51</v>
      </c>
      <c r="D52" s="16"/>
      <c r="E52" s="16"/>
      <c r="F52" s="16"/>
      <c r="G52" s="16"/>
      <c r="H52" s="16"/>
      <c r="I52" s="16"/>
      <c r="J52" s="16">
        <v>1</v>
      </c>
      <c r="N52" s="16">
        <v>1</v>
      </c>
      <c r="X52" s="16">
        <v>1</v>
      </c>
      <c r="AG52" s="16"/>
      <c r="AH52" s="16">
        <v>51</v>
      </c>
      <c r="AI52" s="16">
        <f>SUM(Tabela1[[#This Row],[APEC]:[ZE]])</f>
        <v>3</v>
      </c>
    </row>
    <row r="53" spans="1:35" x14ac:dyDescent="0.25">
      <c r="A53" s="14" t="s">
        <v>52</v>
      </c>
      <c r="D53" s="16"/>
      <c r="E53" s="16"/>
      <c r="F53" s="16"/>
      <c r="G53" s="16"/>
      <c r="H53" s="16"/>
      <c r="I53" s="16"/>
      <c r="J53" s="16">
        <v>1</v>
      </c>
      <c r="N53" s="16">
        <v>1</v>
      </c>
      <c r="X53" s="16">
        <v>1</v>
      </c>
      <c r="AG53" s="16"/>
      <c r="AH53" s="16">
        <v>52</v>
      </c>
      <c r="AI53" s="16">
        <f>SUM(Tabela1[[#This Row],[APEC]:[ZE]])</f>
        <v>3</v>
      </c>
    </row>
    <row r="54" spans="1:35" x14ac:dyDescent="0.25">
      <c r="A54" s="14" t="s">
        <v>53</v>
      </c>
      <c r="B54" s="16">
        <v>1</v>
      </c>
      <c r="D54" s="16"/>
      <c r="E54" s="16"/>
      <c r="F54" s="16"/>
      <c r="G54" s="16"/>
      <c r="H54" s="16"/>
      <c r="I54" s="16"/>
      <c r="J54" s="16">
        <v>1</v>
      </c>
      <c r="N54" s="16">
        <v>1</v>
      </c>
      <c r="O54" s="16">
        <v>1</v>
      </c>
      <c r="U54" s="16">
        <v>1</v>
      </c>
      <c r="W54" s="16">
        <v>1</v>
      </c>
      <c r="X54" s="16">
        <v>1</v>
      </c>
      <c r="AG54" s="16"/>
      <c r="AH54" s="16">
        <v>53</v>
      </c>
      <c r="AI54" s="16">
        <f>SUM(Tabela1[[#This Row],[APEC]:[ZE]])</f>
        <v>7</v>
      </c>
    </row>
    <row r="55" spans="1:35" x14ac:dyDescent="0.25">
      <c r="A55" s="14" t="s">
        <v>54</v>
      </c>
      <c r="D55" s="16"/>
      <c r="E55" s="16"/>
      <c r="F55" s="16"/>
      <c r="G55" s="16"/>
      <c r="H55" s="16"/>
      <c r="I55" s="16"/>
      <c r="J55" s="16">
        <v>1</v>
      </c>
      <c r="N55" s="16">
        <v>1</v>
      </c>
      <c r="W55" s="16">
        <v>1</v>
      </c>
      <c r="X55" s="16">
        <v>1</v>
      </c>
      <c r="AD55" s="16">
        <v>1</v>
      </c>
      <c r="AG55" s="16" t="s">
        <v>294</v>
      </c>
      <c r="AH55" s="16">
        <v>54</v>
      </c>
      <c r="AI55" s="16">
        <f>SUM(Tabela1[[#This Row],[APEC]:[ZE]])</f>
        <v>5</v>
      </c>
    </row>
    <row r="56" spans="1:35" x14ac:dyDescent="0.25">
      <c r="A56" s="14" t="s">
        <v>55</v>
      </c>
      <c r="D56" s="16"/>
      <c r="E56" s="16"/>
      <c r="F56" s="16"/>
      <c r="G56" s="16"/>
      <c r="H56" s="16"/>
      <c r="I56" s="16"/>
      <c r="J56" s="16">
        <v>1</v>
      </c>
      <c r="N56" s="16">
        <v>1</v>
      </c>
      <c r="R56" s="16">
        <v>1</v>
      </c>
      <c r="V56" s="16">
        <v>1</v>
      </c>
      <c r="W56" s="16">
        <v>1</v>
      </c>
      <c r="X56" s="16">
        <v>1</v>
      </c>
      <c r="AG56" s="16" t="s">
        <v>287</v>
      </c>
      <c r="AH56" s="16">
        <v>55</v>
      </c>
      <c r="AI56" s="16">
        <f>SUM(Tabela1[[#This Row],[APEC]:[ZE]])</f>
        <v>6</v>
      </c>
    </row>
    <row r="57" spans="1:35" x14ac:dyDescent="0.25">
      <c r="A57" s="14" t="s">
        <v>56</v>
      </c>
      <c r="D57" s="16"/>
      <c r="E57" s="16"/>
      <c r="F57" s="16"/>
      <c r="G57" s="16"/>
      <c r="H57" s="16"/>
      <c r="I57" s="16"/>
      <c r="J57" s="16">
        <v>1</v>
      </c>
      <c r="N57" s="16">
        <v>1</v>
      </c>
      <c r="W57" s="16">
        <v>1</v>
      </c>
      <c r="X57" s="16">
        <v>1</v>
      </c>
      <c r="Z57" s="16">
        <v>1</v>
      </c>
      <c r="AC57" s="16">
        <v>1</v>
      </c>
      <c r="AG57" s="16" t="s">
        <v>271</v>
      </c>
      <c r="AH57" s="16">
        <v>56</v>
      </c>
      <c r="AI57" s="16">
        <f>SUM(Tabela1[[#This Row],[APEC]:[ZE]])</f>
        <v>6</v>
      </c>
    </row>
    <row r="58" spans="1:35" x14ac:dyDescent="0.25">
      <c r="A58" s="14" t="s">
        <v>57</v>
      </c>
      <c r="D58" s="16"/>
      <c r="E58" s="16"/>
      <c r="F58" s="16"/>
      <c r="G58" s="16"/>
      <c r="H58" s="16"/>
      <c r="I58" s="16"/>
      <c r="J58" s="16">
        <v>1</v>
      </c>
      <c r="N58" s="16">
        <v>1</v>
      </c>
      <c r="V58" s="16">
        <v>1</v>
      </c>
      <c r="W58" s="16">
        <v>1</v>
      </c>
      <c r="X58" s="16">
        <v>1</v>
      </c>
      <c r="AG58" s="16"/>
      <c r="AH58" s="16">
        <v>57</v>
      </c>
      <c r="AI58" s="16">
        <f>SUM(Tabela1[[#This Row],[APEC]:[ZE]])</f>
        <v>5</v>
      </c>
    </row>
    <row r="59" spans="1:35" x14ac:dyDescent="0.25">
      <c r="A59" s="15" t="s">
        <v>58</v>
      </c>
      <c r="D59" s="16"/>
      <c r="E59" s="16"/>
      <c r="F59" s="16"/>
      <c r="G59" s="16"/>
      <c r="H59" s="16"/>
      <c r="I59" s="16"/>
      <c r="N59" s="16">
        <v>1</v>
      </c>
      <c r="AG59" s="16"/>
      <c r="AH59" s="16">
        <v>58</v>
      </c>
      <c r="AI59" s="16">
        <f>SUM(Tabela1[[#This Row],[APEC]:[ZE]])</f>
        <v>1</v>
      </c>
    </row>
    <row r="60" spans="1:35" x14ac:dyDescent="0.25">
      <c r="A60" s="14" t="s">
        <v>59</v>
      </c>
      <c r="D60" s="16"/>
      <c r="E60" s="16"/>
      <c r="F60" s="16"/>
      <c r="G60" s="16"/>
      <c r="H60" s="16"/>
      <c r="I60" s="16"/>
      <c r="J60" s="16">
        <v>1</v>
      </c>
      <c r="N60" s="16">
        <v>1</v>
      </c>
      <c r="U60" s="16">
        <v>1</v>
      </c>
      <c r="W60" s="16">
        <v>1</v>
      </c>
      <c r="X60" s="16">
        <v>1</v>
      </c>
      <c r="Z60" s="16">
        <v>1</v>
      </c>
      <c r="AC60" s="16">
        <v>1</v>
      </c>
      <c r="AG60" s="16" t="s">
        <v>271</v>
      </c>
      <c r="AH60" s="16">
        <v>59</v>
      </c>
      <c r="AI60" s="16">
        <f>SUM(Tabela1[[#This Row],[APEC]:[ZE]])</f>
        <v>7</v>
      </c>
    </row>
    <row r="61" spans="1:35" x14ac:dyDescent="0.25">
      <c r="A61" s="14" t="s">
        <v>60</v>
      </c>
      <c r="D61" s="16"/>
      <c r="E61" s="16"/>
      <c r="F61" s="16"/>
      <c r="G61" s="16"/>
      <c r="H61" s="16"/>
      <c r="I61" s="16"/>
      <c r="J61" s="16">
        <v>1</v>
      </c>
      <c r="N61" s="16">
        <v>1</v>
      </c>
      <c r="Q61" s="16">
        <v>1</v>
      </c>
      <c r="W61" s="16">
        <v>1</v>
      </c>
      <c r="X61" s="16">
        <v>1</v>
      </c>
      <c r="AG61" s="16" t="s">
        <v>297</v>
      </c>
      <c r="AH61" s="16">
        <v>60</v>
      </c>
      <c r="AI61" s="16">
        <f>SUM(Tabela1[[#This Row],[APEC]:[ZE]])</f>
        <v>5</v>
      </c>
    </row>
    <row r="62" spans="1:35" x14ac:dyDescent="0.25">
      <c r="A62" s="14" t="s">
        <v>61</v>
      </c>
      <c r="D62" s="16"/>
      <c r="E62" s="16"/>
      <c r="F62" s="16"/>
      <c r="G62" s="16">
        <v>1</v>
      </c>
      <c r="H62" s="16"/>
      <c r="I62" s="16"/>
      <c r="J62" s="16">
        <v>1</v>
      </c>
      <c r="K62" s="16">
        <v>1</v>
      </c>
      <c r="N62" s="16">
        <v>1</v>
      </c>
      <c r="V62" s="16">
        <v>1</v>
      </c>
      <c r="W62" s="16">
        <v>1</v>
      </c>
      <c r="X62" s="16">
        <v>1</v>
      </c>
      <c r="AG62" s="16" t="s">
        <v>286</v>
      </c>
      <c r="AH62" s="16">
        <v>61</v>
      </c>
      <c r="AI62" s="16">
        <f>SUM(Tabela1[[#This Row],[APEC]:[ZE]])</f>
        <v>7</v>
      </c>
    </row>
    <row r="63" spans="1:35" x14ac:dyDescent="0.25">
      <c r="A63" s="14" t="s">
        <v>62</v>
      </c>
      <c r="D63" s="16"/>
      <c r="E63" s="16"/>
      <c r="F63" s="16"/>
      <c r="G63" s="16"/>
      <c r="H63" s="16"/>
      <c r="I63" s="16"/>
      <c r="J63" s="16">
        <v>1</v>
      </c>
      <c r="N63" s="16">
        <v>1</v>
      </c>
      <c r="W63" s="16">
        <v>1</v>
      </c>
      <c r="X63" s="16">
        <v>1</v>
      </c>
      <c r="AG63" s="16"/>
      <c r="AH63" s="16">
        <v>62</v>
      </c>
      <c r="AI63" s="16">
        <f>SUM(Tabela1[[#This Row],[APEC]:[ZE]])</f>
        <v>4</v>
      </c>
    </row>
    <row r="64" spans="1:35" x14ac:dyDescent="0.25">
      <c r="A64" s="14" t="s">
        <v>63</v>
      </c>
      <c r="D64" s="16"/>
      <c r="E64" s="16"/>
      <c r="F64" s="16"/>
      <c r="G64" s="16"/>
      <c r="H64" s="16"/>
      <c r="I64" s="16"/>
      <c r="J64" s="16">
        <v>1</v>
      </c>
      <c r="N64" s="16">
        <v>1</v>
      </c>
      <c r="R64" s="16">
        <v>1</v>
      </c>
      <c r="V64" s="16">
        <v>1</v>
      </c>
      <c r="W64" s="16">
        <v>1</v>
      </c>
      <c r="X64" s="16">
        <v>1</v>
      </c>
      <c r="AG64" s="16" t="s">
        <v>287</v>
      </c>
      <c r="AH64" s="16">
        <v>63</v>
      </c>
      <c r="AI64" s="16">
        <f>SUM(Tabela1[[#This Row],[APEC]:[ZE]])</f>
        <v>6</v>
      </c>
    </row>
    <row r="65" spans="1:35" x14ac:dyDescent="0.25">
      <c r="A65" s="14" t="s">
        <v>64</v>
      </c>
      <c r="D65" s="16"/>
      <c r="E65" s="16"/>
      <c r="F65" s="16"/>
      <c r="G65" s="16"/>
      <c r="H65" s="16"/>
      <c r="I65" s="16"/>
      <c r="J65" s="16">
        <v>1</v>
      </c>
      <c r="N65" s="16">
        <v>1</v>
      </c>
      <c r="W65" s="16">
        <v>1</v>
      </c>
      <c r="X65" s="16">
        <v>1</v>
      </c>
      <c r="Y65" s="16">
        <v>1</v>
      </c>
      <c r="AG65" s="16"/>
      <c r="AH65" s="16">
        <v>64</v>
      </c>
      <c r="AI65" s="16">
        <f>SUM(Tabela1[[#This Row],[APEC]:[ZE]])</f>
        <v>5</v>
      </c>
    </row>
    <row r="66" spans="1:35" x14ac:dyDescent="0.25">
      <c r="A66" s="14" t="s">
        <v>65</v>
      </c>
      <c r="D66" s="16"/>
      <c r="E66" s="16">
        <v>1</v>
      </c>
      <c r="F66" s="16"/>
      <c r="G66" s="16"/>
      <c r="H66" s="16"/>
      <c r="I66" s="16"/>
      <c r="J66" s="16">
        <v>1</v>
      </c>
      <c r="N66" s="16">
        <v>1</v>
      </c>
      <c r="V66" s="16">
        <v>1</v>
      </c>
      <c r="W66" s="16">
        <v>1</v>
      </c>
      <c r="X66" s="16">
        <v>1</v>
      </c>
      <c r="Y66" s="16">
        <v>1</v>
      </c>
      <c r="AG66" s="16" t="s">
        <v>292</v>
      </c>
      <c r="AH66" s="16">
        <v>65</v>
      </c>
      <c r="AI66" s="16">
        <f>SUM(Tabela1[[#This Row],[APEC]:[ZE]])</f>
        <v>7</v>
      </c>
    </row>
    <row r="67" spans="1:35" x14ac:dyDescent="0.25">
      <c r="A67" s="14" t="s">
        <v>66</v>
      </c>
      <c r="D67" s="16"/>
      <c r="E67" s="16"/>
      <c r="F67" s="16"/>
      <c r="G67" s="16"/>
      <c r="H67" s="16"/>
      <c r="I67" s="16"/>
      <c r="J67" s="16">
        <v>1</v>
      </c>
      <c r="N67" s="16">
        <v>1</v>
      </c>
      <c r="Q67" s="16">
        <v>1</v>
      </c>
      <c r="X67" s="16">
        <v>1</v>
      </c>
      <c r="AG67" s="16" t="s">
        <v>297</v>
      </c>
      <c r="AH67" s="16">
        <v>66</v>
      </c>
      <c r="AI67" s="16">
        <f>SUM(Tabela1[[#This Row],[APEC]:[ZE]])</f>
        <v>4</v>
      </c>
    </row>
    <row r="68" spans="1:35" x14ac:dyDescent="0.25">
      <c r="A68" s="14" t="s">
        <v>67</v>
      </c>
      <c r="D68" s="16"/>
      <c r="E68" s="16"/>
      <c r="F68" s="16"/>
      <c r="G68" s="16"/>
      <c r="H68" s="16"/>
      <c r="I68" s="16"/>
      <c r="N68" s="16">
        <v>1</v>
      </c>
      <c r="AG68" s="16"/>
      <c r="AH68" s="16">
        <v>67</v>
      </c>
      <c r="AI68" s="16">
        <f>SUM(Tabela1[[#This Row],[APEC]:[ZE]])</f>
        <v>1</v>
      </c>
    </row>
    <row r="69" spans="1:35" x14ac:dyDescent="0.25">
      <c r="A69" s="14" t="s">
        <v>68</v>
      </c>
      <c r="D69" s="16"/>
      <c r="E69" s="16"/>
      <c r="F69" s="16"/>
      <c r="G69" s="16"/>
      <c r="H69" s="16"/>
      <c r="I69" s="16"/>
      <c r="J69" s="16">
        <v>1</v>
      </c>
      <c r="N69" s="16">
        <v>1</v>
      </c>
      <c r="U69" s="16">
        <v>1</v>
      </c>
      <c r="W69" s="16">
        <v>1</v>
      </c>
      <c r="X69" s="16">
        <v>1</v>
      </c>
      <c r="Z69" s="16">
        <v>1</v>
      </c>
      <c r="AC69" s="16">
        <v>1</v>
      </c>
      <c r="AF69" s="16">
        <v>1</v>
      </c>
      <c r="AG69" s="16" t="s">
        <v>271</v>
      </c>
      <c r="AH69" s="16">
        <v>68</v>
      </c>
      <c r="AI69" s="16">
        <f>SUM(Tabela1[[#This Row],[APEC]:[ZE]])</f>
        <v>8</v>
      </c>
    </row>
    <row r="70" spans="1:35" x14ac:dyDescent="0.25">
      <c r="A70" s="14" t="s">
        <v>69</v>
      </c>
      <c r="D70" s="16"/>
      <c r="E70" s="16"/>
      <c r="F70" s="16"/>
      <c r="G70" s="16"/>
      <c r="H70" s="16"/>
      <c r="I70" s="16"/>
      <c r="J70" s="16">
        <v>1</v>
      </c>
      <c r="N70" s="16">
        <v>1</v>
      </c>
      <c r="U70" s="16">
        <v>1</v>
      </c>
      <c r="W70" s="16">
        <v>1</v>
      </c>
      <c r="X70" s="16">
        <v>1</v>
      </c>
      <c r="Z70" s="16">
        <v>1</v>
      </c>
      <c r="AC70" s="16">
        <v>1</v>
      </c>
      <c r="AF70" s="16">
        <v>1</v>
      </c>
      <c r="AG70" s="16" t="s">
        <v>271</v>
      </c>
      <c r="AH70" s="16">
        <v>69</v>
      </c>
      <c r="AI70" s="16">
        <f>SUM(Tabela1[[#This Row],[APEC]:[ZE]])</f>
        <v>8</v>
      </c>
    </row>
    <row r="71" spans="1:35" x14ac:dyDescent="0.25">
      <c r="A71" s="14" t="s">
        <v>70</v>
      </c>
      <c r="D71" s="16"/>
      <c r="E71" s="16"/>
      <c r="F71" s="16"/>
      <c r="G71" s="16"/>
      <c r="H71" s="16"/>
      <c r="I71" s="16"/>
      <c r="J71" s="16">
        <v>1</v>
      </c>
      <c r="N71" s="16">
        <v>1</v>
      </c>
      <c r="U71" s="16">
        <v>1</v>
      </c>
      <c r="W71" s="16">
        <v>1</v>
      </c>
      <c r="X71" s="16">
        <v>1</v>
      </c>
      <c r="Z71" s="16">
        <v>1</v>
      </c>
      <c r="AC71" s="16">
        <v>1</v>
      </c>
      <c r="AF71" s="16">
        <v>1</v>
      </c>
      <c r="AG71" s="16" t="s">
        <v>271</v>
      </c>
      <c r="AH71" s="16">
        <v>70</v>
      </c>
      <c r="AI71" s="16">
        <f>SUM(Tabela1[[#This Row],[APEC]:[ZE]])</f>
        <v>8</v>
      </c>
    </row>
    <row r="72" spans="1:35" x14ac:dyDescent="0.25">
      <c r="A72" s="14" t="s">
        <v>71</v>
      </c>
      <c r="B72" s="16">
        <v>1</v>
      </c>
      <c r="D72" s="16"/>
      <c r="E72" s="16"/>
      <c r="F72" s="16"/>
      <c r="G72" s="16"/>
      <c r="H72" s="16"/>
      <c r="I72" s="16"/>
      <c r="J72" s="16">
        <v>1</v>
      </c>
      <c r="N72" s="16">
        <v>1</v>
      </c>
      <c r="O72" s="16">
        <v>1</v>
      </c>
      <c r="P72" s="16">
        <v>1</v>
      </c>
      <c r="T72" s="16">
        <v>1</v>
      </c>
      <c r="U72" s="16">
        <v>1</v>
      </c>
      <c r="V72" s="16">
        <v>1</v>
      </c>
      <c r="W72" s="16">
        <v>1</v>
      </c>
      <c r="X72" s="16">
        <v>1</v>
      </c>
      <c r="Z72" s="16">
        <v>1</v>
      </c>
      <c r="AG72" s="16" t="s">
        <v>281</v>
      </c>
      <c r="AH72" s="16">
        <v>71</v>
      </c>
      <c r="AI72" s="16">
        <f>SUM(Tabela1[[#This Row],[APEC]:[ZE]])</f>
        <v>11</v>
      </c>
    </row>
    <row r="73" spans="1:35" x14ac:dyDescent="0.25">
      <c r="A73" s="14" t="s">
        <v>72</v>
      </c>
      <c r="D73" s="16"/>
      <c r="E73" s="16"/>
      <c r="F73" s="16"/>
      <c r="G73" s="16"/>
      <c r="H73" s="16"/>
      <c r="I73" s="16"/>
      <c r="J73" s="16">
        <v>1</v>
      </c>
      <c r="M73" s="16">
        <v>1</v>
      </c>
      <c r="N73" s="16">
        <v>1</v>
      </c>
      <c r="U73" s="16">
        <v>1</v>
      </c>
      <c r="W73" s="16">
        <v>1</v>
      </c>
      <c r="X73" s="16">
        <v>1</v>
      </c>
      <c r="Z73" s="16">
        <v>1</v>
      </c>
      <c r="AC73" s="16">
        <v>1</v>
      </c>
      <c r="AF73" s="16">
        <v>1</v>
      </c>
      <c r="AG73" s="16" t="s">
        <v>271</v>
      </c>
      <c r="AH73" s="16">
        <v>72</v>
      </c>
      <c r="AI73" s="16">
        <f>SUM(Tabela1[[#This Row],[APEC]:[ZE]])</f>
        <v>9</v>
      </c>
    </row>
    <row r="74" spans="1:35" x14ac:dyDescent="0.25">
      <c r="A74" s="14" t="s">
        <v>73</v>
      </c>
      <c r="D74" s="16"/>
      <c r="E74" s="16"/>
      <c r="F74" s="16"/>
      <c r="G74" s="16"/>
      <c r="H74" s="16"/>
      <c r="I74" s="16"/>
      <c r="J74" s="16">
        <v>1</v>
      </c>
      <c r="N74" s="16">
        <v>1</v>
      </c>
      <c r="Q74" s="16">
        <v>1</v>
      </c>
      <c r="X74" s="16">
        <v>1</v>
      </c>
      <c r="AG74" s="16" t="s">
        <v>297</v>
      </c>
      <c r="AH74" s="16">
        <v>73</v>
      </c>
      <c r="AI74" s="16">
        <f>SUM(Tabela1[[#This Row],[APEC]:[ZE]])</f>
        <v>4</v>
      </c>
    </row>
    <row r="75" spans="1:35" x14ac:dyDescent="0.25">
      <c r="A75" s="14" t="s">
        <v>74</v>
      </c>
      <c r="D75" s="16"/>
      <c r="E75" s="16"/>
      <c r="F75" s="16"/>
      <c r="G75" s="16"/>
      <c r="H75" s="16"/>
      <c r="I75" s="16"/>
      <c r="N75" s="16">
        <v>1</v>
      </c>
      <c r="AG75" s="16"/>
      <c r="AH75" s="16">
        <v>74</v>
      </c>
      <c r="AI75" s="16">
        <f>SUM(Tabela1[[#This Row],[APEC]:[ZE]])</f>
        <v>1</v>
      </c>
    </row>
    <row r="76" spans="1:35" x14ac:dyDescent="0.25">
      <c r="A76" s="14" t="s">
        <v>75</v>
      </c>
      <c r="D76" s="16"/>
      <c r="E76" s="16"/>
      <c r="F76" s="16"/>
      <c r="G76" s="16"/>
      <c r="H76" s="16"/>
      <c r="I76" s="16"/>
      <c r="J76" s="16">
        <v>1</v>
      </c>
      <c r="K76" s="16">
        <v>1</v>
      </c>
      <c r="N76" s="16">
        <v>1</v>
      </c>
      <c r="W76" s="16">
        <v>1</v>
      </c>
      <c r="X76" s="16">
        <v>1</v>
      </c>
      <c r="AG76" s="16"/>
      <c r="AH76" s="16">
        <v>75</v>
      </c>
      <c r="AI76" s="16">
        <f>SUM(Tabela1[[#This Row],[APEC]:[ZE]])</f>
        <v>5</v>
      </c>
    </row>
    <row r="77" spans="1:35" x14ac:dyDescent="0.25">
      <c r="A77" s="14" t="s">
        <v>76</v>
      </c>
      <c r="B77" s="16">
        <v>1</v>
      </c>
      <c r="C77" s="16">
        <v>1</v>
      </c>
      <c r="D77" s="16"/>
      <c r="E77" s="16"/>
      <c r="F77" s="16"/>
      <c r="G77" s="16"/>
      <c r="H77" s="16"/>
      <c r="I77" s="16"/>
      <c r="J77" s="16">
        <v>1</v>
      </c>
      <c r="N77" s="16">
        <v>1</v>
      </c>
      <c r="W77" s="16">
        <v>1</v>
      </c>
      <c r="X77" s="16">
        <v>1</v>
      </c>
      <c r="AG77" s="16" t="s">
        <v>282</v>
      </c>
      <c r="AH77" s="16">
        <v>76</v>
      </c>
      <c r="AI77" s="16">
        <f>SUM(Tabela1[[#This Row],[APEC]:[ZE]])</f>
        <v>6</v>
      </c>
    </row>
    <row r="78" spans="1:35" x14ac:dyDescent="0.25">
      <c r="A78" s="14" t="s">
        <v>77</v>
      </c>
      <c r="D78" s="16"/>
      <c r="E78" s="16"/>
      <c r="F78" s="16"/>
      <c r="G78" s="16"/>
      <c r="H78" s="16"/>
      <c r="I78" s="16"/>
      <c r="J78" s="16">
        <v>1</v>
      </c>
      <c r="N78" s="16">
        <v>1</v>
      </c>
      <c r="U78" s="16">
        <v>1</v>
      </c>
      <c r="W78" s="16">
        <v>1</v>
      </c>
      <c r="X78" s="16">
        <v>1</v>
      </c>
      <c r="AC78" s="16">
        <v>1</v>
      </c>
      <c r="AF78" s="16">
        <v>1</v>
      </c>
      <c r="AG78" s="16" t="s">
        <v>271</v>
      </c>
      <c r="AH78" s="16">
        <v>77</v>
      </c>
      <c r="AI78" s="16">
        <f>SUM(Tabela1[[#This Row],[APEC]:[ZE]])</f>
        <v>7</v>
      </c>
    </row>
    <row r="79" spans="1:35" x14ac:dyDescent="0.25">
      <c r="A79" s="14" t="s">
        <v>78</v>
      </c>
      <c r="D79" s="16"/>
      <c r="E79" s="16"/>
      <c r="F79" s="16"/>
      <c r="G79" s="16"/>
      <c r="H79" s="16"/>
      <c r="I79" s="16"/>
      <c r="J79" s="16">
        <v>1</v>
      </c>
      <c r="N79" s="16">
        <v>1</v>
      </c>
      <c r="O79" s="16">
        <v>1</v>
      </c>
      <c r="P79" s="16">
        <v>1</v>
      </c>
      <c r="U79" s="16">
        <v>1</v>
      </c>
      <c r="W79" s="16">
        <v>1</v>
      </c>
      <c r="X79" s="16">
        <v>1</v>
      </c>
      <c r="Z79" s="16">
        <v>1</v>
      </c>
      <c r="AC79" s="16">
        <v>1</v>
      </c>
      <c r="AF79" s="16">
        <v>1</v>
      </c>
      <c r="AG79" s="16" t="s">
        <v>271</v>
      </c>
      <c r="AH79" s="16">
        <v>78</v>
      </c>
      <c r="AI79" s="16">
        <f>SUM(Tabela1[[#This Row],[APEC]:[ZE]])</f>
        <v>10</v>
      </c>
    </row>
    <row r="80" spans="1:35" x14ac:dyDescent="0.25">
      <c r="A80" s="14" t="s">
        <v>79</v>
      </c>
      <c r="D80" s="16"/>
      <c r="E80" s="16"/>
      <c r="F80" s="16"/>
      <c r="G80" s="16"/>
      <c r="H80" s="16"/>
      <c r="I80" s="16">
        <v>1</v>
      </c>
      <c r="J80" s="16">
        <v>1</v>
      </c>
      <c r="N80" s="16">
        <v>1</v>
      </c>
      <c r="W80" s="16">
        <v>1</v>
      </c>
      <c r="X80" s="16">
        <v>1</v>
      </c>
      <c r="Y80" s="16">
        <v>1</v>
      </c>
      <c r="AG80" s="16" t="s">
        <v>295</v>
      </c>
      <c r="AH80" s="16">
        <v>79</v>
      </c>
      <c r="AI80" s="16">
        <f>SUM(Tabela1[[#This Row],[APEC]:[ZE]])</f>
        <v>6</v>
      </c>
    </row>
    <row r="81" spans="1:35" x14ac:dyDescent="0.25">
      <c r="A81" s="14" t="s">
        <v>80</v>
      </c>
      <c r="D81" s="16"/>
      <c r="E81" s="16"/>
      <c r="F81" s="16"/>
      <c r="G81" s="16"/>
      <c r="H81" s="16"/>
      <c r="I81" s="16"/>
      <c r="J81" s="16">
        <v>1</v>
      </c>
      <c r="K81" s="16">
        <v>1</v>
      </c>
      <c r="N81" s="16">
        <v>1</v>
      </c>
      <c r="W81" s="16">
        <v>1</v>
      </c>
      <c r="X81" s="16">
        <v>1</v>
      </c>
      <c r="AG81" s="16"/>
      <c r="AH81" s="16">
        <v>80</v>
      </c>
      <c r="AI81" s="16">
        <f>SUM(Tabela1[[#This Row],[APEC]:[ZE]])</f>
        <v>5</v>
      </c>
    </row>
    <row r="82" spans="1:35" x14ac:dyDescent="0.25">
      <c r="A82" s="14" t="s">
        <v>81</v>
      </c>
      <c r="D82" s="16"/>
      <c r="E82" s="16"/>
      <c r="F82" s="16"/>
      <c r="G82" s="16"/>
      <c r="H82" s="16"/>
      <c r="I82" s="16"/>
      <c r="J82" s="16">
        <v>1</v>
      </c>
      <c r="K82" s="16">
        <v>1</v>
      </c>
      <c r="N82" s="16">
        <v>1</v>
      </c>
      <c r="W82" s="16">
        <v>1</v>
      </c>
      <c r="X82" s="16">
        <v>1</v>
      </c>
      <c r="AG82" s="16"/>
      <c r="AH82" s="16">
        <v>81</v>
      </c>
      <c r="AI82" s="16">
        <f>SUM(Tabela1[[#This Row],[APEC]:[ZE]])</f>
        <v>5</v>
      </c>
    </row>
    <row r="83" spans="1:35" x14ac:dyDescent="0.25">
      <c r="A83" s="14" t="s">
        <v>82</v>
      </c>
      <c r="D83" s="16"/>
      <c r="E83" s="16"/>
      <c r="F83" s="16"/>
      <c r="G83" s="16"/>
      <c r="H83" s="16"/>
      <c r="I83" s="16"/>
      <c r="J83" s="16">
        <v>1</v>
      </c>
      <c r="M83" s="16">
        <v>1</v>
      </c>
      <c r="N83" s="16">
        <v>1</v>
      </c>
      <c r="W83" s="16">
        <v>1</v>
      </c>
      <c r="X83" s="16">
        <v>1</v>
      </c>
      <c r="AG83" s="16"/>
      <c r="AH83" s="16">
        <v>82</v>
      </c>
      <c r="AI83" s="16">
        <f>SUM(Tabela1[[#This Row],[APEC]:[ZE]])</f>
        <v>5</v>
      </c>
    </row>
    <row r="84" spans="1:35" x14ac:dyDescent="0.25">
      <c r="A84" s="14" t="s">
        <v>83</v>
      </c>
      <c r="D84" s="16"/>
      <c r="E84" s="16"/>
      <c r="F84" s="16"/>
      <c r="G84" s="16"/>
      <c r="H84" s="16"/>
      <c r="I84" s="16"/>
      <c r="AG84" s="16"/>
      <c r="AH84" s="16">
        <v>83</v>
      </c>
      <c r="AI84" s="16">
        <f>SUM(Tabela1[[#This Row],[APEC]:[ZE]])</f>
        <v>0</v>
      </c>
    </row>
    <row r="85" spans="1:35" x14ac:dyDescent="0.25">
      <c r="A85" s="14" t="s">
        <v>84</v>
      </c>
      <c r="D85" s="16"/>
      <c r="E85" s="16"/>
      <c r="F85" s="16"/>
      <c r="G85" s="16"/>
      <c r="H85" s="16"/>
      <c r="I85" s="16"/>
      <c r="N85" s="16">
        <v>1</v>
      </c>
      <c r="AG85" s="16"/>
      <c r="AH85" s="16">
        <v>84</v>
      </c>
      <c r="AI85" s="16">
        <f>SUM(Tabela1[[#This Row],[APEC]:[ZE]])</f>
        <v>1</v>
      </c>
    </row>
    <row r="86" spans="1:35" x14ac:dyDescent="0.25">
      <c r="A86" s="14" t="s">
        <v>85</v>
      </c>
      <c r="D86" s="16"/>
      <c r="E86" s="16"/>
      <c r="F86" s="16"/>
      <c r="G86" s="16">
        <v>1</v>
      </c>
      <c r="H86" s="16"/>
      <c r="I86" s="16"/>
      <c r="J86" s="16">
        <v>1</v>
      </c>
      <c r="K86" s="16">
        <v>1</v>
      </c>
      <c r="N86" s="16">
        <v>1</v>
      </c>
      <c r="V86" s="16">
        <v>1</v>
      </c>
      <c r="W86" s="16">
        <v>1</v>
      </c>
      <c r="X86" s="16">
        <v>1</v>
      </c>
      <c r="AG86" s="16" t="s">
        <v>286</v>
      </c>
      <c r="AH86" s="16">
        <v>85</v>
      </c>
      <c r="AI86" s="16">
        <f>SUM(Tabela1[[#This Row],[APEC]:[ZE]])</f>
        <v>7</v>
      </c>
    </row>
    <row r="87" spans="1:35" x14ac:dyDescent="0.25">
      <c r="A87" s="14" t="s">
        <v>86</v>
      </c>
      <c r="D87" s="16"/>
      <c r="E87" s="16"/>
      <c r="F87" s="16"/>
      <c r="G87" s="16"/>
      <c r="H87" s="16"/>
      <c r="I87" s="16"/>
      <c r="J87" s="16">
        <v>1</v>
      </c>
      <c r="N87" s="16">
        <v>1</v>
      </c>
      <c r="U87" s="16">
        <v>1</v>
      </c>
      <c r="W87" s="16">
        <v>1</v>
      </c>
      <c r="X87" s="16">
        <v>1</v>
      </c>
      <c r="Z87" s="16">
        <v>1</v>
      </c>
      <c r="AC87" s="16">
        <v>1</v>
      </c>
      <c r="AF87" s="16">
        <v>1</v>
      </c>
      <c r="AG87" s="16" t="s">
        <v>271</v>
      </c>
      <c r="AH87" s="16">
        <v>86</v>
      </c>
      <c r="AI87" s="16">
        <f>SUM(Tabela1[[#This Row],[APEC]:[ZE]])</f>
        <v>8</v>
      </c>
    </row>
    <row r="88" spans="1:35" x14ac:dyDescent="0.25">
      <c r="A88" s="14" t="s">
        <v>87</v>
      </c>
      <c r="D88" s="16"/>
      <c r="E88" s="16"/>
      <c r="F88" s="16"/>
      <c r="G88" s="16"/>
      <c r="H88" s="16"/>
      <c r="I88" s="16"/>
      <c r="AG88" s="16"/>
      <c r="AH88" s="16">
        <v>87</v>
      </c>
      <c r="AI88" s="16">
        <f>SUM(Tabela1[[#This Row],[APEC]:[ZE]])</f>
        <v>0</v>
      </c>
    </row>
    <row r="89" spans="1:35" x14ac:dyDescent="0.25">
      <c r="A89" s="14" t="s">
        <v>88</v>
      </c>
      <c r="D89" s="16"/>
      <c r="E89" s="16"/>
      <c r="F89" s="16"/>
      <c r="G89" s="16"/>
      <c r="H89" s="16"/>
      <c r="I89" s="16"/>
      <c r="AG89" s="16"/>
      <c r="AH89" s="16">
        <v>88</v>
      </c>
      <c r="AI89" s="16">
        <f>SUM(Tabela1[[#This Row],[APEC]:[ZE]])</f>
        <v>0</v>
      </c>
    </row>
    <row r="90" spans="1:35" x14ac:dyDescent="0.25">
      <c r="A90" s="14" t="s">
        <v>89</v>
      </c>
      <c r="D90" s="16"/>
      <c r="E90" s="16"/>
      <c r="F90" s="16"/>
      <c r="G90" s="16"/>
      <c r="H90" s="16"/>
      <c r="I90" s="16"/>
      <c r="J90" s="16">
        <v>1</v>
      </c>
      <c r="N90" s="16">
        <v>1</v>
      </c>
      <c r="AG90" s="16"/>
      <c r="AH90" s="16">
        <v>89</v>
      </c>
      <c r="AI90" s="16">
        <f>SUM(Tabela1[[#This Row],[APEC]:[ZE]])</f>
        <v>2</v>
      </c>
    </row>
    <row r="91" spans="1:35" x14ac:dyDescent="0.25">
      <c r="A91" s="14" t="s">
        <v>90</v>
      </c>
      <c r="D91" s="16"/>
      <c r="E91" s="16"/>
      <c r="F91" s="16"/>
      <c r="G91" s="16"/>
      <c r="H91" s="16"/>
      <c r="I91" s="16"/>
      <c r="J91" s="16">
        <v>1</v>
      </c>
      <c r="N91" s="16">
        <v>1</v>
      </c>
      <c r="R91" s="16">
        <v>1</v>
      </c>
      <c r="V91" s="16">
        <v>1</v>
      </c>
      <c r="W91" s="16">
        <v>1</v>
      </c>
      <c r="X91" s="16">
        <v>1</v>
      </c>
      <c r="AG91" s="16" t="s">
        <v>287</v>
      </c>
      <c r="AH91" s="16">
        <v>90</v>
      </c>
      <c r="AI91" s="16">
        <f>SUM(Tabela1[[#This Row],[APEC]:[ZE]])</f>
        <v>6</v>
      </c>
    </row>
    <row r="92" spans="1:35" x14ac:dyDescent="0.25">
      <c r="A92" s="17" t="s">
        <v>91</v>
      </c>
      <c r="B92" s="18"/>
      <c r="C92" s="18"/>
      <c r="D92" s="16"/>
      <c r="E92" s="18"/>
      <c r="F92" s="16"/>
      <c r="G92" s="16"/>
      <c r="H92" s="16"/>
      <c r="I92" s="16"/>
      <c r="AG92" s="16"/>
      <c r="AH92" s="16">
        <v>91</v>
      </c>
      <c r="AI92" s="16">
        <f>SUM(Tabela1[[#This Row],[APEC]:[ZE]])</f>
        <v>0</v>
      </c>
    </row>
    <row r="93" spans="1:35" x14ac:dyDescent="0.25">
      <c r="A93" s="14" t="s">
        <v>92</v>
      </c>
      <c r="D93" s="16"/>
      <c r="E93" s="16"/>
      <c r="F93" s="16"/>
      <c r="G93" s="16">
        <v>1</v>
      </c>
      <c r="H93" s="16"/>
      <c r="I93" s="16"/>
      <c r="J93" s="16">
        <v>1</v>
      </c>
      <c r="K93" s="16">
        <v>1</v>
      </c>
      <c r="N93" s="16">
        <v>1</v>
      </c>
      <c r="V93" s="16">
        <v>1</v>
      </c>
      <c r="W93" s="16">
        <v>1</v>
      </c>
      <c r="X93" s="16">
        <v>1</v>
      </c>
      <c r="AG93" s="16" t="s">
        <v>286</v>
      </c>
      <c r="AH93" s="16">
        <v>92</v>
      </c>
      <c r="AI93" s="16">
        <f>SUM(Tabela1[[#This Row],[APEC]:[ZE]])</f>
        <v>7</v>
      </c>
    </row>
    <row r="94" spans="1:35" x14ac:dyDescent="0.25">
      <c r="A94" s="14" t="s">
        <v>93</v>
      </c>
      <c r="D94" s="16"/>
      <c r="E94" s="16"/>
      <c r="F94" s="16"/>
      <c r="G94" s="16"/>
      <c r="H94" s="16"/>
      <c r="I94" s="16"/>
      <c r="AG94" s="16"/>
      <c r="AH94" s="16">
        <v>93</v>
      </c>
      <c r="AI94" s="16">
        <f>SUM(Tabela1[[#This Row],[APEC]:[ZE]])</f>
        <v>0</v>
      </c>
    </row>
    <row r="95" spans="1:35" x14ac:dyDescent="0.25">
      <c r="A95" s="14" t="s">
        <v>94</v>
      </c>
      <c r="D95" s="16"/>
      <c r="E95" s="16"/>
      <c r="F95" s="16"/>
      <c r="G95" s="16"/>
      <c r="H95" s="16"/>
      <c r="I95" s="16"/>
      <c r="J95" s="16">
        <v>1</v>
      </c>
      <c r="N95" s="16">
        <v>1</v>
      </c>
      <c r="W95" s="16">
        <v>1</v>
      </c>
      <c r="X95" s="16">
        <v>1</v>
      </c>
      <c r="AG95" s="16"/>
      <c r="AH95" s="16">
        <v>94</v>
      </c>
      <c r="AI95" s="16">
        <f>SUM(Tabela1[[#This Row],[APEC]:[ZE]])</f>
        <v>4</v>
      </c>
    </row>
    <row r="96" spans="1:35" x14ac:dyDescent="0.25">
      <c r="A96" s="17" t="s">
        <v>95</v>
      </c>
      <c r="B96" s="18"/>
      <c r="C96" s="18"/>
      <c r="D96" s="16"/>
      <c r="E96" s="18"/>
      <c r="F96" s="16"/>
      <c r="G96" s="16"/>
      <c r="H96" s="16"/>
      <c r="I96" s="16"/>
      <c r="J96" s="16">
        <v>1</v>
      </c>
      <c r="N96" s="16">
        <v>1</v>
      </c>
      <c r="W96" s="16">
        <v>1</v>
      </c>
      <c r="X96" s="16">
        <v>1</v>
      </c>
      <c r="AG96" s="16"/>
      <c r="AH96" s="16">
        <v>95</v>
      </c>
      <c r="AI96" s="16">
        <f>SUM(Tabela1[[#This Row],[APEC]:[ZE]])</f>
        <v>4</v>
      </c>
    </row>
    <row r="97" spans="1:35" x14ac:dyDescent="0.25">
      <c r="A97" s="14" t="s">
        <v>96</v>
      </c>
      <c r="D97" s="16"/>
      <c r="E97" s="16"/>
      <c r="F97" s="16"/>
      <c r="G97" s="16"/>
      <c r="H97" s="16"/>
      <c r="I97" s="16">
        <v>1</v>
      </c>
      <c r="J97" s="16">
        <v>1</v>
      </c>
      <c r="N97" s="16">
        <v>1</v>
      </c>
      <c r="W97" s="16">
        <v>1</v>
      </c>
      <c r="X97" s="16">
        <v>1</v>
      </c>
      <c r="AG97" s="16" t="s">
        <v>295</v>
      </c>
      <c r="AH97" s="16">
        <v>96</v>
      </c>
      <c r="AI97" s="16">
        <f>SUM(Tabela1[[#This Row],[APEC]:[ZE]])</f>
        <v>5</v>
      </c>
    </row>
    <row r="98" spans="1:35" x14ac:dyDescent="0.25">
      <c r="A98" s="14" t="s">
        <v>97</v>
      </c>
      <c r="D98" s="16"/>
      <c r="E98" s="16"/>
      <c r="F98" s="16"/>
      <c r="G98" s="16">
        <v>1</v>
      </c>
      <c r="H98" s="16"/>
      <c r="I98" s="16"/>
      <c r="J98" s="16">
        <v>1</v>
      </c>
      <c r="N98" s="16">
        <v>1</v>
      </c>
      <c r="V98" s="16">
        <v>1</v>
      </c>
      <c r="W98" s="16">
        <v>1</v>
      </c>
      <c r="X98" s="16">
        <v>1</v>
      </c>
      <c r="AG98" s="16" t="s">
        <v>286</v>
      </c>
      <c r="AH98" s="16">
        <v>97</v>
      </c>
      <c r="AI98" s="16">
        <f>SUM(Tabela1[[#This Row],[APEC]:[ZE]])</f>
        <v>6</v>
      </c>
    </row>
    <row r="99" spans="1:35" x14ac:dyDescent="0.25">
      <c r="A99" s="14" t="s">
        <v>98</v>
      </c>
      <c r="D99" s="16"/>
      <c r="E99" s="16"/>
      <c r="F99" s="16"/>
      <c r="G99" s="16"/>
      <c r="H99" s="16"/>
      <c r="I99" s="16"/>
      <c r="J99" s="16">
        <v>1</v>
      </c>
      <c r="N99" s="16">
        <v>1</v>
      </c>
      <c r="U99" s="16">
        <v>1</v>
      </c>
      <c r="W99" s="16">
        <v>1</v>
      </c>
      <c r="X99" s="16">
        <v>1</v>
      </c>
      <c r="Z99" s="16">
        <v>1</v>
      </c>
      <c r="AC99" s="16">
        <v>1</v>
      </c>
      <c r="AF99" s="16">
        <v>1</v>
      </c>
      <c r="AG99" s="16" t="s">
        <v>271</v>
      </c>
      <c r="AH99" s="16">
        <v>98</v>
      </c>
      <c r="AI99" s="16">
        <f>SUM(Tabela1[[#This Row],[APEC]:[ZE]])</f>
        <v>8</v>
      </c>
    </row>
    <row r="100" spans="1:35" x14ac:dyDescent="0.25">
      <c r="A100" s="14" t="s">
        <v>99</v>
      </c>
      <c r="D100" s="16"/>
      <c r="E100" s="16"/>
      <c r="F100" s="16"/>
      <c r="G100" s="16"/>
      <c r="H100" s="16"/>
      <c r="I100" s="16"/>
      <c r="J100" s="16">
        <v>1</v>
      </c>
      <c r="N100" s="16">
        <v>1</v>
      </c>
      <c r="R100" s="16">
        <v>1</v>
      </c>
      <c r="V100" s="16">
        <v>1</v>
      </c>
      <c r="W100" s="16">
        <v>1</v>
      </c>
      <c r="X100" s="16">
        <v>1</v>
      </c>
      <c r="AG100" s="16" t="s">
        <v>287</v>
      </c>
      <c r="AH100" s="16">
        <v>99</v>
      </c>
      <c r="AI100" s="16">
        <f>SUM(Tabela1[[#This Row],[APEC]:[ZE]])</f>
        <v>6</v>
      </c>
    </row>
    <row r="101" spans="1:35" x14ac:dyDescent="0.25">
      <c r="A101" s="14" t="s">
        <v>100</v>
      </c>
      <c r="B101" s="16">
        <v>1</v>
      </c>
      <c r="D101" s="16"/>
      <c r="E101" s="16"/>
      <c r="F101" s="16"/>
      <c r="G101" s="16"/>
      <c r="H101" s="16"/>
      <c r="I101" s="16"/>
      <c r="N101" s="16">
        <v>1</v>
      </c>
      <c r="W101" s="16">
        <v>1</v>
      </c>
      <c r="AG101" s="16"/>
      <c r="AH101" s="16">
        <v>100</v>
      </c>
      <c r="AI101" s="16">
        <f>SUM(Tabela1[[#This Row],[APEC]:[ZE]])</f>
        <v>3</v>
      </c>
    </row>
    <row r="102" spans="1:35" x14ac:dyDescent="0.25">
      <c r="A102" s="14" t="s">
        <v>101</v>
      </c>
      <c r="D102" s="16"/>
      <c r="E102" s="16"/>
      <c r="F102" s="16"/>
      <c r="G102" s="16"/>
      <c r="H102" s="16"/>
      <c r="I102" s="16"/>
      <c r="J102" s="16">
        <v>1</v>
      </c>
      <c r="N102" s="16">
        <v>1</v>
      </c>
      <c r="U102" s="16">
        <v>1</v>
      </c>
      <c r="W102" s="16">
        <v>1</v>
      </c>
      <c r="X102" s="16">
        <v>1</v>
      </c>
      <c r="Z102" s="16">
        <v>1</v>
      </c>
      <c r="AC102" s="16">
        <v>1</v>
      </c>
      <c r="AG102" s="16" t="s">
        <v>271</v>
      </c>
      <c r="AH102" s="16">
        <v>101</v>
      </c>
      <c r="AI102" s="16">
        <f>SUM(Tabela1[[#This Row],[APEC]:[ZE]])</f>
        <v>7</v>
      </c>
    </row>
    <row r="103" spans="1:35" x14ac:dyDescent="0.25">
      <c r="A103" s="14" t="s">
        <v>102</v>
      </c>
      <c r="D103" s="16"/>
      <c r="E103" s="16"/>
      <c r="F103" s="16"/>
      <c r="G103" s="16"/>
      <c r="H103" s="16"/>
      <c r="I103" s="16"/>
      <c r="J103" s="16">
        <v>1</v>
      </c>
      <c r="N103" s="16">
        <v>1</v>
      </c>
      <c r="W103" s="16">
        <v>1</v>
      </c>
      <c r="X103" s="16">
        <v>1</v>
      </c>
      <c r="AG103" s="16"/>
      <c r="AH103" s="16">
        <v>102</v>
      </c>
      <c r="AI103" s="16">
        <f>SUM(Tabela1[[#This Row],[APEC]:[ZE]])</f>
        <v>4</v>
      </c>
    </row>
    <row r="104" spans="1:35" x14ac:dyDescent="0.25">
      <c r="A104" s="14" t="s">
        <v>103</v>
      </c>
      <c r="D104" s="16"/>
      <c r="E104" s="16"/>
      <c r="F104" s="16"/>
      <c r="G104" s="16"/>
      <c r="H104" s="16"/>
      <c r="I104" s="16"/>
      <c r="AG104" s="16"/>
      <c r="AH104" s="16">
        <v>103</v>
      </c>
      <c r="AI104" s="16">
        <f>SUM(Tabela1[[#This Row],[APEC]:[ZE]])</f>
        <v>0</v>
      </c>
    </row>
    <row r="105" spans="1:35" x14ac:dyDescent="0.25">
      <c r="A105" s="19" t="s">
        <v>104</v>
      </c>
      <c r="B105" s="18"/>
      <c r="C105" s="18"/>
      <c r="D105" s="16"/>
      <c r="E105" s="18"/>
      <c r="F105" s="16"/>
      <c r="G105" s="16"/>
      <c r="H105" s="16"/>
      <c r="I105" s="16"/>
      <c r="AG105" s="16"/>
      <c r="AH105" s="16">
        <v>104</v>
      </c>
      <c r="AI105" s="16">
        <f>SUM(Tabela1[[#This Row],[APEC]:[ZE]])</f>
        <v>0</v>
      </c>
    </row>
    <row r="106" spans="1:35" x14ac:dyDescent="0.25">
      <c r="A106" s="17" t="s">
        <v>105</v>
      </c>
      <c r="B106" s="18"/>
      <c r="C106" s="18"/>
      <c r="D106" s="16"/>
      <c r="E106" s="18"/>
      <c r="F106" s="16"/>
      <c r="G106" s="16"/>
      <c r="H106" s="16"/>
      <c r="I106" s="16"/>
      <c r="AG106" s="16"/>
      <c r="AH106" s="16">
        <v>105</v>
      </c>
      <c r="AI106" s="16">
        <f>SUM(Tabela1[[#This Row],[APEC]:[ZE]])</f>
        <v>0</v>
      </c>
    </row>
    <row r="107" spans="1:35" x14ac:dyDescent="0.25">
      <c r="A107" s="17" t="s">
        <v>106</v>
      </c>
      <c r="B107" s="18"/>
      <c r="C107" s="18"/>
      <c r="D107" s="16"/>
      <c r="E107" s="18"/>
      <c r="F107" s="16"/>
      <c r="G107" s="16"/>
      <c r="H107" s="16"/>
      <c r="I107" s="16"/>
      <c r="AG107" s="16"/>
      <c r="AH107" s="16">
        <v>106</v>
      </c>
      <c r="AI107" s="16">
        <f>SUM(Tabela1[[#This Row],[APEC]:[ZE]])</f>
        <v>0</v>
      </c>
    </row>
    <row r="108" spans="1:35" x14ac:dyDescent="0.25">
      <c r="A108" s="17" t="s">
        <v>107</v>
      </c>
      <c r="B108" s="18"/>
      <c r="C108" s="18"/>
      <c r="D108" s="16"/>
      <c r="E108" s="18"/>
      <c r="F108" s="16"/>
      <c r="G108" s="16"/>
      <c r="H108" s="16"/>
      <c r="I108" s="16"/>
      <c r="AG108" s="16"/>
      <c r="AH108" s="16">
        <v>107</v>
      </c>
      <c r="AI108" s="16">
        <f>SUM(Tabela1[[#This Row],[APEC]:[ZE]])</f>
        <v>0</v>
      </c>
    </row>
    <row r="109" spans="1:35" x14ac:dyDescent="0.25">
      <c r="A109" s="14" t="s">
        <v>108</v>
      </c>
      <c r="D109" s="16"/>
      <c r="E109" s="16"/>
      <c r="F109" s="16"/>
      <c r="G109" s="16"/>
      <c r="H109" s="16"/>
      <c r="I109" s="16"/>
      <c r="AG109" s="16"/>
      <c r="AH109" s="16">
        <v>108</v>
      </c>
      <c r="AI109" s="16">
        <f>SUM(Tabela1[[#This Row],[APEC]:[ZE]])</f>
        <v>0</v>
      </c>
    </row>
    <row r="110" spans="1:35" x14ac:dyDescent="0.25">
      <c r="A110" s="17" t="s">
        <v>109</v>
      </c>
      <c r="B110" s="18"/>
      <c r="C110" s="18"/>
      <c r="D110" s="16"/>
      <c r="E110" s="18"/>
      <c r="F110" s="16"/>
      <c r="G110" s="16"/>
      <c r="H110" s="16"/>
      <c r="I110" s="16"/>
      <c r="AG110" s="16"/>
      <c r="AH110" s="16">
        <v>109</v>
      </c>
      <c r="AI110" s="16">
        <f>SUM(Tabela1[[#This Row],[APEC]:[ZE]])</f>
        <v>0</v>
      </c>
    </row>
    <row r="111" spans="1:35" x14ac:dyDescent="0.25">
      <c r="A111" s="17" t="s">
        <v>110</v>
      </c>
      <c r="B111" s="18"/>
      <c r="C111" s="18"/>
      <c r="D111" s="16"/>
      <c r="E111" s="18"/>
      <c r="F111" s="16"/>
      <c r="G111" s="16"/>
      <c r="H111" s="16"/>
      <c r="I111" s="16"/>
      <c r="AG111" s="16"/>
      <c r="AH111" s="16">
        <v>110</v>
      </c>
      <c r="AI111" s="16">
        <f>SUM(Tabela1[[#This Row],[APEC]:[ZE]])</f>
        <v>0</v>
      </c>
    </row>
    <row r="112" spans="1:35" x14ac:dyDescent="0.25">
      <c r="A112" s="17" t="s">
        <v>111</v>
      </c>
      <c r="B112" s="18"/>
      <c r="C112" s="18"/>
      <c r="D112" s="16"/>
      <c r="E112" s="18"/>
      <c r="F112" s="16"/>
      <c r="G112" s="16"/>
      <c r="H112" s="16"/>
      <c r="I112" s="16"/>
      <c r="AG112" s="16"/>
      <c r="AH112" s="16">
        <v>111</v>
      </c>
      <c r="AI112" s="16">
        <f>SUM(Tabela1[[#This Row],[APEC]:[ZE]])</f>
        <v>0</v>
      </c>
    </row>
    <row r="113" spans="1:35" x14ac:dyDescent="0.25">
      <c r="A113" s="17" t="s">
        <v>112</v>
      </c>
      <c r="B113" s="18"/>
      <c r="C113" s="18"/>
      <c r="D113" s="16"/>
      <c r="E113" s="18"/>
      <c r="F113" s="16"/>
      <c r="G113" s="16"/>
      <c r="H113" s="16"/>
      <c r="I113" s="16"/>
      <c r="AG113" s="16"/>
      <c r="AH113" s="16">
        <v>112</v>
      </c>
      <c r="AI113" s="16">
        <f>SUM(Tabela1[[#This Row],[APEC]:[ZE]])</f>
        <v>0</v>
      </c>
    </row>
    <row r="114" spans="1:35" x14ac:dyDescent="0.25">
      <c r="A114" s="14" t="s">
        <v>113</v>
      </c>
      <c r="D114" s="16"/>
      <c r="E114" s="16"/>
      <c r="F114" s="16"/>
      <c r="G114" s="16"/>
      <c r="H114" s="16"/>
      <c r="I114" s="16"/>
      <c r="J114" s="16">
        <v>1</v>
      </c>
      <c r="N114" s="16">
        <v>1</v>
      </c>
      <c r="AG114" s="16"/>
      <c r="AH114" s="16">
        <v>113</v>
      </c>
      <c r="AI114" s="16">
        <f>SUM(Tabela1[[#This Row],[APEC]:[ZE]])</f>
        <v>2</v>
      </c>
    </row>
    <row r="115" spans="1:35" x14ac:dyDescent="0.25">
      <c r="A115" s="17" t="s">
        <v>114</v>
      </c>
      <c r="B115" s="18"/>
      <c r="C115" s="18"/>
      <c r="D115" s="16"/>
      <c r="E115" s="18"/>
      <c r="F115" s="16"/>
      <c r="G115" s="16"/>
      <c r="H115" s="16"/>
      <c r="I115" s="16"/>
      <c r="AG115" s="16"/>
      <c r="AH115" s="16">
        <v>114</v>
      </c>
      <c r="AI115" s="16">
        <f>SUM(Tabela1[[#This Row],[APEC]:[ZE]])</f>
        <v>0</v>
      </c>
    </row>
    <row r="116" spans="1:35" x14ac:dyDescent="0.25">
      <c r="A116" s="14" t="s">
        <v>115</v>
      </c>
      <c r="D116" s="16"/>
      <c r="E116" s="16"/>
      <c r="F116" s="16"/>
      <c r="G116" s="16"/>
      <c r="H116" s="16"/>
      <c r="I116" s="16"/>
      <c r="J116" s="16">
        <v>1</v>
      </c>
      <c r="N116" s="16">
        <v>1</v>
      </c>
      <c r="AG116" s="16"/>
      <c r="AH116" s="16">
        <v>115</v>
      </c>
      <c r="AI116" s="16">
        <f>SUM(Tabela1[[#This Row],[APEC]:[ZE]])</f>
        <v>2</v>
      </c>
    </row>
    <row r="117" spans="1:35" x14ac:dyDescent="0.25">
      <c r="A117" s="17" t="s">
        <v>116</v>
      </c>
      <c r="B117" s="18"/>
      <c r="C117" s="18"/>
      <c r="D117" s="16"/>
      <c r="E117" s="18"/>
      <c r="F117" s="16"/>
      <c r="G117" s="16"/>
      <c r="H117" s="16"/>
      <c r="I117" s="16"/>
      <c r="AG117" s="16"/>
      <c r="AH117" s="16">
        <v>116</v>
      </c>
      <c r="AI117" s="16">
        <f>SUM(Tabela1[[#This Row],[APEC]:[ZE]])</f>
        <v>0</v>
      </c>
    </row>
    <row r="118" spans="1:35" x14ac:dyDescent="0.25">
      <c r="A118" s="14" t="s">
        <v>117</v>
      </c>
      <c r="D118" s="16"/>
      <c r="E118" s="16"/>
      <c r="F118" s="16"/>
      <c r="G118" s="16"/>
      <c r="H118" s="16"/>
      <c r="I118" s="16"/>
      <c r="AG118" s="16"/>
      <c r="AH118" s="16">
        <v>117</v>
      </c>
      <c r="AI118" s="16">
        <f>SUM(Tabela1[[#This Row],[APEC]:[ZE]])</f>
        <v>0</v>
      </c>
    </row>
    <row r="119" spans="1:35" x14ac:dyDescent="0.25">
      <c r="A119" s="17" t="s">
        <v>118</v>
      </c>
      <c r="B119" s="18"/>
      <c r="C119" s="18"/>
      <c r="D119" s="16"/>
      <c r="E119" s="18"/>
      <c r="F119" s="16"/>
      <c r="G119" s="16"/>
      <c r="H119" s="16"/>
      <c r="I119" s="16"/>
      <c r="AG119" s="16"/>
      <c r="AH119" s="16">
        <v>118</v>
      </c>
      <c r="AI119" s="16">
        <f>SUM(Tabela1[[#This Row],[APEC]:[ZE]])</f>
        <v>0</v>
      </c>
    </row>
    <row r="120" spans="1:35" x14ac:dyDescent="0.25">
      <c r="A120" s="14" t="s">
        <v>119</v>
      </c>
      <c r="D120" s="16"/>
      <c r="E120" s="16"/>
      <c r="F120" s="16"/>
      <c r="G120" s="16"/>
      <c r="H120" s="16"/>
      <c r="I120" s="16"/>
      <c r="X120" s="16">
        <v>1</v>
      </c>
      <c r="AG120" s="16"/>
      <c r="AH120" s="16">
        <v>119</v>
      </c>
      <c r="AI120" s="16">
        <f>SUM(Tabela1[[#This Row],[APEC]:[ZE]])</f>
        <v>1</v>
      </c>
    </row>
    <row r="121" spans="1:35" x14ac:dyDescent="0.25">
      <c r="A121" s="17" t="s">
        <v>120</v>
      </c>
      <c r="B121" s="18"/>
      <c r="C121" s="18"/>
      <c r="D121" s="16"/>
      <c r="E121" s="18"/>
      <c r="F121" s="16"/>
      <c r="G121" s="16"/>
      <c r="H121" s="16"/>
      <c r="I121" s="16"/>
      <c r="AG121" s="16"/>
      <c r="AH121" s="16">
        <v>120</v>
      </c>
      <c r="AI121" s="16">
        <f>SUM(Tabela1[[#This Row],[APEC]:[ZE]])</f>
        <v>0</v>
      </c>
    </row>
    <row r="122" spans="1:35" x14ac:dyDescent="0.25">
      <c r="A122" s="17" t="s">
        <v>121</v>
      </c>
      <c r="B122" s="18"/>
      <c r="C122" s="18"/>
      <c r="D122" s="16"/>
      <c r="E122" s="18"/>
      <c r="F122" s="16"/>
      <c r="G122" s="16"/>
      <c r="H122" s="16"/>
      <c r="I122" s="16"/>
      <c r="AG122" s="16"/>
      <c r="AH122" s="16">
        <v>121</v>
      </c>
      <c r="AI122" s="16">
        <f>SUM(Tabela1[[#This Row],[APEC]:[ZE]])</f>
        <v>0</v>
      </c>
    </row>
    <row r="123" spans="1:35" x14ac:dyDescent="0.25">
      <c r="A123" s="14" t="s">
        <v>122</v>
      </c>
      <c r="D123" s="16"/>
      <c r="E123" s="16"/>
      <c r="F123" s="16"/>
      <c r="G123" s="16"/>
      <c r="H123" s="16"/>
      <c r="I123" s="16"/>
      <c r="J123" s="16">
        <v>1</v>
      </c>
      <c r="K123" s="16">
        <v>1</v>
      </c>
      <c r="N123" s="16">
        <v>1</v>
      </c>
      <c r="W123" s="16">
        <v>1</v>
      </c>
      <c r="X123" s="16">
        <v>1</v>
      </c>
      <c r="AG123" s="16"/>
      <c r="AH123" s="16">
        <v>122</v>
      </c>
      <c r="AI123" s="16">
        <f>SUM(Tabela1[[#This Row],[APEC]:[ZE]])</f>
        <v>5</v>
      </c>
    </row>
    <row r="124" spans="1:35" x14ac:dyDescent="0.25">
      <c r="A124" s="17" t="s">
        <v>123</v>
      </c>
      <c r="B124" s="18"/>
      <c r="C124" s="18"/>
      <c r="D124" s="16"/>
      <c r="E124" s="18"/>
      <c r="F124" s="16"/>
      <c r="G124" s="16"/>
      <c r="H124" s="16"/>
      <c r="I124" s="16"/>
      <c r="AG124" s="16"/>
      <c r="AH124" s="16">
        <v>123</v>
      </c>
      <c r="AI124" s="16">
        <f>SUM(Tabela1[[#This Row],[APEC]:[ZE]])</f>
        <v>0</v>
      </c>
    </row>
    <row r="125" spans="1:35" x14ac:dyDescent="0.25">
      <c r="A125" s="14" t="s">
        <v>124</v>
      </c>
      <c r="D125" s="16"/>
      <c r="E125" s="16"/>
      <c r="F125" s="16"/>
      <c r="G125" s="16"/>
      <c r="H125" s="16"/>
      <c r="I125" s="16"/>
      <c r="N125" s="16">
        <v>1</v>
      </c>
      <c r="AG125" s="16"/>
      <c r="AH125" s="16">
        <v>124</v>
      </c>
      <c r="AI125" s="16">
        <f>SUM(Tabela1[[#This Row],[APEC]:[ZE]])</f>
        <v>1</v>
      </c>
    </row>
    <row r="126" spans="1:35" x14ac:dyDescent="0.25">
      <c r="A126" s="17" t="s">
        <v>125</v>
      </c>
      <c r="B126" s="18"/>
      <c r="C126" s="18"/>
      <c r="D126" s="16"/>
      <c r="E126" s="18"/>
      <c r="F126" s="16"/>
      <c r="G126" s="16"/>
      <c r="H126" s="16"/>
      <c r="I126" s="16"/>
      <c r="J126" s="16">
        <v>1</v>
      </c>
      <c r="N126" s="16">
        <v>1</v>
      </c>
      <c r="AG126" s="16"/>
      <c r="AH126" s="16">
        <v>125</v>
      </c>
      <c r="AI126" s="16">
        <f>SUM(Tabela1[[#This Row],[APEC]:[ZE]])</f>
        <v>2</v>
      </c>
    </row>
    <row r="127" spans="1:35" x14ac:dyDescent="0.25">
      <c r="A127" s="14" t="s">
        <v>126</v>
      </c>
      <c r="D127" s="16"/>
      <c r="E127" s="16"/>
      <c r="F127" s="16"/>
      <c r="G127" s="16"/>
      <c r="H127" s="16"/>
      <c r="I127" s="16"/>
      <c r="J127" s="16">
        <v>1</v>
      </c>
      <c r="N127" s="16">
        <v>1</v>
      </c>
      <c r="AG127" s="16"/>
      <c r="AH127" s="16">
        <v>126</v>
      </c>
      <c r="AI127" s="16">
        <f>SUM(Tabela1[[#This Row],[APEC]:[ZE]])</f>
        <v>2</v>
      </c>
    </row>
    <row r="128" spans="1:35" x14ac:dyDescent="0.25">
      <c r="A128" s="14" t="s">
        <v>127</v>
      </c>
      <c r="D128" s="16">
        <v>1</v>
      </c>
      <c r="E128" s="16"/>
      <c r="F128" s="16"/>
      <c r="G128" s="16"/>
      <c r="H128" s="16"/>
      <c r="I128" s="16"/>
      <c r="J128" s="16">
        <v>1</v>
      </c>
      <c r="K128" s="16">
        <v>1</v>
      </c>
      <c r="N128" s="16">
        <v>1</v>
      </c>
      <c r="O128" s="16">
        <v>1</v>
      </c>
      <c r="W128" s="16">
        <v>1</v>
      </c>
      <c r="X128" s="16">
        <v>1</v>
      </c>
      <c r="AA128" s="16">
        <v>1</v>
      </c>
      <c r="AG128" s="16" t="s">
        <v>285</v>
      </c>
      <c r="AH128" s="16">
        <v>127</v>
      </c>
      <c r="AI128" s="16">
        <f>SUM(Tabela1[[#This Row],[APEC]:[ZE]])</f>
        <v>8</v>
      </c>
    </row>
    <row r="129" spans="1:35" x14ac:dyDescent="0.25">
      <c r="A129" s="14" t="s">
        <v>128</v>
      </c>
      <c r="B129" s="16">
        <v>1</v>
      </c>
      <c r="C129" s="16">
        <v>1</v>
      </c>
      <c r="D129" s="16"/>
      <c r="E129" s="16"/>
      <c r="F129" s="16"/>
      <c r="G129" s="16"/>
      <c r="H129" s="16"/>
      <c r="I129" s="16"/>
      <c r="J129" s="16">
        <v>1</v>
      </c>
      <c r="N129" s="16">
        <v>1</v>
      </c>
      <c r="O129" s="16">
        <v>1</v>
      </c>
      <c r="W129" s="16">
        <v>1</v>
      </c>
      <c r="X129" s="16">
        <v>1</v>
      </c>
      <c r="AG129" s="16" t="s">
        <v>282</v>
      </c>
      <c r="AH129" s="16">
        <v>128</v>
      </c>
      <c r="AI129" s="16">
        <f>SUM(Tabela1[[#This Row],[APEC]:[ZE]])</f>
        <v>7</v>
      </c>
    </row>
    <row r="130" spans="1:35" x14ac:dyDescent="0.25">
      <c r="A130" s="14" t="s">
        <v>129</v>
      </c>
      <c r="D130" s="16"/>
      <c r="E130" s="16"/>
      <c r="F130" s="16"/>
      <c r="G130" s="16"/>
      <c r="H130" s="16"/>
      <c r="I130" s="16"/>
      <c r="N130" s="16">
        <v>1</v>
      </c>
      <c r="AG130" s="16"/>
      <c r="AH130" s="16">
        <v>129</v>
      </c>
      <c r="AI130" s="16">
        <f>SUM(Tabela1[[#This Row],[APEC]:[ZE]])</f>
        <v>1</v>
      </c>
    </row>
    <row r="131" spans="1:35" x14ac:dyDescent="0.25">
      <c r="A131" s="14" t="s">
        <v>130</v>
      </c>
      <c r="D131" s="16"/>
      <c r="E131" s="16"/>
      <c r="F131" s="16"/>
      <c r="G131" s="16"/>
      <c r="H131" s="16"/>
      <c r="I131" s="16"/>
      <c r="J131" s="16">
        <v>1</v>
      </c>
      <c r="N131" s="16">
        <v>1</v>
      </c>
      <c r="X131" s="16">
        <v>1</v>
      </c>
      <c r="Y131" s="16">
        <v>1</v>
      </c>
      <c r="AG131" s="16"/>
      <c r="AH131" s="16">
        <v>130</v>
      </c>
      <c r="AI131" s="16">
        <f>SUM(Tabela1[[#This Row],[APEC]:[ZE]])</f>
        <v>4</v>
      </c>
    </row>
    <row r="132" spans="1:35" x14ac:dyDescent="0.25">
      <c r="A132" s="14" t="s">
        <v>131</v>
      </c>
      <c r="D132" s="16"/>
      <c r="E132" s="16"/>
      <c r="F132" s="16"/>
      <c r="G132" s="16"/>
      <c r="H132" s="16"/>
      <c r="I132" s="16"/>
      <c r="J132" s="16">
        <v>1</v>
      </c>
      <c r="N132" s="16">
        <v>1</v>
      </c>
      <c r="X132" s="16">
        <v>1</v>
      </c>
      <c r="Y132" s="16">
        <v>1</v>
      </c>
      <c r="AG132" s="16"/>
      <c r="AH132" s="16">
        <v>131</v>
      </c>
      <c r="AI132" s="16">
        <f>SUM(Tabela1[[#This Row],[APEC]:[ZE]])</f>
        <v>4</v>
      </c>
    </row>
    <row r="133" spans="1:35" x14ac:dyDescent="0.25">
      <c r="A133" s="14" t="s">
        <v>132</v>
      </c>
      <c r="D133" s="16"/>
      <c r="E133" s="16"/>
      <c r="F133" s="16"/>
      <c r="G133" s="16"/>
      <c r="H133" s="16"/>
      <c r="I133" s="16"/>
      <c r="J133" s="16">
        <v>1</v>
      </c>
      <c r="N133" s="16">
        <v>1</v>
      </c>
      <c r="U133" s="16">
        <v>1</v>
      </c>
      <c r="W133" s="16">
        <v>1</v>
      </c>
      <c r="X133" s="16">
        <v>1</v>
      </c>
      <c r="AC133" s="16">
        <v>1</v>
      </c>
      <c r="AF133" s="16">
        <v>1</v>
      </c>
      <c r="AG133" s="16" t="s">
        <v>271</v>
      </c>
      <c r="AH133" s="16">
        <v>132</v>
      </c>
      <c r="AI133" s="16">
        <f>SUM(Tabela1[[#This Row],[APEC]:[ZE]])</f>
        <v>7</v>
      </c>
    </row>
    <row r="134" spans="1:35" x14ac:dyDescent="0.25">
      <c r="A134" s="14" t="s">
        <v>133</v>
      </c>
      <c r="D134" s="16"/>
      <c r="E134" s="16"/>
      <c r="F134" s="16"/>
      <c r="G134" s="16"/>
      <c r="H134" s="16"/>
      <c r="I134" s="16"/>
      <c r="N134" s="16">
        <v>1</v>
      </c>
      <c r="AG134" s="16"/>
      <c r="AH134" s="16">
        <v>133</v>
      </c>
      <c r="AI134" s="16">
        <f>SUM(Tabela1[[#This Row],[APEC]:[ZE]])</f>
        <v>1</v>
      </c>
    </row>
    <row r="135" spans="1:35" x14ac:dyDescent="0.25">
      <c r="A135" s="14" t="s">
        <v>134</v>
      </c>
      <c r="D135" s="16"/>
      <c r="E135" s="16"/>
      <c r="F135" s="16"/>
      <c r="G135" s="16"/>
      <c r="H135" s="16"/>
      <c r="I135" s="16"/>
      <c r="J135" s="16">
        <v>1</v>
      </c>
      <c r="L135" s="16">
        <v>1</v>
      </c>
      <c r="N135" s="16">
        <v>1</v>
      </c>
      <c r="U135" s="16">
        <v>1</v>
      </c>
      <c r="W135" s="16">
        <v>1</v>
      </c>
      <c r="X135" s="16">
        <v>1</v>
      </c>
      <c r="Z135" s="16">
        <v>1</v>
      </c>
      <c r="AG135" s="16" t="s">
        <v>290</v>
      </c>
      <c r="AH135" s="16">
        <v>134</v>
      </c>
      <c r="AI135" s="16">
        <f>SUM(Tabela1[[#This Row],[APEC]:[ZE]])</f>
        <v>7</v>
      </c>
    </row>
    <row r="136" spans="1:35" x14ac:dyDescent="0.25">
      <c r="A136" s="14" t="s">
        <v>135</v>
      </c>
      <c r="D136" s="16"/>
      <c r="E136" s="16"/>
      <c r="F136" s="16"/>
      <c r="G136" s="16"/>
      <c r="H136" s="16"/>
      <c r="I136" s="16"/>
      <c r="J136" s="16">
        <v>1</v>
      </c>
      <c r="N136" s="16">
        <v>1</v>
      </c>
      <c r="U136" s="16">
        <v>1</v>
      </c>
      <c r="W136" s="16">
        <v>1</v>
      </c>
      <c r="X136" s="16">
        <v>1</v>
      </c>
      <c r="AG136" s="16"/>
      <c r="AH136" s="16">
        <v>135</v>
      </c>
      <c r="AI136" s="16">
        <f>SUM(Tabela1[[#This Row],[APEC]:[ZE]])</f>
        <v>5</v>
      </c>
    </row>
    <row r="137" spans="1:35" x14ac:dyDescent="0.25">
      <c r="A137" s="14" t="s">
        <v>136</v>
      </c>
      <c r="D137" s="16"/>
      <c r="E137" s="16"/>
      <c r="F137" s="16"/>
      <c r="G137" s="16"/>
      <c r="H137" s="16"/>
      <c r="I137" s="16"/>
      <c r="J137" s="16">
        <v>1</v>
      </c>
      <c r="N137" s="16">
        <v>1</v>
      </c>
      <c r="O137" s="16">
        <v>1</v>
      </c>
      <c r="P137" s="16">
        <v>1</v>
      </c>
      <c r="U137" s="16">
        <v>1</v>
      </c>
      <c r="W137" s="16">
        <v>1</v>
      </c>
      <c r="X137" s="16">
        <v>1</v>
      </c>
      <c r="Z137" s="16">
        <v>1</v>
      </c>
      <c r="AC137" s="16">
        <v>1</v>
      </c>
      <c r="AF137" s="16">
        <v>1</v>
      </c>
      <c r="AG137" s="16" t="s">
        <v>271</v>
      </c>
      <c r="AH137" s="16">
        <v>136</v>
      </c>
      <c r="AI137" s="16">
        <f>SUM(Tabela1[[#This Row],[APEC]:[ZE]])</f>
        <v>10</v>
      </c>
    </row>
    <row r="138" spans="1:35" x14ac:dyDescent="0.25">
      <c r="A138" s="14" t="s">
        <v>137</v>
      </c>
      <c r="D138" s="16"/>
      <c r="E138" s="16"/>
      <c r="F138" s="16"/>
      <c r="G138" s="16">
        <v>1</v>
      </c>
      <c r="H138" s="16"/>
      <c r="I138" s="16"/>
      <c r="J138" s="16">
        <v>1</v>
      </c>
      <c r="K138" s="16">
        <v>1</v>
      </c>
      <c r="N138" s="16">
        <v>1</v>
      </c>
      <c r="V138" s="16">
        <v>1</v>
      </c>
      <c r="W138" s="16">
        <v>1</v>
      </c>
      <c r="X138" s="16">
        <v>1</v>
      </c>
      <c r="AG138" s="16" t="s">
        <v>286</v>
      </c>
      <c r="AH138" s="16">
        <v>137</v>
      </c>
      <c r="AI138" s="16">
        <f>SUM(Tabela1[[#This Row],[APEC]:[ZE]])</f>
        <v>7</v>
      </c>
    </row>
    <row r="139" spans="1:35" x14ac:dyDescent="0.25">
      <c r="A139" s="14" t="s">
        <v>138</v>
      </c>
      <c r="B139" s="16">
        <v>1</v>
      </c>
      <c r="D139" s="16"/>
      <c r="E139" s="16"/>
      <c r="F139" s="16"/>
      <c r="G139" s="16"/>
      <c r="H139" s="16"/>
      <c r="I139" s="16"/>
      <c r="J139" s="16">
        <v>1</v>
      </c>
      <c r="N139" s="16">
        <v>1</v>
      </c>
      <c r="O139" s="16">
        <v>1</v>
      </c>
      <c r="P139" s="16">
        <v>1</v>
      </c>
      <c r="U139" s="16">
        <v>1</v>
      </c>
      <c r="W139" s="16">
        <v>1</v>
      </c>
      <c r="X139" s="16">
        <v>1</v>
      </c>
      <c r="AG139" s="16"/>
      <c r="AH139" s="16">
        <v>138</v>
      </c>
      <c r="AI139" s="16">
        <f>SUM(Tabela1[[#This Row],[APEC]:[ZE]])</f>
        <v>8</v>
      </c>
    </row>
    <row r="140" spans="1:35" x14ac:dyDescent="0.25">
      <c r="A140" s="14" t="s">
        <v>139</v>
      </c>
      <c r="D140" s="16"/>
      <c r="E140" s="16"/>
      <c r="F140" s="16"/>
      <c r="G140" s="16"/>
      <c r="H140" s="16"/>
      <c r="I140" s="16"/>
      <c r="AG140" s="16"/>
      <c r="AH140" s="16">
        <v>139</v>
      </c>
      <c r="AI140" s="16">
        <f>SUM(Tabela1[[#This Row],[APEC]:[ZE]])</f>
        <v>0</v>
      </c>
    </row>
    <row r="141" spans="1:35" x14ac:dyDescent="0.25">
      <c r="A141" s="14" t="s">
        <v>140</v>
      </c>
      <c r="D141" s="16"/>
      <c r="E141" s="16"/>
      <c r="F141" s="16"/>
      <c r="G141" s="16"/>
      <c r="H141" s="16"/>
      <c r="I141" s="16"/>
      <c r="J141" s="16">
        <v>1</v>
      </c>
      <c r="N141" s="16">
        <v>1</v>
      </c>
      <c r="W141" s="16">
        <v>1</v>
      </c>
      <c r="X141" s="16">
        <v>1</v>
      </c>
      <c r="AG141" s="16"/>
      <c r="AH141" s="16">
        <v>140</v>
      </c>
      <c r="AI141" s="16">
        <f>SUM(Tabela1[[#This Row],[APEC]:[ZE]])</f>
        <v>4</v>
      </c>
    </row>
    <row r="142" spans="1:35" x14ac:dyDescent="0.25">
      <c r="A142" s="19" t="s">
        <v>141</v>
      </c>
      <c r="B142" s="18"/>
      <c r="C142" s="18"/>
      <c r="D142" s="16"/>
      <c r="E142" s="18"/>
      <c r="F142" s="16"/>
      <c r="G142" s="16"/>
      <c r="H142" s="16"/>
      <c r="I142" s="16"/>
      <c r="J142" s="16">
        <v>1</v>
      </c>
      <c r="N142" s="16">
        <v>1</v>
      </c>
      <c r="AG142" s="16"/>
      <c r="AH142" s="16">
        <v>141</v>
      </c>
      <c r="AI142" s="16">
        <f>SUM(Tabela1[[#This Row],[APEC]:[ZE]])</f>
        <v>2</v>
      </c>
    </row>
    <row r="143" spans="1:35" x14ac:dyDescent="0.25">
      <c r="A143" s="14" t="s">
        <v>142</v>
      </c>
      <c r="D143" s="16"/>
      <c r="E143" s="16"/>
      <c r="F143" s="16"/>
      <c r="G143" s="16"/>
      <c r="H143" s="16"/>
      <c r="I143" s="16"/>
      <c r="J143" s="16">
        <v>1</v>
      </c>
      <c r="N143" s="16">
        <v>1</v>
      </c>
      <c r="W143" s="16">
        <v>1</v>
      </c>
      <c r="X143" s="16">
        <v>1</v>
      </c>
      <c r="Y143" s="16">
        <v>1</v>
      </c>
      <c r="AG143" s="16"/>
      <c r="AH143" s="16">
        <v>142</v>
      </c>
      <c r="AI143" s="16">
        <f>SUM(Tabela1[[#This Row],[APEC]:[ZE]])</f>
        <v>5</v>
      </c>
    </row>
    <row r="144" spans="1:35" x14ac:dyDescent="0.25">
      <c r="A144" s="14" t="s">
        <v>143</v>
      </c>
      <c r="C144" s="16">
        <v>1</v>
      </c>
      <c r="D144" s="16"/>
      <c r="E144" s="16"/>
      <c r="F144" s="16"/>
      <c r="G144" s="16"/>
      <c r="H144" s="16"/>
      <c r="I144" s="16"/>
      <c r="J144" s="16">
        <v>1</v>
      </c>
      <c r="N144" s="16">
        <v>1</v>
      </c>
      <c r="W144" s="16">
        <v>1</v>
      </c>
      <c r="X144" s="16">
        <v>1</v>
      </c>
      <c r="AG144" s="16" t="s">
        <v>282</v>
      </c>
      <c r="AH144" s="16">
        <v>143</v>
      </c>
      <c r="AI144" s="16">
        <f>SUM(Tabela1[[#This Row],[APEC]:[ZE]])</f>
        <v>5</v>
      </c>
    </row>
    <row r="145" spans="1:35" x14ac:dyDescent="0.25">
      <c r="A145" s="14" t="s">
        <v>144</v>
      </c>
      <c r="D145" s="16"/>
      <c r="E145" s="16"/>
      <c r="F145" s="16"/>
      <c r="G145" s="16"/>
      <c r="H145" s="16"/>
      <c r="I145" s="16"/>
      <c r="J145" s="16">
        <v>1</v>
      </c>
      <c r="K145" s="16">
        <v>1</v>
      </c>
      <c r="N145" s="16">
        <v>1</v>
      </c>
      <c r="W145" s="16">
        <v>1</v>
      </c>
      <c r="X145" s="16">
        <v>1</v>
      </c>
      <c r="AB145" s="16">
        <v>1</v>
      </c>
      <c r="AG145" s="16" t="s">
        <v>284</v>
      </c>
      <c r="AH145" s="16">
        <v>144</v>
      </c>
      <c r="AI145" s="16">
        <f>SUM(Tabela1[[#This Row],[APEC]:[ZE]])</f>
        <v>6</v>
      </c>
    </row>
    <row r="146" spans="1:35" x14ac:dyDescent="0.25">
      <c r="A146" s="14" t="s">
        <v>145</v>
      </c>
      <c r="D146" s="16"/>
      <c r="E146" s="16"/>
      <c r="F146" s="16"/>
      <c r="G146" s="16"/>
      <c r="H146" s="16"/>
      <c r="I146" s="16"/>
      <c r="J146" s="16">
        <v>1</v>
      </c>
      <c r="M146" s="16">
        <v>1</v>
      </c>
      <c r="N146" s="16">
        <v>1</v>
      </c>
      <c r="W146" s="16">
        <v>1</v>
      </c>
      <c r="X146" s="16">
        <v>1</v>
      </c>
      <c r="Z146" s="16">
        <v>1</v>
      </c>
      <c r="AC146" s="16">
        <v>1</v>
      </c>
      <c r="AF146" s="16">
        <v>1</v>
      </c>
      <c r="AG146" s="16" t="s">
        <v>271</v>
      </c>
      <c r="AH146" s="16">
        <v>145</v>
      </c>
      <c r="AI146" s="16">
        <f>SUM(Tabela1[[#This Row],[APEC]:[ZE]])</f>
        <v>8</v>
      </c>
    </row>
    <row r="147" spans="1:35" x14ac:dyDescent="0.25">
      <c r="A147" s="14" t="s">
        <v>146</v>
      </c>
      <c r="D147" s="16"/>
      <c r="E147" s="16"/>
      <c r="F147" s="16"/>
      <c r="G147" s="16"/>
      <c r="H147" s="16"/>
      <c r="I147" s="16"/>
      <c r="J147" s="16">
        <v>1</v>
      </c>
      <c r="N147" s="16">
        <v>1</v>
      </c>
      <c r="X147" s="16">
        <v>1</v>
      </c>
      <c r="AG147" s="16"/>
      <c r="AH147" s="16">
        <v>146</v>
      </c>
      <c r="AI147" s="16">
        <f>SUM(Tabela1[[#This Row],[APEC]:[ZE]])</f>
        <v>3</v>
      </c>
    </row>
    <row r="148" spans="1:35" x14ac:dyDescent="0.25">
      <c r="A148" s="14" t="s">
        <v>147</v>
      </c>
      <c r="D148" s="16"/>
      <c r="E148" s="16"/>
      <c r="F148" s="16"/>
      <c r="G148" s="16"/>
      <c r="H148" s="16"/>
      <c r="I148" s="16"/>
      <c r="J148" s="16">
        <v>1</v>
      </c>
      <c r="N148" s="16">
        <v>1</v>
      </c>
      <c r="W148" s="16">
        <v>1</v>
      </c>
      <c r="X148" s="16">
        <v>1</v>
      </c>
      <c r="AG148" s="16"/>
      <c r="AH148" s="16">
        <v>147</v>
      </c>
      <c r="AI148" s="16">
        <f>SUM(Tabela1[[#This Row],[APEC]:[ZE]])</f>
        <v>4</v>
      </c>
    </row>
    <row r="149" spans="1:35" x14ac:dyDescent="0.25">
      <c r="A149" s="14" t="s">
        <v>148</v>
      </c>
      <c r="D149" s="16"/>
      <c r="E149" s="16"/>
      <c r="F149" s="16"/>
      <c r="G149" s="16"/>
      <c r="H149" s="16"/>
      <c r="I149" s="16"/>
      <c r="J149" s="16">
        <v>1</v>
      </c>
      <c r="N149" s="16">
        <v>1</v>
      </c>
      <c r="X149" s="16">
        <v>1</v>
      </c>
      <c r="Y149" s="16">
        <v>1</v>
      </c>
      <c r="AE149" s="16">
        <v>1</v>
      </c>
      <c r="AG149" s="16" t="s">
        <v>293</v>
      </c>
      <c r="AH149" s="16">
        <v>148</v>
      </c>
      <c r="AI149" s="16">
        <f>SUM(Tabela1[[#This Row],[APEC]:[ZE]])</f>
        <v>5</v>
      </c>
    </row>
    <row r="150" spans="1:35" x14ac:dyDescent="0.25">
      <c r="A150" s="14" t="s">
        <v>149</v>
      </c>
      <c r="D150" s="16"/>
      <c r="E150" s="16"/>
      <c r="F150" s="16"/>
      <c r="G150" s="16"/>
      <c r="H150" s="16"/>
      <c r="I150" s="16"/>
      <c r="J150" s="16">
        <v>1</v>
      </c>
      <c r="L150" s="16">
        <v>1</v>
      </c>
      <c r="N150" s="16">
        <v>1</v>
      </c>
      <c r="W150" s="16">
        <v>1</v>
      </c>
      <c r="X150" s="16">
        <v>1</v>
      </c>
      <c r="AG150" s="16" t="s">
        <v>290</v>
      </c>
      <c r="AH150" s="16">
        <v>149</v>
      </c>
      <c r="AI150" s="16">
        <f>SUM(Tabela1[[#This Row],[APEC]:[ZE]])</f>
        <v>5</v>
      </c>
    </row>
    <row r="151" spans="1:35" x14ac:dyDescent="0.25">
      <c r="A151" s="14" t="s">
        <v>150</v>
      </c>
      <c r="D151" s="16"/>
      <c r="E151" s="16"/>
      <c r="F151" s="16"/>
      <c r="G151" s="16"/>
      <c r="H151" s="16"/>
      <c r="I151" s="16"/>
      <c r="J151" s="16">
        <v>1</v>
      </c>
      <c r="M151" s="16">
        <v>1</v>
      </c>
      <c r="N151" s="16">
        <v>1</v>
      </c>
      <c r="W151" s="16">
        <v>1</v>
      </c>
      <c r="X151" s="16">
        <v>1</v>
      </c>
      <c r="Z151" s="16">
        <v>1</v>
      </c>
      <c r="AC151" s="16">
        <v>1</v>
      </c>
      <c r="AF151" s="16">
        <v>1</v>
      </c>
      <c r="AG151" s="16" t="s">
        <v>271</v>
      </c>
      <c r="AH151" s="16">
        <v>150</v>
      </c>
      <c r="AI151" s="16">
        <f>SUM(Tabela1[[#This Row],[APEC]:[ZE]])</f>
        <v>8</v>
      </c>
    </row>
    <row r="152" spans="1:35" x14ac:dyDescent="0.25">
      <c r="A152" s="14" t="s">
        <v>151</v>
      </c>
      <c r="D152" s="16"/>
      <c r="E152" s="16"/>
      <c r="F152" s="16"/>
      <c r="G152" s="16"/>
      <c r="H152" s="16"/>
      <c r="I152" s="16"/>
      <c r="J152" s="16">
        <v>1</v>
      </c>
      <c r="N152" s="16">
        <v>1</v>
      </c>
      <c r="U152" s="16">
        <v>1</v>
      </c>
      <c r="W152" s="16">
        <v>1</v>
      </c>
      <c r="X152" s="16">
        <v>1</v>
      </c>
      <c r="Z152" s="16">
        <v>1</v>
      </c>
      <c r="AC152" s="16">
        <v>1</v>
      </c>
      <c r="AF152" s="16">
        <v>1</v>
      </c>
      <c r="AG152" s="16" t="s">
        <v>271</v>
      </c>
      <c r="AH152" s="16">
        <v>151</v>
      </c>
      <c r="AI152" s="16">
        <f>SUM(Tabela1[[#This Row],[APEC]:[ZE]])</f>
        <v>8</v>
      </c>
    </row>
    <row r="153" spans="1:35" x14ac:dyDescent="0.25">
      <c r="A153" s="14" t="s">
        <v>152</v>
      </c>
      <c r="D153" s="16"/>
      <c r="E153" s="16"/>
      <c r="F153" s="16"/>
      <c r="G153" s="16"/>
      <c r="H153" s="16"/>
      <c r="I153" s="16"/>
      <c r="N153" s="16">
        <v>1</v>
      </c>
      <c r="W153" s="16">
        <v>1</v>
      </c>
      <c r="AG153" s="16"/>
      <c r="AH153" s="16">
        <v>152</v>
      </c>
      <c r="AI153" s="16">
        <f>SUM(Tabela1[[#This Row],[APEC]:[ZE]])</f>
        <v>2</v>
      </c>
    </row>
    <row r="154" spans="1:35" x14ac:dyDescent="0.25">
      <c r="A154" s="14" t="s">
        <v>153</v>
      </c>
      <c r="D154" s="16"/>
      <c r="E154" s="16"/>
      <c r="F154" s="16"/>
      <c r="G154" s="16"/>
      <c r="H154" s="16"/>
      <c r="I154" s="16"/>
      <c r="J154" s="16">
        <v>1</v>
      </c>
      <c r="N154" s="16">
        <v>1</v>
      </c>
      <c r="W154" s="16">
        <v>1</v>
      </c>
      <c r="X154" s="16">
        <v>1</v>
      </c>
      <c r="AG154" s="16"/>
      <c r="AH154" s="16">
        <v>153</v>
      </c>
      <c r="AI154" s="16">
        <f>SUM(Tabela1[[#This Row],[APEC]:[ZE]])</f>
        <v>4</v>
      </c>
    </row>
    <row r="155" spans="1:35" x14ac:dyDescent="0.25">
      <c r="A155" s="14" t="s">
        <v>154</v>
      </c>
      <c r="D155" s="16"/>
      <c r="E155" s="16"/>
      <c r="F155" s="16"/>
      <c r="G155" s="16"/>
      <c r="H155" s="16"/>
      <c r="I155" s="16"/>
      <c r="J155" s="16">
        <v>1</v>
      </c>
      <c r="N155" s="16">
        <v>1</v>
      </c>
      <c r="W155" s="16">
        <v>1</v>
      </c>
      <c r="X155" s="16">
        <v>1</v>
      </c>
      <c r="AB155" s="16">
        <v>1</v>
      </c>
      <c r="AG155" s="16" t="s">
        <v>284</v>
      </c>
      <c r="AH155" s="16">
        <v>154</v>
      </c>
      <c r="AI155" s="16">
        <f>SUM(Tabela1[[#This Row],[APEC]:[ZE]])</f>
        <v>5</v>
      </c>
    </row>
    <row r="156" spans="1:35" x14ac:dyDescent="0.25">
      <c r="A156" s="14" t="s">
        <v>155</v>
      </c>
      <c r="B156" s="16">
        <v>1</v>
      </c>
      <c r="C156" s="16">
        <v>1</v>
      </c>
      <c r="D156" s="16"/>
      <c r="E156" s="16"/>
      <c r="F156" s="16"/>
      <c r="G156" s="16"/>
      <c r="H156" s="16"/>
      <c r="I156" s="16"/>
      <c r="J156" s="16">
        <v>1</v>
      </c>
      <c r="K156" s="16">
        <v>1</v>
      </c>
      <c r="N156" s="16">
        <v>1</v>
      </c>
      <c r="W156" s="16">
        <v>1</v>
      </c>
      <c r="X156" s="16">
        <v>1</v>
      </c>
      <c r="AG156" s="16" t="s">
        <v>282</v>
      </c>
      <c r="AH156" s="16">
        <v>155</v>
      </c>
      <c r="AI156" s="16">
        <f>SUM(Tabela1[[#This Row],[APEC]:[ZE]])</f>
        <v>7</v>
      </c>
    </row>
    <row r="157" spans="1:35" x14ac:dyDescent="0.25">
      <c r="A157" s="14" t="s">
        <v>156</v>
      </c>
      <c r="D157" s="16"/>
      <c r="E157" s="16"/>
      <c r="F157" s="16"/>
      <c r="G157" s="16"/>
      <c r="H157" s="16"/>
      <c r="I157" s="16"/>
      <c r="J157" s="16">
        <v>1</v>
      </c>
      <c r="K157" s="16">
        <v>1</v>
      </c>
      <c r="N157" s="16">
        <v>1</v>
      </c>
      <c r="W157" s="16">
        <v>1</v>
      </c>
      <c r="X157" s="16">
        <v>1</v>
      </c>
      <c r="AB157" s="16">
        <v>1</v>
      </c>
      <c r="AG157" s="16" t="s">
        <v>284</v>
      </c>
      <c r="AH157" s="16">
        <v>156</v>
      </c>
      <c r="AI157" s="16">
        <f>SUM(Tabela1[[#This Row],[APEC]:[ZE]])</f>
        <v>6</v>
      </c>
    </row>
    <row r="158" spans="1:35" x14ac:dyDescent="0.25">
      <c r="A158" s="14" t="s">
        <v>157</v>
      </c>
      <c r="D158" s="16"/>
      <c r="E158" s="16"/>
      <c r="F158" s="16"/>
      <c r="G158" s="16"/>
      <c r="H158" s="16"/>
      <c r="I158" s="16"/>
      <c r="J158" s="16">
        <v>1</v>
      </c>
      <c r="K158" s="16">
        <v>1</v>
      </c>
      <c r="N158" s="16">
        <v>1</v>
      </c>
      <c r="W158" s="16">
        <v>1</v>
      </c>
      <c r="X158" s="16">
        <v>1</v>
      </c>
      <c r="AA158" s="16">
        <v>1</v>
      </c>
      <c r="AG158" s="16" t="s">
        <v>285</v>
      </c>
      <c r="AH158" s="16">
        <v>157</v>
      </c>
      <c r="AI158" s="16">
        <f>SUM(Tabela1[[#This Row],[APEC]:[ZE]])</f>
        <v>6</v>
      </c>
    </row>
    <row r="159" spans="1:35" x14ac:dyDescent="0.25">
      <c r="A159" s="17" t="s">
        <v>158</v>
      </c>
      <c r="B159" s="18"/>
      <c r="C159" s="18"/>
      <c r="D159" s="16"/>
      <c r="E159" s="18"/>
      <c r="F159" s="16"/>
      <c r="G159" s="16"/>
      <c r="H159" s="16"/>
      <c r="I159" s="16"/>
      <c r="J159" s="16">
        <v>1</v>
      </c>
      <c r="N159" s="16">
        <v>1</v>
      </c>
      <c r="W159" s="16">
        <v>1</v>
      </c>
      <c r="X159" s="16">
        <v>1</v>
      </c>
      <c r="AD159" s="16">
        <v>1</v>
      </c>
      <c r="AG159" s="16" t="s">
        <v>294</v>
      </c>
      <c r="AH159" s="16">
        <v>158</v>
      </c>
      <c r="AI159" s="16">
        <f>SUM(Tabela1[[#This Row],[APEC]:[ZE]])</f>
        <v>5</v>
      </c>
    </row>
    <row r="160" spans="1:35" x14ac:dyDescent="0.25">
      <c r="A160" s="14" t="s">
        <v>159</v>
      </c>
      <c r="D160" s="16"/>
      <c r="E160" s="16"/>
      <c r="F160" s="16"/>
      <c r="G160" s="16"/>
      <c r="H160" s="16"/>
      <c r="I160" s="16"/>
      <c r="J160" s="16">
        <v>1</v>
      </c>
      <c r="K160" s="16">
        <v>1</v>
      </c>
      <c r="N160" s="16">
        <v>1</v>
      </c>
      <c r="W160" s="16">
        <v>1</v>
      </c>
      <c r="X160" s="16">
        <v>1</v>
      </c>
      <c r="AC160" s="16">
        <v>1</v>
      </c>
      <c r="AF160" s="16">
        <v>1</v>
      </c>
      <c r="AG160" s="16" t="s">
        <v>271</v>
      </c>
      <c r="AH160" s="16">
        <v>159</v>
      </c>
      <c r="AI160" s="16">
        <f>SUM(Tabela1[[#This Row],[APEC]:[ZE]])</f>
        <v>7</v>
      </c>
    </row>
    <row r="161" spans="1:35" x14ac:dyDescent="0.25">
      <c r="A161" s="14" t="s">
        <v>160</v>
      </c>
      <c r="D161" s="16"/>
      <c r="E161" s="16"/>
      <c r="F161" s="16"/>
      <c r="G161" s="16"/>
      <c r="H161" s="16"/>
      <c r="I161" s="16"/>
      <c r="AG161" s="16"/>
      <c r="AH161" s="16">
        <v>160</v>
      </c>
      <c r="AI161" s="16">
        <f>SUM(Tabela1[[#This Row],[APEC]:[ZE]])</f>
        <v>0</v>
      </c>
    </row>
    <row r="162" spans="1:35" x14ac:dyDescent="0.25">
      <c r="A162" s="14" t="s">
        <v>161</v>
      </c>
      <c r="D162" s="16"/>
      <c r="E162" s="16"/>
      <c r="F162" s="16"/>
      <c r="G162" s="16"/>
      <c r="H162" s="16"/>
      <c r="I162" s="16"/>
      <c r="J162" s="16">
        <v>1</v>
      </c>
      <c r="N162" s="16">
        <v>1</v>
      </c>
      <c r="W162" s="16">
        <v>1</v>
      </c>
      <c r="X162" s="16">
        <v>1</v>
      </c>
      <c r="AE162" s="16">
        <v>1</v>
      </c>
      <c r="AG162" s="16" t="s">
        <v>293</v>
      </c>
      <c r="AH162" s="16">
        <v>161</v>
      </c>
      <c r="AI162" s="16">
        <f>SUM(Tabela1[[#This Row],[APEC]:[ZE]])</f>
        <v>5</v>
      </c>
    </row>
    <row r="163" spans="1:35" x14ac:dyDescent="0.25">
      <c r="A163" s="15" t="s">
        <v>162</v>
      </c>
      <c r="D163" s="16"/>
      <c r="E163" s="16"/>
      <c r="F163" s="16"/>
      <c r="G163" s="16"/>
      <c r="H163" s="16"/>
      <c r="I163" s="16"/>
      <c r="AG163" s="16"/>
      <c r="AH163" s="16">
        <v>162</v>
      </c>
      <c r="AI163" s="16">
        <f>SUM(Tabela1[[#This Row],[APEC]:[ZE]])</f>
        <v>0</v>
      </c>
    </row>
    <row r="164" spans="1:35" x14ac:dyDescent="0.25">
      <c r="A164" s="14" t="s">
        <v>163</v>
      </c>
      <c r="D164" s="16"/>
      <c r="E164" s="16"/>
      <c r="F164" s="16"/>
      <c r="G164" s="16"/>
      <c r="H164" s="16"/>
      <c r="I164" s="16"/>
      <c r="J164" s="16">
        <v>1</v>
      </c>
      <c r="K164" s="16">
        <v>1</v>
      </c>
      <c r="N164" s="16">
        <v>1</v>
      </c>
      <c r="W164" s="16">
        <v>1</v>
      </c>
      <c r="X164" s="16">
        <v>1</v>
      </c>
      <c r="AB164" s="16">
        <v>1</v>
      </c>
      <c r="AG164" s="16" t="s">
        <v>284</v>
      </c>
      <c r="AH164" s="16">
        <v>163</v>
      </c>
      <c r="AI164" s="16">
        <f>SUM(Tabela1[[#This Row],[APEC]:[ZE]])</f>
        <v>6</v>
      </c>
    </row>
    <row r="165" spans="1:35" x14ac:dyDescent="0.25">
      <c r="A165" s="14" t="s">
        <v>164</v>
      </c>
      <c r="D165" s="16"/>
      <c r="E165" s="16"/>
      <c r="F165" s="16"/>
      <c r="G165" s="16"/>
      <c r="H165" s="16"/>
      <c r="I165" s="16"/>
      <c r="J165" s="16">
        <v>1</v>
      </c>
      <c r="N165" s="16">
        <v>1</v>
      </c>
      <c r="W165" s="16">
        <v>1</v>
      </c>
      <c r="X165" s="16">
        <v>1</v>
      </c>
      <c r="AE165" s="16">
        <v>1</v>
      </c>
      <c r="AG165" s="16" t="s">
        <v>293</v>
      </c>
      <c r="AH165" s="16">
        <v>164</v>
      </c>
      <c r="AI165" s="16">
        <f>SUM(Tabela1[[#This Row],[APEC]:[ZE]])</f>
        <v>5</v>
      </c>
    </row>
    <row r="166" spans="1:35" x14ac:dyDescent="0.25">
      <c r="A166" s="17" t="s">
        <v>165</v>
      </c>
      <c r="B166" s="18"/>
      <c r="C166" s="18"/>
      <c r="D166" s="16"/>
      <c r="E166" s="18"/>
      <c r="F166" s="16"/>
      <c r="G166" s="16"/>
      <c r="H166" s="16"/>
      <c r="I166" s="16"/>
      <c r="AG166" s="16"/>
      <c r="AH166" s="16">
        <v>165</v>
      </c>
      <c r="AI166" s="16">
        <f>SUM(Tabela1[[#This Row],[APEC]:[ZE]])</f>
        <v>0</v>
      </c>
    </row>
    <row r="167" spans="1:35" x14ac:dyDescent="0.25">
      <c r="A167" s="14" t="s">
        <v>166</v>
      </c>
      <c r="B167" s="16">
        <v>1</v>
      </c>
      <c r="D167" s="16"/>
      <c r="E167" s="16"/>
      <c r="F167" s="16"/>
      <c r="G167" s="16"/>
      <c r="H167" s="16"/>
      <c r="I167" s="16"/>
      <c r="J167" s="16">
        <v>1</v>
      </c>
      <c r="N167" s="16">
        <v>1</v>
      </c>
      <c r="O167" s="16">
        <v>1</v>
      </c>
      <c r="T167" s="16">
        <v>1</v>
      </c>
      <c r="U167" s="16">
        <v>1</v>
      </c>
      <c r="V167" s="16">
        <v>1</v>
      </c>
      <c r="W167" s="16">
        <v>1</v>
      </c>
      <c r="X167" s="16">
        <v>1</v>
      </c>
      <c r="AG167" s="16" t="s">
        <v>281</v>
      </c>
      <c r="AH167" s="16">
        <v>166</v>
      </c>
      <c r="AI167" s="16">
        <f>SUM(Tabela1[[#This Row],[APEC]:[ZE]])</f>
        <v>9</v>
      </c>
    </row>
    <row r="168" spans="1:35" x14ac:dyDescent="0.25">
      <c r="A168" s="14" t="s">
        <v>167</v>
      </c>
      <c r="D168" s="16"/>
      <c r="E168" s="16"/>
      <c r="F168" s="16"/>
      <c r="G168" s="16"/>
      <c r="H168" s="16"/>
      <c r="I168" s="16"/>
      <c r="J168" s="16">
        <v>1</v>
      </c>
      <c r="X168" s="16">
        <v>1</v>
      </c>
      <c r="AG168" s="16"/>
      <c r="AH168" s="16">
        <v>167</v>
      </c>
      <c r="AI168" s="16">
        <f>SUM(Tabela1[[#This Row],[APEC]:[ZE]])</f>
        <v>2</v>
      </c>
    </row>
    <row r="169" spans="1:35" x14ac:dyDescent="0.25">
      <c r="A169" s="14" t="s">
        <v>168</v>
      </c>
      <c r="D169" s="16"/>
      <c r="E169" s="16"/>
      <c r="F169" s="16"/>
      <c r="G169" s="16"/>
      <c r="H169" s="16"/>
      <c r="I169" s="16"/>
      <c r="J169" s="16">
        <v>1</v>
      </c>
      <c r="K169" s="16">
        <v>1</v>
      </c>
      <c r="N169" s="16">
        <v>1</v>
      </c>
      <c r="W169" s="16">
        <v>1</v>
      </c>
      <c r="X169" s="16">
        <v>1</v>
      </c>
      <c r="AB169" s="16">
        <v>1</v>
      </c>
      <c r="AG169" s="16" t="s">
        <v>284</v>
      </c>
      <c r="AH169" s="16">
        <v>168</v>
      </c>
      <c r="AI169" s="16">
        <f>SUM(Tabela1[[#This Row],[APEC]:[ZE]])</f>
        <v>6</v>
      </c>
    </row>
    <row r="170" spans="1:35" x14ac:dyDescent="0.25">
      <c r="A170" s="14" t="s">
        <v>169</v>
      </c>
      <c r="D170" s="16"/>
      <c r="E170" s="16"/>
      <c r="F170" s="16"/>
      <c r="G170" s="16"/>
      <c r="H170" s="16">
        <v>1</v>
      </c>
      <c r="I170" s="16"/>
      <c r="J170" s="16">
        <v>1</v>
      </c>
      <c r="M170" s="16">
        <v>1</v>
      </c>
      <c r="N170" s="16">
        <v>1</v>
      </c>
      <c r="W170" s="16">
        <v>1</v>
      </c>
      <c r="X170" s="16">
        <v>1</v>
      </c>
      <c r="AG170" s="16" t="s">
        <v>283</v>
      </c>
      <c r="AH170" s="16">
        <v>169</v>
      </c>
      <c r="AI170" s="16">
        <f>SUM(Tabela1[[#This Row],[APEC]:[ZE]])</f>
        <v>6</v>
      </c>
    </row>
    <row r="171" spans="1:35" x14ac:dyDescent="0.25">
      <c r="A171" s="14" t="s">
        <v>170</v>
      </c>
      <c r="D171" s="16"/>
      <c r="E171" s="16"/>
      <c r="F171" s="16"/>
      <c r="G171" s="16"/>
      <c r="H171" s="16"/>
      <c r="I171" s="16"/>
      <c r="J171" s="16">
        <v>1</v>
      </c>
      <c r="X171" s="16">
        <v>1</v>
      </c>
      <c r="AG171" s="16"/>
      <c r="AH171" s="16">
        <v>170</v>
      </c>
      <c r="AI171" s="16">
        <f>SUM(Tabela1[[#This Row],[APEC]:[ZE]])</f>
        <v>2</v>
      </c>
    </row>
    <row r="172" spans="1:35" x14ac:dyDescent="0.25">
      <c r="A172" s="14" t="s">
        <v>171</v>
      </c>
      <c r="D172" s="16"/>
      <c r="E172" s="16"/>
      <c r="F172" s="16"/>
      <c r="G172" s="16"/>
      <c r="H172" s="16"/>
      <c r="I172" s="16"/>
      <c r="J172" s="16">
        <v>1</v>
      </c>
      <c r="N172" s="16">
        <v>1</v>
      </c>
      <c r="W172" s="16">
        <v>1</v>
      </c>
      <c r="X172" s="16">
        <v>1</v>
      </c>
      <c r="AG172" s="16"/>
      <c r="AH172" s="16">
        <v>171</v>
      </c>
      <c r="AI172" s="16">
        <f>SUM(Tabela1[[#This Row],[APEC]:[ZE]])</f>
        <v>4</v>
      </c>
    </row>
    <row r="173" spans="1:35" x14ac:dyDescent="0.25">
      <c r="A173" s="14" t="s">
        <v>172</v>
      </c>
      <c r="D173" s="16"/>
      <c r="E173" s="16"/>
      <c r="F173" s="16"/>
      <c r="G173" s="16">
        <v>1</v>
      </c>
      <c r="H173" s="16"/>
      <c r="I173" s="16"/>
      <c r="N173" s="16">
        <v>1</v>
      </c>
      <c r="AG173" s="16" t="s">
        <v>286</v>
      </c>
      <c r="AH173" s="16">
        <v>172</v>
      </c>
      <c r="AI173" s="16">
        <f>SUM(Tabela1[[#This Row],[APEC]:[ZE]])</f>
        <v>2</v>
      </c>
    </row>
    <row r="174" spans="1:35" x14ac:dyDescent="0.25">
      <c r="A174" s="14" t="s">
        <v>173</v>
      </c>
      <c r="D174" s="16"/>
      <c r="E174" s="16"/>
      <c r="F174" s="16"/>
      <c r="G174" s="16"/>
      <c r="H174" s="16"/>
      <c r="I174" s="16"/>
      <c r="J174" s="16">
        <v>1</v>
      </c>
      <c r="N174" s="16">
        <v>1</v>
      </c>
      <c r="W174" s="16">
        <v>1</v>
      </c>
      <c r="X174" s="16">
        <v>1</v>
      </c>
      <c r="AG174" s="16"/>
      <c r="AH174" s="16">
        <v>173</v>
      </c>
      <c r="AI174" s="16">
        <f>SUM(Tabela1[[#This Row],[APEC]:[ZE]])</f>
        <v>4</v>
      </c>
    </row>
    <row r="175" spans="1:35" x14ac:dyDescent="0.25">
      <c r="A175" s="14" t="s">
        <v>174</v>
      </c>
      <c r="C175" s="16">
        <v>1</v>
      </c>
      <c r="D175" s="16"/>
      <c r="E175" s="16"/>
      <c r="F175" s="16"/>
      <c r="G175" s="16"/>
      <c r="H175" s="16"/>
      <c r="I175" s="16"/>
      <c r="J175" s="16">
        <v>1</v>
      </c>
      <c r="N175" s="16">
        <v>1</v>
      </c>
      <c r="W175" s="16">
        <v>1</v>
      </c>
      <c r="X175" s="16">
        <v>1</v>
      </c>
      <c r="AG175" s="16" t="s">
        <v>282</v>
      </c>
      <c r="AH175" s="16">
        <v>174</v>
      </c>
      <c r="AI175" s="16">
        <f>SUM(Tabela1[[#This Row],[APEC]:[ZE]])</f>
        <v>5</v>
      </c>
    </row>
    <row r="176" spans="1:35" x14ac:dyDescent="0.25">
      <c r="A176" s="14" t="s">
        <v>175</v>
      </c>
      <c r="D176" s="16"/>
      <c r="E176" s="16"/>
      <c r="F176" s="16"/>
      <c r="G176" s="16"/>
      <c r="H176" s="16"/>
      <c r="I176" s="16"/>
      <c r="J176" s="16">
        <v>1</v>
      </c>
      <c r="K176" s="16">
        <v>1</v>
      </c>
      <c r="N176" s="16">
        <v>1</v>
      </c>
      <c r="W176" s="16">
        <v>1</v>
      </c>
      <c r="X176" s="16">
        <v>1</v>
      </c>
      <c r="AB176" s="16">
        <v>1</v>
      </c>
      <c r="AG176" s="16" t="s">
        <v>284</v>
      </c>
      <c r="AH176" s="16">
        <v>175</v>
      </c>
      <c r="AI176" s="16">
        <f>SUM(Tabela1[[#This Row],[APEC]:[ZE]])</f>
        <v>6</v>
      </c>
    </row>
    <row r="177" spans="1:35" x14ac:dyDescent="0.25">
      <c r="A177" s="14" t="s">
        <v>176</v>
      </c>
      <c r="D177" s="16"/>
      <c r="E177" s="16"/>
      <c r="F177" s="16"/>
      <c r="G177" s="16"/>
      <c r="H177" s="16"/>
      <c r="I177" s="16"/>
      <c r="J177" s="16">
        <v>1</v>
      </c>
      <c r="K177" s="16">
        <v>1</v>
      </c>
      <c r="X177" s="16">
        <v>1</v>
      </c>
      <c r="AG177" s="16"/>
      <c r="AH177" s="16">
        <v>176</v>
      </c>
      <c r="AI177" s="16">
        <f>SUM(Tabela1[[#This Row],[APEC]:[ZE]])</f>
        <v>3</v>
      </c>
    </row>
    <row r="178" spans="1:35" x14ac:dyDescent="0.25">
      <c r="A178" s="14" t="s">
        <v>177</v>
      </c>
      <c r="D178" s="16"/>
      <c r="E178" s="16"/>
      <c r="F178" s="16"/>
      <c r="G178" s="16"/>
      <c r="H178" s="16"/>
      <c r="I178" s="16"/>
      <c r="J178" s="16">
        <v>1</v>
      </c>
      <c r="N178" s="16">
        <v>1</v>
      </c>
      <c r="W178" s="16">
        <v>1</v>
      </c>
      <c r="X178" s="16">
        <v>1</v>
      </c>
      <c r="AA178" s="16">
        <v>1</v>
      </c>
      <c r="AG178" s="16" t="s">
        <v>285</v>
      </c>
      <c r="AH178" s="16">
        <v>177</v>
      </c>
      <c r="AI178" s="16">
        <f>SUM(Tabela1[[#This Row],[APEC]:[ZE]])</f>
        <v>5</v>
      </c>
    </row>
    <row r="179" spans="1:35" x14ac:dyDescent="0.25">
      <c r="A179" s="14" t="s">
        <v>178</v>
      </c>
      <c r="D179" s="16"/>
      <c r="E179" s="16"/>
      <c r="F179" s="16"/>
      <c r="G179" s="16"/>
      <c r="H179" s="16"/>
      <c r="I179" s="16"/>
      <c r="J179" s="16">
        <v>1</v>
      </c>
      <c r="N179" s="16">
        <v>1</v>
      </c>
      <c r="R179" s="16">
        <v>1</v>
      </c>
      <c r="V179" s="16">
        <v>1</v>
      </c>
      <c r="W179" s="16">
        <v>1</v>
      </c>
      <c r="X179" s="16">
        <v>1</v>
      </c>
      <c r="AG179" s="16" t="s">
        <v>287</v>
      </c>
      <c r="AH179" s="16">
        <v>178</v>
      </c>
      <c r="AI179" s="16">
        <f>SUM(Tabela1[[#This Row],[APEC]:[ZE]])</f>
        <v>6</v>
      </c>
    </row>
    <row r="180" spans="1:35" x14ac:dyDescent="0.25">
      <c r="A180" s="14" t="s">
        <v>179</v>
      </c>
      <c r="D180" s="16"/>
      <c r="E180" s="16"/>
      <c r="F180" s="16"/>
      <c r="G180" s="16"/>
      <c r="H180" s="16"/>
      <c r="I180" s="16"/>
      <c r="J180" s="16">
        <v>1</v>
      </c>
      <c r="N180" s="16">
        <v>1</v>
      </c>
      <c r="W180" s="16">
        <v>1</v>
      </c>
      <c r="X180" s="16">
        <v>1</v>
      </c>
      <c r="AD180" s="16">
        <v>1</v>
      </c>
      <c r="AG180" s="16" t="s">
        <v>294</v>
      </c>
      <c r="AH180" s="16">
        <v>179</v>
      </c>
      <c r="AI180" s="16">
        <f>SUM(Tabela1[[#This Row],[APEC]:[ZE]])</f>
        <v>5</v>
      </c>
    </row>
    <row r="181" spans="1:35" x14ac:dyDescent="0.25">
      <c r="A181" s="14" t="s">
        <v>180</v>
      </c>
      <c r="D181" s="16"/>
      <c r="E181" s="16"/>
      <c r="F181" s="16"/>
      <c r="G181" s="16"/>
      <c r="H181" s="16"/>
      <c r="I181" s="16"/>
      <c r="J181" s="16">
        <v>1</v>
      </c>
      <c r="K181" s="16">
        <v>1</v>
      </c>
      <c r="N181" s="16">
        <v>1</v>
      </c>
      <c r="W181" s="16">
        <v>1</v>
      </c>
      <c r="X181" s="16">
        <v>1</v>
      </c>
      <c r="Y181" s="16">
        <v>1</v>
      </c>
      <c r="AG181" s="16"/>
      <c r="AH181" s="16">
        <v>180</v>
      </c>
      <c r="AI181" s="16">
        <f>SUM(Tabela1[[#This Row],[APEC]:[ZE]])</f>
        <v>6</v>
      </c>
    </row>
    <row r="182" spans="1:35" x14ac:dyDescent="0.25">
      <c r="A182" s="14" t="s">
        <v>181</v>
      </c>
      <c r="D182" s="16"/>
      <c r="E182" s="16"/>
      <c r="F182" s="16"/>
      <c r="G182" s="16"/>
      <c r="H182" s="16"/>
      <c r="I182" s="16"/>
      <c r="AG182" s="16"/>
      <c r="AH182" s="16">
        <v>181</v>
      </c>
      <c r="AI182" s="16">
        <f>SUM(Tabela1[[#This Row],[APEC]:[ZE]])</f>
        <v>0</v>
      </c>
    </row>
    <row r="183" spans="1:35" x14ac:dyDescent="0.25">
      <c r="A183" s="14" t="s">
        <v>182</v>
      </c>
      <c r="D183" s="16"/>
      <c r="E183" s="16"/>
      <c r="F183" s="16"/>
      <c r="G183" s="16"/>
      <c r="H183" s="16"/>
      <c r="I183" s="16"/>
      <c r="J183" s="16">
        <v>1</v>
      </c>
      <c r="L183" s="16">
        <v>1</v>
      </c>
      <c r="N183" s="16">
        <v>1</v>
      </c>
      <c r="U183" s="16">
        <v>1</v>
      </c>
      <c r="W183" s="16">
        <v>1</v>
      </c>
      <c r="X183" s="16">
        <v>1</v>
      </c>
      <c r="Z183" s="16">
        <v>1</v>
      </c>
      <c r="AG183" s="16" t="s">
        <v>290</v>
      </c>
      <c r="AH183" s="16">
        <v>182</v>
      </c>
      <c r="AI183" s="16">
        <f>SUM(Tabela1[[#This Row],[APEC]:[ZE]])</f>
        <v>7</v>
      </c>
    </row>
    <row r="184" spans="1:35" x14ac:dyDescent="0.25">
      <c r="A184" s="14" t="s">
        <v>183</v>
      </c>
      <c r="D184" s="16"/>
      <c r="E184" s="16"/>
      <c r="F184" s="16"/>
      <c r="G184" s="16"/>
      <c r="H184" s="16"/>
      <c r="I184" s="16"/>
      <c r="N184" s="16">
        <v>1</v>
      </c>
      <c r="AG184" s="16"/>
      <c r="AH184" s="16">
        <v>183</v>
      </c>
      <c r="AI184" s="16">
        <f>SUM(Tabela1[[#This Row],[APEC]:[ZE]])</f>
        <v>1</v>
      </c>
    </row>
    <row r="185" spans="1:35" x14ac:dyDescent="0.25">
      <c r="A185" s="14" t="s">
        <v>184</v>
      </c>
      <c r="B185" s="16">
        <v>1</v>
      </c>
      <c r="D185" s="16"/>
      <c r="E185" s="16"/>
      <c r="F185" s="16"/>
      <c r="G185" s="16"/>
      <c r="H185" s="16"/>
      <c r="I185" s="16"/>
      <c r="J185" s="16">
        <v>1</v>
      </c>
      <c r="K185" s="16">
        <v>1</v>
      </c>
      <c r="N185" s="16">
        <v>1</v>
      </c>
      <c r="U185" s="16">
        <v>1</v>
      </c>
      <c r="W185" s="16">
        <v>1</v>
      </c>
      <c r="X185" s="16">
        <v>1</v>
      </c>
      <c r="AG185" s="16"/>
      <c r="AH185" s="16">
        <v>184</v>
      </c>
      <c r="AI185" s="16">
        <f>SUM(Tabela1[[#This Row],[APEC]:[ZE]])</f>
        <v>7</v>
      </c>
    </row>
    <row r="186" spans="1:35" x14ac:dyDescent="0.25">
      <c r="A186" s="14" t="s">
        <v>185</v>
      </c>
      <c r="D186" s="16"/>
      <c r="E186" s="16"/>
      <c r="F186" s="16"/>
      <c r="G186" s="16"/>
      <c r="H186" s="16"/>
      <c r="I186" s="16"/>
      <c r="J186" s="16">
        <v>1</v>
      </c>
      <c r="N186" s="16">
        <v>1</v>
      </c>
      <c r="W186" s="16">
        <v>1</v>
      </c>
      <c r="X186" s="16">
        <v>1</v>
      </c>
      <c r="AG186" s="16"/>
      <c r="AH186" s="16">
        <v>185</v>
      </c>
      <c r="AI186" s="16">
        <f>SUM(Tabela1[[#This Row],[APEC]:[ZE]])</f>
        <v>4</v>
      </c>
    </row>
    <row r="187" spans="1:35" x14ac:dyDescent="0.25">
      <c r="A187" s="14" t="s">
        <v>186</v>
      </c>
      <c r="D187" s="16"/>
      <c r="E187" s="16"/>
      <c r="F187" s="16"/>
      <c r="G187" s="16"/>
      <c r="H187" s="16"/>
      <c r="I187" s="16"/>
      <c r="N187" s="16">
        <v>1</v>
      </c>
      <c r="AG187" s="16"/>
      <c r="AH187" s="16">
        <v>186</v>
      </c>
      <c r="AI187" s="16">
        <f>SUM(Tabela1[[#This Row],[APEC]:[ZE]])</f>
        <v>1</v>
      </c>
    </row>
    <row r="188" spans="1:35" x14ac:dyDescent="0.25">
      <c r="A188" s="14" t="s">
        <v>187</v>
      </c>
      <c r="D188" s="16"/>
      <c r="E188" s="16"/>
      <c r="F188" s="16"/>
      <c r="G188" s="16"/>
      <c r="H188" s="16"/>
      <c r="I188" s="16"/>
      <c r="J188" s="16">
        <v>1</v>
      </c>
      <c r="X188" s="16">
        <v>1</v>
      </c>
      <c r="AG188" s="16"/>
      <c r="AH188" s="16">
        <v>187</v>
      </c>
      <c r="AI188" s="16">
        <f>SUM(Tabela1[[#This Row],[APEC]:[ZE]])</f>
        <v>2</v>
      </c>
    </row>
    <row r="189" spans="1:35" x14ac:dyDescent="0.25">
      <c r="A189" s="14" t="s">
        <v>188</v>
      </c>
      <c r="D189" s="16"/>
      <c r="E189" s="16"/>
      <c r="F189" s="16"/>
      <c r="G189" s="16"/>
      <c r="H189" s="16"/>
      <c r="I189" s="16"/>
      <c r="J189" s="16">
        <v>1</v>
      </c>
      <c r="N189" s="16">
        <v>1</v>
      </c>
      <c r="AG189" s="16"/>
      <c r="AH189" s="16">
        <v>188</v>
      </c>
      <c r="AI189" s="16">
        <f>SUM(Tabela1[[#This Row],[APEC]:[ZE]])</f>
        <v>2</v>
      </c>
    </row>
    <row r="190" spans="1:35" x14ac:dyDescent="0.25">
      <c r="A190" s="14" t="s">
        <v>189</v>
      </c>
      <c r="D190" s="16"/>
      <c r="E190" s="16"/>
      <c r="F190" s="16"/>
      <c r="G190" s="16"/>
      <c r="H190" s="16"/>
      <c r="I190" s="16"/>
      <c r="J190" s="16">
        <v>1</v>
      </c>
      <c r="N190" s="16">
        <v>1</v>
      </c>
      <c r="V190" s="16">
        <v>1</v>
      </c>
      <c r="W190" s="16">
        <v>1</v>
      </c>
      <c r="X190" s="16">
        <v>1</v>
      </c>
      <c r="AG190" s="16"/>
      <c r="AH190" s="16">
        <v>189</v>
      </c>
      <c r="AI190" s="16">
        <f>SUM(Tabela1[[#This Row],[APEC]:[ZE]])</f>
        <v>5</v>
      </c>
    </row>
    <row r="191" spans="1:35" x14ac:dyDescent="0.25">
      <c r="A191" s="14" t="s">
        <v>190</v>
      </c>
      <c r="B191" s="16">
        <v>1</v>
      </c>
      <c r="D191" s="16"/>
      <c r="E191" s="16"/>
      <c r="F191" s="16"/>
      <c r="G191" s="16"/>
      <c r="H191" s="16"/>
      <c r="I191" s="16"/>
      <c r="J191" s="16">
        <v>1</v>
      </c>
      <c r="K191" s="16">
        <v>1</v>
      </c>
      <c r="N191" s="16">
        <v>1</v>
      </c>
      <c r="W191" s="16">
        <v>1</v>
      </c>
      <c r="X191" s="16">
        <v>1</v>
      </c>
      <c r="AG191" s="16"/>
      <c r="AH191" s="16">
        <v>190</v>
      </c>
      <c r="AI191" s="16">
        <f>SUM(Tabela1[[#This Row],[APEC]:[ZE]])</f>
        <v>6</v>
      </c>
    </row>
    <row r="192" spans="1:35" x14ac:dyDescent="0.25">
      <c r="A192" s="14" t="s">
        <v>191</v>
      </c>
      <c r="D192" s="16"/>
      <c r="E192" s="16"/>
      <c r="F192" s="16"/>
      <c r="G192" s="16"/>
      <c r="H192" s="16"/>
      <c r="I192" s="16"/>
      <c r="J192" s="16">
        <v>1</v>
      </c>
      <c r="K192" s="16">
        <v>1</v>
      </c>
      <c r="N192" s="16">
        <v>1</v>
      </c>
      <c r="W192" s="16">
        <v>1</v>
      </c>
      <c r="X192" s="16">
        <v>1</v>
      </c>
      <c r="AA192" s="16">
        <v>1</v>
      </c>
      <c r="AG192" s="16" t="s">
        <v>285</v>
      </c>
      <c r="AH192" s="16">
        <v>191</v>
      </c>
      <c r="AI192" s="16">
        <f>SUM(Tabela1[[#This Row],[APEC]:[ZE]])</f>
        <v>6</v>
      </c>
    </row>
    <row r="193" spans="1:35" x14ac:dyDescent="0.25">
      <c r="A193" s="14" t="s">
        <v>192</v>
      </c>
      <c r="D193" s="16"/>
      <c r="E193" s="16"/>
      <c r="F193" s="16"/>
      <c r="G193" s="16"/>
      <c r="H193" s="16"/>
      <c r="I193" s="16"/>
      <c r="J193" s="16">
        <v>1</v>
      </c>
      <c r="N193" s="16">
        <v>1</v>
      </c>
      <c r="S193" s="16">
        <v>1</v>
      </c>
      <c r="V193" s="16">
        <v>1</v>
      </c>
      <c r="W193" s="16">
        <v>1</v>
      </c>
      <c r="X193" s="16">
        <v>1</v>
      </c>
      <c r="AG193" s="16" t="s">
        <v>272</v>
      </c>
      <c r="AH193" s="16">
        <v>192</v>
      </c>
      <c r="AI193" s="16">
        <f>SUM(Tabela1[[#This Row],[APEC]:[ZE]])</f>
        <v>6</v>
      </c>
    </row>
    <row r="194" spans="1:35" x14ac:dyDescent="0.25">
      <c r="A194" s="14" t="s">
        <v>193</v>
      </c>
      <c r="B194" s="16">
        <v>1</v>
      </c>
      <c r="D194" s="16"/>
      <c r="E194" s="16">
        <v>1</v>
      </c>
      <c r="F194" s="16"/>
      <c r="G194" s="16"/>
      <c r="H194" s="16"/>
      <c r="I194" s="16"/>
      <c r="J194" s="16">
        <v>1</v>
      </c>
      <c r="N194" s="16">
        <v>1</v>
      </c>
      <c r="V194" s="16">
        <v>1</v>
      </c>
      <c r="W194" s="16">
        <v>1</v>
      </c>
      <c r="X194" s="16">
        <v>1</v>
      </c>
      <c r="AG194" s="16" t="s">
        <v>292</v>
      </c>
      <c r="AH194" s="16">
        <v>193</v>
      </c>
      <c r="AI194" s="16">
        <f>SUM(Tabela1[[#This Row],[APEC]:[ZE]])</f>
        <v>7</v>
      </c>
    </row>
    <row r="195" spans="1:35" x14ac:dyDescent="0.25">
      <c r="A195" s="14" t="s">
        <v>194</v>
      </c>
      <c r="D195" s="16"/>
      <c r="E195" s="16"/>
      <c r="F195" s="16"/>
      <c r="G195" s="16"/>
      <c r="H195" s="16"/>
      <c r="I195" s="16"/>
      <c r="N195" s="16">
        <v>1</v>
      </c>
      <c r="AG195" s="16"/>
      <c r="AH195" s="16">
        <v>194</v>
      </c>
      <c r="AI195" s="16">
        <f>SUM(Tabela1[[#This Row],[APEC]:[ZE]])</f>
        <v>1</v>
      </c>
    </row>
    <row r="196" spans="1:35" x14ac:dyDescent="0.25">
      <c r="A196" s="14" t="s">
        <v>195</v>
      </c>
      <c r="D196" s="16"/>
      <c r="E196" s="16"/>
      <c r="F196" s="16"/>
      <c r="G196" s="16"/>
      <c r="H196" s="16"/>
      <c r="I196" s="16"/>
      <c r="J196" s="16">
        <v>1</v>
      </c>
      <c r="N196" s="16">
        <v>1</v>
      </c>
      <c r="U196" s="16">
        <v>1</v>
      </c>
      <c r="W196" s="16">
        <v>1</v>
      </c>
      <c r="X196" s="16">
        <v>1</v>
      </c>
      <c r="Z196" s="16">
        <v>1</v>
      </c>
      <c r="AC196" s="16">
        <v>1</v>
      </c>
      <c r="AG196" s="16" t="s">
        <v>271</v>
      </c>
      <c r="AH196" s="16">
        <v>195</v>
      </c>
      <c r="AI196" s="16">
        <f>SUM(Tabela1[[#This Row],[APEC]:[ZE]])</f>
        <v>7</v>
      </c>
    </row>
    <row r="197" spans="1:35" x14ac:dyDescent="0.25">
      <c r="A197" s="14" t="s">
        <v>196</v>
      </c>
      <c r="D197" s="16"/>
      <c r="E197" s="16"/>
      <c r="F197" s="16"/>
      <c r="G197" s="16"/>
      <c r="H197" s="16"/>
      <c r="I197" s="16"/>
      <c r="J197" s="16">
        <v>1</v>
      </c>
      <c r="N197" s="16">
        <v>1</v>
      </c>
      <c r="AG197" s="16"/>
      <c r="AH197" s="16">
        <v>196</v>
      </c>
      <c r="AI197" s="16">
        <f>SUM(Tabela1[[#This Row],[APEC]:[ZE]])</f>
        <v>2</v>
      </c>
    </row>
    <row r="198" spans="1:35" x14ac:dyDescent="0.25">
      <c r="A198" s="14" t="s">
        <v>197</v>
      </c>
      <c r="D198" s="16"/>
      <c r="E198" s="16"/>
      <c r="F198" s="16"/>
      <c r="G198" s="16"/>
      <c r="H198" s="16"/>
      <c r="I198" s="16"/>
      <c r="J198" s="16">
        <v>1</v>
      </c>
      <c r="N198" s="16">
        <v>1</v>
      </c>
      <c r="U198" s="16">
        <v>1</v>
      </c>
      <c r="W198" s="16">
        <v>1</v>
      </c>
      <c r="X198" s="16">
        <v>1</v>
      </c>
      <c r="Z198" s="16">
        <v>1</v>
      </c>
      <c r="AC198" s="16">
        <v>1</v>
      </c>
      <c r="AF198" s="16">
        <v>1</v>
      </c>
      <c r="AG198" s="16" t="s">
        <v>271</v>
      </c>
      <c r="AH198" s="16">
        <v>197</v>
      </c>
      <c r="AI198" s="16">
        <f>SUM(Tabela1[[#This Row],[APEC]:[ZE]])</f>
        <v>8</v>
      </c>
    </row>
    <row r="199" spans="1:35" x14ac:dyDescent="0.25">
      <c r="A199" s="14" t="s">
        <v>198</v>
      </c>
      <c r="D199" s="16"/>
      <c r="E199" s="16"/>
      <c r="F199" s="16">
        <v>1</v>
      </c>
      <c r="G199" s="16"/>
      <c r="H199" s="16"/>
      <c r="I199" s="16"/>
      <c r="J199" s="16">
        <v>1</v>
      </c>
      <c r="K199" s="16">
        <v>1</v>
      </c>
      <c r="N199" s="16">
        <v>1</v>
      </c>
      <c r="Q199" s="16">
        <v>1</v>
      </c>
      <c r="W199" s="16">
        <v>1</v>
      </c>
      <c r="X199" s="16">
        <v>1</v>
      </c>
      <c r="AG199" s="16" t="s">
        <v>296</v>
      </c>
      <c r="AH199" s="16">
        <v>198</v>
      </c>
      <c r="AI199" s="16">
        <f>SUM(Tabela1[[#This Row],[APEC]:[ZE]])</f>
        <v>7</v>
      </c>
    </row>
    <row r="200" spans="1:35" x14ac:dyDescent="0.25">
      <c r="A200" s="14" t="s">
        <v>199</v>
      </c>
      <c r="D200" s="16"/>
      <c r="E200" s="16"/>
      <c r="F200" s="16"/>
      <c r="G200" s="16"/>
      <c r="H200" s="16">
        <v>1</v>
      </c>
      <c r="I200" s="16"/>
      <c r="J200" s="16">
        <v>1</v>
      </c>
      <c r="M200" s="16">
        <v>1</v>
      </c>
      <c r="N200" s="16">
        <v>1</v>
      </c>
      <c r="W200" s="16">
        <v>1</v>
      </c>
      <c r="X200" s="16">
        <v>1</v>
      </c>
      <c r="AG200" s="16" t="s">
        <v>283</v>
      </c>
      <c r="AH200" s="16">
        <v>199</v>
      </c>
      <c r="AI200" s="16">
        <f>SUM(Tabela1[[#This Row],[APEC]:[ZE]])</f>
        <v>6</v>
      </c>
    </row>
    <row r="201" spans="1:35" x14ac:dyDescent="0.25">
      <c r="A201" s="14" t="s">
        <v>200</v>
      </c>
      <c r="D201" s="16"/>
      <c r="E201" s="16"/>
      <c r="F201" s="16"/>
      <c r="G201" s="16"/>
      <c r="H201" s="16"/>
      <c r="I201" s="16"/>
      <c r="J201" s="16">
        <v>1</v>
      </c>
      <c r="K201" s="16">
        <v>1</v>
      </c>
      <c r="X201" s="16">
        <v>1</v>
      </c>
      <c r="AG201" s="16"/>
      <c r="AH201" s="16">
        <v>200</v>
      </c>
      <c r="AI201" s="16">
        <f>SUM(Tabela1[[#This Row],[APEC]:[ZE]])</f>
        <v>3</v>
      </c>
    </row>
    <row r="202" spans="1:35" x14ac:dyDescent="0.25">
      <c r="A202" s="14" t="s">
        <v>201</v>
      </c>
      <c r="D202" s="16"/>
      <c r="E202" s="16"/>
      <c r="F202" s="16"/>
      <c r="G202" s="16"/>
      <c r="H202" s="16"/>
      <c r="I202" s="16"/>
      <c r="J202" s="16">
        <v>1</v>
      </c>
      <c r="K202" s="16">
        <v>1</v>
      </c>
      <c r="O202" s="16">
        <v>1</v>
      </c>
      <c r="P202" s="16">
        <v>1</v>
      </c>
      <c r="U202" s="16">
        <v>1</v>
      </c>
      <c r="W202" s="16">
        <v>1</v>
      </c>
      <c r="X202" s="16">
        <v>1</v>
      </c>
      <c r="Z202" s="16">
        <v>1</v>
      </c>
      <c r="AC202" s="16">
        <v>1</v>
      </c>
      <c r="AG202" s="16" t="s">
        <v>271</v>
      </c>
      <c r="AH202" s="16">
        <v>201</v>
      </c>
      <c r="AI202" s="16">
        <f>SUM(Tabela1[[#This Row],[APEC]:[ZE]])</f>
        <v>9</v>
      </c>
    </row>
    <row r="203" spans="1:35" x14ac:dyDescent="0.25">
      <c r="A203" s="14" t="s">
        <v>202</v>
      </c>
      <c r="D203" s="16"/>
      <c r="E203" s="16"/>
      <c r="F203" s="16"/>
      <c r="G203" s="16"/>
      <c r="H203" s="16"/>
      <c r="I203" s="16">
        <v>1</v>
      </c>
      <c r="J203" s="16">
        <v>1</v>
      </c>
      <c r="N203" s="16">
        <v>1</v>
      </c>
      <c r="W203" s="16">
        <v>1</v>
      </c>
      <c r="X203" s="16">
        <v>1</v>
      </c>
      <c r="AG203" s="16" t="s">
        <v>295</v>
      </c>
      <c r="AH203" s="16">
        <v>202</v>
      </c>
      <c r="AI203" s="16">
        <f>SUM(Tabela1[[#This Row],[APEC]:[ZE]])</f>
        <v>5</v>
      </c>
    </row>
    <row r="204" spans="1:35" x14ac:dyDescent="0.25">
      <c r="A204" s="14" t="s">
        <v>203</v>
      </c>
      <c r="D204" s="16"/>
      <c r="E204" s="16"/>
      <c r="F204" s="16"/>
      <c r="G204" s="16"/>
      <c r="H204" s="16"/>
      <c r="I204" s="16"/>
      <c r="J204" s="16">
        <v>1</v>
      </c>
      <c r="N204" s="16">
        <v>1</v>
      </c>
      <c r="U204" s="16">
        <v>1</v>
      </c>
      <c r="W204" s="16">
        <v>1</v>
      </c>
      <c r="X204" s="16">
        <v>1</v>
      </c>
      <c r="Z204" s="16">
        <v>1</v>
      </c>
      <c r="AC204" s="16">
        <v>1</v>
      </c>
      <c r="AG204" s="16" t="s">
        <v>271</v>
      </c>
      <c r="AH204" s="16">
        <v>203</v>
      </c>
      <c r="AI204" s="16">
        <f>SUM(Tabela1[[#This Row],[APEC]:[ZE]])</f>
        <v>7</v>
      </c>
    </row>
    <row r="205" spans="1:35" x14ac:dyDescent="0.25">
      <c r="A205" s="14" t="s">
        <v>204</v>
      </c>
      <c r="D205" s="16"/>
      <c r="E205" s="16"/>
      <c r="F205" s="16"/>
      <c r="G205" s="16"/>
      <c r="H205" s="16"/>
      <c r="I205" s="16"/>
      <c r="J205" s="16">
        <v>1</v>
      </c>
      <c r="N205" s="16">
        <v>1</v>
      </c>
      <c r="W205" s="16">
        <v>1</v>
      </c>
      <c r="X205" s="16">
        <v>1</v>
      </c>
      <c r="AB205" s="16">
        <v>1</v>
      </c>
      <c r="AG205" s="16" t="s">
        <v>284</v>
      </c>
      <c r="AH205" s="16">
        <v>204</v>
      </c>
      <c r="AI205" s="16">
        <f>SUM(Tabela1[[#This Row],[APEC]:[ZE]])</f>
        <v>5</v>
      </c>
    </row>
    <row r="206" spans="1:35" x14ac:dyDescent="0.25">
      <c r="A206" s="14" t="s">
        <v>205</v>
      </c>
      <c r="D206" s="16"/>
      <c r="E206" s="16"/>
      <c r="F206" s="16"/>
      <c r="G206" s="16"/>
      <c r="H206" s="16"/>
      <c r="I206" s="16">
        <v>1</v>
      </c>
      <c r="J206" s="16">
        <v>1</v>
      </c>
      <c r="N206" s="16">
        <v>1</v>
      </c>
      <c r="W206" s="16">
        <v>1</v>
      </c>
      <c r="X206" s="16">
        <v>1</v>
      </c>
      <c r="AG206" s="16" t="s">
        <v>295</v>
      </c>
      <c r="AH206" s="16">
        <v>205</v>
      </c>
      <c r="AI206" s="16">
        <f>SUM(Tabela1[[#This Row],[APEC]:[ZE]])</f>
        <v>5</v>
      </c>
    </row>
    <row r="207" spans="1:35" x14ac:dyDescent="0.25">
      <c r="A207" s="14" t="s">
        <v>206</v>
      </c>
      <c r="D207" s="16"/>
      <c r="E207" s="16"/>
      <c r="F207" s="16"/>
      <c r="G207" s="16"/>
      <c r="H207" s="16"/>
      <c r="I207" s="16"/>
      <c r="J207" s="16">
        <v>1</v>
      </c>
      <c r="N207" s="16">
        <v>1</v>
      </c>
      <c r="V207" s="16">
        <v>1</v>
      </c>
      <c r="W207" s="16">
        <v>1</v>
      </c>
      <c r="X207" s="16">
        <v>1</v>
      </c>
      <c r="AG207" s="16"/>
      <c r="AH207" s="16">
        <v>206</v>
      </c>
      <c r="AI207" s="16">
        <f>SUM(Tabela1[[#This Row],[APEC]:[ZE]])</f>
        <v>5</v>
      </c>
    </row>
    <row r="208" spans="1:35" x14ac:dyDescent="0.25">
      <c r="A208" s="14" t="s">
        <v>207</v>
      </c>
      <c r="D208" s="16"/>
      <c r="E208" s="16"/>
      <c r="F208" s="16"/>
      <c r="G208" s="16"/>
      <c r="H208" s="16"/>
      <c r="I208" s="16"/>
      <c r="J208" s="16">
        <v>1</v>
      </c>
      <c r="N208" s="16">
        <v>1</v>
      </c>
      <c r="W208" s="16">
        <v>1</v>
      </c>
      <c r="X208" s="16">
        <v>1</v>
      </c>
      <c r="Z208" s="16">
        <v>1</v>
      </c>
      <c r="AC208" s="16">
        <v>1</v>
      </c>
      <c r="AG208" s="16" t="s">
        <v>271</v>
      </c>
      <c r="AH208" s="16">
        <v>207</v>
      </c>
      <c r="AI208" s="16">
        <f>SUM(Tabela1[[#This Row],[APEC]:[ZE]])</f>
        <v>6</v>
      </c>
    </row>
    <row r="209" spans="1:35" x14ac:dyDescent="0.25">
      <c r="A209" s="14" t="s">
        <v>208</v>
      </c>
      <c r="D209" s="16"/>
      <c r="E209" s="16"/>
      <c r="F209" s="16">
        <v>1</v>
      </c>
      <c r="G209" s="16"/>
      <c r="H209" s="16"/>
      <c r="I209" s="16"/>
      <c r="J209" s="16">
        <v>1</v>
      </c>
      <c r="K209" s="16">
        <v>1</v>
      </c>
      <c r="N209" s="16">
        <v>1</v>
      </c>
      <c r="W209" s="16">
        <v>1</v>
      </c>
      <c r="X209" s="16">
        <v>1</v>
      </c>
      <c r="AG209" s="16" t="s">
        <v>296</v>
      </c>
      <c r="AH209" s="16">
        <v>208</v>
      </c>
      <c r="AI209" s="16">
        <f>SUM(Tabela1[[#This Row],[APEC]:[ZE]])</f>
        <v>6</v>
      </c>
    </row>
    <row r="210" spans="1:35" x14ac:dyDescent="0.25">
      <c r="A210" s="14" t="s">
        <v>209</v>
      </c>
      <c r="B210" s="16">
        <v>1</v>
      </c>
      <c r="D210" s="16">
        <v>1</v>
      </c>
      <c r="E210" s="16"/>
      <c r="F210" s="16"/>
      <c r="G210" s="16"/>
      <c r="H210" s="16">
        <v>1</v>
      </c>
      <c r="I210" s="16"/>
      <c r="J210" s="16">
        <v>1</v>
      </c>
      <c r="M210" s="16">
        <v>1</v>
      </c>
      <c r="N210" s="16">
        <v>1</v>
      </c>
      <c r="O210" s="16">
        <v>1</v>
      </c>
      <c r="W210" s="16">
        <v>1</v>
      </c>
      <c r="X210" s="16">
        <v>1</v>
      </c>
      <c r="AG210" s="16" t="s">
        <v>283</v>
      </c>
      <c r="AH210" s="16">
        <v>209</v>
      </c>
      <c r="AI210" s="16">
        <f>SUM(Tabela1[[#This Row],[APEC]:[ZE]])</f>
        <v>9</v>
      </c>
    </row>
    <row r="211" spans="1:35" x14ac:dyDescent="0.25">
      <c r="A211" s="14" t="s">
        <v>210</v>
      </c>
      <c r="D211" s="16"/>
      <c r="E211" s="16"/>
      <c r="F211" s="16"/>
      <c r="G211" s="16"/>
      <c r="H211" s="16"/>
      <c r="I211" s="16"/>
      <c r="AG211" s="16"/>
      <c r="AH211" s="16">
        <v>210</v>
      </c>
      <c r="AI211" s="16">
        <f>SUM(Tabela1[[#This Row],[APEC]:[ZE]])</f>
        <v>0</v>
      </c>
    </row>
    <row r="212" spans="1:35" x14ac:dyDescent="0.25">
      <c r="A212" s="14" t="s">
        <v>211</v>
      </c>
      <c r="D212" s="16"/>
      <c r="E212" s="16"/>
      <c r="F212" s="16"/>
      <c r="G212" s="16"/>
      <c r="H212" s="16"/>
      <c r="I212" s="16"/>
      <c r="J212" s="16">
        <v>1</v>
      </c>
      <c r="K212" s="16">
        <v>1</v>
      </c>
      <c r="N212" s="16">
        <v>1</v>
      </c>
      <c r="W212" s="16">
        <v>1</v>
      </c>
      <c r="X212" s="16">
        <v>1</v>
      </c>
      <c r="AG212" s="16"/>
      <c r="AH212" s="16">
        <v>211</v>
      </c>
      <c r="AI212" s="16">
        <f>SUM(Tabela1[[#This Row],[APEC]:[ZE]])</f>
        <v>5</v>
      </c>
    </row>
    <row r="213" spans="1:35" x14ac:dyDescent="0.25">
      <c r="A213" s="14" t="s">
        <v>212</v>
      </c>
      <c r="D213" s="16"/>
      <c r="E213" s="16"/>
      <c r="F213" s="16"/>
      <c r="G213" s="16"/>
      <c r="H213" s="16"/>
      <c r="I213" s="16"/>
      <c r="J213" s="16">
        <v>1</v>
      </c>
      <c r="N213" s="16">
        <v>1</v>
      </c>
      <c r="AG213" s="16"/>
      <c r="AH213" s="16">
        <v>212</v>
      </c>
      <c r="AI213" s="16">
        <f>SUM(Tabela1[[#This Row],[APEC]:[ZE]])</f>
        <v>2</v>
      </c>
    </row>
    <row r="214" spans="1:35" x14ac:dyDescent="0.25">
      <c r="A214" s="14" t="s">
        <v>213</v>
      </c>
      <c r="D214" s="16"/>
      <c r="E214" s="16"/>
      <c r="F214" s="16"/>
      <c r="G214" s="16"/>
      <c r="H214" s="16"/>
      <c r="I214" s="16"/>
      <c r="AG214" s="16"/>
      <c r="AH214" s="16">
        <v>213</v>
      </c>
      <c r="AI214" s="16">
        <f>SUM(Tabela1[[#This Row],[APEC]:[ZE]])</f>
        <v>0</v>
      </c>
    </row>
    <row r="215" spans="1:35" x14ac:dyDescent="0.25">
      <c r="A215" s="14" t="s">
        <v>214</v>
      </c>
      <c r="D215" s="16"/>
      <c r="E215" s="16"/>
      <c r="F215" s="16"/>
      <c r="G215" s="16">
        <v>1</v>
      </c>
      <c r="H215" s="16"/>
      <c r="I215" s="16"/>
      <c r="J215" s="16">
        <v>1</v>
      </c>
      <c r="K215" s="16">
        <v>1</v>
      </c>
      <c r="N215" s="16">
        <v>1</v>
      </c>
      <c r="V215" s="16">
        <v>1</v>
      </c>
      <c r="W215" s="16">
        <v>1</v>
      </c>
      <c r="X215" s="16">
        <v>1</v>
      </c>
      <c r="AG215" s="16" t="s">
        <v>286</v>
      </c>
      <c r="AH215" s="16">
        <v>214</v>
      </c>
      <c r="AI215" s="16">
        <f>SUM(Tabela1[[#This Row],[APEC]:[ZE]])</f>
        <v>7</v>
      </c>
    </row>
    <row r="216" spans="1:35" x14ac:dyDescent="0.25">
      <c r="A216" s="14" t="s">
        <v>215</v>
      </c>
      <c r="D216" s="16"/>
      <c r="E216" s="16"/>
      <c r="F216" s="16"/>
      <c r="G216" s="16">
        <v>1</v>
      </c>
      <c r="H216" s="16"/>
      <c r="I216" s="16"/>
      <c r="J216" s="16">
        <v>1</v>
      </c>
      <c r="K216" s="16">
        <v>1</v>
      </c>
      <c r="N216" s="16">
        <v>1</v>
      </c>
      <c r="V216" s="16">
        <v>1</v>
      </c>
      <c r="W216" s="16">
        <v>1</v>
      </c>
      <c r="X216" s="16">
        <v>1</v>
      </c>
      <c r="AG216" s="16" t="s">
        <v>286</v>
      </c>
      <c r="AH216" s="16">
        <v>215</v>
      </c>
      <c r="AI216" s="16">
        <f>SUM(Tabela1[[#This Row],[APEC]:[ZE]])</f>
        <v>7</v>
      </c>
    </row>
    <row r="217" spans="1:35" x14ac:dyDescent="0.25">
      <c r="A217" s="14" t="s">
        <v>216</v>
      </c>
      <c r="D217" s="16"/>
      <c r="E217" s="16"/>
      <c r="F217" s="16"/>
      <c r="G217" s="16"/>
      <c r="H217" s="16"/>
      <c r="I217" s="16"/>
      <c r="J217" s="16">
        <v>1</v>
      </c>
      <c r="N217" s="16">
        <v>1</v>
      </c>
      <c r="X217" s="16">
        <v>1</v>
      </c>
      <c r="AG217" s="16"/>
      <c r="AH217" s="16">
        <v>216</v>
      </c>
      <c r="AI217" s="16">
        <f>SUM(Tabela1[[#This Row],[APEC]:[ZE]])</f>
        <v>3</v>
      </c>
    </row>
    <row r="218" spans="1:35" x14ac:dyDescent="0.25">
      <c r="A218" s="17" t="s">
        <v>217</v>
      </c>
      <c r="B218" s="18"/>
      <c r="C218" s="18"/>
      <c r="D218" s="16"/>
      <c r="E218" s="18"/>
      <c r="F218" s="16"/>
      <c r="G218" s="16"/>
      <c r="H218" s="16"/>
      <c r="I218" s="16"/>
      <c r="AG218" s="16"/>
      <c r="AH218" s="16">
        <v>217</v>
      </c>
      <c r="AI218" s="16">
        <f>SUM(Tabela1[[#This Row],[APEC]:[ZE]])</f>
        <v>0</v>
      </c>
    </row>
    <row r="219" spans="1:35" x14ac:dyDescent="0.25">
      <c r="A219" s="14" t="s">
        <v>218</v>
      </c>
      <c r="D219" s="16"/>
      <c r="E219" s="16"/>
      <c r="F219" s="16"/>
      <c r="G219" s="16"/>
      <c r="H219" s="16"/>
      <c r="I219" s="16"/>
      <c r="J219" s="16">
        <v>1</v>
      </c>
      <c r="N219" s="16">
        <v>1</v>
      </c>
      <c r="X219" s="16">
        <v>1</v>
      </c>
      <c r="AG219" s="16"/>
      <c r="AH219" s="16">
        <v>218</v>
      </c>
      <c r="AI219" s="16">
        <f>SUM(Tabela1[[#This Row],[APEC]:[ZE]])</f>
        <v>3</v>
      </c>
    </row>
    <row r="220" spans="1:35" x14ac:dyDescent="0.25">
      <c r="A220" s="14" t="s">
        <v>219</v>
      </c>
      <c r="D220" s="16"/>
      <c r="E220" s="16"/>
      <c r="F220" s="16"/>
      <c r="G220" s="16">
        <v>1</v>
      </c>
      <c r="H220" s="16"/>
      <c r="I220" s="16"/>
      <c r="J220" s="16">
        <v>1</v>
      </c>
      <c r="K220" s="16">
        <v>1</v>
      </c>
      <c r="N220" s="16">
        <v>1</v>
      </c>
      <c r="V220" s="16">
        <v>1</v>
      </c>
      <c r="W220" s="16">
        <v>1</v>
      </c>
      <c r="X220" s="16">
        <v>1</v>
      </c>
      <c r="AG220" s="16" t="s">
        <v>286</v>
      </c>
      <c r="AH220" s="16">
        <v>219</v>
      </c>
      <c r="AI220" s="16">
        <f>SUM(Tabela1[[#This Row],[APEC]:[ZE]])</f>
        <v>7</v>
      </c>
    </row>
    <row r="221" spans="1:35" x14ac:dyDescent="0.25">
      <c r="A221" s="14" t="s">
        <v>220</v>
      </c>
      <c r="D221" s="16"/>
      <c r="E221" s="16"/>
      <c r="F221" s="16"/>
      <c r="G221" s="16"/>
      <c r="H221" s="16"/>
      <c r="I221" s="16"/>
      <c r="J221" s="16">
        <v>1</v>
      </c>
      <c r="K221" s="16">
        <v>1</v>
      </c>
      <c r="N221" s="16">
        <v>1</v>
      </c>
      <c r="W221" s="16">
        <v>1</v>
      </c>
      <c r="X221" s="16">
        <v>1</v>
      </c>
      <c r="AB221" s="16">
        <v>1</v>
      </c>
      <c r="AG221" s="16" t="s">
        <v>284</v>
      </c>
      <c r="AH221" s="16">
        <v>220</v>
      </c>
      <c r="AI221" s="16">
        <f>SUM(Tabela1[[#This Row],[APEC]:[ZE]])</f>
        <v>6</v>
      </c>
    </row>
    <row r="222" spans="1:35" x14ac:dyDescent="0.25">
      <c r="A222" s="14" t="s">
        <v>221</v>
      </c>
      <c r="D222" s="16"/>
      <c r="E222" s="16"/>
      <c r="F222" s="16"/>
      <c r="G222" s="16"/>
      <c r="H222" s="16"/>
      <c r="I222" s="16"/>
      <c r="J222" s="16">
        <v>1</v>
      </c>
      <c r="N222" s="16">
        <v>1</v>
      </c>
      <c r="W222" s="16">
        <v>1</v>
      </c>
      <c r="X222" s="16">
        <v>1</v>
      </c>
      <c r="AD222" s="16">
        <v>1</v>
      </c>
      <c r="AG222" s="16" t="s">
        <v>294</v>
      </c>
      <c r="AH222" s="16">
        <v>221</v>
      </c>
      <c r="AI222" s="16">
        <f>SUM(Tabela1[[#This Row],[APEC]:[ZE]])</f>
        <v>5</v>
      </c>
    </row>
    <row r="223" spans="1:35" x14ac:dyDescent="0.25">
      <c r="A223" s="14" t="s">
        <v>222</v>
      </c>
      <c r="D223" s="16"/>
      <c r="E223" s="16"/>
      <c r="F223" s="16"/>
      <c r="G223" s="16"/>
      <c r="H223" s="16"/>
      <c r="I223" s="16"/>
      <c r="J223" s="16">
        <v>1</v>
      </c>
      <c r="K223" s="16">
        <v>1</v>
      </c>
      <c r="N223" s="16">
        <v>1</v>
      </c>
      <c r="W223" s="16">
        <v>1</v>
      </c>
      <c r="X223" s="16">
        <v>1</v>
      </c>
      <c r="AG223" s="16"/>
      <c r="AH223" s="16">
        <v>222</v>
      </c>
      <c r="AI223" s="16">
        <f>SUM(Tabela1[[#This Row],[APEC]:[ZE]])</f>
        <v>5</v>
      </c>
    </row>
    <row r="224" spans="1:35" x14ac:dyDescent="0.25">
      <c r="A224" s="14" t="s">
        <v>223</v>
      </c>
      <c r="D224" s="16"/>
      <c r="E224" s="16"/>
      <c r="F224" s="16"/>
      <c r="G224" s="16"/>
      <c r="H224" s="16"/>
      <c r="I224" s="16"/>
      <c r="J224" s="16">
        <v>1</v>
      </c>
      <c r="N224" s="16">
        <v>1</v>
      </c>
      <c r="X224" s="16">
        <v>1</v>
      </c>
      <c r="AG224" s="16"/>
      <c r="AH224" s="16">
        <v>223</v>
      </c>
      <c r="AI224" s="16">
        <f>SUM(Tabela1[[#This Row],[APEC]:[ZE]])</f>
        <v>3</v>
      </c>
    </row>
    <row r="225" spans="1:35" x14ac:dyDescent="0.25">
      <c r="A225" s="17" t="s">
        <v>224</v>
      </c>
      <c r="B225" s="18">
        <v>1</v>
      </c>
      <c r="C225" s="18">
        <v>1</v>
      </c>
      <c r="D225" s="16"/>
      <c r="E225" s="18"/>
      <c r="F225" s="16"/>
      <c r="G225" s="16"/>
      <c r="H225" s="16"/>
      <c r="I225" s="16"/>
      <c r="J225" s="16">
        <v>1</v>
      </c>
      <c r="K225" s="16">
        <v>1</v>
      </c>
      <c r="N225" s="16">
        <v>1</v>
      </c>
      <c r="W225" s="16">
        <v>1</v>
      </c>
      <c r="X225" s="16">
        <v>1</v>
      </c>
      <c r="AG225" s="16" t="s">
        <v>282</v>
      </c>
      <c r="AH225" s="16">
        <v>224</v>
      </c>
      <c r="AI225" s="16">
        <f>SUM(Tabela1[[#This Row],[APEC]:[ZE]])</f>
        <v>7</v>
      </c>
    </row>
    <row r="226" spans="1:35" x14ac:dyDescent="0.25">
      <c r="A226" s="14" t="s">
        <v>225</v>
      </c>
      <c r="D226" s="16"/>
      <c r="E226" s="16"/>
      <c r="F226" s="16"/>
      <c r="G226" s="16"/>
      <c r="H226" s="16"/>
      <c r="I226" s="16"/>
      <c r="J226" s="16">
        <v>1</v>
      </c>
      <c r="N226" s="16">
        <v>1</v>
      </c>
      <c r="X226" s="16">
        <v>1</v>
      </c>
      <c r="AG226" s="16"/>
      <c r="AH226" s="16">
        <v>225</v>
      </c>
      <c r="AI226" s="16">
        <f>SUM(Tabela1[[#This Row],[APEC]:[ZE]])</f>
        <v>3</v>
      </c>
    </row>
    <row r="227" spans="1:35" x14ac:dyDescent="0.25">
      <c r="A227" s="14" t="s">
        <v>226</v>
      </c>
      <c r="D227" s="16"/>
      <c r="E227" s="16"/>
      <c r="F227" s="16"/>
      <c r="G227" s="16"/>
      <c r="H227" s="16"/>
      <c r="I227" s="16"/>
      <c r="J227" s="16">
        <v>1</v>
      </c>
      <c r="N227" s="16">
        <v>1</v>
      </c>
      <c r="Q227" s="16">
        <v>1</v>
      </c>
      <c r="X227" s="16">
        <v>1</v>
      </c>
      <c r="AG227" s="16" t="s">
        <v>297</v>
      </c>
      <c r="AH227" s="16">
        <v>226</v>
      </c>
      <c r="AI227" s="16">
        <f>SUM(Tabela1[[#This Row],[APEC]:[ZE]])</f>
        <v>4</v>
      </c>
    </row>
    <row r="228" spans="1:35" x14ac:dyDescent="0.25">
      <c r="A228" s="17" t="s">
        <v>227</v>
      </c>
      <c r="B228" s="18"/>
      <c r="C228" s="18"/>
      <c r="D228" s="16"/>
      <c r="E228" s="18"/>
      <c r="F228" s="16"/>
      <c r="G228" s="16"/>
      <c r="H228" s="16"/>
      <c r="I228" s="16"/>
      <c r="J228" s="16">
        <v>1</v>
      </c>
      <c r="K228" s="16">
        <v>1</v>
      </c>
      <c r="N228" s="16">
        <v>1</v>
      </c>
      <c r="W228" s="16">
        <v>1</v>
      </c>
      <c r="X228" s="16">
        <v>1</v>
      </c>
      <c r="AA228" s="16">
        <v>1</v>
      </c>
      <c r="AG228" s="16" t="s">
        <v>285</v>
      </c>
      <c r="AH228" s="16">
        <v>227</v>
      </c>
      <c r="AI228" s="16">
        <f>SUM(Tabela1[[#This Row],[APEC]:[ZE]])</f>
        <v>6</v>
      </c>
    </row>
    <row r="229" spans="1:35" x14ac:dyDescent="0.25">
      <c r="A229" s="14" t="s">
        <v>228</v>
      </c>
      <c r="D229" s="16"/>
      <c r="E229" s="16"/>
      <c r="F229" s="16"/>
      <c r="G229" s="16"/>
      <c r="H229" s="16"/>
      <c r="I229" s="16"/>
      <c r="J229" s="16">
        <v>1</v>
      </c>
      <c r="K229" s="16">
        <v>1</v>
      </c>
      <c r="N229" s="16">
        <v>1</v>
      </c>
      <c r="W229" s="16">
        <v>1</v>
      </c>
      <c r="X229" s="16">
        <v>1</v>
      </c>
      <c r="AB229" s="16">
        <v>1</v>
      </c>
      <c r="AG229" s="16" t="s">
        <v>284</v>
      </c>
      <c r="AH229" s="16">
        <v>228</v>
      </c>
      <c r="AI229" s="16">
        <f>SUM(Tabela1[[#This Row],[APEC]:[ZE]])</f>
        <v>6</v>
      </c>
    </row>
    <row r="230" spans="1:35" x14ac:dyDescent="0.25">
      <c r="A230" s="14" t="s">
        <v>229</v>
      </c>
      <c r="D230" s="16"/>
      <c r="E230" s="16"/>
      <c r="F230" s="16"/>
      <c r="G230" s="16"/>
      <c r="H230" s="16"/>
      <c r="I230" s="16"/>
      <c r="J230" s="16">
        <v>1</v>
      </c>
      <c r="N230" s="16">
        <v>1</v>
      </c>
      <c r="Q230" s="16">
        <v>1</v>
      </c>
      <c r="X230" s="16">
        <v>1</v>
      </c>
      <c r="AG230" s="16" t="s">
        <v>297</v>
      </c>
      <c r="AH230" s="16">
        <v>229</v>
      </c>
      <c r="AI230" s="16">
        <f>SUM(Tabela1[[#This Row],[APEC]:[ZE]])</f>
        <v>4</v>
      </c>
    </row>
    <row r="231" spans="1:35" x14ac:dyDescent="0.25">
      <c r="A231" s="14" t="s">
        <v>230</v>
      </c>
      <c r="D231" s="16"/>
      <c r="E231" s="16"/>
      <c r="F231" s="16"/>
      <c r="G231" s="16"/>
      <c r="H231" s="16"/>
      <c r="I231" s="16"/>
      <c r="N231" s="16">
        <v>1</v>
      </c>
      <c r="Q231" s="16">
        <v>1</v>
      </c>
      <c r="X231" s="16">
        <v>1</v>
      </c>
      <c r="AG231" s="16" t="s">
        <v>297</v>
      </c>
      <c r="AH231" s="16">
        <v>230</v>
      </c>
      <c r="AI231" s="16">
        <f>SUM(Tabela1[[#This Row],[APEC]:[ZE]])</f>
        <v>3</v>
      </c>
    </row>
    <row r="232" spans="1:35" x14ac:dyDescent="0.25">
      <c r="A232" s="14" t="s">
        <v>231</v>
      </c>
      <c r="D232" s="16"/>
      <c r="E232" s="16"/>
      <c r="F232" s="16"/>
      <c r="G232" s="16"/>
      <c r="H232" s="16"/>
      <c r="I232" s="16"/>
      <c r="J232" s="16">
        <v>1</v>
      </c>
      <c r="N232" s="16">
        <v>1</v>
      </c>
      <c r="U232" s="16">
        <v>1</v>
      </c>
      <c r="W232" s="16">
        <v>1</v>
      </c>
      <c r="X232" s="16">
        <v>1</v>
      </c>
      <c r="AC232" s="16">
        <v>1</v>
      </c>
      <c r="AG232" s="16" t="s">
        <v>271</v>
      </c>
      <c r="AH232" s="16">
        <v>231</v>
      </c>
      <c r="AI232" s="16">
        <f>SUM(Tabela1[[#This Row],[APEC]:[ZE]])</f>
        <v>6</v>
      </c>
    </row>
    <row r="233" spans="1:35" x14ac:dyDescent="0.25">
      <c r="A233" s="14" t="s">
        <v>232</v>
      </c>
      <c r="D233" s="16"/>
      <c r="E233" s="16"/>
      <c r="F233" s="16"/>
      <c r="G233" s="16"/>
      <c r="H233" s="16"/>
      <c r="I233" s="16"/>
      <c r="J233" s="16">
        <v>1</v>
      </c>
      <c r="L233" s="16">
        <v>1</v>
      </c>
      <c r="N233" s="16">
        <v>1</v>
      </c>
      <c r="U233" s="16">
        <v>1</v>
      </c>
      <c r="W233" s="16">
        <v>1</v>
      </c>
      <c r="X233" s="16">
        <v>1</v>
      </c>
      <c r="AG233" s="16" t="s">
        <v>290</v>
      </c>
      <c r="AH233" s="16">
        <v>232</v>
      </c>
      <c r="AI233" s="16">
        <f>SUM(Tabela1[[#This Row],[APEC]:[ZE]])</f>
        <v>6</v>
      </c>
    </row>
    <row r="234" spans="1:35" x14ac:dyDescent="0.25">
      <c r="A234" s="14" t="s">
        <v>233</v>
      </c>
      <c r="D234" s="16"/>
      <c r="E234" s="16"/>
      <c r="F234" s="16"/>
      <c r="G234" s="16">
        <v>1</v>
      </c>
      <c r="H234" s="16"/>
      <c r="I234" s="16"/>
      <c r="J234" s="16">
        <v>1</v>
      </c>
      <c r="N234" s="16">
        <v>1</v>
      </c>
      <c r="V234" s="16">
        <v>1</v>
      </c>
      <c r="W234" s="16">
        <v>1</v>
      </c>
      <c r="X234" s="16">
        <v>1</v>
      </c>
      <c r="AG234" s="16" t="s">
        <v>286</v>
      </c>
      <c r="AH234" s="16">
        <v>233</v>
      </c>
      <c r="AI234" s="16">
        <f>SUM(Tabela1[[#This Row],[APEC]:[ZE]])</f>
        <v>6</v>
      </c>
    </row>
    <row r="235" spans="1:35" x14ac:dyDescent="0.25">
      <c r="A235" s="14" t="s">
        <v>234</v>
      </c>
      <c r="B235" s="16">
        <v>1</v>
      </c>
      <c r="C235" s="16">
        <v>1</v>
      </c>
      <c r="D235" s="16"/>
      <c r="E235" s="16"/>
      <c r="F235" s="16"/>
      <c r="G235" s="16"/>
      <c r="H235" s="16"/>
      <c r="I235" s="16"/>
      <c r="J235" s="16">
        <v>1</v>
      </c>
      <c r="N235" s="16">
        <v>1</v>
      </c>
      <c r="W235" s="16">
        <v>1</v>
      </c>
      <c r="X235" s="16">
        <v>1</v>
      </c>
      <c r="AG235" s="16" t="s">
        <v>282</v>
      </c>
      <c r="AH235" s="16">
        <v>234</v>
      </c>
      <c r="AI235" s="16">
        <f>SUM(Tabela1[[#This Row],[APEC]:[ZE]])</f>
        <v>6</v>
      </c>
    </row>
    <row r="236" spans="1:35" x14ac:dyDescent="0.25">
      <c r="A236" s="14" t="s">
        <v>235</v>
      </c>
      <c r="B236" s="16">
        <v>1</v>
      </c>
      <c r="D236" s="16"/>
      <c r="E236" s="16"/>
      <c r="F236" s="16"/>
      <c r="G236" s="16"/>
      <c r="H236" s="16"/>
      <c r="I236" s="16"/>
      <c r="J236" s="16">
        <v>1</v>
      </c>
      <c r="N236" s="16">
        <v>1</v>
      </c>
      <c r="W236" s="16">
        <v>1</v>
      </c>
      <c r="AG236" s="16"/>
      <c r="AH236" s="16">
        <v>235</v>
      </c>
      <c r="AI236" s="16">
        <f>SUM(Tabela1[[#This Row],[APEC]:[ZE]])</f>
        <v>4</v>
      </c>
    </row>
    <row r="237" spans="1:35" x14ac:dyDescent="0.25">
      <c r="A237" s="14" t="s">
        <v>236</v>
      </c>
      <c r="D237" s="16"/>
      <c r="E237" s="16"/>
      <c r="F237" s="16"/>
      <c r="G237" s="16"/>
      <c r="H237" s="16">
        <v>1</v>
      </c>
      <c r="I237" s="16"/>
      <c r="J237" s="16">
        <v>1</v>
      </c>
      <c r="M237" s="16">
        <v>1</v>
      </c>
      <c r="N237" s="16">
        <v>1</v>
      </c>
      <c r="W237" s="16">
        <v>1</v>
      </c>
      <c r="X237" s="16">
        <v>1</v>
      </c>
      <c r="AG237" s="16" t="s">
        <v>283</v>
      </c>
      <c r="AH237" s="16">
        <v>236</v>
      </c>
      <c r="AI237" s="16">
        <f>SUM(Tabela1[[#This Row],[APEC]:[ZE]])</f>
        <v>6</v>
      </c>
    </row>
    <row r="238" spans="1:35" x14ac:dyDescent="0.25">
      <c r="A238" s="14" t="s">
        <v>237</v>
      </c>
      <c r="D238" s="16"/>
      <c r="E238" s="16"/>
      <c r="F238" s="16">
        <v>1</v>
      </c>
      <c r="G238" s="16"/>
      <c r="H238" s="16"/>
      <c r="I238" s="16"/>
      <c r="J238" s="16">
        <v>1</v>
      </c>
      <c r="K238" s="16">
        <v>1</v>
      </c>
      <c r="N238" s="16">
        <v>1</v>
      </c>
      <c r="W238" s="16">
        <v>1</v>
      </c>
      <c r="X238" s="16">
        <v>1</v>
      </c>
      <c r="AB238" s="16">
        <v>1</v>
      </c>
      <c r="AG238" s="16" t="s">
        <v>296</v>
      </c>
      <c r="AH238" s="16">
        <v>237</v>
      </c>
      <c r="AI238" s="16">
        <f>SUM(Tabela1[[#This Row],[APEC]:[ZE]])</f>
        <v>7</v>
      </c>
    </row>
    <row r="239" spans="1:35" x14ac:dyDescent="0.25">
      <c r="A239" s="17" t="s">
        <v>238</v>
      </c>
      <c r="B239" s="18"/>
      <c r="C239" s="18"/>
      <c r="D239" s="16"/>
      <c r="E239" s="18"/>
      <c r="F239" s="16"/>
      <c r="G239" s="16"/>
      <c r="H239" s="16"/>
      <c r="I239" s="16"/>
      <c r="AG239" s="16"/>
      <c r="AH239" s="16">
        <v>238</v>
      </c>
      <c r="AI239" s="16">
        <f>SUM(Tabela1[[#This Row],[APEC]:[ZE]])</f>
        <v>0</v>
      </c>
    </row>
    <row r="240" spans="1:35" x14ac:dyDescent="0.25">
      <c r="A240" s="17" t="s">
        <v>239</v>
      </c>
      <c r="B240" s="18"/>
      <c r="C240" s="18"/>
      <c r="D240" s="16"/>
      <c r="E240" s="18"/>
      <c r="F240" s="16"/>
      <c r="G240" s="16"/>
      <c r="H240" s="16"/>
      <c r="I240" s="16"/>
      <c r="AG240" s="16"/>
      <c r="AH240" s="16">
        <v>239</v>
      </c>
      <c r="AI240" s="16">
        <f>SUM(Tabela1[[#This Row],[APEC]:[ZE]])</f>
        <v>0</v>
      </c>
    </row>
    <row r="241" spans="1:35" x14ac:dyDescent="0.25">
      <c r="A241" s="17" t="s">
        <v>240</v>
      </c>
      <c r="B241" s="18"/>
      <c r="C241" s="18"/>
      <c r="D241" s="16"/>
      <c r="E241" s="18"/>
      <c r="F241" s="16"/>
      <c r="G241" s="16"/>
      <c r="H241" s="16"/>
      <c r="I241" s="16"/>
      <c r="J241" s="16">
        <v>1</v>
      </c>
      <c r="N241" s="16">
        <v>1</v>
      </c>
      <c r="X241" s="16">
        <v>1</v>
      </c>
      <c r="AG241" s="16"/>
      <c r="AH241" s="16">
        <v>240</v>
      </c>
      <c r="AI241" s="16">
        <f>SUM(Tabela1[[#This Row],[APEC]:[ZE]])</f>
        <v>3</v>
      </c>
    </row>
    <row r="242" spans="1:35" x14ac:dyDescent="0.25">
      <c r="A242" s="14" t="s">
        <v>241</v>
      </c>
      <c r="D242" s="16"/>
      <c r="E242" s="16"/>
      <c r="F242" s="16"/>
      <c r="G242" s="16"/>
      <c r="H242" s="16"/>
      <c r="I242" s="16"/>
      <c r="J242" s="16">
        <v>1</v>
      </c>
      <c r="N242" s="16">
        <v>1</v>
      </c>
      <c r="W242" s="16">
        <v>1</v>
      </c>
      <c r="X242" s="16">
        <v>1</v>
      </c>
      <c r="AD242" s="16">
        <v>1</v>
      </c>
      <c r="AG242" s="16" t="s">
        <v>294</v>
      </c>
      <c r="AH242" s="16">
        <v>241</v>
      </c>
      <c r="AI242" s="16">
        <f>SUM(Tabela1[[#This Row],[APEC]:[ZE]])</f>
        <v>5</v>
      </c>
    </row>
    <row r="243" spans="1:35" x14ac:dyDescent="0.25">
      <c r="A243" s="14" t="s">
        <v>242</v>
      </c>
      <c r="D243" s="16"/>
      <c r="E243" s="16"/>
      <c r="F243" s="16"/>
      <c r="G243" s="16"/>
      <c r="H243" s="16"/>
      <c r="I243" s="16"/>
      <c r="AG243" s="16"/>
      <c r="AH243" s="16">
        <v>242</v>
      </c>
      <c r="AI243" s="16">
        <f>SUM(Tabela1[[#This Row],[APEC]:[ZE]])</f>
        <v>0</v>
      </c>
    </row>
    <row r="244" spans="1:35" x14ac:dyDescent="0.25">
      <c r="A244" s="14" t="s">
        <v>243</v>
      </c>
      <c r="D244" s="16"/>
      <c r="E244" s="16"/>
      <c r="F244" s="16"/>
      <c r="G244" s="16"/>
      <c r="H244" s="16"/>
      <c r="I244" s="16"/>
      <c r="J244" s="16">
        <v>1</v>
      </c>
      <c r="K244" s="16">
        <v>1</v>
      </c>
      <c r="N244" s="16">
        <v>1</v>
      </c>
      <c r="W244" s="16">
        <v>1</v>
      </c>
      <c r="X244" s="16">
        <v>1</v>
      </c>
      <c r="AG244" s="16"/>
      <c r="AH244" s="16">
        <v>243</v>
      </c>
      <c r="AI244" s="16">
        <f>SUM(Tabela1[[#This Row],[APEC]:[ZE]])</f>
        <v>5</v>
      </c>
    </row>
    <row r="245" spans="1:35" x14ac:dyDescent="0.25">
      <c r="A245" s="14" t="s">
        <v>244</v>
      </c>
      <c r="D245" s="16"/>
      <c r="E245" s="16"/>
      <c r="F245" s="16"/>
      <c r="G245" s="16">
        <v>1</v>
      </c>
      <c r="H245" s="16"/>
      <c r="I245" s="16"/>
      <c r="J245" s="16">
        <v>1</v>
      </c>
      <c r="K245" s="16">
        <v>1</v>
      </c>
      <c r="N245" s="16">
        <v>1</v>
      </c>
      <c r="V245" s="16">
        <v>1</v>
      </c>
      <c r="W245" s="16">
        <v>1</v>
      </c>
      <c r="X245" s="16">
        <v>1</v>
      </c>
      <c r="AG245" s="16" t="s">
        <v>286</v>
      </c>
      <c r="AH245" s="16">
        <v>244</v>
      </c>
      <c r="AI245" s="16">
        <f>SUM(Tabela1[[#This Row],[APEC]:[ZE]])</f>
        <v>7</v>
      </c>
    </row>
    <row r="246" spans="1:35" x14ac:dyDescent="0.25">
      <c r="A246" s="14" t="s">
        <v>245</v>
      </c>
      <c r="D246" s="16"/>
      <c r="E246" s="16"/>
      <c r="F246" s="16"/>
      <c r="G246" s="16"/>
      <c r="H246" s="16"/>
      <c r="I246" s="16"/>
      <c r="J246" s="16">
        <v>1</v>
      </c>
      <c r="N246" s="16">
        <v>1</v>
      </c>
      <c r="W246" s="16">
        <v>1</v>
      </c>
      <c r="X246" s="16">
        <v>1</v>
      </c>
      <c r="AE246" s="16">
        <v>1</v>
      </c>
      <c r="AG246" s="16" t="s">
        <v>293</v>
      </c>
      <c r="AH246" s="16">
        <v>245</v>
      </c>
      <c r="AI246" s="16">
        <f>SUM(Tabela1[[#This Row],[APEC]:[ZE]])</f>
        <v>5</v>
      </c>
    </row>
    <row r="247" spans="1:35" x14ac:dyDescent="0.25">
      <c r="A247" s="14" t="s">
        <v>246</v>
      </c>
      <c r="D247" s="16"/>
      <c r="E247" s="16"/>
      <c r="F247" s="16"/>
      <c r="G247" s="16"/>
      <c r="H247" s="16">
        <v>1</v>
      </c>
      <c r="I247" s="16"/>
      <c r="J247" s="16">
        <v>1</v>
      </c>
      <c r="M247" s="16">
        <v>1</v>
      </c>
      <c r="N247" s="16">
        <v>1</v>
      </c>
      <c r="X247" s="16">
        <v>1</v>
      </c>
      <c r="AG247" s="16" t="s">
        <v>283</v>
      </c>
      <c r="AH247" s="16">
        <v>246</v>
      </c>
      <c r="AI247" s="16">
        <f>SUM(Tabela1[[#This Row],[APEC]:[ZE]])</f>
        <v>5</v>
      </c>
    </row>
    <row r="248" spans="1:35" x14ac:dyDescent="0.25">
      <c r="A248" s="14" t="s">
        <v>247</v>
      </c>
      <c r="D248" s="16"/>
      <c r="E248" s="16"/>
      <c r="F248" s="16"/>
      <c r="G248" s="16"/>
      <c r="H248" s="16"/>
      <c r="I248" s="16"/>
      <c r="J248" s="16">
        <v>1</v>
      </c>
      <c r="N248" s="16">
        <v>1</v>
      </c>
      <c r="O248" s="16">
        <v>1</v>
      </c>
      <c r="U248" s="16">
        <v>1</v>
      </c>
      <c r="W248" s="16">
        <v>1</v>
      </c>
      <c r="X248" s="16">
        <v>1</v>
      </c>
      <c r="Z248" s="16">
        <v>1</v>
      </c>
      <c r="AG248" s="16"/>
      <c r="AH248" s="16">
        <v>247</v>
      </c>
      <c r="AI248" s="16">
        <f>SUM(Tabela1[[#This Row],[APEC]:[ZE]])</f>
        <v>7</v>
      </c>
    </row>
    <row r="249" spans="1:35" x14ac:dyDescent="0.25">
      <c r="A249" s="14" t="s">
        <v>248</v>
      </c>
      <c r="D249" s="16"/>
      <c r="E249" s="16"/>
      <c r="F249" s="16"/>
      <c r="G249" s="16"/>
      <c r="H249" s="16"/>
      <c r="I249" s="16"/>
      <c r="K249" s="16">
        <v>1</v>
      </c>
      <c r="X249" s="16">
        <v>1</v>
      </c>
      <c r="AG249" s="16"/>
      <c r="AH249" s="16">
        <v>248</v>
      </c>
      <c r="AI249" s="16">
        <f>SUM(Tabela1[[#This Row],[APEC]:[ZE]])</f>
        <v>2</v>
      </c>
    </row>
    <row r="250" spans="1:35" x14ac:dyDescent="0.25">
      <c r="A250" s="14" t="s">
        <v>249</v>
      </c>
      <c r="D250" s="16"/>
      <c r="E250" s="16"/>
      <c r="F250" s="16"/>
      <c r="G250" s="16"/>
      <c r="H250" s="16">
        <v>1</v>
      </c>
      <c r="I250" s="16"/>
      <c r="J250" s="16">
        <v>1</v>
      </c>
      <c r="M250" s="16">
        <v>1</v>
      </c>
      <c r="N250" s="16">
        <v>1</v>
      </c>
      <c r="W250" s="16">
        <v>1</v>
      </c>
      <c r="X250" s="16">
        <v>1</v>
      </c>
      <c r="AG250" s="16" t="s">
        <v>283</v>
      </c>
      <c r="AH250" s="16">
        <v>249</v>
      </c>
      <c r="AI250" s="16">
        <f>SUM(Tabela1[[#This Row],[APEC]:[ZE]])</f>
        <v>6</v>
      </c>
    </row>
    <row r="251" spans="1:35" x14ac:dyDescent="0.25">
      <c r="A251" s="14" t="s">
        <v>250</v>
      </c>
      <c r="D251" s="16"/>
      <c r="E251" s="16"/>
      <c r="F251" s="16">
        <v>1</v>
      </c>
      <c r="G251" s="16"/>
      <c r="H251" s="16"/>
      <c r="I251" s="16"/>
      <c r="J251" s="16">
        <v>1</v>
      </c>
      <c r="K251" s="16">
        <v>1</v>
      </c>
      <c r="N251" s="16">
        <v>1</v>
      </c>
      <c r="Q251" s="16">
        <v>1</v>
      </c>
      <c r="W251" s="16">
        <v>1</v>
      </c>
      <c r="X251" s="16">
        <v>1</v>
      </c>
      <c r="AG251" s="16" t="s">
        <v>296</v>
      </c>
      <c r="AH251" s="16">
        <v>250</v>
      </c>
      <c r="AI251" s="16">
        <f>SUM(Tabela1[[#This Row],[APEC]:[ZE]])</f>
        <v>7</v>
      </c>
    </row>
    <row r="252" spans="1:35" x14ac:dyDescent="0.25">
      <c r="A252" s="14" t="s">
        <v>251</v>
      </c>
      <c r="D252" s="16"/>
      <c r="E252" s="16"/>
      <c r="F252" s="16"/>
      <c r="G252" s="16"/>
      <c r="H252" s="16"/>
      <c r="I252" s="16"/>
      <c r="J252" s="16">
        <v>1</v>
      </c>
      <c r="N252" s="16">
        <v>1</v>
      </c>
      <c r="S252" s="16">
        <v>1</v>
      </c>
      <c r="V252" s="16">
        <v>1</v>
      </c>
      <c r="W252" s="16">
        <v>1</v>
      </c>
      <c r="X252" s="16">
        <v>1</v>
      </c>
      <c r="AG252" s="16" t="s">
        <v>272</v>
      </c>
      <c r="AH252" s="16">
        <v>251</v>
      </c>
      <c r="AI252" s="16">
        <f>SUM(Tabela1[[#This Row],[APEC]:[ZE]])</f>
        <v>6</v>
      </c>
    </row>
    <row r="253" spans="1:35" x14ac:dyDescent="0.25">
      <c r="A253" s="14" t="s">
        <v>252</v>
      </c>
      <c r="D253" s="16"/>
      <c r="E253" s="16"/>
      <c r="F253" s="16"/>
      <c r="G253" s="16"/>
      <c r="H253" s="16">
        <v>1</v>
      </c>
      <c r="I253" s="16"/>
      <c r="J253" s="16">
        <v>1</v>
      </c>
      <c r="M253" s="16">
        <v>1</v>
      </c>
      <c r="N253" s="16">
        <v>1</v>
      </c>
      <c r="X253" s="16">
        <v>1</v>
      </c>
      <c r="AG253" s="16" t="s">
        <v>283</v>
      </c>
      <c r="AH253" s="16">
        <v>252</v>
      </c>
      <c r="AI253" s="16">
        <f>SUM(Tabela1[[#This Row],[APEC]:[ZE]])</f>
        <v>5</v>
      </c>
    </row>
    <row r="254" spans="1:35" x14ac:dyDescent="0.25">
      <c r="A254" s="14" t="s">
        <v>253</v>
      </c>
      <c r="D254" s="16"/>
      <c r="E254" s="16"/>
      <c r="F254" s="16"/>
      <c r="G254" s="16"/>
      <c r="H254" s="16"/>
      <c r="I254" s="16"/>
      <c r="J254" s="16">
        <v>1</v>
      </c>
      <c r="K254" s="16">
        <v>1</v>
      </c>
      <c r="N254" s="16">
        <v>1</v>
      </c>
      <c r="W254" s="16">
        <v>1</v>
      </c>
      <c r="X254" s="16">
        <v>1</v>
      </c>
      <c r="AG254" s="16"/>
      <c r="AH254" s="16">
        <v>253</v>
      </c>
      <c r="AI254" s="16">
        <f>SUM(Tabela1[[#This Row],[APEC]:[ZE]])</f>
        <v>5</v>
      </c>
    </row>
    <row r="255" spans="1:35" x14ac:dyDescent="0.25">
      <c r="A255" s="14" t="s">
        <v>254</v>
      </c>
      <c r="D255" s="16"/>
      <c r="E255" s="16"/>
      <c r="F255" s="16"/>
      <c r="G255" s="16"/>
      <c r="H255" s="16"/>
      <c r="I255" s="16"/>
      <c r="AG255" s="16"/>
      <c r="AH255" s="16">
        <v>254</v>
      </c>
      <c r="AI255" s="16">
        <f>SUM(Tabela1[[#This Row],[APEC]:[ZE]])</f>
        <v>0</v>
      </c>
    </row>
    <row r="256" spans="1:35" x14ac:dyDescent="0.25">
      <c r="A256" s="14" t="s">
        <v>255</v>
      </c>
      <c r="D256" s="16"/>
      <c r="E256" s="16"/>
      <c r="F256" s="16"/>
      <c r="G256" s="16"/>
      <c r="H256" s="16"/>
      <c r="I256" s="16"/>
      <c r="J256" s="16">
        <v>1</v>
      </c>
      <c r="N256" s="16">
        <v>1</v>
      </c>
      <c r="S256" s="16">
        <v>1</v>
      </c>
      <c r="V256" s="16">
        <v>1</v>
      </c>
      <c r="W256" s="16">
        <v>1</v>
      </c>
      <c r="X256" s="16">
        <v>1</v>
      </c>
      <c r="Y256" s="16">
        <v>1</v>
      </c>
      <c r="AG256" s="16" t="s">
        <v>272</v>
      </c>
      <c r="AH256" s="16">
        <v>255</v>
      </c>
      <c r="AI256" s="16">
        <f>SUM(Tabela1[[#This Row],[APEC]:[ZE]])</f>
        <v>7</v>
      </c>
    </row>
    <row r="257" spans="1:35" x14ac:dyDescent="0.25">
      <c r="A257" s="17" t="s">
        <v>256</v>
      </c>
      <c r="B257" s="18">
        <v>1</v>
      </c>
      <c r="C257" s="18">
        <v>1</v>
      </c>
      <c r="D257" s="16"/>
      <c r="E257" s="18"/>
      <c r="F257" s="16"/>
      <c r="G257" s="16"/>
      <c r="H257" s="16"/>
      <c r="I257" s="16"/>
      <c r="J257" s="16">
        <v>1</v>
      </c>
      <c r="N257" s="16">
        <v>1</v>
      </c>
      <c r="W257" s="16">
        <v>1</v>
      </c>
      <c r="X257" s="16">
        <v>1</v>
      </c>
      <c r="AG257" s="16" t="s">
        <v>282</v>
      </c>
      <c r="AH257" s="16">
        <v>256</v>
      </c>
      <c r="AI257" s="16">
        <f>SUM(Tabela1[[#This Row],[APEC]:[ZE]])</f>
        <v>6</v>
      </c>
    </row>
    <row r="258" spans="1:35" x14ac:dyDescent="0.25">
      <c r="A258" s="17" t="s">
        <v>257</v>
      </c>
      <c r="B258" s="18"/>
      <c r="C258" s="18"/>
      <c r="D258" s="16"/>
      <c r="E258" s="18"/>
      <c r="F258" s="16"/>
      <c r="G258" s="16"/>
      <c r="H258" s="16"/>
      <c r="I258" s="16"/>
      <c r="AG258" s="16"/>
      <c r="AH258" s="16">
        <v>257</v>
      </c>
      <c r="AI258" s="16">
        <f>SUM(Tabela1[[#This Row],[APEC]:[ZE]])</f>
        <v>0</v>
      </c>
    </row>
    <row r="259" spans="1:35" x14ac:dyDescent="0.25">
      <c r="A259" s="14" t="s">
        <v>258</v>
      </c>
      <c r="D259" s="16"/>
      <c r="E259" s="16"/>
      <c r="F259" s="16"/>
      <c r="G259" s="16"/>
      <c r="H259" s="16"/>
      <c r="I259" s="16"/>
      <c r="J259" s="16">
        <v>1</v>
      </c>
      <c r="K259" s="16">
        <v>1</v>
      </c>
      <c r="N259" s="16">
        <v>1</v>
      </c>
      <c r="W259" s="16">
        <v>1</v>
      </c>
      <c r="X259" s="16">
        <v>1</v>
      </c>
      <c r="AB259" s="16">
        <v>1</v>
      </c>
      <c r="AG259" s="16" t="s">
        <v>284</v>
      </c>
      <c r="AH259" s="16">
        <v>258</v>
      </c>
      <c r="AI259" s="16">
        <f>SUM(Tabela1[[#This Row],[APEC]:[ZE]])</f>
        <v>6</v>
      </c>
    </row>
    <row r="260" spans="1:35" x14ac:dyDescent="0.25">
      <c r="A260" s="14" t="s">
        <v>259</v>
      </c>
      <c r="D260" s="16"/>
      <c r="E260" s="16"/>
      <c r="F260" s="16"/>
      <c r="G260" s="16"/>
      <c r="H260" s="16"/>
      <c r="I260" s="16"/>
      <c r="J260" s="16">
        <v>1</v>
      </c>
      <c r="N260" s="16">
        <v>1</v>
      </c>
      <c r="W260" s="16">
        <v>1</v>
      </c>
      <c r="X260" s="16">
        <v>1</v>
      </c>
      <c r="AB260" s="16">
        <v>1</v>
      </c>
      <c r="AG260" s="16" t="s">
        <v>284</v>
      </c>
      <c r="AH260" s="16">
        <v>259</v>
      </c>
      <c r="AI260" s="16">
        <f>SUM(Tabela1[[#This Row],[APEC]:[ZE]])</f>
        <v>5</v>
      </c>
    </row>
    <row r="261" spans="1:35" x14ac:dyDescent="0.25">
      <c r="A261" s="14" t="s">
        <v>260</v>
      </c>
      <c r="B261" s="16">
        <f>SUBTOTAL(109,Tabela1[APEC])</f>
        <v>21</v>
      </c>
      <c r="C261" s="16">
        <f>SUBTOTAL(109,Tabela1[ASEAN])</f>
        <v>10</v>
      </c>
      <c r="D261" s="16">
        <f>SUBTOTAL(109,Tabela1[BRICS])</f>
        <v>5</v>
      </c>
      <c r="E261" s="16">
        <f>SUBTOTAL(109,Tabela1[CAN])</f>
        <v>4</v>
      </c>
      <c r="F261" s="16">
        <f>SUBTOTAL(109,Tabela1[CAO])</f>
        <v>5</v>
      </c>
      <c r="G261" s="16">
        <f>SUBTOTAL(109,Tabela1[CARICOM])</f>
        <v>15</v>
      </c>
      <c r="H261" s="16">
        <f>SUBTOTAL(109,Tabela1[CEI])</f>
        <v>11</v>
      </c>
      <c r="I261" s="16">
        <f>SUBTOTAL(109,Tabela1[CEMAC])</f>
        <v>6</v>
      </c>
      <c r="J261" s="16">
        <f>SUBTOTAL(109,Tabela1[COI])</f>
        <v>202</v>
      </c>
      <c r="K261" s="16">
        <f>SUBTOTAL(109,Tabela1[Commonwealth])</f>
        <v>54</v>
      </c>
      <c r="L261" s="16">
        <f>SUBTOTAL(109,Tabela1[EFTA])</f>
        <v>4</v>
      </c>
      <c r="M261" s="16">
        <f>SUBTOTAL(109,Tabela1[Ex-URSS])</f>
        <v>15</v>
      </c>
      <c r="N261" s="16">
        <f>SUBTOTAL(109,Tabela1[FIFA])</f>
        <v>211</v>
      </c>
      <c r="O261" s="16">
        <f>SUBTOTAL(109,Tabela1[G20])</f>
        <v>19</v>
      </c>
      <c r="P261" s="16">
        <f>SUBTOTAL(109,Tabela1[G7])</f>
        <v>7</v>
      </c>
      <c r="Q261" s="16">
        <f>SUBTOTAL(109,Tabela1[IGAD])</f>
        <v>8</v>
      </c>
      <c r="R261" s="16">
        <f>SUBTOTAL(109,Tabela1[MCCA])</f>
        <v>5</v>
      </c>
      <c r="S261" s="16">
        <f>SUBTOTAL(109,Tabela1[Mercosul])</f>
        <v>5</v>
      </c>
      <c r="T261" s="16">
        <f>SUBTOTAL(109,Tabela1[NAFTA])</f>
        <v>3</v>
      </c>
      <c r="U261" s="16">
        <f>SUBTOTAL(109,Tabela1[OCDE])</f>
        <v>34</v>
      </c>
      <c r="V261" s="16">
        <f>SUBTOTAL(109,Tabela1[OEA])</f>
        <v>35</v>
      </c>
      <c r="W261" s="16">
        <f>SUBTOTAL(109,Tabela1[OMC])</f>
        <v>164</v>
      </c>
      <c r="X261" s="16">
        <f>SUBTOTAL(109,Tabela1[ONU])</f>
        <v>193</v>
      </c>
      <c r="Y261" s="16">
        <f>SUBTOTAL(109,Tabela1[OPEP])</f>
        <v>13</v>
      </c>
      <c r="Z261" s="16">
        <f>SUBTOTAL(109,Tabela1[OTAN])</f>
        <v>28</v>
      </c>
      <c r="AA261" s="16">
        <f>SUBTOTAL(109,Tabela1[SAARC])</f>
        <v>8</v>
      </c>
      <c r="AB261" s="16">
        <f>SUBTOTAL(109,Tabela1[SADC])</f>
        <v>15</v>
      </c>
      <c r="AC261" s="16">
        <f>SUBTOTAL(109,Tabela1[UE])</f>
        <v>28</v>
      </c>
      <c r="AD261" s="16">
        <f>SUBTOTAL(109,Tabela1[UEMOA])</f>
        <v>7</v>
      </c>
      <c r="AE261" s="16">
        <f>SUBTOTAL(109,Tabela1[UMA])</f>
        <v>5</v>
      </c>
      <c r="AF261" s="16">
        <f>SUBTOTAL(109,Tabela1[ZE])</f>
        <v>19</v>
      </c>
      <c r="AG261" s="16">
        <f>SUBTOTAL(103,Tabela1[Blocos])</f>
        <v>136</v>
      </c>
      <c r="AH261" s="16"/>
      <c r="AI261" s="16"/>
    </row>
    <row r="262" spans="1:35" x14ac:dyDescent="0.25">
      <c r="A262" s="20"/>
      <c r="B262" s="18"/>
      <c r="C262" s="18"/>
      <c r="D262" s="20"/>
      <c r="E262" s="20"/>
      <c r="F262" s="20"/>
      <c r="G262" s="20"/>
      <c r="H262" s="20"/>
      <c r="I262" s="20"/>
    </row>
    <row r="264" spans="1:35" x14ac:dyDescent="0.25">
      <c r="A264" s="21" t="s">
        <v>338</v>
      </c>
      <c r="B264" s="22"/>
      <c r="C264" s="22"/>
      <c r="D264" s="21"/>
      <c r="E264" s="21"/>
      <c r="F264" s="21"/>
      <c r="G264" s="21"/>
      <c r="H264" s="21"/>
      <c r="I264" s="21"/>
    </row>
    <row r="267" spans="1:35" x14ac:dyDescent="0.25">
      <c r="A267" s="23" t="s">
        <v>261</v>
      </c>
      <c r="B267" s="24"/>
      <c r="C267" s="24"/>
      <c r="D267" s="23"/>
      <c r="E267" s="23"/>
      <c r="F267" s="23"/>
      <c r="G267" s="23"/>
      <c r="H267" s="23"/>
      <c r="I267" s="23"/>
    </row>
    <row r="268" spans="1:35" x14ac:dyDescent="0.25">
      <c r="A268" s="25" t="s">
        <v>262</v>
      </c>
      <c r="B268" s="26"/>
      <c r="C268" s="26"/>
      <c r="D268" s="25"/>
      <c r="E268" s="25"/>
      <c r="F268" s="25"/>
      <c r="G268" s="25"/>
      <c r="H268" s="25"/>
      <c r="I268" s="25"/>
    </row>
    <row r="269" spans="1:35" x14ac:dyDescent="0.25">
      <c r="A269" s="25" t="s">
        <v>263</v>
      </c>
      <c r="B269" s="26"/>
      <c r="C269" s="26"/>
      <c r="D269" s="25"/>
      <c r="E269" s="25"/>
      <c r="F269" s="25"/>
      <c r="G269" s="25"/>
      <c r="H269" s="25"/>
      <c r="I269" s="25"/>
    </row>
    <row r="270" spans="1:35" x14ac:dyDescent="0.25">
      <c r="A270" s="25" t="s">
        <v>264</v>
      </c>
      <c r="B270" s="26"/>
      <c r="C270" s="26"/>
      <c r="D270" s="25"/>
      <c r="E270" s="25"/>
      <c r="F270" s="25"/>
      <c r="G270" s="25"/>
      <c r="H270" s="25"/>
      <c r="I270" s="25"/>
    </row>
    <row r="271" spans="1:35" x14ac:dyDescent="0.25">
      <c r="A271" s="25" t="s">
        <v>265</v>
      </c>
      <c r="B271" s="26"/>
      <c r="C271" s="26"/>
      <c r="D271" s="25"/>
      <c r="E271" s="25"/>
      <c r="F271" s="25"/>
      <c r="G271" s="25"/>
      <c r="H271" s="25"/>
      <c r="I271" s="25"/>
    </row>
    <row r="272" spans="1:35" x14ac:dyDescent="0.25">
      <c r="A272" s="25" t="s">
        <v>266</v>
      </c>
      <c r="B272" s="26"/>
      <c r="C272" s="26"/>
      <c r="D272" s="25"/>
      <c r="E272" s="25"/>
      <c r="F272" s="25"/>
      <c r="G272" s="25"/>
      <c r="H272" s="25"/>
      <c r="I272" s="25"/>
    </row>
    <row r="276" spans="1:9" x14ac:dyDescent="0.25">
      <c r="A276" s="14"/>
      <c r="D276" s="14"/>
      <c r="E276" s="14"/>
      <c r="F276" s="14"/>
      <c r="G276" s="14"/>
      <c r="H276" s="14"/>
      <c r="I276" s="14"/>
    </row>
    <row r="277" spans="1:9" x14ac:dyDescent="0.25">
      <c r="A277" s="14"/>
      <c r="D277" s="14"/>
      <c r="E277" s="14"/>
      <c r="F277" s="14"/>
      <c r="G277" s="14"/>
      <c r="H277" s="14"/>
      <c r="I277" s="14"/>
    </row>
    <row r="278" spans="1:9" x14ac:dyDescent="0.25">
      <c r="A278" s="14"/>
      <c r="D278" s="14"/>
      <c r="E278" s="14"/>
      <c r="F278" s="14"/>
      <c r="G278" s="14"/>
      <c r="H278" s="14"/>
      <c r="I278" s="14"/>
    </row>
    <row r="279" spans="1:9" x14ac:dyDescent="0.25">
      <c r="A279" s="14"/>
      <c r="D279" s="14"/>
      <c r="E279" s="14"/>
      <c r="F279" s="14"/>
      <c r="G279" s="14"/>
      <c r="H279" s="14"/>
      <c r="I279" s="14"/>
    </row>
    <row r="280" spans="1:9" x14ac:dyDescent="0.25">
      <c r="A280" s="14"/>
      <c r="D280" s="14"/>
      <c r="E280" s="14"/>
      <c r="F280" s="14"/>
      <c r="G280" s="14"/>
      <c r="H280" s="14"/>
      <c r="I280" s="14"/>
    </row>
    <row r="281" spans="1:9" x14ac:dyDescent="0.25">
      <c r="A281" s="14"/>
      <c r="D281" s="14"/>
      <c r="E281" s="14"/>
      <c r="F281" s="14"/>
      <c r="G281" s="14"/>
      <c r="H281" s="14"/>
      <c r="I281" s="14"/>
    </row>
    <row r="282" spans="1:9" x14ac:dyDescent="0.25">
      <c r="A282" s="14"/>
      <c r="D282" s="14"/>
      <c r="E282" s="14"/>
      <c r="F282" s="14"/>
      <c r="G282" s="14"/>
      <c r="H282" s="14"/>
      <c r="I282" s="14"/>
    </row>
    <row r="283" spans="1:9" x14ac:dyDescent="0.25">
      <c r="A283" s="14"/>
      <c r="D283" s="14"/>
      <c r="E283" s="14"/>
      <c r="F283" s="14"/>
      <c r="G283" s="14"/>
      <c r="H283" s="14"/>
      <c r="I283" s="14"/>
    </row>
    <row r="284" spans="1:9" x14ac:dyDescent="0.25">
      <c r="A284" s="14"/>
      <c r="D284" s="14"/>
      <c r="E284" s="14"/>
      <c r="F284" s="14"/>
      <c r="G284" s="14"/>
      <c r="H284" s="14"/>
      <c r="I284" s="14"/>
    </row>
    <row r="285" spans="1:9" x14ac:dyDescent="0.25">
      <c r="A285" s="14"/>
      <c r="D285" s="14"/>
      <c r="E285" s="14"/>
      <c r="F285" s="14"/>
      <c r="G285" s="14"/>
      <c r="H285" s="14"/>
      <c r="I285" s="14"/>
    </row>
    <row r="286" spans="1:9" x14ac:dyDescent="0.25">
      <c r="A286" s="14"/>
      <c r="D286" s="14"/>
      <c r="E286" s="14"/>
      <c r="F286" s="14"/>
      <c r="G286" s="14"/>
      <c r="H286" s="14"/>
      <c r="I286" s="14"/>
    </row>
    <row r="287" spans="1:9" x14ac:dyDescent="0.25">
      <c r="A287" s="14"/>
      <c r="D287" s="14"/>
      <c r="E287" s="14"/>
      <c r="F287" s="14"/>
      <c r="G287" s="14"/>
      <c r="H287" s="14"/>
      <c r="I287" s="14"/>
    </row>
    <row r="288" spans="1:9" x14ac:dyDescent="0.25">
      <c r="A288" s="14"/>
      <c r="D288" s="14"/>
      <c r="E288" s="14"/>
      <c r="F288" s="14"/>
      <c r="G288" s="14"/>
      <c r="H288" s="14"/>
      <c r="I288" s="14"/>
    </row>
    <row r="289" spans="1:9" x14ac:dyDescent="0.25">
      <c r="A289" s="14"/>
      <c r="D289" s="14"/>
      <c r="E289" s="14"/>
      <c r="F289" s="14"/>
      <c r="G289" s="14"/>
      <c r="H289" s="14"/>
      <c r="I289" s="14"/>
    </row>
    <row r="290" spans="1:9" x14ac:dyDescent="0.25">
      <c r="A290" s="14"/>
      <c r="D290" s="14"/>
      <c r="E290" s="14"/>
      <c r="F290" s="14"/>
      <c r="G290" s="14"/>
      <c r="H290" s="14"/>
      <c r="I290" s="14"/>
    </row>
    <row r="291" spans="1:9" x14ac:dyDescent="0.25">
      <c r="A291" s="14"/>
      <c r="D291" s="14"/>
      <c r="E291" s="14"/>
      <c r="F291" s="14"/>
      <c r="G291" s="14"/>
      <c r="H291" s="14"/>
      <c r="I291" s="14"/>
    </row>
    <row r="292" spans="1:9" x14ac:dyDescent="0.25">
      <c r="A292" s="14"/>
      <c r="D292" s="14"/>
      <c r="E292" s="14"/>
      <c r="F292" s="14"/>
      <c r="G292" s="14"/>
      <c r="H292" s="14"/>
      <c r="I292" s="14"/>
    </row>
    <row r="293" spans="1:9" x14ac:dyDescent="0.25">
      <c r="A293" s="14"/>
      <c r="D293" s="14"/>
      <c r="E293" s="14"/>
      <c r="F293" s="14"/>
      <c r="G293" s="14"/>
      <c r="H293" s="14"/>
      <c r="I293" s="14"/>
    </row>
    <row r="294" spans="1:9" x14ac:dyDescent="0.25">
      <c r="A294" s="14"/>
      <c r="D294" s="14"/>
      <c r="E294" s="14"/>
      <c r="F294" s="14"/>
      <c r="G294" s="14"/>
      <c r="H294" s="14"/>
      <c r="I294" s="14"/>
    </row>
    <row r="295" spans="1:9" x14ac:dyDescent="0.25">
      <c r="A295" s="14"/>
      <c r="D295" s="14"/>
      <c r="E295" s="14"/>
      <c r="F295" s="14"/>
      <c r="G295" s="14"/>
      <c r="H295" s="14"/>
      <c r="I295" s="14"/>
    </row>
    <row r="296" spans="1:9" x14ac:dyDescent="0.25">
      <c r="A296" s="14"/>
      <c r="D296" s="14"/>
      <c r="E296" s="14"/>
      <c r="F296" s="14"/>
      <c r="G296" s="14"/>
      <c r="H296" s="14"/>
      <c r="I296" s="14"/>
    </row>
    <row r="297" spans="1:9" x14ac:dyDescent="0.25">
      <c r="A297" s="14"/>
      <c r="D297" s="14"/>
      <c r="E297" s="14"/>
      <c r="F297" s="14"/>
      <c r="G297" s="14"/>
      <c r="H297" s="14"/>
      <c r="I297" s="14"/>
    </row>
    <row r="298" spans="1:9" x14ac:dyDescent="0.25">
      <c r="A298" s="14"/>
      <c r="D298" s="14"/>
      <c r="E298" s="14"/>
      <c r="F298" s="14"/>
      <c r="G298" s="14"/>
      <c r="H298" s="14"/>
      <c r="I298" s="14"/>
    </row>
    <row r="299" spans="1:9" x14ac:dyDescent="0.25">
      <c r="A299" s="14"/>
      <c r="D299" s="14"/>
      <c r="E299" s="14"/>
      <c r="F299" s="14"/>
      <c r="G299" s="14"/>
      <c r="H299" s="14"/>
      <c r="I299" s="14"/>
    </row>
    <row r="300" spans="1:9" x14ac:dyDescent="0.25">
      <c r="A300" s="14"/>
      <c r="D300" s="14"/>
      <c r="E300" s="14"/>
      <c r="F300" s="14"/>
      <c r="G300" s="14"/>
      <c r="H300" s="14"/>
      <c r="I300" s="14"/>
    </row>
    <row r="301" spans="1:9" x14ac:dyDescent="0.25">
      <c r="A301" s="14"/>
      <c r="D301" s="14"/>
      <c r="E301" s="14"/>
      <c r="F301" s="14"/>
      <c r="G301" s="14"/>
      <c r="H301" s="14"/>
      <c r="I301" s="14"/>
    </row>
    <row r="302" spans="1:9" x14ac:dyDescent="0.25">
      <c r="A302" s="14"/>
      <c r="D302" s="14"/>
      <c r="E302" s="14"/>
      <c r="F302" s="14"/>
      <c r="G302" s="14"/>
      <c r="H302" s="14"/>
      <c r="I302" s="14"/>
    </row>
    <row r="303" spans="1:9" x14ac:dyDescent="0.25">
      <c r="A303" s="14"/>
      <c r="D303" s="14"/>
      <c r="E303" s="14"/>
      <c r="F303" s="14"/>
      <c r="G303" s="14"/>
      <c r="H303" s="14"/>
      <c r="I303" s="14"/>
    </row>
    <row r="304" spans="1:9" x14ac:dyDescent="0.25">
      <c r="A304" s="14"/>
      <c r="D304" s="14"/>
      <c r="E304" s="14"/>
      <c r="F304" s="14"/>
      <c r="G304" s="14"/>
      <c r="H304" s="14"/>
      <c r="I304" s="14"/>
    </row>
    <row r="305" spans="1:9" x14ac:dyDescent="0.25">
      <c r="A305" s="14"/>
      <c r="D305" s="14"/>
      <c r="E305" s="14"/>
      <c r="F305" s="14"/>
      <c r="G305" s="14"/>
      <c r="H305" s="14"/>
      <c r="I305" s="14"/>
    </row>
    <row r="306" spans="1:9" x14ac:dyDescent="0.25">
      <c r="A306" s="14"/>
      <c r="D306" s="14"/>
      <c r="E306" s="14"/>
      <c r="F306" s="14"/>
      <c r="G306" s="14"/>
      <c r="H306" s="14"/>
      <c r="I306" s="14"/>
    </row>
    <row r="307" spans="1:9" x14ac:dyDescent="0.25">
      <c r="A307" s="14"/>
      <c r="D307" s="14"/>
      <c r="E307" s="14"/>
      <c r="F307" s="14"/>
      <c r="G307" s="14"/>
      <c r="H307" s="14"/>
      <c r="I307" s="14"/>
    </row>
    <row r="308" spans="1:9" x14ac:dyDescent="0.25">
      <c r="A308" s="14"/>
      <c r="D308" s="14"/>
      <c r="E308" s="14"/>
      <c r="F308" s="14"/>
      <c r="G308" s="14"/>
      <c r="H308" s="14"/>
      <c r="I308" s="14"/>
    </row>
    <row r="309" spans="1:9" x14ac:dyDescent="0.25">
      <c r="A309" s="14"/>
      <c r="D309" s="14"/>
      <c r="E309" s="14"/>
      <c r="F309" s="14"/>
      <c r="G309" s="14"/>
      <c r="H309" s="14"/>
      <c r="I309" s="14"/>
    </row>
    <row r="310" spans="1:9" x14ac:dyDescent="0.25">
      <c r="A310" s="14"/>
      <c r="D310" s="14"/>
      <c r="E310" s="14"/>
      <c r="F310" s="14"/>
      <c r="G310" s="14"/>
      <c r="H310" s="14"/>
      <c r="I310" s="14"/>
    </row>
    <row r="311" spans="1:9" x14ac:dyDescent="0.25">
      <c r="A311" s="14"/>
      <c r="D311" s="14"/>
      <c r="E311" s="14"/>
      <c r="F311" s="14"/>
      <c r="G311" s="14"/>
      <c r="H311" s="14"/>
      <c r="I311" s="14"/>
    </row>
    <row r="312" spans="1:9" x14ac:dyDescent="0.25">
      <c r="A312" s="14"/>
      <c r="D312" s="14"/>
      <c r="E312" s="14"/>
      <c r="F312" s="14"/>
      <c r="G312" s="14"/>
      <c r="H312" s="14"/>
      <c r="I312" s="14"/>
    </row>
    <row r="313" spans="1:9" x14ac:dyDescent="0.25">
      <c r="A313" s="14"/>
      <c r="D313" s="14"/>
      <c r="E313" s="14"/>
      <c r="F313" s="14"/>
      <c r="G313" s="14"/>
      <c r="H313" s="14"/>
      <c r="I313" s="14"/>
    </row>
    <row r="314" spans="1:9" x14ac:dyDescent="0.25">
      <c r="A314" s="14"/>
      <c r="D314" s="14"/>
      <c r="E314" s="14"/>
      <c r="F314" s="14"/>
      <c r="G314" s="14"/>
      <c r="H314" s="14"/>
      <c r="I314" s="14"/>
    </row>
    <row r="315" spans="1:9" x14ac:dyDescent="0.25">
      <c r="A315" s="14"/>
      <c r="D315" s="14"/>
      <c r="E315" s="14"/>
      <c r="F315" s="14"/>
      <c r="G315" s="14"/>
      <c r="H315" s="14"/>
      <c r="I315" s="14"/>
    </row>
    <row r="316" spans="1:9" x14ac:dyDescent="0.25">
      <c r="A316" s="14"/>
      <c r="D316" s="14"/>
      <c r="E316" s="14"/>
      <c r="F316" s="14"/>
      <c r="G316" s="14"/>
      <c r="H316" s="14"/>
      <c r="I316" s="14"/>
    </row>
    <row r="317" spans="1:9" x14ac:dyDescent="0.25">
      <c r="A317" s="14"/>
      <c r="D317" s="14"/>
      <c r="E317" s="14"/>
      <c r="F317" s="14"/>
      <c r="G317" s="14"/>
      <c r="H317" s="14"/>
      <c r="I317" s="14"/>
    </row>
    <row r="318" spans="1:9" x14ac:dyDescent="0.25">
      <c r="A318" s="14"/>
      <c r="D318" s="14"/>
      <c r="E318" s="14"/>
      <c r="F318" s="14"/>
      <c r="G318" s="14"/>
      <c r="H318" s="14"/>
      <c r="I318" s="14"/>
    </row>
    <row r="319" spans="1:9" x14ac:dyDescent="0.25">
      <c r="A319" s="14"/>
      <c r="D319" s="14"/>
      <c r="E319" s="14"/>
      <c r="F319" s="14"/>
      <c r="G319" s="14"/>
      <c r="H319" s="14"/>
      <c r="I319" s="14"/>
    </row>
    <row r="320" spans="1:9" x14ac:dyDescent="0.25">
      <c r="A320" s="14"/>
      <c r="D320" s="14"/>
      <c r="E320" s="14"/>
      <c r="F320" s="14"/>
      <c r="G320" s="14"/>
      <c r="H320" s="14"/>
      <c r="I320" s="14"/>
    </row>
    <row r="321" spans="1:9" x14ac:dyDescent="0.25">
      <c r="A321" s="14"/>
      <c r="D321" s="14"/>
      <c r="E321" s="14"/>
      <c r="F321" s="14"/>
      <c r="G321" s="14"/>
      <c r="H321" s="14"/>
      <c r="I321" s="14"/>
    </row>
    <row r="322" spans="1:9" x14ac:dyDescent="0.25">
      <c r="A322" s="14"/>
      <c r="D322" s="14"/>
      <c r="E322" s="14"/>
      <c r="F322" s="14"/>
      <c r="G322" s="14"/>
      <c r="H322" s="14"/>
      <c r="I322" s="14"/>
    </row>
    <row r="323" spans="1:9" x14ac:dyDescent="0.25">
      <c r="A323" s="14"/>
      <c r="D323" s="14"/>
      <c r="E323" s="14"/>
      <c r="F323" s="14"/>
      <c r="G323" s="14"/>
      <c r="H323" s="14"/>
      <c r="I323" s="14"/>
    </row>
    <row r="324" spans="1:9" x14ac:dyDescent="0.25">
      <c r="A324" s="14"/>
      <c r="D324" s="14"/>
      <c r="E324" s="14"/>
      <c r="F324" s="14"/>
      <c r="G324" s="14"/>
      <c r="H324" s="14"/>
      <c r="I324" s="14"/>
    </row>
    <row r="325" spans="1:9" x14ac:dyDescent="0.25">
      <c r="A325" s="14"/>
      <c r="D325" s="14"/>
      <c r="E325" s="14"/>
      <c r="F325" s="14"/>
      <c r="G325" s="14"/>
      <c r="H325" s="14"/>
      <c r="I325" s="14"/>
    </row>
    <row r="326" spans="1:9" x14ac:dyDescent="0.25">
      <c r="A326" s="14"/>
      <c r="D326" s="14"/>
      <c r="E326" s="14"/>
      <c r="F326" s="14"/>
      <c r="G326" s="14"/>
      <c r="H326" s="14"/>
      <c r="I326" s="14"/>
    </row>
    <row r="327" spans="1:9" x14ac:dyDescent="0.25">
      <c r="A327" s="14"/>
      <c r="D327" s="14"/>
      <c r="E327" s="14"/>
      <c r="F327" s="14"/>
      <c r="G327" s="14"/>
      <c r="H327" s="14"/>
      <c r="I327" s="14"/>
    </row>
    <row r="328" spans="1:9" x14ac:dyDescent="0.25">
      <c r="A328" s="14"/>
      <c r="D328" s="14"/>
      <c r="E328" s="14"/>
      <c r="F328" s="14"/>
      <c r="G328" s="14"/>
      <c r="H328" s="14"/>
      <c r="I328" s="14"/>
    </row>
    <row r="329" spans="1:9" x14ac:dyDescent="0.25">
      <c r="A329" s="14"/>
      <c r="D329" s="14"/>
      <c r="E329" s="14"/>
      <c r="F329" s="14"/>
      <c r="G329" s="14"/>
      <c r="H329" s="14"/>
      <c r="I329" s="14"/>
    </row>
    <row r="330" spans="1:9" x14ac:dyDescent="0.25">
      <c r="A330" s="14"/>
      <c r="D330" s="14"/>
      <c r="E330" s="14"/>
      <c r="F330" s="14"/>
      <c r="G330" s="14"/>
      <c r="H330" s="14"/>
      <c r="I330" s="14"/>
    </row>
    <row r="331" spans="1:9" x14ac:dyDescent="0.25">
      <c r="A331" s="14"/>
      <c r="D331" s="14"/>
      <c r="E331" s="14"/>
      <c r="F331" s="14"/>
      <c r="G331" s="14"/>
      <c r="H331" s="14"/>
      <c r="I331" s="14"/>
    </row>
    <row r="332" spans="1:9" x14ac:dyDescent="0.25">
      <c r="A332" s="14"/>
      <c r="D332" s="14"/>
      <c r="E332" s="14"/>
      <c r="F332" s="14"/>
      <c r="G332" s="14"/>
      <c r="H332" s="14"/>
      <c r="I332" s="14"/>
    </row>
    <row r="333" spans="1:9" x14ac:dyDescent="0.25">
      <c r="A333" s="14"/>
      <c r="D333" s="14"/>
      <c r="E333" s="14"/>
      <c r="F333" s="14"/>
      <c r="G333" s="14"/>
      <c r="H333" s="14"/>
      <c r="I333" s="14"/>
    </row>
    <row r="334" spans="1:9" x14ac:dyDescent="0.25">
      <c r="A334" s="14"/>
      <c r="D334" s="14"/>
      <c r="E334" s="14"/>
      <c r="F334" s="14"/>
      <c r="G334" s="14"/>
      <c r="H334" s="14"/>
      <c r="I334" s="14"/>
    </row>
    <row r="335" spans="1:9" x14ac:dyDescent="0.25">
      <c r="A335" s="14"/>
      <c r="D335" s="14"/>
      <c r="E335" s="14"/>
      <c r="F335" s="14"/>
      <c r="G335" s="14"/>
      <c r="H335" s="14"/>
      <c r="I335" s="14"/>
    </row>
    <row r="336" spans="1:9" x14ac:dyDescent="0.25">
      <c r="A336" s="14"/>
      <c r="D336" s="14"/>
      <c r="E336" s="14"/>
      <c r="F336" s="14"/>
      <c r="G336" s="14"/>
      <c r="H336" s="14"/>
      <c r="I336" s="14"/>
    </row>
    <row r="337" spans="1:9" x14ac:dyDescent="0.25">
      <c r="A337" s="14"/>
      <c r="D337" s="14"/>
      <c r="E337" s="14"/>
      <c r="F337" s="14"/>
      <c r="G337" s="14"/>
      <c r="H337" s="14"/>
      <c r="I337" s="14"/>
    </row>
    <row r="338" spans="1:9" x14ac:dyDescent="0.25">
      <c r="A338" s="14"/>
      <c r="D338" s="14"/>
      <c r="E338" s="14"/>
      <c r="F338" s="14"/>
      <c r="G338" s="14"/>
      <c r="H338" s="14"/>
      <c r="I338" s="14"/>
    </row>
    <row r="339" spans="1:9" x14ac:dyDescent="0.25">
      <c r="A339" s="14"/>
      <c r="D339" s="14"/>
      <c r="E339" s="14"/>
      <c r="F339" s="14"/>
      <c r="G339" s="14"/>
      <c r="H339" s="14"/>
      <c r="I339" s="14"/>
    </row>
    <row r="340" spans="1:9" x14ac:dyDescent="0.25">
      <c r="A340" s="14"/>
      <c r="D340" s="14"/>
      <c r="E340" s="14"/>
      <c r="F340" s="14"/>
      <c r="G340" s="14"/>
      <c r="H340" s="14"/>
      <c r="I340" s="14"/>
    </row>
    <row r="341" spans="1:9" x14ac:dyDescent="0.25">
      <c r="A341" s="14"/>
      <c r="D341" s="14"/>
      <c r="E341" s="14"/>
      <c r="F341" s="14"/>
      <c r="G341" s="14"/>
      <c r="H341" s="14"/>
      <c r="I341" s="14"/>
    </row>
    <row r="342" spans="1:9" x14ac:dyDescent="0.25">
      <c r="A342" s="14"/>
      <c r="D342" s="14"/>
      <c r="E342" s="14"/>
      <c r="F342" s="14"/>
      <c r="G342" s="14"/>
      <c r="H342" s="14"/>
      <c r="I342" s="14"/>
    </row>
    <row r="343" spans="1:9" x14ac:dyDescent="0.25">
      <c r="A343" s="14"/>
      <c r="D343" s="14"/>
      <c r="E343" s="14"/>
      <c r="F343" s="14"/>
      <c r="G343" s="14"/>
      <c r="H343" s="14"/>
      <c r="I343" s="14"/>
    </row>
    <row r="344" spans="1:9" x14ac:dyDescent="0.25">
      <c r="A344" s="14"/>
      <c r="D344" s="14"/>
      <c r="E344" s="14"/>
      <c r="F344" s="14"/>
      <c r="G344" s="14"/>
      <c r="H344" s="14"/>
      <c r="I344" s="14"/>
    </row>
    <row r="345" spans="1:9" x14ac:dyDescent="0.25">
      <c r="A345" s="14"/>
      <c r="D345" s="14"/>
      <c r="E345" s="14"/>
      <c r="F345" s="14"/>
      <c r="G345" s="14"/>
      <c r="H345" s="14"/>
      <c r="I345" s="14"/>
    </row>
    <row r="346" spans="1:9" x14ac:dyDescent="0.25">
      <c r="A346" s="14"/>
      <c r="D346" s="14"/>
      <c r="E346" s="14"/>
      <c r="F346" s="14"/>
      <c r="G346" s="14"/>
      <c r="H346" s="14"/>
      <c r="I346" s="14"/>
    </row>
    <row r="347" spans="1:9" x14ac:dyDescent="0.25">
      <c r="A347" s="14"/>
      <c r="D347" s="14"/>
      <c r="E347" s="14"/>
      <c r="F347" s="14"/>
      <c r="G347" s="14"/>
      <c r="H347" s="14"/>
      <c r="I347" s="14"/>
    </row>
    <row r="348" spans="1:9" x14ac:dyDescent="0.25">
      <c r="A348" s="14"/>
      <c r="D348" s="14"/>
      <c r="E348" s="14"/>
      <c r="F348" s="14"/>
      <c r="G348" s="14"/>
      <c r="H348" s="14"/>
      <c r="I348" s="14"/>
    </row>
    <row r="349" spans="1:9" x14ac:dyDescent="0.25">
      <c r="A349" s="14"/>
      <c r="D349" s="14"/>
      <c r="E349" s="14"/>
      <c r="F349" s="14"/>
      <c r="G349" s="14"/>
      <c r="H349" s="14"/>
      <c r="I349" s="14"/>
    </row>
    <row r="350" spans="1:9" x14ac:dyDescent="0.25">
      <c r="A350" s="14"/>
      <c r="D350" s="14"/>
      <c r="E350" s="14"/>
      <c r="F350" s="14"/>
      <c r="G350" s="14"/>
      <c r="H350" s="14"/>
      <c r="I350" s="14"/>
    </row>
    <row r="351" spans="1:9" x14ac:dyDescent="0.25">
      <c r="A351" s="14"/>
      <c r="D351" s="14"/>
      <c r="E351" s="14"/>
      <c r="F351" s="14"/>
      <c r="G351" s="14"/>
      <c r="H351" s="14"/>
      <c r="I351" s="14"/>
    </row>
    <row r="352" spans="1:9" x14ac:dyDescent="0.25">
      <c r="A352" s="14"/>
      <c r="D352" s="14"/>
      <c r="E352" s="14"/>
      <c r="F352" s="14"/>
      <c r="G352" s="14"/>
      <c r="H352" s="14"/>
      <c r="I352" s="14"/>
    </row>
    <row r="353" spans="1:9" x14ac:dyDescent="0.25">
      <c r="A353" s="14"/>
      <c r="D353" s="14"/>
      <c r="E353" s="14"/>
      <c r="F353" s="14"/>
      <c r="G353" s="14"/>
      <c r="H353" s="14"/>
      <c r="I353" s="14"/>
    </row>
    <row r="354" spans="1:9" x14ac:dyDescent="0.25">
      <c r="A354" s="14"/>
      <c r="D354" s="14"/>
      <c r="E354" s="14"/>
      <c r="F354" s="14"/>
      <c r="G354" s="14"/>
      <c r="H354" s="14"/>
      <c r="I354" s="14"/>
    </row>
    <row r="355" spans="1:9" x14ac:dyDescent="0.25">
      <c r="A355" s="14"/>
      <c r="D355" s="14"/>
      <c r="E355" s="14"/>
      <c r="F355" s="14"/>
      <c r="G355" s="14"/>
      <c r="H355" s="14"/>
      <c r="I355" s="14"/>
    </row>
    <row r="356" spans="1:9" x14ac:dyDescent="0.25">
      <c r="A356" s="14"/>
      <c r="D356" s="14"/>
      <c r="E356" s="14"/>
      <c r="F356" s="14"/>
      <c r="G356" s="14"/>
      <c r="H356" s="14"/>
      <c r="I356" s="14"/>
    </row>
    <row r="357" spans="1:9" x14ac:dyDescent="0.25">
      <c r="A357" s="14"/>
      <c r="D357" s="14"/>
      <c r="E357" s="14"/>
      <c r="F357" s="14"/>
      <c r="G357" s="14"/>
      <c r="H357" s="14"/>
      <c r="I357" s="14"/>
    </row>
    <row r="358" spans="1:9" x14ac:dyDescent="0.25">
      <c r="A358" s="14"/>
      <c r="D358" s="14"/>
      <c r="E358" s="14"/>
      <c r="F358" s="14"/>
      <c r="G358" s="14"/>
      <c r="H358" s="14"/>
      <c r="I358" s="14"/>
    </row>
    <row r="359" spans="1:9" x14ac:dyDescent="0.25">
      <c r="A359" s="14"/>
      <c r="D359" s="14"/>
      <c r="E359" s="14"/>
      <c r="F359" s="14"/>
      <c r="G359" s="14"/>
      <c r="H359" s="14"/>
      <c r="I359" s="14"/>
    </row>
    <row r="360" spans="1:9" x14ac:dyDescent="0.25">
      <c r="A360" s="14"/>
      <c r="D360" s="14"/>
      <c r="E360" s="14"/>
      <c r="F360" s="14"/>
      <c r="G360" s="14"/>
      <c r="H360" s="14"/>
      <c r="I360" s="14"/>
    </row>
    <row r="361" spans="1:9" x14ac:dyDescent="0.25">
      <c r="A361" s="14"/>
      <c r="D361" s="14"/>
      <c r="E361" s="14"/>
      <c r="F361" s="14"/>
      <c r="G361" s="14"/>
      <c r="H361" s="14"/>
      <c r="I361" s="14"/>
    </row>
    <row r="362" spans="1:9" x14ac:dyDescent="0.25">
      <c r="A362" s="14"/>
      <c r="D362" s="14"/>
      <c r="E362" s="14"/>
      <c r="F362" s="14"/>
      <c r="G362" s="14"/>
      <c r="H362" s="14"/>
      <c r="I362" s="14"/>
    </row>
    <row r="363" spans="1:9" x14ac:dyDescent="0.25">
      <c r="A363" s="14"/>
      <c r="D363" s="14"/>
      <c r="E363" s="14"/>
      <c r="F363" s="14"/>
      <c r="G363" s="14"/>
      <c r="H363" s="14"/>
      <c r="I363" s="14"/>
    </row>
    <row r="364" spans="1:9" x14ac:dyDescent="0.25">
      <c r="A364" s="14"/>
      <c r="D364" s="14"/>
      <c r="E364" s="14"/>
      <c r="F364" s="14"/>
      <c r="G364" s="14"/>
      <c r="H364" s="14"/>
      <c r="I364" s="14"/>
    </row>
    <row r="365" spans="1:9" x14ac:dyDescent="0.25">
      <c r="A365" s="14"/>
      <c r="D365" s="14"/>
      <c r="E365" s="14"/>
      <c r="F365" s="14"/>
      <c r="G365" s="14"/>
      <c r="H365" s="14"/>
      <c r="I365" s="14"/>
    </row>
    <row r="366" spans="1:9" x14ac:dyDescent="0.25">
      <c r="A366" s="14"/>
      <c r="D366" s="14"/>
      <c r="E366" s="14"/>
      <c r="F366" s="14"/>
      <c r="G366" s="14"/>
      <c r="H366" s="14"/>
      <c r="I366" s="14"/>
    </row>
    <row r="367" spans="1:9" x14ac:dyDescent="0.25">
      <c r="A367" s="14"/>
      <c r="D367" s="14"/>
      <c r="E367" s="14"/>
      <c r="F367" s="14"/>
      <c r="G367" s="14"/>
      <c r="H367" s="14"/>
      <c r="I367" s="14"/>
    </row>
    <row r="368" spans="1:9" x14ac:dyDescent="0.25">
      <c r="A368" s="14"/>
      <c r="D368" s="14"/>
      <c r="E368" s="14"/>
      <c r="F368" s="14"/>
      <c r="G368" s="14"/>
      <c r="H368" s="14"/>
      <c r="I368" s="14"/>
    </row>
    <row r="369" spans="1:9" x14ac:dyDescent="0.25">
      <c r="A369" s="14"/>
      <c r="D369" s="14"/>
      <c r="E369" s="14"/>
      <c r="F369" s="14"/>
      <c r="G369" s="14"/>
      <c r="H369" s="14"/>
      <c r="I369" s="14"/>
    </row>
    <row r="370" spans="1:9" x14ac:dyDescent="0.25">
      <c r="A370" s="14"/>
      <c r="D370" s="14"/>
      <c r="E370" s="14"/>
      <c r="F370" s="14"/>
      <c r="G370" s="14"/>
      <c r="H370" s="14"/>
      <c r="I370" s="14"/>
    </row>
    <row r="371" spans="1:9" x14ac:dyDescent="0.25">
      <c r="A371" s="14"/>
      <c r="D371" s="14"/>
      <c r="E371" s="14"/>
      <c r="F371" s="14"/>
      <c r="G371" s="14"/>
      <c r="H371" s="14"/>
      <c r="I371" s="14"/>
    </row>
    <row r="372" spans="1:9" x14ac:dyDescent="0.25">
      <c r="A372" s="14"/>
      <c r="D372" s="14"/>
      <c r="E372" s="14"/>
      <c r="F372" s="14"/>
      <c r="G372" s="14"/>
      <c r="H372" s="14"/>
      <c r="I372" s="14"/>
    </row>
    <row r="373" spans="1:9" x14ac:dyDescent="0.25">
      <c r="A373" s="14"/>
      <c r="D373" s="14"/>
      <c r="E373" s="14"/>
      <c r="F373" s="14"/>
      <c r="G373" s="14"/>
      <c r="H373" s="14"/>
      <c r="I373" s="14"/>
    </row>
    <row r="374" spans="1:9" x14ac:dyDescent="0.25">
      <c r="A374" s="14"/>
      <c r="D374" s="14"/>
      <c r="E374" s="14"/>
      <c r="F374" s="14"/>
      <c r="G374" s="14"/>
      <c r="H374" s="14"/>
      <c r="I374" s="14"/>
    </row>
    <row r="375" spans="1:9" x14ac:dyDescent="0.25">
      <c r="A375" s="14"/>
      <c r="D375" s="14"/>
      <c r="E375" s="14"/>
      <c r="F375" s="14"/>
      <c r="G375" s="14"/>
      <c r="H375" s="14"/>
      <c r="I375" s="14"/>
    </row>
    <row r="376" spans="1:9" x14ac:dyDescent="0.25">
      <c r="A376" s="14"/>
      <c r="D376" s="14"/>
      <c r="E376" s="14"/>
      <c r="F376" s="14"/>
      <c r="G376" s="14"/>
      <c r="H376" s="14"/>
      <c r="I376" s="14"/>
    </row>
    <row r="377" spans="1:9" x14ac:dyDescent="0.25">
      <c r="A377" s="14"/>
      <c r="D377" s="14"/>
      <c r="E377" s="14"/>
      <c r="F377" s="14"/>
      <c r="G377" s="14"/>
      <c r="H377" s="14"/>
      <c r="I377" s="14"/>
    </row>
    <row r="378" spans="1:9" x14ac:dyDescent="0.25">
      <c r="A378" s="14"/>
      <c r="D378" s="14"/>
      <c r="E378" s="14"/>
      <c r="F378" s="14"/>
      <c r="G378" s="14"/>
      <c r="H378" s="14"/>
      <c r="I378" s="14"/>
    </row>
    <row r="379" spans="1:9" x14ac:dyDescent="0.25">
      <c r="A379" s="14"/>
      <c r="D379" s="14"/>
      <c r="E379" s="14"/>
      <c r="F379" s="14"/>
      <c r="G379" s="14"/>
      <c r="H379" s="14"/>
      <c r="I379" s="14"/>
    </row>
    <row r="380" spans="1:9" x14ac:dyDescent="0.25">
      <c r="A380" s="14"/>
      <c r="D380" s="14"/>
      <c r="E380" s="14"/>
      <c r="F380" s="14"/>
      <c r="G380" s="14"/>
      <c r="H380" s="14"/>
      <c r="I380" s="14"/>
    </row>
    <row r="381" spans="1:9" x14ac:dyDescent="0.25">
      <c r="A381" s="14"/>
      <c r="D381" s="14"/>
      <c r="E381" s="14"/>
      <c r="F381" s="14"/>
      <c r="G381" s="14"/>
      <c r="H381" s="14"/>
      <c r="I381" s="14"/>
    </row>
    <row r="382" spans="1:9" x14ac:dyDescent="0.25">
      <c r="A382" s="14"/>
      <c r="D382" s="14"/>
      <c r="E382" s="14"/>
      <c r="F382" s="14"/>
      <c r="G382" s="14"/>
      <c r="H382" s="14"/>
      <c r="I382" s="14"/>
    </row>
    <row r="383" spans="1:9" x14ac:dyDescent="0.25">
      <c r="A383" s="14"/>
      <c r="D383" s="14"/>
      <c r="E383" s="14"/>
      <c r="F383" s="14"/>
      <c r="G383" s="14"/>
      <c r="H383" s="14"/>
      <c r="I383" s="14"/>
    </row>
    <row r="384" spans="1:9" x14ac:dyDescent="0.25">
      <c r="A384" s="14"/>
      <c r="D384" s="14"/>
      <c r="E384" s="14"/>
      <c r="F384" s="14"/>
      <c r="G384" s="14"/>
      <c r="H384" s="14"/>
      <c r="I384" s="14"/>
    </row>
    <row r="385" spans="1:9" x14ac:dyDescent="0.25">
      <c r="A385" s="14"/>
      <c r="D385" s="14"/>
      <c r="E385" s="14"/>
      <c r="F385" s="14"/>
      <c r="G385" s="14"/>
      <c r="H385" s="14"/>
      <c r="I385" s="14"/>
    </row>
    <row r="386" spans="1:9" x14ac:dyDescent="0.25">
      <c r="A386" s="14"/>
      <c r="D386" s="14"/>
      <c r="E386" s="14"/>
      <c r="F386" s="14"/>
      <c r="G386" s="14"/>
      <c r="H386" s="14"/>
      <c r="I386" s="14"/>
    </row>
    <row r="387" spans="1:9" x14ac:dyDescent="0.25">
      <c r="A387" s="14"/>
      <c r="D387" s="14"/>
      <c r="E387" s="14"/>
      <c r="F387" s="14"/>
      <c r="G387" s="14"/>
      <c r="H387" s="14"/>
      <c r="I387" s="14"/>
    </row>
    <row r="388" spans="1:9" x14ac:dyDescent="0.25">
      <c r="A388" s="14"/>
      <c r="D388" s="14"/>
      <c r="E388" s="14"/>
      <c r="F388" s="14"/>
      <c r="G388" s="14"/>
      <c r="H388" s="14"/>
      <c r="I388" s="14"/>
    </row>
    <row r="389" spans="1:9" x14ac:dyDescent="0.25">
      <c r="A389" s="14"/>
      <c r="D389" s="14"/>
      <c r="E389" s="14"/>
      <c r="F389" s="14"/>
      <c r="G389" s="14"/>
      <c r="H389" s="14"/>
      <c r="I389" s="14"/>
    </row>
    <row r="390" spans="1:9" x14ac:dyDescent="0.25">
      <c r="A390" s="14"/>
      <c r="D390" s="14"/>
      <c r="E390" s="14"/>
      <c r="F390" s="14"/>
      <c r="G390" s="14"/>
      <c r="H390" s="14"/>
      <c r="I390" s="14"/>
    </row>
    <row r="391" spans="1:9" x14ac:dyDescent="0.25">
      <c r="A391" s="14"/>
      <c r="D391" s="14"/>
      <c r="E391" s="14"/>
      <c r="F391" s="14"/>
      <c r="G391" s="14"/>
      <c r="H391" s="14"/>
      <c r="I391" s="14"/>
    </row>
    <row r="392" spans="1:9" x14ac:dyDescent="0.25">
      <c r="A392" s="14"/>
      <c r="D392" s="14"/>
      <c r="E392" s="14"/>
      <c r="F392" s="14"/>
      <c r="G392" s="14"/>
      <c r="H392" s="14"/>
      <c r="I392" s="14"/>
    </row>
    <row r="393" spans="1:9" x14ac:dyDescent="0.25">
      <c r="A393" s="14"/>
      <c r="D393" s="14"/>
      <c r="E393" s="14"/>
      <c r="F393" s="14"/>
      <c r="G393" s="14"/>
      <c r="H393" s="14"/>
      <c r="I393" s="14"/>
    </row>
    <row r="394" spans="1:9" x14ac:dyDescent="0.25">
      <c r="A394" s="14"/>
      <c r="D394" s="14"/>
      <c r="E394" s="14"/>
      <c r="F394" s="14"/>
      <c r="G394" s="14"/>
      <c r="H394" s="14"/>
      <c r="I394" s="14"/>
    </row>
    <row r="395" spans="1:9" x14ac:dyDescent="0.25">
      <c r="A395" s="14"/>
      <c r="D395" s="14"/>
      <c r="E395" s="14"/>
      <c r="F395" s="14"/>
      <c r="G395" s="14"/>
      <c r="H395" s="14"/>
      <c r="I395" s="14"/>
    </row>
    <row r="396" spans="1:9" x14ac:dyDescent="0.25">
      <c r="A396" s="14"/>
      <c r="D396" s="14"/>
      <c r="E396" s="14"/>
      <c r="F396" s="14"/>
      <c r="G396" s="14"/>
      <c r="H396" s="14"/>
      <c r="I396" s="14"/>
    </row>
    <row r="397" spans="1:9" x14ac:dyDescent="0.25">
      <c r="A397" s="14"/>
      <c r="D397" s="14"/>
      <c r="E397" s="14"/>
      <c r="F397" s="14"/>
      <c r="G397" s="14"/>
      <c r="H397" s="14"/>
      <c r="I397" s="14"/>
    </row>
    <row r="398" spans="1:9" x14ac:dyDescent="0.25">
      <c r="A398" s="14"/>
      <c r="D398" s="14"/>
      <c r="E398" s="14"/>
      <c r="F398" s="14"/>
      <c r="G398" s="14"/>
      <c r="H398" s="14"/>
      <c r="I398" s="14"/>
    </row>
    <row r="399" spans="1:9" x14ac:dyDescent="0.25">
      <c r="A399" s="14"/>
      <c r="D399" s="14"/>
      <c r="E399" s="14"/>
      <c r="F399" s="14"/>
      <c r="G399" s="14"/>
      <c r="H399" s="14"/>
      <c r="I399" s="14"/>
    </row>
    <row r="400" spans="1:9" x14ac:dyDescent="0.25">
      <c r="A400" s="14"/>
      <c r="D400" s="14"/>
      <c r="E400" s="14"/>
      <c r="F400" s="14"/>
      <c r="G400" s="14"/>
      <c r="H400" s="14"/>
      <c r="I400" s="14"/>
    </row>
    <row r="401" spans="1:9" x14ac:dyDescent="0.25">
      <c r="A401" s="14"/>
      <c r="D401" s="14"/>
      <c r="E401" s="14"/>
      <c r="F401" s="14"/>
      <c r="G401" s="14"/>
      <c r="H401" s="14"/>
      <c r="I401" s="14"/>
    </row>
    <row r="402" spans="1:9" x14ac:dyDescent="0.25">
      <c r="A402" s="14"/>
      <c r="D402" s="14"/>
      <c r="E402" s="14"/>
      <c r="F402" s="14"/>
      <c r="G402" s="14"/>
      <c r="H402" s="14"/>
      <c r="I402" s="14"/>
    </row>
    <row r="403" spans="1:9" x14ac:dyDescent="0.25">
      <c r="A403" s="14"/>
      <c r="D403" s="14"/>
      <c r="E403" s="14"/>
      <c r="F403" s="14"/>
      <c r="G403" s="14"/>
      <c r="H403" s="14"/>
      <c r="I403" s="14"/>
    </row>
    <row r="404" spans="1:9" x14ac:dyDescent="0.25">
      <c r="A404" s="14"/>
      <c r="D404" s="14"/>
      <c r="E404" s="14"/>
      <c r="F404" s="14"/>
      <c r="G404" s="14"/>
      <c r="H404" s="14"/>
      <c r="I404" s="14"/>
    </row>
    <row r="405" spans="1:9" x14ac:dyDescent="0.25">
      <c r="A405" s="14"/>
      <c r="D405" s="14"/>
      <c r="E405" s="14"/>
      <c r="F405" s="14"/>
      <c r="G405" s="14"/>
      <c r="H405" s="14"/>
      <c r="I405" s="14"/>
    </row>
    <row r="406" spans="1:9" x14ac:dyDescent="0.25">
      <c r="A406" s="14"/>
      <c r="D406" s="14"/>
      <c r="E406" s="14"/>
      <c r="F406" s="14"/>
      <c r="G406" s="14"/>
      <c r="H406" s="14"/>
      <c r="I406" s="14"/>
    </row>
    <row r="407" spans="1:9" x14ac:dyDescent="0.25">
      <c r="A407" s="14"/>
      <c r="D407" s="14"/>
      <c r="E407" s="14"/>
      <c r="F407" s="14"/>
      <c r="G407" s="14"/>
      <c r="H407" s="14"/>
      <c r="I407" s="14"/>
    </row>
    <row r="408" spans="1:9" x14ac:dyDescent="0.25">
      <c r="A408" s="14"/>
      <c r="D408" s="14"/>
      <c r="E408" s="14"/>
      <c r="F408" s="14"/>
      <c r="G408" s="14"/>
      <c r="H408" s="14"/>
      <c r="I408" s="14"/>
    </row>
    <row r="409" spans="1:9" x14ac:dyDescent="0.25">
      <c r="A409" s="14"/>
      <c r="D409" s="14"/>
      <c r="E409" s="14"/>
      <c r="F409" s="14"/>
      <c r="G409" s="14"/>
      <c r="H409" s="14"/>
      <c r="I409" s="14"/>
    </row>
    <row r="410" spans="1:9" x14ac:dyDescent="0.25">
      <c r="A410" s="14"/>
      <c r="D410" s="14"/>
      <c r="E410" s="14"/>
      <c r="F410" s="14"/>
      <c r="G410" s="14"/>
      <c r="H410" s="14"/>
      <c r="I410" s="14"/>
    </row>
    <row r="411" spans="1:9" x14ac:dyDescent="0.25">
      <c r="A411" s="14"/>
      <c r="D411" s="14"/>
      <c r="E411" s="14"/>
      <c r="F411" s="14"/>
      <c r="G411" s="14"/>
      <c r="H411" s="14"/>
      <c r="I411" s="14"/>
    </row>
    <row r="412" spans="1:9" x14ac:dyDescent="0.25">
      <c r="A412" s="14"/>
      <c r="D412" s="14"/>
      <c r="E412" s="14"/>
      <c r="F412" s="14"/>
      <c r="G412" s="14"/>
      <c r="H412" s="14"/>
      <c r="I412" s="14"/>
    </row>
    <row r="413" spans="1:9" x14ac:dyDescent="0.25">
      <c r="A413" s="14"/>
      <c r="D413" s="14"/>
      <c r="E413" s="14"/>
      <c r="F413" s="14"/>
      <c r="G413" s="14"/>
      <c r="H413" s="14"/>
      <c r="I413" s="14"/>
    </row>
    <row r="414" spans="1:9" x14ac:dyDescent="0.25">
      <c r="A414" s="14"/>
      <c r="D414" s="14"/>
      <c r="E414" s="14"/>
      <c r="F414" s="14"/>
      <c r="G414" s="14"/>
      <c r="H414" s="14"/>
      <c r="I414" s="14"/>
    </row>
    <row r="415" spans="1:9" x14ac:dyDescent="0.25">
      <c r="A415" s="14"/>
      <c r="D415" s="14"/>
      <c r="E415" s="14"/>
      <c r="F415" s="14"/>
      <c r="G415" s="14"/>
      <c r="H415" s="14"/>
      <c r="I415" s="14"/>
    </row>
    <row r="416" spans="1:9" x14ac:dyDescent="0.25">
      <c r="A416" s="14"/>
      <c r="D416" s="14"/>
      <c r="E416" s="14"/>
      <c r="F416" s="14"/>
      <c r="G416" s="14"/>
      <c r="H416" s="14"/>
      <c r="I416" s="14"/>
    </row>
    <row r="417" spans="1:9" x14ac:dyDescent="0.25">
      <c r="A417" s="14"/>
      <c r="D417" s="14"/>
      <c r="E417" s="14"/>
      <c r="F417" s="14"/>
      <c r="G417" s="14"/>
      <c r="H417" s="14"/>
      <c r="I417" s="14"/>
    </row>
    <row r="418" spans="1:9" x14ac:dyDescent="0.25">
      <c r="A418" s="14"/>
      <c r="D418" s="14"/>
      <c r="E418" s="14"/>
      <c r="F418" s="14"/>
      <c r="G418" s="14"/>
      <c r="H418" s="14"/>
      <c r="I418" s="14"/>
    </row>
    <row r="419" spans="1:9" x14ac:dyDescent="0.25">
      <c r="A419" s="14"/>
      <c r="D419" s="14"/>
      <c r="E419" s="14"/>
      <c r="F419" s="14"/>
      <c r="G419" s="14"/>
      <c r="H419" s="14"/>
      <c r="I419" s="14"/>
    </row>
    <row r="420" spans="1:9" x14ac:dyDescent="0.25">
      <c r="A420" s="14"/>
      <c r="D420" s="14"/>
      <c r="E420" s="14"/>
      <c r="F420" s="14"/>
      <c r="G420" s="14"/>
      <c r="H420" s="14"/>
      <c r="I420" s="14"/>
    </row>
    <row r="421" spans="1:9" x14ac:dyDescent="0.25">
      <c r="A421" s="14"/>
      <c r="D421" s="14"/>
      <c r="E421" s="14"/>
      <c r="F421" s="14"/>
      <c r="G421" s="14"/>
      <c r="H421" s="14"/>
      <c r="I421" s="14"/>
    </row>
    <row r="422" spans="1:9" x14ac:dyDescent="0.25">
      <c r="A422" s="14"/>
      <c r="D422" s="14"/>
      <c r="E422" s="14"/>
      <c r="F422" s="14"/>
      <c r="G422" s="14"/>
      <c r="H422" s="14"/>
      <c r="I422" s="14"/>
    </row>
    <row r="423" spans="1:9" x14ac:dyDescent="0.25">
      <c r="A423" s="14"/>
      <c r="D423" s="14"/>
      <c r="E423" s="14"/>
      <c r="F423" s="14"/>
      <c r="G423" s="14"/>
      <c r="H423" s="14"/>
      <c r="I423" s="14"/>
    </row>
    <row r="424" spans="1:9" x14ac:dyDescent="0.25">
      <c r="A424" s="14"/>
      <c r="D424" s="14"/>
      <c r="E424" s="14"/>
      <c r="F424" s="14"/>
      <c r="G424" s="14"/>
      <c r="H424" s="14"/>
      <c r="I424" s="14"/>
    </row>
    <row r="425" spans="1:9" x14ac:dyDescent="0.25">
      <c r="A425" s="14"/>
      <c r="D425" s="14"/>
      <c r="E425" s="14"/>
      <c r="F425" s="14"/>
      <c r="G425" s="14"/>
      <c r="H425" s="14"/>
      <c r="I425" s="14"/>
    </row>
    <row r="426" spans="1:9" x14ac:dyDescent="0.25">
      <c r="A426" s="14"/>
      <c r="D426" s="14"/>
      <c r="E426" s="14"/>
      <c r="F426" s="14"/>
      <c r="G426" s="14"/>
      <c r="H426" s="14"/>
      <c r="I426" s="14"/>
    </row>
    <row r="427" spans="1:9" x14ac:dyDescent="0.25">
      <c r="A427" s="14"/>
      <c r="D427" s="14"/>
      <c r="E427" s="14"/>
      <c r="F427" s="14"/>
      <c r="G427" s="14"/>
      <c r="H427" s="14"/>
      <c r="I427" s="14"/>
    </row>
    <row r="428" spans="1:9" x14ac:dyDescent="0.25">
      <c r="A428" s="14"/>
      <c r="D428" s="14"/>
      <c r="E428" s="14"/>
      <c r="F428" s="14"/>
      <c r="G428" s="14"/>
      <c r="H428" s="14"/>
      <c r="I428" s="14"/>
    </row>
    <row r="429" spans="1:9" x14ac:dyDescent="0.25">
      <c r="A429" s="14"/>
      <c r="D429" s="14"/>
      <c r="E429" s="14"/>
      <c r="F429" s="14"/>
      <c r="G429" s="14"/>
      <c r="H429" s="14"/>
      <c r="I429" s="14"/>
    </row>
    <row r="430" spans="1:9" x14ac:dyDescent="0.25">
      <c r="A430" s="14"/>
      <c r="D430" s="14"/>
      <c r="E430" s="14"/>
      <c r="F430" s="14"/>
      <c r="G430" s="14"/>
      <c r="H430" s="14"/>
      <c r="I430" s="14"/>
    </row>
    <row r="431" spans="1:9" x14ac:dyDescent="0.25">
      <c r="A431" s="14"/>
      <c r="D431" s="14"/>
      <c r="E431" s="14"/>
      <c r="F431" s="14"/>
      <c r="G431" s="14"/>
      <c r="H431" s="14"/>
      <c r="I431" s="14"/>
    </row>
    <row r="432" spans="1:9" x14ac:dyDescent="0.25">
      <c r="A432" s="14"/>
      <c r="D432" s="14"/>
      <c r="E432" s="14"/>
      <c r="F432" s="14"/>
      <c r="G432" s="14"/>
      <c r="H432" s="14"/>
      <c r="I432" s="14"/>
    </row>
    <row r="433" spans="1:9" x14ac:dyDescent="0.25">
      <c r="A433" s="14"/>
      <c r="D433" s="14"/>
      <c r="E433" s="14"/>
      <c r="F433" s="14"/>
      <c r="G433" s="14"/>
      <c r="H433" s="14"/>
      <c r="I433" s="14"/>
    </row>
    <row r="434" spans="1:9" x14ac:dyDescent="0.25">
      <c r="A434" s="14"/>
      <c r="D434" s="14"/>
      <c r="E434" s="14"/>
      <c r="F434" s="14"/>
      <c r="G434" s="14"/>
      <c r="H434" s="14"/>
      <c r="I434" s="14"/>
    </row>
    <row r="435" spans="1:9" x14ac:dyDescent="0.25">
      <c r="A435" s="14"/>
      <c r="D435" s="14"/>
      <c r="E435" s="14"/>
      <c r="F435" s="14"/>
      <c r="G435" s="14"/>
      <c r="H435" s="14"/>
      <c r="I435" s="14"/>
    </row>
    <row r="436" spans="1:9" x14ac:dyDescent="0.25">
      <c r="A436" s="14"/>
      <c r="D436" s="14"/>
      <c r="E436" s="14"/>
      <c r="F436" s="14"/>
      <c r="G436" s="14"/>
      <c r="H436" s="14"/>
      <c r="I436" s="14"/>
    </row>
    <row r="437" spans="1:9" x14ac:dyDescent="0.25">
      <c r="A437" s="14"/>
      <c r="D437" s="14"/>
      <c r="E437" s="14"/>
      <c r="F437" s="14"/>
      <c r="G437" s="14"/>
      <c r="H437" s="14"/>
      <c r="I437" s="14"/>
    </row>
    <row r="438" spans="1:9" x14ac:dyDescent="0.25">
      <c r="A438" s="14"/>
      <c r="D438" s="14"/>
      <c r="E438" s="14"/>
      <c r="F438" s="14"/>
      <c r="G438" s="14"/>
      <c r="H438" s="14"/>
      <c r="I438" s="14"/>
    </row>
    <row r="439" spans="1:9" x14ac:dyDescent="0.25">
      <c r="A439" s="14"/>
      <c r="D439" s="14"/>
      <c r="E439" s="14"/>
      <c r="F439" s="14"/>
      <c r="G439" s="14"/>
      <c r="H439" s="14"/>
      <c r="I439" s="14"/>
    </row>
    <row r="440" spans="1:9" x14ac:dyDescent="0.25">
      <c r="A440" s="14"/>
      <c r="D440" s="14"/>
      <c r="E440" s="14"/>
      <c r="F440" s="14"/>
      <c r="G440" s="14"/>
      <c r="H440" s="14"/>
      <c r="I440" s="14"/>
    </row>
    <row r="441" spans="1:9" x14ac:dyDescent="0.25">
      <c r="A441" s="14"/>
      <c r="D441" s="14"/>
      <c r="E441" s="14"/>
      <c r="F441" s="14"/>
      <c r="G441" s="14"/>
      <c r="H441" s="14"/>
      <c r="I441" s="14"/>
    </row>
    <row r="442" spans="1:9" x14ac:dyDescent="0.25">
      <c r="A442" s="14"/>
      <c r="D442" s="14"/>
      <c r="E442" s="14"/>
      <c r="F442" s="14"/>
      <c r="G442" s="14"/>
      <c r="H442" s="14"/>
      <c r="I442" s="14"/>
    </row>
    <row r="443" spans="1:9" x14ac:dyDescent="0.25">
      <c r="A443" s="14"/>
      <c r="D443" s="14"/>
      <c r="E443" s="14"/>
      <c r="F443" s="14"/>
      <c r="G443" s="14"/>
      <c r="H443" s="14"/>
      <c r="I443" s="14"/>
    </row>
    <row r="444" spans="1:9" x14ac:dyDescent="0.25">
      <c r="A444" s="14"/>
      <c r="D444" s="14"/>
      <c r="E444" s="14"/>
      <c r="F444" s="14"/>
      <c r="G444" s="14"/>
      <c r="H444" s="14"/>
      <c r="I444" s="14"/>
    </row>
    <row r="445" spans="1:9" x14ac:dyDescent="0.25">
      <c r="A445" s="14"/>
      <c r="D445" s="14"/>
      <c r="E445" s="14"/>
      <c r="F445" s="14"/>
      <c r="G445" s="14"/>
      <c r="H445" s="14"/>
      <c r="I445" s="14"/>
    </row>
    <row r="446" spans="1:9" x14ac:dyDescent="0.25">
      <c r="A446" s="14"/>
      <c r="D446" s="14"/>
      <c r="E446" s="14"/>
      <c r="F446" s="14"/>
      <c r="G446" s="14"/>
      <c r="H446" s="14"/>
      <c r="I446" s="14"/>
    </row>
    <row r="447" spans="1:9" x14ac:dyDescent="0.25">
      <c r="A447" s="14"/>
      <c r="D447" s="14"/>
      <c r="E447" s="14"/>
      <c r="F447" s="14"/>
      <c r="G447" s="14"/>
      <c r="H447" s="14"/>
      <c r="I447" s="14"/>
    </row>
    <row r="448" spans="1:9" x14ac:dyDescent="0.25">
      <c r="A448" s="14"/>
      <c r="D448" s="14"/>
      <c r="E448" s="14"/>
      <c r="F448" s="14"/>
      <c r="G448" s="14"/>
      <c r="H448" s="14"/>
      <c r="I448" s="14"/>
    </row>
    <row r="449" spans="1:9" x14ac:dyDescent="0.25">
      <c r="A449" s="14"/>
      <c r="D449" s="14"/>
      <c r="E449" s="14"/>
      <c r="F449" s="14"/>
      <c r="G449" s="14"/>
      <c r="H449" s="14"/>
      <c r="I449" s="14"/>
    </row>
    <row r="450" spans="1:9" x14ac:dyDescent="0.25">
      <c r="A450" s="14"/>
      <c r="D450" s="14"/>
      <c r="E450" s="14"/>
      <c r="F450" s="14"/>
      <c r="G450" s="14"/>
      <c r="H450" s="14"/>
      <c r="I450" s="14"/>
    </row>
    <row r="451" spans="1:9" x14ac:dyDescent="0.25">
      <c r="A451" s="14"/>
      <c r="D451" s="14"/>
      <c r="E451" s="14"/>
      <c r="F451" s="14"/>
      <c r="G451" s="14"/>
      <c r="H451" s="14"/>
      <c r="I451" s="14"/>
    </row>
    <row r="452" spans="1:9" x14ac:dyDescent="0.25">
      <c r="A452" s="14"/>
      <c r="D452" s="14"/>
      <c r="E452" s="14"/>
      <c r="F452" s="14"/>
      <c r="G452" s="14"/>
      <c r="H452" s="14"/>
      <c r="I452" s="14"/>
    </row>
    <row r="453" spans="1:9" x14ac:dyDescent="0.25">
      <c r="A453" s="14"/>
      <c r="D453" s="14"/>
      <c r="E453" s="14"/>
      <c r="F453" s="14"/>
      <c r="G453" s="14"/>
      <c r="H453" s="14"/>
      <c r="I453" s="14"/>
    </row>
    <row r="454" spans="1:9" x14ac:dyDescent="0.25">
      <c r="A454" s="14"/>
      <c r="D454" s="14"/>
      <c r="E454" s="14"/>
      <c r="F454" s="14"/>
      <c r="G454" s="14"/>
      <c r="H454" s="14"/>
      <c r="I454" s="14"/>
    </row>
    <row r="455" spans="1:9" x14ac:dyDescent="0.25">
      <c r="A455" s="14"/>
      <c r="D455" s="14"/>
      <c r="E455" s="14"/>
      <c r="F455" s="14"/>
      <c r="G455" s="14"/>
      <c r="H455" s="14"/>
      <c r="I455" s="14"/>
    </row>
    <row r="456" spans="1:9" x14ac:dyDescent="0.25">
      <c r="A456" s="14"/>
      <c r="D456" s="14"/>
      <c r="E456" s="14"/>
      <c r="F456" s="14"/>
      <c r="G456" s="14"/>
      <c r="H456" s="14"/>
      <c r="I456" s="14"/>
    </row>
    <row r="457" spans="1:9" x14ac:dyDescent="0.25">
      <c r="A457" s="14"/>
      <c r="D457" s="14"/>
      <c r="E457" s="14"/>
      <c r="F457" s="14"/>
      <c r="G457" s="14"/>
      <c r="H457" s="14"/>
      <c r="I457" s="14"/>
    </row>
    <row r="458" spans="1:9" x14ac:dyDescent="0.25">
      <c r="A458" s="14"/>
      <c r="D458" s="14"/>
      <c r="E458" s="14"/>
      <c r="F458" s="14"/>
      <c r="G458" s="14"/>
      <c r="H458" s="14"/>
      <c r="I458" s="14"/>
    </row>
    <row r="459" spans="1:9" x14ac:dyDescent="0.25">
      <c r="A459" s="14"/>
      <c r="D459" s="14"/>
      <c r="E459" s="14"/>
      <c r="F459" s="14"/>
      <c r="G459" s="14"/>
      <c r="H459" s="14"/>
      <c r="I459" s="14"/>
    </row>
    <row r="460" spans="1:9" x14ac:dyDescent="0.25">
      <c r="A460" s="14"/>
      <c r="D460" s="14"/>
      <c r="E460" s="14"/>
      <c r="F460" s="14"/>
      <c r="G460" s="14"/>
      <c r="H460" s="14"/>
      <c r="I460" s="14"/>
    </row>
    <row r="461" spans="1:9" x14ac:dyDescent="0.25">
      <c r="A461" s="14"/>
      <c r="D461" s="14"/>
      <c r="E461" s="14"/>
      <c r="F461" s="14"/>
      <c r="G461" s="14"/>
      <c r="H461" s="14"/>
      <c r="I461" s="14"/>
    </row>
    <row r="462" spans="1:9" x14ac:dyDescent="0.25">
      <c r="A462" s="14"/>
      <c r="D462" s="14"/>
      <c r="E462" s="14"/>
      <c r="F462" s="14"/>
      <c r="G462" s="14"/>
      <c r="H462" s="14"/>
      <c r="I462" s="14"/>
    </row>
    <row r="463" spans="1:9" x14ac:dyDescent="0.25">
      <c r="A463" s="14"/>
      <c r="D463" s="14"/>
      <c r="E463" s="14"/>
      <c r="F463" s="14"/>
      <c r="G463" s="14"/>
      <c r="H463" s="14"/>
      <c r="I463" s="14"/>
    </row>
    <row r="464" spans="1:9" x14ac:dyDescent="0.25">
      <c r="A464" s="14"/>
      <c r="D464" s="14"/>
      <c r="E464" s="14"/>
      <c r="F464" s="14"/>
      <c r="G464" s="14"/>
      <c r="H464" s="14"/>
      <c r="I464" s="14"/>
    </row>
    <row r="465" spans="1:9" x14ac:dyDescent="0.25">
      <c r="A465" s="14"/>
      <c r="D465" s="14"/>
      <c r="E465" s="14"/>
      <c r="F465" s="14"/>
      <c r="G465" s="14"/>
      <c r="H465" s="14"/>
      <c r="I465" s="14"/>
    </row>
    <row r="466" spans="1:9" x14ac:dyDescent="0.25">
      <c r="A466" s="14"/>
      <c r="D466" s="14"/>
      <c r="E466" s="14"/>
      <c r="F466" s="14"/>
      <c r="G466" s="14"/>
      <c r="H466" s="14"/>
      <c r="I466" s="14"/>
    </row>
    <row r="467" spans="1:9" x14ac:dyDescent="0.25">
      <c r="A467" s="14"/>
      <c r="D467" s="14"/>
      <c r="E467" s="14"/>
      <c r="F467" s="14"/>
      <c r="G467" s="14"/>
      <c r="H467" s="14"/>
      <c r="I467" s="14"/>
    </row>
    <row r="468" spans="1:9" x14ac:dyDescent="0.25">
      <c r="A468" s="14"/>
      <c r="D468" s="14"/>
      <c r="E468" s="14"/>
      <c r="F468" s="14"/>
      <c r="G468" s="14"/>
      <c r="H468" s="14"/>
      <c r="I468" s="14"/>
    </row>
    <row r="469" spans="1:9" x14ac:dyDescent="0.25">
      <c r="A469" s="14"/>
      <c r="D469" s="14"/>
      <c r="E469" s="14"/>
      <c r="F469" s="14"/>
      <c r="G469" s="14"/>
      <c r="H469" s="14"/>
      <c r="I469" s="14"/>
    </row>
    <row r="470" spans="1:9" x14ac:dyDescent="0.25">
      <c r="A470" s="14"/>
      <c r="D470" s="14"/>
      <c r="E470" s="14"/>
      <c r="F470" s="14"/>
      <c r="G470" s="14"/>
      <c r="H470" s="14"/>
      <c r="I470" s="14"/>
    </row>
    <row r="471" spans="1:9" x14ac:dyDescent="0.25">
      <c r="A471" s="14"/>
      <c r="D471" s="14"/>
      <c r="E471" s="14"/>
      <c r="F471" s="14"/>
      <c r="G471" s="14"/>
      <c r="H471" s="14"/>
      <c r="I471" s="14"/>
    </row>
    <row r="472" spans="1:9" x14ac:dyDescent="0.25">
      <c r="A472" s="14"/>
      <c r="D472" s="14"/>
      <c r="E472" s="14"/>
      <c r="F472" s="14"/>
      <c r="G472" s="14"/>
      <c r="H472" s="14"/>
      <c r="I472" s="14"/>
    </row>
    <row r="473" spans="1:9" x14ac:dyDescent="0.25">
      <c r="A473" s="14"/>
      <c r="D473" s="14"/>
      <c r="E473" s="14"/>
      <c r="F473" s="14"/>
      <c r="G473" s="14"/>
      <c r="H473" s="14"/>
      <c r="I473" s="14"/>
    </row>
    <row r="474" spans="1:9" x14ac:dyDescent="0.25">
      <c r="A474" s="14"/>
      <c r="D474" s="14"/>
      <c r="E474" s="14"/>
      <c r="F474" s="14"/>
      <c r="G474" s="14"/>
      <c r="H474" s="14"/>
      <c r="I474" s="14"/>
    </row>
    <row r="475" spans="1:9" x14ac:dyDescent="0.25">
      <c r="A475" s="14"/>
      <c r="D475" s="14"/>
      <c r="E475" s="14"/>
      <c r="F475" s="14"/>
      <c r="G475" s="14"/>
      <c r="H475" s="14"/>
      <c r="I475" s="14"/>
    </row>
    <row r="476" spans="1:9" x14ac:dyDescent="0.25">
      <c r="A476" s="14"/>
      <c r="D476" s="14"/>
      <c r="E476" s="14"/>
      <c r="F476" s="14"/>
      <c r="G476" s="14"/>
      <c r="H476" s="14"/>
      <c r="I476" s="14"/>
    </row>
    <row r="477" spans="1:9" x14ac:dyDescent="0.25">
      <c r="A477" s="14"/>
      <c r="D477" s="14"/>
      <c r="E477" s="14"/>
      <c r="F477" s="14"/>
      <c r="G477" s="14"/>
      <c r="H477" s="14"/>
      <c r="I477" s="14"/>
    </row>
    <row r="478" spans="1:9" x14ac:dyDescent="0.25">
      <c r="A478" s="14"/>
      <c r="D478" s="14"/>
      <c r="E478" s="14"/>
      <c r="F478" s="14"/>
      <c r="G478" s="14"/>
      <c r="H478" s="14"/>
      <c r="I478" s="14"/>
    </row>
    <row r="479" spans="1:9" x14ac:dyDescent="0.25">
      <c r="A479" s="14"/>
      <c r="D479" s="14"/>
      <c r="E479" s="14"/>
      <c r="F479" s="14"/>
      <c r="G479" s="14"/>
      <c r="H479" s="14"/>
      <c r="I479" s="14"/>
    </row>
    <row r="480" spans="1:9" x14ac:dyDescent="0.25">
      <c r="A480" s="14"/>
      <c r="D480" s="14"/>
      <c r="E480" s="14"/>
      <c r="F480" s="14"/>
      <c r="G480" s="14"/>
      <c r="H480" s="14"/>
      <c r="I480" s="14"/>
    </row>
    <row r="481" spans="1:9" x14ac:dyDescent="0.25">
      <c r="A481" s="14"/>
      <c r="D481" s="14"/>
      <c r="E481" s="14"/>
      <c r="F481" s="14"/>
      <c r="G481" s="14"/>
      <c r="H481" s="14"/>
      <c r="I481" s="14"/>
    </row>
    <row r="482" spans="1:9" x14ac:dyDescent="0.25">
      <c r="A482" s="14"/>
      <c r="D482" s="14"/>
      <c r="E482" s="14"/>
      <c r="F482" s="14"/>
      <c r="G482" s="14"/>
      <c r="H482" s="14"/>
      <c r="I482" s="14"/>
    </row>
    <row r="483" spans="1:9" x14ac:dyDescent="0.25">
      <c r="A483" s="14"/>
      <c r="D483" s="14"/>
      <c r="E483" s="14"/>
      <c r="F483" s="14"/>
      <c r="G483" s="14"/>
      <c r="H483" s="14"/>
      <c r="I483" s="14"/>
    </row>
    <row r="484" spans="1:9" x14ac:dyDescent="0.25">
      <c r="A484" s="14"/>
      <c r="D484" s="14"/>
      <c r="E484" s="14"/>
      <c r="F484" s="14"/>
      <c r="G484" s="14"/>
      <c r="H484" s="14"/>
      <c r="I484" s="14"/>
    </row>
    <row r="485" spans="1:9" x14ac:dyDescent="0.25">
      <c r="A485" s="14"/>
      <c r="D485" s="14"/>
      <c r="E485" s="14"/>
      <c r="F485" s="14"/>
      <c r="G485" s="14"/>
      <c r="H485" s="14"/>
      <c r="I485" s="14"/>
    </row>
    <row r="486" spans="1:9" x14ac:dyDescent="0.25">
      <c r="A486" s="14"/>
      <c r="D486" s="14"/>
      <c r="E486" s="14"/>
      <c r="F486" s="14"/>
      <c r="G486" s="14"/>
      <c r="H486" s="14"/>
      <c r="I486" s="14"/>
    </row>
    <row r="487" spans="1:9" x14ac:dyDescent="0.25">
      <c r="A487" s="14"/>
      <c r="D487" s="14"/>
      <c r="E487" s="14"/>
      <c r="F487" s="14"/>
      <c r="G487" s="14"/>
      <c r="H487" s="14"/>
      <c r="I487" s="14"/>
    </row>
    <row r="488" spans="1:9" x14ac:dyDescent="0.25">
      <c r="A488" s="14"/>
      <c r="D488" s="14"/>
      <c r="E488" s="14"/>
      <c r="F488" s="14"/>
      <c r="G488" s="14"/>
      <c r="H488" s="14"/>
      <c r="I488" s="14"/>
    </row>
    <row r="489" spans="1:9" x14ac:dyDescent="0.25">
      <c r="A489" s="14"/>
      <c r="D489" s="14"/>
      <c r="E489" s="14"/>
      <c r="F489" s="14"/>
      <c r="G489" s="14"/>
      <c r="H489" s="14"/>
      <c r="I489" s="14"/>
    </row>
    <row r="490" spans="1:9" x14ac:dyDescent="0.25">
      <c r="A490" s="14"/>
      <c r="D490" s="14"/>
      <c r="E490" s="14"/>
      <c r="F490" s="14"/>
      <c r="G490" s="14"/>
      <c r="H490" s="14"/>
      <c r="I490" s="14"/>
    </row>
    <row r="491" spans="1:9" x14ac:dyDescent="0.25">
      <c r="A491" s="14"/>
      <c r="D491" s="14"/>
      <c r="E491" s="14"/>
      <c r="F491" s="14"/>
      <c r="G491" s="14"/>
      <c r="H491" s="14"/>
      <c r="I491" s="14"/>
    </row>
    <row r="492" spans="1:9" x14ac:dyDescent="0.25">
      <c r="A492" s="14"/>
      <c r="D492" s="14"/>
      <c r="E492" s="14"/>
      <c r="F492" s="14"/>
      <c r="G492" s="14"/>
      <c r="H492" s="14"/>
      <c r="I492" s="14"/>
    </row>
    <row r="493" spans="1:9" x14ac:dyDescent="0.25">
      <c r="A493" s="14"/>
      <c r="D493" s="14"/>
      <c r="E493" s="14"/>
      <c r="F493" s="14"/>
      <c r="G493" s="14"/>
      <c r="H493" s="14"/>
      <c r="I493" s="14"/>
    </row>
    <row r="494" spans="1:9" x14ac:dyDescent="0.25">
      <c r="A494" s="14"/>
      <c r="D494" s="14"/>
      <c r="E494" s="14"/>
      <c r="F494" s="14"/>
      <c r="G494" s="14"/>
      <c r="H494" s="14"/>
      <c r="I494" s="14"/>
    </row>
    <row r="495" spans="1:9" x14ac:dyDescent="0.25">
      <c r="A495" s="14"/>
      <c r="D495" s="14"/>
      <c r="E495" s="14"/>
      <c r="F495" s="14"/>
      <c r="G495" s="14"/>
      <c r="H495" s="14"/>
      <c r="I495" s="14"/>
    </row>
    <row r="496" spans="1:9" x14ac:dyDescent="0.25">
      <c r="A496" s="14"/>
      <c r="D496" s="14"/>
      <c r="E496" s="14"/>
      <c r="F496" s="14"/>
      <c r="G496" s="14"/>
      <c r="H496" s="14"/>
      <c r="I496" s="14"/>
    </row>
    <row r="497" spans="1:9" x14ac:dyDescent="0.25">
      <c r="A497" s="14"/>
      <c r="D497" s="14"/>
      <c r="E497" s="14"/>
      <c r="F497" s="14"/>
      <c r="G497" s="14"/>
      <c r="H497" s="14"/>
      <c r="I497" s="14"/>
    </row>
    <row r="498" spans="1:9" x14ac:dyDescent="0.25">
      <c r="A498" s="14"/>
      <c r="D498" s="14"/>
      <c r="E498" s="14"/>
      <c r="F498" s="14"/>
      <c r="G498" s="14"/>
      <c r="H498" s="14"/>
      <c r="I498" s="14"/>
    </row>
    <row r="499" spans="1:9" x14ac:dyDescent="0.25">
      <c r="A499" s="14"/>
      <c r="D499" s="14"/>
      <c r="E499" s="14"/>
      <c r="F499" s="14"/>
      <c r="G499" s="14"/>
      <c r="H499" s="14"/>
      <c r="I499" s="14"/>
    </row>
    <row r="500" spans="1:9" x14ac:dyDescent="0.25">
      <c r="A500" s="14"/>
      <c r="D500" s="14"/>
      <c r="E500" s="14"/>
      <c r="F500" s="14"/>
      <c r="G500" s="14"/>
      <c r="H500" s="14"/>
      <c r="I500" s="14"/>
    </row>
    <row r="501" spans="1:9" x14ac:dyDescent="0.25">
      <c r="A501" s="14"/>
      <c r="D501" s="14"/>
      <c r="E501" s="14"/>
      <c r="F501" s="14"/>
      <c r="G501" s="14"/>
      <c r="H501" s="14"/>
      <c r="I501" s="14"/>
    </row>
    <row r="502" spans="1:9" x14ac:dyDescent="0.25">
      <c r="A502" s="14"/>
      <c r="D502" s="14"/>
      <c r="E502" s="14"/>
      <c r="F502" s="14"/>
      <c r="G502" s="14"/>
      <c r="H502" s="14"/>
      <c r="I502" s="14"/>
    </row>
    <row r="503" spans="1:9" x14ac:dyDescent="0.25">
      <c r="A503" s="14"/>
      <c r="D503" s="14"/>
      <c r="E503" s="14"/>
      <c r="F503" s="14"/>
      <c r="G503" s="14"/>
      <c r="H503" s="14"/>
      <c r="I503" s="14"/>
    </row>
    <row r="504" spans="1:9" x14ac:dyDescent="0.25">
      <c r="A504" s="14"/>
      <c r="D504" s="14"/>
      <c r="E504" s="14"/>
      <c r="F504" s="14"/>
      <c r="G504" s="14"/>
      <c r="H504" s="14"/>
      <c r="I504" s="14"/>
    </row>
    <row r="505" spans="1:9" x14ac:dyDescent="0.25">
      <c r="A505" s="14"/>
      <c r="D505" s="14"/>
      <c r="E505" s="14"/>
      <c r="F505" s="14"/>
      <c r="G505" s="14"/>
      <c r="H505" s="14"/>
      <c r="I505" s="14"/>
    </row>
    <row r="506" spans="1:9" x14ac:dyDescent="0.25">
      <c r="A506" s="14"/>
      <c r="D506" s="14"/>
      <c r="E506" s="14"/>
      <c r="F506" s="14"/>
      <c r="G506" s="14"/>
      <c r="H506" s="14"/>
      <c r="I506" s="14"/>
    </row>
    <row r="507" spans="1:9" x14ac:dyDescent="0.25">
      <c r="A507" s="14"/>
      <c r="D507" s="14"/>
      <c r="E507" s="14"/>
      <c r="F507" s="14"/>
      <c r="G507" s="14"/>
      <c r="H507" s="14"/>
      <c r="I507" s="14"/>
    </row>
    <row r="508" spans="1:9" x14ac:dyDescent="0.25">
      <c r="A508" s="14"/>
      <c r="D508" s="14"/>
      <c r="E508" s="14"/>
      <c r="F508" s="14"/>
      <c r="G508" s="14"/>
      <c r="H508" s="14"/>
      <c r="I508" s="14"/>
    </row>
    <row r="509" spans="1:9" x14ac:dyDescent="0.25">
      <c r="A509" s="14"/>
      <c r="D509" s="14"/>
      <c r="E509" s="14"/>
      <c r="F509" s="14"/>
      <c r="G509" s="14"/>
      <c r="H509" s="14"/>
      <c r="I509" s="14"/>
    </row>
    <row r="510" spans="1:9" x14ac:dyDescent="0.25">
      <c r="A510" s="14"/>
      <c r="D510" s="14"/>
      <c r="E510" s="14"/>
      <c r="F510" s="14"/>
      <c r="G510" s="14"/>
      <c r="H510" s="14"/>
      <c r="I510" s="14"/>
    </row>
    <row r="511" spans="1:9" x14ac:dyDescent="0.25">
      <c r="A511" s="14"/>
      <c r="D511" s="14"/>
      <c r="E511" s="14"/>
      <c r="F511" s="14"/>
      <c r="G511" s="14"/>
      <c r="H511" s="14"/>
      <c r="I511" s="14"/>
    </row>
    <row r="512" spans="1:9" x14ac:dyDescent="0.25">
      <c r="A512" s="14"/>
      <c r="D512" s="14"/>
      <c r="E512" s="14"/>
      <c r="F512" s="14"/>
      <c r="G512" s="14"/>
      <c r="H512" s="14"/>
      <c r="I512" s="14"/>
    </row>
    <row r="513" spans="1:9" x14ac:dyDescent="0.25">
      <c r="A513" s="14"/>
      <c r="D513" s="14"/>
      <c r="E513" s="14"/>
      <c r="F513" s="14"/>
      <c r="G513" s="14"/>
      <c r="H513" s="14"/>
      <c r="I513" s="14"/>
    </row>
    <row r="514" spans="1:9" x14ac:dyDescent="0.25">
      <c r="A514" s="14"/>
      <c r="D514" s="14"/>
      <c r="E514" s="14"/>
      <c r="F514" s="14"/>
      <c r="G514" s="14"/>
      <c r="H514" s="14"/>
      <c r="I514" s="14"/>
    </row>
    <row r="515" spans="1:9" x14ac:dyDescent="0.25">
      <c r="A515" s="14"/>
      <c r="D515" s="14"/>
      <c r="E515" s="14"/>
      <c r="F515" s="14"/>
      <c r="G515" s="14"/>
      <c r="H515" s="14"/>
      <c r="I515" s="14"/>
    </row>
    <row r="516" spans="1:9" x14ac:dyDescent="0.25">
      <c r="A516" s="14"/>
      <c r="D516" s="14"/>
      <c r="E516" s="14"/>
      <c r="F516" s="14"/>
      <c r="G516" s="14"/>
      <c r="H516" s="14"/>
      <c r="I516" s="14"/>
    </row>
    <row r="517" spans="1:9" x14ac:dyDescent="0.25">
      <c r="A517" s="14"/>
      <c r="D517" s="14"/>
      <c r="E517" s="14"/>
      <c r="F517" s="14"/>
      <c r="G517" s="14"/>
      <c r="H517" s="14"/>
      <c r="I517" s="14"/>
    </row>
    <row r="518" spans="1:9" x14ac:dyDescent="0.25">
      <c r="A518" s="14"/>
      <c r="D518" s="14"/>
      <c r="E518" s="14"/>
      <c r="F518" s="14"/>
      <c r="G518" s="14"/>
      <c r="H518" s="14"/>
      <c r="I518" s="14"/>
    </row>
    <row r="519" spans="1:9" x14ac:dyDescent="0.25">
      <c r="A519" s="14"/>
      <c r="D519" s="14"/>
      <c r="E519" s="14"/>
      <c r="F519" s="14"/>
      <c r="G519" s="14"/>
      <c r="H519" s="14"/>
      <c r="I519" s="14"/>
    </row>
    <row r="520" spans="1:9" x14ac:dyDescent="0.25">
      <c r="A520" s="14"/>
      <c r="D520" s="14"/>
      <c r="E520" s="14"/>
      <c r="F520" s="14"/>
      <c r="G520" s="14"/>
      <c r="H520" s="14"/>
      <c r="I520" s="14"/>
    </row>
    <row r="521" spans="1:9" x14ac:dyDescent="0.25">
      <c r="A521" s="14"/>
      <c r="D521" s="14"/>
      <c r="E521" s="14"/>
      <c r="F521" s="14"/>
      <c r="G521" s="14"/>
      <c r="H521" s="14"/>
      <c r="I521" s="14"/>
    </row>
    <row r="522" spans="1:9" x14ac:dyDescent="0.25">
      <c r="A522" s="14"/>
      <c r="D522" s="14"/>
      <c r="E522" s="14"/>
      <c r="F522" s="14"/>
      <c r="G522" s="14"/>
      <c r="H522" s="14"/>
      <c r="I522" s="14"/>
    </row>
    <row r="523" spans="1:9" x14ac:dyDescent="0.25">
      <c r="A523" s="14"/>
      <c r="D523" s="14"/>
      <c r="E523" s="14"/>
      <c r="F523" s="14"/>
      <c r="G523" s="14"/>
      <c r="H523" s="14"/>
      <c r="I523" s="14"/>
    </row>
    <row r="524" spans="1:9" x14ac:dyDescent="0.25">
      <c r="A524" s="14"/>
      <c r="D524" s="14"/>
      <c r="E524" s="14"/>
      <c r="F524" s="14"/>
      <c r="G524" s="14"/>
      <c r="H524" s="14"/>
      <c r="I524" s="14"/>
    </row>
    <row r="525" spans="1:9" x14ac:dyDescent="0.25">
      <c r="A525" s="14"/>
      <c r="D525" s="14"/>
      <c r="E525" s="14"/>
      <c r="F525" s="14"/>
      <c r="G525" s="14"/>
      <c r="H525" s="14"/>
      <c r="I525" s="14"/>
    </row>
    <row r="526" spans="1:9" x14ac:dyDescent="0.25">
      <c r="A526" s="14"/>
      <c r="D526" s="14"/>
      <c r="E526" s="14"/>
      <c r="F526" s="14"/>
      <c r="G526" s="14"/>
      <c r="H526" s="14"/>
      <c r="I526" s="14"/>
    </row>
    <row r="527" spans="1:9" x14ac:dyDescent="0.25">
      <c r="A527" s="14"/>
      <c r="D527" s="14"/>
      <c r="E527" s="14"/>
      <c r="F527" s="14"/>
      <c r="G527" s="14"/>
      <c r="H527" s="14"/>
      <c r="I527" s="14"/>
    </row>
    <row r="528" spans="1:9" x14ac:dyDescent="0.25">
      <c r="A528" s="14"/>
      <c r="D528" s="14"/>
      <c r="E528" s="14"/>
      <c r="F528" s="14"/>
      <c r="G528" s="14"/>
      <c r="H528" s="14"/>
      <c r="I528" s="14"/>
    </row>
    <row r="529" spans="1:9" x14ac:dyDescent="0.25">
      <c r="A529" s="14"/>
      <c r="D529" s="14"/>
      <c r="E529" s="14"/>
      <c r="F529" s="14"/>
      <c r="G529" s="14"/>
      <c r="H529" s="14"/>
      <c r="I529" s="14"/>
    </row>
    <row r="530" spans="1:9" x14ac:dyDescent="0.25">
      <c r="A530" s="14"/>
      <c r="D530" s="14"/>
      <c r="E530" s="14"/>
      <c r="F530" s="14"/>
      <c r="G530" s="14"/>
      <c r="H530" s="14"/>
      <c r="I530" s="14"/>
    </row>
    <row r="531" spans="1:9" x14ac:dyDescent="0.25">
      <c r="A531" s="14"/>
      <c r="D531" s="14"/>
      <c r="E531" s="14"/>
      <c r="F531" s="14"/>
      <c r="G531" s="14"/>
      <c r="H531" s="14"/>
      <c r="I531" s="14"/>
    </row>
    <row r="532" spans="1:9" x14ac:dyDescent="0.25">
      <c r="A532" s="14"/>
      <c r="D532" s="14"/>
      <c r="E532" s="14"/>
      <c r="F532" s="14"/>
      <c r="G532" s="14"/>
      <c r="H532" s="14"/>
      <c r="I532" s="14"/>
    </row>
    <row r="533" spans="1:9" x14ac:dyDescent="0.25">
      <c r="A533" s="14"/>
      <c r="D533" s="14"/>
      <c r="E533" s="14"/>
      <c r="F533" s="14"/>
      <c r="G533" s="14"/>
      <c r="H533" s="14"/>
      <c r="I533" s="14"/>
    </row>
    <row r="534" spans="1:9" x14ac:dyDescent="0.25">
      <c r="A534" s="14"/>
      <c r="D534" s="14"/>
      <c r="E534" s="14"/>
      <c r="F534" s="14"/>
      <c r="G534" s="14"/>
      <c r="H534" s="14"/>
      <c r="I534" s="14"/>
    </row>
    <row r="535" spans="1:9" x14ac:dyDescent="0.25">
      <c r="A535" s="14"/>
      <c r="D535" s="14"/>
      <c r="E535" s="14"/>
      <c r="F535" s="14"/>
      <c r="G535" s="14"/>
      <c r="H535" s="14"/>
      <c r="I535" s="14"/>
    </row>
    <row r="536" spans="1:9" x14ac:dyDescent="0.25">
      <c r="A536" s="14"/>
      <c r="D536" s="14"/>
      <c r="E536" s="14"/>
      <c r="F536" s="14"/>
      <c r="G536" s="14"/>
      <c r="H536" s="14"/>
      <c r="I536" s="14"/>
    </row>
    <row r="537" spans="1:9" x14ac:dyDescent="0.25">
      <c r="A537" s="14"/>
      <c r="D537" s="14"/>
      <c r="E537" s="14"/>
      <c r="F537" s="14"/>
      <c r="G537" s="14"/>
      <c r="H537" s="14"/>
      <c r="I537" s="14"/>
    </row>
    <row r="538" spans="1:9" x14ac:dyDescent="0.25">
      <c r="A538" s="14"/>
      <c r="D538" s="14"/>
      <c r="E538" s="14"/>
      <c r="F538" s="14"/>
      <c r="G538" s="14"/>
      <c r="H538" s="14"/>
      <c r="I538" s="14"/>
    </row>
    <row r="539" spans="1:9" x14ac:dyDescent="0.25">
      <c r="A539" s="14"/>
      <c r="D539" s="14"/>
      <c r="E539" s="14"/>
      <c r="F539" s="14"/>
      <c r="G539" s="14"/>
      <c r="H539" s="14"/>
      <c r="I539" s="14"/>
    </row>
    <row r="540" spans="1:9" x14ac:dyDescent="0.25">
      <c r="A540" s="14"/>
      <c r="D540" s="14"/>
      <c r="E540" s="14"/>
      <c r="F540" s="14"/>
      <c r="G540" s="14"/>
      <c r="H540" s="14"/>
      <c r="I540" s="14"/>
    </row>
    <row r="541" spans="1:9" x14ac:dyDescent="0.25">
      <c r="A541" s="14"/>
      <c r="D541" s="14"/>
      <c r="E541" s="14"/>
      <c r="F541" s="14"/>
      <c r="G541" s="14"/>
      <c r="H541" s="14"/>
      <c r="I541" s="14"/>
    </row>
    <row r="542" spans="1:9" x14ac:dyDescent="0.25">
      <c r="A542" s="14"/>
      <c r="D542" s="14"/>
      <c r="E542" s="14"/>
      <c r="F542" s="14"/>
      <c r="G542" s="14"/>
      <c r="H542" s="14"/>
      <c r="I542" s="14"/>
    </row>
    <row r="543" spans="1:9" x14ac:dyDescent="0.25">
      <c r="A543" s="14"/>
      <c r="D543" s="14"/>
      <c r="E543" s="14"/>
      <c r="F543" s="14"/>
      <c r="G543" s="14"/>
      <c r="H543" s="14"/>
      <c r="I543" s="14"/>
    </row>
    <row r="544" spans="1:9" x14ac:dyDescent="0.25">
      <c r="A544" s="14"/>
      <c r="D544" s="14"/>
      <c r="E544" s="14"/>
      <c r="F544" s="14"/>
      <c r="G544" s="14"/>
      <c r="H544" s="14"/>
      <c r="I544" s="14"/>
    </row>
    <row r="545" spans="1:9" x14ac:dyDescent="0.25">
      <c r="A545" s="14"/>
      <c r="D545" s="14"/>
      <c r="E545" s="14"/>
      <c r="F545" s="14"/>
      <c r="G545" s="14"/>
      <c r="H545" s="14"/>
      <c r="I545" s="14"/>
    </row>
    <row r="546" spans="1:9" x14ac:dyDescent="0.25">
      <c r="A546" s="14"/>
      <c r="D546" s="14"/>
      <c r="E546" s="14"/>
      <c r="F546" s="14"/>
      <c r="G546" s="14"/>
      <c r="H546" s="14"/>
      <c r="I546" s="14"/>
    </row>
    <row r="547" spans="1:9" x14ac:dyDescent="0.25">
      <c r="A547" s="14"/>
      <c r="D547" s="14"/>
      <c r="E547" s="14"/>
      <c r="F547" s="14"/>
      <c r="G547" s="14"/>
      <c r="H547" s="14"/>
      <c r="I547" s="14"/>
    </row>
    <row r="548" spans="1:9" x14ac:dyDescent="0.25">
      <c r="A548" s="14"/>
      <c r="D548" s="14"/>
      <c r="E548" s="14"/>
      <c r="F548" s="14"/>
      <c r="G548" s="14"/>
      <c r="H548" s="14"/>
      <c r="I548" s="14"/>
    </row>
    <row r="549" spans="1:9" x14ac:dyDescent="0.25">
      <c r="A549" s="14"/>
      <c r="D549" s="14"/>
      <c r="E549" s="14"/>
      <c r="F549" s="14"/>
      <c r="G549" s="14"/>
      <c r="H549" s="14"/>
      <c r="I549" s="14"/>
    </row>
    <row r="550" spans="1:9" x14ac:dyDescent="0.25">
      <c r="A550" s="14"/>
      <c r="D550" s="14"/>
      <c r="E550" s="14"/>
      <c r="F550" s="14"/>
      <c r="G550" s="14"/>
      <c r="H550" s="14"/>
      <c r="I550" s="14"/>
    </row>
    <row r="551" spans="1:9" x14ac:dyDescent="0.25">
      <c r="A551" s="14"/>
      <c r="D551" s="14"/>
      <c r="E551" s="14"/>
      <c r="F551" s="14"/>
      <c r="G551" s="14"/>
      <c r="H551" s="14"/>
      <c r="I551" s="14"/>
    </row>
    <row r="552" spans="1:9" x14ac:dyDescent="0.25">
      <c r="A552" s="14"/>
      <c r="D552" s="14"/>
      <c r="E552" s="14"/>
      <c r="F552" s="14"/>
      <c r="G552" s="14"/>
      <c r="H552" s="14"/>
      <c r="I552" s="14"/>
    </row>
    <row r="553" spans="1:9" x14ac:dyDescent="0.25">
      <c r="A553" s="14"/>
      <c r="D553" s="14"/>
      <c r="E553" s="14"/>
      <c r="F553" s="14"/>
      <c r="G553" s="14"/>
      <c r="H553" s="14"/>
      <c r="I553" s="14"/>
    </row>
    <row r="554" spans="1:9" x14ac:dyDescent="0.25">
      <c r="A554" s="14"/>
      <c r="D554" s="14"/>
      <c r="E554" s="14"/>
      <c r="F554" s="14"/>
      <c r="G554" s="14"/>
      <c r="H554" s="14"/>
      <c r="I554" s="14"/>
    </row>
    <row r="555" spans="1:9" x14ac:dyDescent="0.25">
      <c r="A555" s="14"/>
      <c r="D555" s="14"/>
      <c r="E555" s="14"/>
      <c r="F555" s="14"/>
      <c r="G555" s="14"/>
      <c r="H555" s="14"/>
      <c r="I555" s="14"/>
    </row>
    <row r="556" spans="1:9" x14ac:dyDescent="0.25">
      <c r="A556" s="14"/>
      <c r="D556" s="14"/>
      <c r="E556" s="14"/>
      <c r="F556" s="14"/>
      <c r="G556" s="14"/>
      <c r="H556" s="14"/>
      <c r="I556" s="14"/>
    </row>
    <row r="557" spans="1:9" x14ac:dyDescent="0.25">
      <c r="A557" s="14"/>
      <c r="D557" s="14"/>
      <c r="E557" s="14"/>
      <c r="F557" s="14"/>
      <c r="G557" s="14"/>
      <c r="H557" s="14"/>
      <c r="I557" s="14"/>
    </row>
    <row r="558" spans="1:9" x14ac:dyDescent="0.25">
      <c r="A558" s="14"/>
      <c r="D558" s="14"/>
      <c r="E558" s="14"/>
      <c r="F558" s="14"/>
      <c r="G558" s="14"/>
      <c r="H558" s="14"/>
      <c r="I558" s="14"/>
    </row>
    <row r="559" spans="1:9" x14ac:dyDescent="0.25">
      <c r="A559" s="14"/>
      <c r="D559" s="14"/>
      <c r="E559" s="14"/>
      <c r="F559" s="14"/>
      <c r="G559" s="14"/>
      <c r="H559" s="14"/>
      <c r="I559" s="14"/>
    </row>
    <row r="560" spans="1:9" x14ac:dyDescent="0.25">
      <c r="A560" s="14"/>
      <c r="D560" s="14"/>
      <c r="E560" s="14"/>
      <c r="F560" s="14"/>
      <c r="G560" s="14"/>
      <c r="H560" s="14"/>
      <c r="I560" s="14"/>
    </row>
    <row r="561" spans="1:9" x14ac:dyDescent="0.25">
      <c r="A561" s="14"/>
      <c r="D561" s="14"/>
      <c r="E561" s="14"/>
      <c r="F561" s="14"/>
      <c r="G561" s="14"/>
      <c r="H561" s="14"/>
      <c r="I561" s="14"/>
    </row>
    <row r="562" spans="1:9" x14ac:dyDescent="0.25">
      <c r="A562" s="14"/>
      <c r="D562" s="14"/>
      <c r="E562" s="14"/>
      <c r="F562" s="14"/>
      <c r="G562" s="14"/>
      <c r="H562" s="14"/>
      <c r="I562" s="14"/>
    </row>
    <row r="563" spans="1:9" x14ac:dyDescent="0.25">
      <c r="A563" s="14"/>
      <c r="D563" s="14"/>
      <c r="E563" s="14"/>
      <c r="F563" s="14"/>
      <c r="G563" s="14"/>
      <c r="H563" s="14"/>
      <c r="I563" s="14"/>
    </row>
    <row r="564" spans="1:9" x14ac:dyDescent="0.25">
      <c r="A564" s="14"/>
      <c r="D564" s="14"/>
      <c r="E564" s="14"/>
      <c r="F564" s="14"/>
      <c r="G564" s="14"/>
      <c r="H564" s="14"/>
      <c r="I564" s="14"/>
    </row>
    <row r="565" spans="1:9" x14ac:dyDescent="0.25">
      <c r="A565" s="14"/>
      <c r="D565" s="14"/>
      <c r="E565" s="14"/>
      <c r="F565" s="14"/>
      <c r="G565" s="14"/>
      <c r="H565" s="14"/>
      <c r="I565" s="14"/>
    </row>
    <row r="566" spans="1:9" x14ac:dyDescent="0.25">
      <c r="A566" s="14"/>
      <c r="D566" s="14"/>
      <c r="E566" s="14"/>
      <c r="F566" s="14"/>
      <c r="G566" s="14"/>
      <c r="H566" s="14"/>
      <c r="I566" s="14"/>
    </row>
    <row r="567" spans="1:9" x14ac:dyDescent="0.25">
      <c r="A567" s="14"/>
      <c r="D567" s="14"/>
      <c r="E567" s="14"/>
      <c r="F567" s="14"/>
      <c r="G567" s="14"/>
      <c r="H567" s="14"/>
      <c r="I567" s="14"/>
    </row>
    <row r="568" spans="1:9" x14ac:dyDescent="0.25">
      <c r="A568" s="14"/>
      <c r="D568" s="14"/>
      <c r="E568" s="14"/>
      <c r="F568" s="14"/>
      <c r="G568" s="14"/>
      <c r="H568" s="14"/>
      <c r="I568" s="14"/>
    </row>
    <row r="569" spans="1:9" x14ac:dyDescent="0.25">
      <c r="A569" s="14"/>
      <c r="D569" s="14"/>
      <c r="E569" s="14"/>
      <c r="F569" s="14"/>
      <c r="G569" s="14"/>
      <c r="H569" s="14"/>
      <c r="I569" s="14"/>
    </row>
    <row r="570" spans="1:9" x14ac:dyDescent="0.25">
      <c r="A570" s="14"/>
      <c r="D570" s="14"/>
      <c r="E570" s="14"/>
      <c r="F570" s="14"/>
      <c r="G570" s="14"/>
      <c r="H570" s="14"/>
      <c r="I570" s="14"/>
    </row>
    <row r="571" spans="1:9" x14ac:dyDescent="0.25">
      <c r="A571" s="14"/>
      <c r="D571" s="14"/>
      <c r="E571" s="14"/>
      <c r="F571" s="14"/>
      <c r="G571" s="14"/>
      <c r="H571" s="14"/>
      <c r="I571" s="14"/>
    </row>
    <row r="572" spans="1:9" x14ac:dyDescent="0.25">
      <c r="A572" s="14"/>
      <c r="D572" s="14"/>
      <c r="E572" s="14"/>
      <c r="F572" s="14"/>
      <c r="G572" s="14"/>
      <c r="H572" s="14"/>
      <c r="I572" s="14"/>
    </row>
    <row r="573" spans="1:9" x14ac:dyDescent="0.25">
      <c r="A573" s="14"/>
      <c r="D573" s="14"/>
      <c r="E573" s="14"/>
      <c r="F573" s="14"/>
      <c r="G573" s="14"/>
      <c r="H573" s="14"/>
      <c r="I573" s="14"/>
    </row>
    <row r="574" spans="1:9" x14ac:dyDescent="0.25">
      <c r="A574" s="14"/>
      <c r="D574" s="14"/>
      <c r="E574" s="14"/>
      <c r="F574" s="14"/>
      <c r="G574" s="14"/>
      <c r="H574" s="14"/>
      <c r="I574" s="14"/>
    </row>
    <row r="575" spans="1:9" x14ac:dyDescent="0.25">
      <c r="A575" s="14"/>
      <c r="D575" s="14"/>
      <c r="E575" s="14"/>
      <c r="F575" s="14"/>
      <c r="G575" s="14"/>
      <c r="H575" s="14"/>
      <c r="I575" s="14"/>
    </row>
    <row r="576" spans="1:9" x14ac:dyDescent="0.25">
      <c r="A576" s="14"/>
      <c r="D576" s="14"/>
      <c r="E576" s="14"/>
      <c r="F576" s="14"/>
      <c r="G576" s="14"/>
      <c r="H576" s="14"/>
      <c r="I576" s="14"/>
    </row>
    <row r="577" spans="1:9" x14ac:dyDescent="0.25">
      <c r="A577" s="14"/>
      <c r="D577" s="14"/>
      <c r="E577" s="14"/>
      <c r="F577" s="14"/>
      <c r="G577" s="14"/>
      <c r="H577" s="14"/>
      <c r="I577" s="14"/>
    </row>
    <row r="578" spans="1:9" x14ac:dyDescent="0.25">
      <c r="A578" s="14"/>
      <c r="D578" s="14"/>
      <c r="E578" s="14"/>
      <c r="F578" s="14"/>
      <c r="G578" s="14"/>
      <c r="H578" s="14"/>
      <c r="I578" s="14"/>
    </row>
    <row r="579" spans="1:9" x14ac:dyDescent="0.25">
      <c r="A579" s="14"/>
      <c r="D579" s="14"/>
      <c r="E579" s="14"/>
      <c r="F579" s="14"/>
      <c r="G579" s="14"/>
      <c r="H579" s="14"/>
      <c r="I579" s="14"/>
    </row>
    <row r="580" spans="1:9" x14ac:dyDescent="0.25">
      <c r="A580" s="14"/>
      <c r="D580" s="14"/>
      <c r="E580" s="14"/>
      <c r="F580" s="14"/>
      <c r="G580" s="14"/>
      <c r="H580" s="14"/>
      <c r="I580" s="14"/>
    </row>
    <row r="581" spans="1:9" x14ac:dyDescent="0.25">
      <c r="A581" s="14"/>
      <c r="D581" s="14"/>
      <c r="E581" s="14"/>
      <c r="F581" s="14"/>
      <c r="G581" s="14"/>
      <c r="H581" s="14"/>
      <c r="I581" s="14"/>
    </row>
    <row r="582" spans="1:9" x14ac:dyDescent="0.25">
      <c r="A582" s="14"/>
      <c r="D582" s="14"/>
      <c r="E582" s="14"/>
      <c r="F582" s="14"/>
      <c r="G582" s="14"/>
      <c r="H582" s="14"/>
      <c r="I582" s="14"/>
    </row>
    <row r="583" spans="1:9" x14ac:dyDescent="0.25">
      <c r="A583" s="14"/>
      <c r="D583" s="14"/>
      <c r="E583" s="14"/>
      <c r="F583" s="14"/>
      <c r="G583" s="14"/>
      <c r="H583" s="14"/>
      <c r="I583" s="14"/>
    </row>
    <row r="584" spans="1:9" x14ac:dyDescent="0.25">
      <c r="A584" s="14"/>
      <c r="D584" s="14"/>
      <c r="E584" s="14"/>
      <c r="F584" s="14"/>
      <c r="G584" s="14"/>
      <c r="H584" s="14"/>
      <c r="I584" s="14"/>
    </row>
    <row r="585" spans="1:9" x14ac:dyDescent="0.25">
      <c r="A585" s="14"/>
      <c r="D585" s="14"/>
      <c r="E585" s="14"/>
      <c r="F585" s="14"/>
      <c r="G585" s="14"/>
      <c r="H585" s="14"/>
      <c r="I585" s="14"/>
    </row>
    <row r="586" spans="1:9" x14ac:dyDescent="0.25">
      <c r="A586" s="14"/>
      <c r="D586" s="14"/>
      <c r="E586" s="14"/>
      <c r="F586" s="14"/>
      <c r="G586" s="14"/>
      <c r="H586" s="14"/>
      <c r="I586" s="14"/>
    </row>
    <row r="587" spans="1:9" x14ac:dyDescent="0.25">
      <c r="A587" s="14"/>
      <c r="D587" s="14"/>
      <c r="E587" s="14"/>
      <c r="F587" s="14"/>
      <c r="G587" s="14"/>
      <c r="H587" s="14"/>
      <c r="I587" s="14"/>
    </row>
    <row r="588" spans="1:9" x14ac:dyDescent="0.25">
      <c r="A588" s="14"/>
      <c r="D588" s="14"/>
      <c r="E588" s="14"/>
      <c r="F588" s="14"/>
      <c r="G588" s="14"/>
      <c r="H588" s="14"/>
      <c r="I588" s="14"/>
    </row>
    <row r="589" spans="1:9" x14ac:dyDescent="0.25">
      <c r="A589" s="14"/>
      <c r="D589" s="14"/>
      <c r="E589" s="14"/>
      <c r="F589" s="14"/>
      <c r="G589" s="14"/>
      <c r="H589" s="14"/>
      <c r="I589" s="14"/>
    </row>
    <row r="590" spans="1:9" x14ac:dyDescent="0.25">
      <c r="A590" s="14"/>
      <c r="D590" s="14"/>
      <c r="E590" s="14"/>
      <c r="F590" s="14"/>
      <c r="G590" s="14"/>
      <c r="H590" s="14"/>
      <c r="I590" s="14"/>
    </row>
    <row r="591" spans="1:9" x14ac:dyDescent="0.25">
      <c r="A591" s="14"/>
      <c r="D591" s="14"/>
      <c r="E591" s="14"/>
      <c r="F591" s="14"/>
      <c r="G591" s="14"/>
      <c r="H591" s="14"/>
      <c r="I591" s="14"/>
    </row>
    <row r="592" spans="1:9" x14ac:dyDescent="0.25">
      <c r="A592" s="14"/>
      <c r="D592" s="14"/>
      <c r="E592" s="14"/>
      <c r="F592" s="14"/>
      <c r="G592" s="14"/>
      <c r="H592" s="14"/>
      <c r="I592" s="14"/>
    </row>
    <row r="593" spans="1:9" x14ac:dyDescent="0.25">
      <c r="A593" s="14"/>
      <c r="D593" s="14"/>
      <c r="E593" s="14"/>
      <c r="F593" s="14"/>
      <c r="G593" s="14"/>
      <c r="H593" s="14"/>
      <c r="I593" s="14"/>
    </row>
    <row r="594" spans="1:9" x14ac:dyDescent="0.25">
      <c r="A594" s="14"/>
      <c r="D594" s="14"/>
      <c r="E594" s="14"/>
      <c r="F594" s="14"/>
      <c r="G594" s="14"/>
      <c r="H594" s="14"/>
      <c r="I594" s="14"/>
    </row>
    <row r="595" spans="1:9" x14ac:dyDescent="0.25">
      <c r="A595" s="14"/>
      <c r="D595" s="14"/>
      <c r="E595" s="14"/>
      <c r="F595" s="14"/>
      <c r="G595" s="14"/>
      <c r="H595" s="14"/>
      <c r="I595" s="14"/>
    </row>
    <row r="596" spans="1:9" x14ac:dyDescent="0.25">
      <c r="A596" s="14"/>
      <c r="D596" s="14"/>
      <c r="E596" s="14"/>
      <c r="F596" s="14"/>
      <c r="G596" s="14"/>
      <c r="H596" s="14"/>
      <c r="I596" s="14"/>
    </row>
    <row r="597" spans="1:9" x14ac:dyDescent="0.25">
      <c r="A597" s="14"/>
      <c r="D597" s="14"/>
      <c r="E597" s="14"/>
      <c r="F597" s="14"/>
      <c r="G597" s="14"/>
      <c r="H597" s="14"/>
      <c r="I597" s="14"/>
    </row>
    <row r="598" spans="1:9" x14ac:dyDescent="0.25">
      <c r="A598" s="14"/>
      <c r="D598" s="14"/>
      <c r="E598" s="14"/>
      <c r="F598" s="14"/>
      <c r="G598" s="14"/>
      <c r="H598" s="14"/>
      <c r="I598" s="14"/>
    </row>
    <row r="599" spans="1:9" x14ac:dyDescent="0.25">
      <c r="A599" s="14"/>
      <c r="D599" s="14"/>
      <c r="E599" s="14"/>
      <c r="F599" s="14"/>
      <c r="G599" s="14"/>
      <c r="H599" s="14"/>
      <c r="I599" s="14"/>
    </row>
    <row r="600" spans="1:9" x14ac:dyDescent="0.25">
      <c r="A600" s="14"/>
      <c r="D600" s="14"/>
      <c r="E600" s="14"/>
      <c r="F600" s="14"/>
      <c r="G600" s="14"/>
      <c r="H600" s="14"/>
      <c r="I600" s="14"/>
    </row>
    <row r="601" spans="1:9" x14ac:dyDescent="0.25">
      <c r="A601" s="14"/>
      <c r="D601" s="14"/>
      <c r="E601" s="14"/>
      <c r="F601" s="14"/>
      <c r="G601" s="14"/>
      <c r="H601" s="14"/>
      <c r="I601" s="14"/>
    </row>
    <row r="602" spans="1:9" x14ac:dyDescent="0.25">
      <c r="A602" s="14"/>
      <c r="D602" s="14"/>
      <c r="E602" s="14"/>
      <c r="F602" s="14"/>
      <c r="G602" s="14"/>
      <c r="H602" s="14"/>
      <c r="I602" s="14"/>
    </row>
    <row r="603" spans="1:9" x14ac:dyDescent="0.25">
      <c r="A603" s="14"/>
      <c r="D603" s="14"/>
      <c r="E603" s="14"/>
      <c r="F603" s="14"/>
      <c r="G603" s="14"/>
      <c r="H603" s="14"/>
      <c r="I603" s="14"/>
    </row>
    <row r="604" spans="1:9" x14ac:dyDescent="0.25">
      <c r="A604" s="14"/>
      <c r="D604" s="14"/>
      <c r="E604" s="14"/>
      <c r="F604" s="14"/>
      <c r="G604" s="14"/>
      <c r="H604" s="14"/>
      <c r="I604" s="14"/>
    </row>
    <row r="605" spans="1:9" x14ac:dyDescent="0.25">
      <c r="A605" s="14"/>
      <c r="D605" s="14"/>
      <c r="E605" s="14"/>
      <c r="F605" s="14"/>
      <c r="G605" s="14"/>
      <c r="H605" s="14"/>
      <c r="I605" s="14"/>
    </row>
    <row r="606" spans="1:9" x14ac:dyDescent="0.25">
      <c r="A606" s="14"/>
      <c r="D606" s="14"/>
      <c r="E606" s="14"/>
      <c r="F606" s="14"/>
      <c r="G606" s="14"/>
      <c r="H606" s="14"/>
      <c r="I606" s="14"/>
    </row>
    <row r="607" spans="1:9" x14ac:dyDescent="0.25">
      <c r="A607" s="14"/>
      <c r="D607" s="14"/>
      <c r="E607" s="14"/>
      <c r="F607" s="14"/>
      <c r="G607" s="14"/>
      <c r="H607" s="14"/>
      <c r="I607" s="14"/>
    </row>
    <row r="608" spans="1:9" x14ac:dyDescent="0.25">
      <c r="A608" s="14"/>
      <c r="D608" s="14"/>
      <c r="E608" s="14"/>
      <c r="F608" s="14"/>
      <c r="G608" s="14"/>
      <c r="H608" s="14"/>
      <c r="I608" s="14"/>
    </row>
    <row r="609" spans="1:9" x14ac:dyDescent="0.25">
      <c r="A609" s="14"/>
      <c r="D609" s="14"/>
      <c r="E609" s="14"/>
      <c r="F609" s="14"/>
      <c r="G609" s="14"/>
      <c r="H609" s="14"/>
      <c r="I609" s="14"/>
    </row>
    <row r="610" spans="1:9" x14ac:dyDescent="0.25">
      <c r="A610" s="14"/>
      <c r="D610" s="14"/>
      <c r="E610" s="14"/>
      <c r="F610" s="14"/>
      <c r="G610" s="14"/>
      <c r="H610" s="14"/>
      <c r="I610" s="14"/>
    </row>
    <row r="611" spans="1:9" x14ac:dyDescent="0.25">
      <c r="A611" s="14"/>
      <c r="D611" s="14"/>
      <c r="E611" s="14"/>
      <c r="F611" s="14"/>
      <c r="G611" s="14"/>
      <c r="H611" s="14"/>
      <c r="I611" s="14"/>
    </row>
    <row r="612" spans="1:9" x14ac:dyDescent="0.25">
      <c r="A612" s="14"/>
      <c r="D612" s="14"/>
      <c r="E612" s="14"/>
      <c r="F612" s="14"/>
      <c r="G612" s="14"/>
      <c r="H612" s="14"/>
      <c r="I612" s="14"/>
    </row>
    <row r="613" spans="1:9" x14ac:dyDescent="0.25">
      <c r="A613" s="14"/>
      <c r="D613" s="14"/>
      <c r="E613" s="14"/>
      <c r="F613" s="14"/>
      <c r="G613" s="14"/>
      <c r="H613" s="14"/>
      <c r="I613" s="14"/>
    </row>
    <row r="614" spans="1:9" x14ac:dyDescent="0.25">
      <c r="A614" s="14"/>
      <c r="D614" s="14"/>
      <c r="E614" s="14"/>
      <c r="F614" s="14"/>
      <c r="G614" s="14"/>
      <c r="H614" s="14"/>
      <c r="I614" s="14"/>
    </row>
    <row r="615" spans="1:9" x14ac:dyDescent="0.25">
      <c r="A615" s="14"/>
      <c r="D615" s="14"/>
      <c r="E615" s="14"/>
      <c r="F615" s="14"/>
      <c r="G615" s="14"/>
      <c r="H615" s="14"/>
      <c r="I615" s="14"/>
    </row>
    <row r="616" spans="1:9" x14ac:dyDescent="0.25">
      <c r="A616" s="14"/>
      <c r="D616" s="14"/>
      <c r="E616" s="14"/>
      <c r="F616" s="14"/>
      <c r="G616" s="14"/>
      <c r="H616" s="14"/>
      <c r="I616" s="14"/>
    </row>
    <row r="617" spans="1:9" x14ac:dyDescent="0.25">
      <c r="A617" s="14"/>
      <c r="D617" s="14"/>
      <c r="E617" s="14"/>
      <c r="F617" s="14"/>
      <c r="G617" s="14"/>
      <c r="H617" s="14"/>
      <c r="I617" s="14"/>
    </row>
    <row r="618" spans="1:9" x14ac:dyDescent="0.25">
      <c r="A618" s="14"/>
      <c r="D618" s="14"/>
      <c r="E618" s="14"/>
      <c r="F618" s="14"/>
      <c r="G618" s="14"/>
      <c r="H618" s="14"/>
      <c r="I618" s="14"/>
    </row>
    <row r="619" spans="1:9" x14ac:dyDescent="0.25">
      <c r="A619" s="14"/>
      <c r="D619" s="14"/>
      <c r="E619" s="14"/>
      <c r="F619" s="14"/>
      <c r="G619" s="14"/>
      <c r="H619" s="14"/>
      <c r="I619" s="14"/>
    </row>
    <row r="620" spans="1:9" x14ac:dyDescent="0.25">
      <c r="A620" s="14"/>
      <c r="D620" s="14"/>
      <c r="E620" s="14"/>
      <c r="F620" s="14"/>
      <c r="G620" s="14"/>
      <c r="H620" s="14"/>
      <c r="I620" s="14"/>
    </row>
    <row r="621" spans="1:9" x14ac:dyDescent="0.25">
      <c r="A621" s="14"/>
      <c r="D621" s="14"/>
      <c r="E621" s="14"/>
      <c r="F621" s="14"/>
      <c r="G621" s="14"/>
      <c r="H621" s="14"/>
      <c r="I621" s="14"/>
    </row>
    <row r="622" spans="1:9" x14ac:dyDescent="0.25">
      <c r="A622" s="14"/>
      <c r="D622" s="14"/>
      <c r="E622" s="14"/>
      <c r="F622" s="14"/>
      <c r="G622" s="14"/>
      <c r="H622" s="14"/>
      <c r="I622" s="14"/>
    </row>
    <row r="623" spans="1:9" x14ac:dyDescent="0.25">
      <c r="A623" s="14"/>
      <c r="D623" s="14"/>
      <c r="E623" s="14"/>
      <c r="F623" s="14"/>
      <c r="G623" s="14"/>
      <c r="H623" s="14"/>
      <c r="I623" s="14"/>
    </row>
    <row r="624" spans="1:9" x14ac:dyDescent="0.25">
      <c r="A624" s="14"/>
      <c r="D624" s="14"/>
      <c r="E624" s="14"/>
      <c r="F624" s="14"/>
      <c r="G624" s="14"/>
      <c r="H624" s="14"/>
      <c r="I624" s="14"/>
    </row>
    <row r="625" spans="1:9" x14ac:dyDescent="0.25">
      <c r="A625" s="14"/>
      <c r="D625" s="14"/>
      <c r="E625" s="14"/>
      <c r="F625" s="14"/>
      <c r="G625" s="14"/>
      <c r="H625" s="14"/>
      <c r="I625" s="14"/>
    </row>
    <row r="626" spans="1:9" x14ac:dyDescent="0.25">
      <c r="A626" s="14"/>
      <c r="D626" s="14"/>
      <c r="E626" s="14"/>
      <c r="F626" s="14"/>
      <c r="G626" s="14"/>
      <c r="H626" s="14"/>
      <c r="I626" s="14"/>
    </row>
    <row r="627" spans="1:9" x14ac:dyDescent="0.25">
      <c r="A627" s="14"/>
      <c r="D627" s="14"/>
      <c r="E627" s="14"/>
      <c r="F627" s="14"/>
      <c r="G627" s="14"/>
      <c r="H627" s="14"/>
      <c r="I627" s="14"/>
    </row>
    <row r="628" spans="1:9" x14ac:dyDescent="0.25">
      <c r="A628" s="14"/>
      <c r="D628" s="14"/>
      <c r="E628" s="14"/>
      <c r="F628" s="14"/>
      <c r="G628" s="14"/>
      <c r="H628" s="14"/>
      <c r="I628" s="14"/>
    </row>
    <row r="629" spans="1:9" x14ac:dyDescent="0.25">
      <c r="A629" s="14"/>
      <c r="D629" s="14"/>
      <c r="E629" s="14"/>
      <c r="F629" s="14"/>
      <c r="G629" s="14"/>
      <c r="H629" s="14"/>
      <c r="I629" s="14"/>
    </row>
    <row r="630" spans="1:9" x14ac:dyDescent="0.25">
      <c r="A630" s="14"/>
      <c r="D630" s="14"/>
      <c r="E630" s="14"/>
      <c r="F630" s="14"/>
      <c r="G630" s="14"/>
      <c r="H630" s="14"/>
      <c r="I630" s="14"/>
    </row>
    <row r="631" spans="1:9" x14ac:dyDescent="0.25">
      <c r="A631" s="14"/>
      <c r="D631" s="14"/>
      <c r="E631" s="14"/>
      <c r="F631" s="14"/>
      <c r="G631" s="14"/>
      <c r="H631" s="14"/>
      <c r="I631" s="14"/>
    </row>
    <row r="632" spans="1:9" x14ac:dyDescent="0.25">
      <c r="A632" s="14"/>
      <c r="D632" s="14"/>
      <c r="E632" s="14"/>
      <c r="F632" s="14"/>
      <c r="G632" s="14"/>
      <c r="H632" s="14"/>
      <c r="I632" s="14"/>
    </row>
    <row r="633" spans="1:9" x14ac:dyDescent="0.25">
      <c r="A633" s="14"/>
      <c r="D633" s="14"/>
      <c r="E633" s="14"/>
      <c r="F633" s="14"/>
      <c r="G633" s="14"/>
      <c r="H633" s="14"/>
      <c r="I633" s="14"/>
    </row>
    <row r="634" spans="1:9" x14ac:dyDescent="0.25">
      <c r="A634" s="14"/>
      <c r="D634" s="14"/>
      <c r="E634" s="14"/>
      <c r="F634" s="14"/>
      <c r="G634" s="14"/>
      <c r="H634" s="14"/>
      <c r="I634" s="14"/>
    </row>
    <row r="635" spans="1:9" x14ac:dyDescent="0.25">
      <c r="A635" s="14"/>
      <c r="D635" s="14"/>
      <c r="E635" s="14"/>
      <c r="F635" s="14"/>
      <c r="G635" s="14"/>
      <c r="H635" s="14"/>
      <c r="I635" s="14"/>
    </row>
    <row r="636" spans="1:9" x14ac:dyDescent="0.25">
      <c r="A636" s="14"/>
      <c r="D636" s="14"/>
      <c r="E636" s="14"/>
      <c r="F636" s="14"/>
      <c r="G636" s="14"/>
      <c r="H636" s="14"/>
      <c r="I636" s="14"/>
    </row>
    <row r="637" spans="1:9" x14ac:dyDescent="0.25">
      <c r="A637" s="14"/>
      <c r="D637" s="14"/>
      <c r="E637" s="14"/>
      <c r="F637" s="14"/>
      <c r="G637" s="14"/>
      <c r="H637" s="14"/>
      <c r="I637" s="14"/>
    </row>
    <row r="638" spans="1:9" x14ac:dyDescent="0.25">
      <c r="A638" s="14"/>
      <c r="D638" s="14"/>
      <c r="E638" s="14"/>
      <c r="F638" s="14"/>
      <c r="G638" s="14"/>
      <c r="H638" s="14"/>
      <c r="I638" s="14"/>
    </row>
    <row r="639" spans="1:9" x14ac:dyDescent="0.25">
      <c r="A639" s="14"/>
      <c r="D639" s="14"/>
      <c r="E639" s="14"/>
      <c r="F639" s="14"/>
      <c r="G639" s="14"/>
      <c r="H639" s="14"/>
      <c r="I639" s="14"/>
    </row>
    <row r="640" spans="1:9" x14ac:dyDescent="0.25">
      <c r="A640" s="14"/>
      <c r="D640" s="14"/>
      <c r="E640" s="14"/>
      <c r="F640" s="14"/>
      <c r="G640" s="14"/>
      <c r="H640" s="14"/>
      <c r="I640" s="14"/>
    </row>
    <row r="641" spans="1:9" x14ac:dyDescent="0.25">
      <c r="A641" s="14"/>
      <c r="D641" s="14"/>
      <c r="E641" s="14"/>
      <c r="F641" s="14"/>
      <c r="G641" s="14"/>
      <c r="H641" s="14"/>
      <c r="I641" s="14"/>
    </row>
    <row r="642" spans="1:9" x14ac:dyDescent="0.25">
      <c r="A642" s="14"/>
      <c r="D642" s="14"/>
      <c r="E642" s="14"/>
      <c r="F642" s="14"/>
      <c r="G642" s="14"/>
      <c r="H642" s="14"/>
      <c r="I642" s="14"/>
    </row>
    <row r="643" spans="1:9" x14ac:dyDescent="0.25">
      <c r="A643" s="14"/>
      <c r="D643" s="14"/>
      <c r="E643" s="14"/>
      <c r="F643" s="14"/>
      <c r="G643" s="14"/>
      <c r="H643" s="14"/>
      <c r="I643" s="14"/>
    </row>
    <row r="644" spans="1:9" x14ac:dyDescent="0.25">
      <c r="A644" s="14"/>
      <c r="D644" s="14"/>
      <c r="E644" s="14"/>
      <c r="F644" s="14"/>
      <c r="G644" s="14"/>
      <c r="H644" s="14"/>
      <c r="I644" s="14"/>
    </row>
    <row r="645" spans="1:9" x14ac:dyDescent="0.25">
      <c r="A645" s="14"/>
      <c r="D645" s="14"/>
      <c r="E645" s="14"/>
      <c r="F645" s="14"/>
      <c r="G645" s="14"/>
      <c r="H645" s="14"/>
      <c r="I645" s="14"/>
    </row>
    <row r="646" spans="1:9" x14ac:dyDescent="0.25">
      <c r="A646" s="14"/>
      <c r="D646" s="14"/>
      <c r="E646" s="14"/>
      <c r="F646" s="14"/>
      <c r="G646" s="14"/>
      <c r="H646" s="14"/>
      <c r="I646" s="14"/>
    </row>
    <row r="647" spans="1:9" x14ac:dyDescent="0.25">
      <c r="A647" s="14"/>
      <c r="D647" s="14"/>
      <c r="E647" s="14"/>
      <c r="F647" s="14"/>
      <c r="G647" s="14"/>
      <c r="H647" s="14"/>
      <c r="I647" s="14"/>
    </row>
    <row r="648" spans="1:9" x14ac:dyDescent="0.25">
      <c r="A648" s="14"/>
      <c r="D648" s="14"/>
      <c r="E648" s="14"/>
      <c r="F648" s="14"/>
      <c r="G648" s="14"/>
      <c r="H648" s="14"/>
      <c r="I648" s="14"/>
    </row>
    <row r="649" spans="1:9" x14ac:dyDescent="0.25">
      <c r="A649" s="14"/>
      <c r="D649" s="14"/>
      <c r="E649" s="14"/>
      <c r="F649" s="14"/>
      <c r="G649" s="14"/>
      <c r="H649" s="14"/>
      <c r="I649" s="14"/>
    </row>
    <row r="650" spans="1:9" x14ac:dyDescent="0.25">
      <c r="A650" s="14"/>
      <c r="D650" s="14"/>
      <c r="E650" s="14"/>
      <c r="F650" s="14"/>
      <c r="G650" s="14"/>
      <c r="H650" s="14"/>
      <c r="I650" s="14"/>
    </row>
    <row r="651" spans="1:9" x14ac:dyDescent="0.25">
      <c r="A651" s="14"/>
      <c r="D651" s="14"/>
      <c r="E651" s="14"/>
      <c r="F651" s="14"/>
      <c r="G651" s="14"/>
      <c r="H651" s="14"/>
      <c r="I651" s="14"/>
    </row>
    <row r="652" spans="1:9" x14ac:dyDescent="0.25">
      <c r="A652" s="14"/>
      <c r="D652" s="14"/>
      <c r="E652" s="14"/>
      <c r="F652" s="14"/>
      <c r="G652" s="14"/>
      <c r="H652" s="14"/>
      <c r="I652" s="14"/>
    </row>
    <row r="653" spans="1:9" x14ac:dyDescent="0.25">
      <c r="A653" s="14"/>
      <c r="D653" s="14"/>
      <c r="E653" s="14"/>
      <c r="F653" s="14"/>
      <c r="G653" s="14"/>
      <c r="H653" s="14"/>
      <c r="I653" s="14"/>
    </row>
    <row r="654" spans="1:9" x14ac:dyDescent="0.25">
      <c r="A654" s="14"/>
      <c r="D654" s="14"/>
      <c r="E654" s="14"/>
      <c r="F654" s="14"/>
      <c r="G654" s="14"/>
      <c r="H654" s="14"/>
      <c r="I654" s="14"/>
    </row>
    <row r="655" spans="1:9" x14ac:dyDescent="0.25">
      <c r="A655" s="14"/>
      <c r="D655" s="14"/>
      <c r="E655" s="14"/>
      <c r="F655" s="14"/>
      <c r="G655" s="14"/>
      <c r="H655" s="14"/>
      <c r="I655" s="14"/>
    </row>
    <row r="656" spans="1:9" x14ac:dyDescent="0.25">
      <c r="A656" s="14"/>
      <c r="D656" s="14"/>
      <c r="E656" s="14"/>
      <c r="F656" s="14"/>
      <c r="G656" s="14"/>
      <c r="H656" s="14"/>
      <c r="I656" s="14"/>
    </row>
    <row r="657" spans="1:9" x14ac:dyDescent="0.25">
      <c r="A657" s="14"/>
      <c r="D657" s="14"/>
      <c r="E657" s="14"/>
      <c r="F657" s="14"/>
      <c r="G657" s="14"/>
      <c r="H657" s="14"/>
      <c r="I657" s="14"/>
    </row>
    <row r="658" spans="1:9" x14ac:dyDescent="0.25">
      <c r="A658" s="14"/>
      <c r="D658" s="14"/>
      <c r="E658" s="14"/>
      <c r="F658" s="14"/>
      <c r="G658" s="14"/>
      <c r="H658" s="14"/>
      <c r="I658" s="14"/>
    </row>
    <row r="659" spans="1:9" x14ac:dyDescent="0.25">
      <c r="A659" s="14"/>
      <c r="D659" s="14"/>
      <c r="E659" s="14"/>
      <c r="F659" s="14"/>
      <c r="G659" s="14"/>
      <c r="H659" s="14"/>
      <c r="I659" s="14"/>
    </row>
    <row r="660" spans="1:9" x14ac:dyDescent="0.25">
      <c r="A660" s="14"/>
      <c r="D660" s="14"/>
      <c r="E660" s="14"/>
      <c r="F660" s="14"/>
      <c r="G660" s="14"/>
      <c r="H660" s="14"/>
      <c r="I660" s="14"/>
    </row>
    <row r="661" spans="1:9" x14ac:dyDescent="0.25">
      <c r="A661" s="14"/>
      <c r="D661" s="14"/>
      <c r="E661" s="14"/>
      <c r="F661" s="14"/>
      <c r="G661" s="14"/>
      <c r="H661" s="14"/>
      <c r="I661" s="14"/>
    </row>
    <row r="662" spans="1:9" x14ac:dyDescent="0.25">
      <c r="A662" s="14"/>
      <c r="D662" s="14"/>
      <c r="E662" s="14"/>
      <c r="F662" s="14"/>
      <c r="G662" s="14"/>
      <c r="H662" s="14"/>
      <c r="I662" s="14"/>
    </row>
    <row r="663" spans="1:9" x14ac:dyDescent="0.25">
      <c r="A663" s="14"/>
      <c r="D663" s="14"/>
      <c r="E663" s="14"/>
      <c r="F663" s="14"/>
      <c r="G663" s="14"/>
      <c r="H663" s="14"/>
      <c r="I663" s="14"/>
    </row>
    <row r="664" spans="1:9" x14ac:dyDescent="0.25">
      <c r="A664" s="14"/>
      <c r="D664" s="14"/>
      <c r="E664" s="14"/>
      <c r="F664" s="14"/>
      <c r="G664" s="14"/>
      <c r="H664" s="14"/>
      <c r="I664" s="14"/>
    </row>
    <row r="665" spans="1:9" x14ac:dyDescent="0.25">
      <c r="A665" s="14"/>
      <c r="D665" s="14"/>
      <c r="E665" s="14"/>
      <c r="F665" s="14"/>
      <c r="G665" s="14"/>
      <c r="H665" s="14"/>
      <c r="I665" s="14"/>
    </row>
    <row r="666" spans="1:9" x14ac:dyDescent="0.25">
      <c r="A666" s="14"/>
      <c r="D666" s="14"/>
      <c r="E666" s="14"/>
      <c r="F666" s="14"/>
      <c r="G666" s="14"/>
      <c r="H666" s="14"/>
      <c r="I666" s="14"/>
    </row>
    <row r="667" spans="1:9" x14ac:dyDescent="0.25">
      <c r="A667" s="14"/>
      <c r="D667" s="14"/>
      <c r="E667" s="14"/>
      <c r="F667" s="14"/>
      <c r="G667" s="14"/>
      <c r="H667" s="14"/>
      <c r="I667" s="14"/>
    </row>
    <row r="668" spans="1:9" x14ac:dyDescent="0.25">
      <c r="A668" s="14"/>
      <c r="D668" s="14"/>
      <c r="E668" s="14"/>
      <c r="F668" s="14"/>
      <c r="G668" s="14"/>
      <c r="H668" s="14"/>
      <c r="I668" s="14"/>
    </row>
    <row r="669" spans="1:9" x14ac:dyDescent="0.25">
      <c r="A669" s="14"/>
      <c r="D669" s="14"/>
      <c r="E669" s="14"/>
      <c r="F669" s="14"/>
      <c r="G669" s="14"/>
      <c r="H669" s="14"/>
      <c r="I669" s="14"/>
    </row>
    <row r="670" spans="1:9" x14ac:dyDescent="0.25">
      <c r="A670" s="14"/>
      <c r="D670" s="14"/>
      <c r="E670" s="14"/>
      <c r="F670" s="14"/>
      <c r="G670" s="14"/>
      <c r="H670" s="14"/>
      <c r="I670" s="14"/>
    </row>
    <row r="671" spans="1:9" x14ac:dyDescent="0.25">
      <c r="A671" s="14"/>
      <c r="D671" s="14"/>
      <c r="E671" s="14"/>
      <c r="F671" s="14"/>
      <c r="G671" s="14"/>
      <c r="H671" s="14"/>
      <c r="I671" s="14"/>
    </row>
    <row r="672" spans="1:9" x14ac:dyDescent="0.25">
      <c r="A672" s="14"/>
      <c r="D672" s="14"/>
      <c r="E672" s="14"/>
      <c r="F672" s="14"/>
      <c r="G672" s="14"/>
      <c r="H672" s="14"/>
      <c r="I672" s="14"/>
    </row>
    <row r="673" spans="1:9" x14ac:dyDescent="0.25">
      <c r="A673" s="14"/>
      <c r="D673" s="14"/>
      <c r="E673" s="14"/>
      <c r="F673" s="14"/>
      <c r="G673" s="14"/>
      <c r="H673" s="14"/>
      <c r="I673" s="14"/>
    </row>
    <row r="674" spans="1:9" x14ac:dyDescent="0.25">
      <c r="A674" s="14"/>
      <c r="D674" s="14"/>
      <c r="E674" s="14"/>
      <c r="F674" s="14"/>
      <c r="G674" s="14"/>
      <c r="H674" s="14"/>
      <c r="I674" s="14"/>
    </row>
    <row r="675" spans="1:9" x14ac:dyDescent="0.25">
      <c r="A675" s="14"/>
      <c r="D675" s="14"/>
      <c r="E675" s="14"/>
      <c r="F675" s="14"/>
      <c r="G675" s="14"/>
      <c r="H675" s="14"/>
      <c r="I675" s="14"/>
    </row>
    <row r="676" spans="1:9" x14ac:dyDescent="0.25">
      <c r="A676" s="14"/>
      <c r="D676" s="14"/>
      <c r="E676" s="14"/>
      <c r="F676" s="14"/>
      <c r="G676" s="14"/>
      <c r="H676" s="14"/>
      <c r="I676" s="14"/>
    </row>
    <row r="677" spans="1:9" x14ac:dyDescent="0.25">
      <c r="A677" s="14"/>
      <c r="D677" s="14"/>
      <c r="E677" s="14"/>
      <c r="F677" s="14"/>
      <c r="G677" s="14"/>
      <c r="H677" s="14"/>
      <c r="I677" s="14"/>
    </row>
    <row r="678" spans="1:9" x14ac:dyDescent="0.25">
      <c r="A678" s="14"/>
      <c r="D678" s="14"/>
      <c r="E678" s="14"/>
      <c r="F678" s="14"/>
      <c r="G678" s="14"/>
      <c r="H678" s="14"/>
      <c r="I678" s="14"/>
    </row>
    <row r="679" spans="1:9" x14ac:dyDescent="0.25">
      <c r="A679" s="14"/>
      <c r="D679" s="14"/>
      <c r="E679" s="14"/>
      <c r="F679" s="14"/>
      <c r="G679" s="14"/>
      <c r="H679" s="14"/>
      <c r="I679" s="14"/>
    </row>
    <row r="680" spans="1:9" x14ac:dyDescent="0.25">
      <c r="A680" s="14"/>
      <c r="D680" s="14"/>
      <c r="E680" s="14"/>
      <c r="F680" s="14"/>
      <c r="G680" s="14"/>
      <c r="H680" s="14"/>
      <c r="I680" s="14"/>
    </row>
    <row r="681" spans="1:9" x14ac:dyDescent="0.25">
      <c r="A681" s="14"/>
      <c r="D681" s="14"/>
      <c r="E681" s="14"/>
      <c r="F681" s="14"/>
      <c r="G681" s="14"/>
      <c r="H681" s="14"/>
      <c r="I681" s="14"/>
    </row>
    <row r="682" spans="1:9" x14ac:dyDescent="0.25">
      <c r="A682" s="14"/>
      <c r="D682" s="14"/>
      <c r="E682" s="14"/>
      <c r="F682" s="14"/>
      <c r="G682" s="14"/>
      <c r="H682" s="14"/>
      <c r="I682" s="14"/>
    </row>
    <row r="683" spans="1:9" x14ac:dyDescent="0.25">
      <c r="A683" s="14"/>
      <c r="D683" s="14"/>
      <c r="E683" s="14"/>
      <c r="F683" s="14"/>
      <c r="G683" s="14"/>
      <c r="H683" s="14"/>
      <c r="I683" s="14"/>
    </row>
    <row r="684" spans="1:9" x14ac:dyDescent="0.25">
      <c r="A684" s="14"/>
      <c r="D684" s="14"/>
      <c r="E684" s="14"/>
      <c r="F684" s="14"/>
      <c r="G684" s="14"/>
      <c r="H684" s="14"/>
      <c r="I684" s="14"/>
    </row>
    <row r="685" spans="1:9" x14ac:dyDescent="0.25">
      <c r="A685" s="14"/>
      <c r="D685" s="14"/>
      <c r="E685" s="14"/>
      <c r="F685" s="14"/>
      <c r="G685" s="14"/>
      <c r="H685" s="14"/>
      <c r="I685" s="14"/>
    </row>
    <row r="686" spans="1:9" x14ac:dyDescent="0.25">
      <c r="A686" s="14"/>
      <c r="D686" s="14"/>
      <c r="E686" s="14"/>
      <c r="F686" s="14"/>
      <c r="G686" s="14"/>
      <c r="H686" s="14"/>
      <c r="I686" s="14"/>
    </row>
    <row r="687" spans="1:9" x14ac:dyDescent="0.25">
      <c r="A687" s="14"/>
      <c r="D687" s="14"/>
      <c r="E687" s="14"/>
      <c r="F687" s="14"/>
      <c r="G687" s="14"/>
      <c r="H687" s="14"/>
      <c r="I687" s="14"/>
    </row>
    <row r="688" spans="1:9" x14ac:dyDescent="0.25">
      <c r="A688" s="14"/>
      <c r="D688" s="14"/>
      <c r="E688" s="14"/>
      <c r="F688" s="14"/>
      <c r="G688" s="14"/>
      <c r="H688" s="14"/>
      <c r="I688" s="14"/>
    </row>
    <row r="689" spans="1:9" x14ac:dyDescent="0.25">
      <c r="A689" s="14"/>
      <c r="D689" s="14"/>
      <c r="E689" s="14"/>
      <c r="F689" s="14"/>
      <c r="G689" s="14"/>
      <c r="H689" s="14"/>
      <c r="I689" s="14"/>
    </row>
    <row r="690" spans="1:9" x14ac:dyDescent="0.25">
      <c r="A690" s="14"/>
      <c r="D690" s="14"/>
      <c r="E690" s="14"/>
      <c r="F690" s="14"/>
      <c r="G690" s="14"/>
      <c r="H690" s="14"/>
      <c r="I690" s="14"/>
    </row>
    <row r="691" spans="1:9" x14ac:dyDescent="0.25">
      <c r="A691" s="14"/>
      <c r="D691" s="14"/>
      <c r="E691" s="14"/>
      <c r="F691" s="14"/>
      <c r="G691" s="14"/>
      <c r="H691" s="14"/>
      <c r="I691" s="14"/>
    </row>
    <row r="692" spans="1:9" x14ac:dyDescent="0.25">
      <c r="A692" s="14"/>
      <c r="D692" s="14"/>
      <c r="E692" s="14"/>
      <c r="F692" s="14"/>
      <c r="G692" s="14"/>
      <c r="H692" s="14"/>
      <c r="I692" s="14"/>
    </row>
    <row r="693" spans="1:9" x14ac:dyDescent="0.25">
      <c r="A693" s="14"/>
      <c r="D693" s="14"/>
      <c r="E693" s="14"/>
      <c r="F693" s="14"/>
      <c r="G693" s="14"/>
      <c r="H693" s="14"/>
      <c r="I693" s="14"/>
    </row>
    <row r="694" spans="1:9" x14ac:dyDescent="0.25">
      <c r="A694" s="14"/>
      <c r="D694" s="14"/>
      <c r="E694" s="14"/>
      <c r="F694" s="14"/>
      <c r="G694" s="14"/>
      <c r="H694" s="14"/>
      <c r="I694" s="14"/>
    </row>
    <row r="695" spans="1:9" x14ac:dyDescent="0.25">
      <c r="A695" s="14"/>
      <c r="D695" s="14"/>
      <c r="E695" s="14"/>
      <c r="F695" s="14"/>
      <c r="G695" s="14"/>
      <c r="H695" s="14"/>
      <c r="I695" s="14"/>
    </row>
    <row r="696" spans="1:9" x14ac:dyDescent="0.25">
      <c r="A696" s="14"/>
      <c r="D696" s="14"/>
      <c r="E696" s="14"/>
      <c r="F696" s="14"/>
      <c r="G696" s="14"/>
      <c r="H696" s="14"/>
      <c r="I696" s="14"/>
    </row>
    <row r="697" spans="1:9" x14ac:dyDescent="0.25">
      <c r="A697" s="14"/>
      <c r="D697" s="14"/>
      <c r="E697" s="14"/>
      <c r="F697" s="14"/>
      <c r="G697" s="14"/>
      <c r="H697" s="14"/>
      <c r="I697" s="14"/>
    </row>
    <row r="698" spans="1:9" x14ac:dyDescent="0.25">
      <c r="A698" s="14"/>
      <c r="D698" s="14"/>
      <c r="E698" s="14"/>
      <c r="F698" s="14"/>
      <c r="G698" s="14"/>
      <c r="H698" s="14"/>
      <c r="I698" s="14"/>
    </row>
    <row r="699" spans="1:9" x14ac:dyDescent="0.25">
      <c r="A699" s="14"/>
      <c r="D699" s="14"/>
      <c r="E699" s="14"/>
      <c r="F699" s="14"/>
      <c r="G699" s="14"/>
      <c r="H699" s="14"/>
      <c r="I699" s="14"/>
    </row>
    <row r="700" spans="1:9" x14ac:dyDescent="0.25">
      <c r="A700" s="14"/>
      <c r="D700" s="14"/>
      <c r="E700" s="14"/>
      <c r="F700" s="14"/>
      <c r="G700" s="14"/>
      <c r="H700" s="14"/>
      <c r="I700" s="14"/>
    </row>
    <row r="701" spans="1:9" x14ac:dyDescent="0.25">
      <c r="A701" s="14"/>
      <c r="D701" s="14"/>
      <c r="E701" s="14"/>
      <c r="F701" s="14"/>
      <c r="G701" s="14"/>
      <c r="H701" s="14"/>
      <c r="I701" s="14"/>
    </row>
    <row r="702" spans="1:9" x14ac:dyDescent="0.25">
      <c r="A702" s="14"/>
      <c r="D702" s="14"/>
      <c r="E702" s="14"/>
      <c r="F702" s="14"/>
      <c r="G702" s="14"/>
      <c r="H702" s="14"/>
      <c r="I702" s="14"/>
    </row>
    <row r="703" spans="1:9" x14ac:dyDescent="0.25">
      <c r="A703" s="14"/>
      <c r="D703" s="14"/>
      <c r="E703" s="14"/>
      <c r="F703" s="14"/>
      <c r="G703" s="14"/>
      <c r="H703" s="14"/>
      <c r="I703" s="14"/>
    </row>
    <row r="704" spans="1:9" x14ac:dyDescent="0.25">
      <c r="A704" s="14"/>
      <c r="D704" s="14"/>
      <c r="E704" s="14"/>
      <c r="F704" s="14"/>
      <c r="G704" s="14"/>
      <c r="H704" s="14"/>
      <c r="I704" s="14"/>
    </row>
    <row r="705" spans="1:9" x14ac:dyDescent="0.25">
      <c r="A705" s="14"/>
      <c r="D705" s="14"/>
      <c r="E705" s="14"/>
      <c r="F705" s="14"/>
      <c r="G705" s="14"/>
      <c r="H705" s="14"/>
      <c r="I705" s="14"/>
    </row>
    <row r="706" spans="1:9" x14ac:dyDescent="0.25">
      <c r="A706" s="14"/>
      <c r="D706" s="14"/>
      <c r="E706" s="14"/>
      <c r="F706" s="14"/>
      <c r="G706" s="14"/>
      <c r="H706" s="14"/>
      <c r="I706" s="14"/>
    </row>
    <row r="707" spans="1:9" x14ac:dyDescent="0.25">
      <c r="A707" s="14"/>
      <c r="D707" s="14"/>
      <c r="E707" s="14"/>
      <c r="F707" s="14"/>
      <c r="G707" s="14"/>
      <c r="H707" s="14"/>
      <c r="I707" s="14"/>
    </row>
    <row r="708" spans="1:9" x14ac:dyDescent="0.25">
      <c r="A708" s="14"/>
      <c r="D708" s="14"/>
      <c r="E708" s="14"/>
      <c r="F708" s="14"/>
      <c r="G708" s="14"/>
      <c r="H708" s="14"/>
      <c r="I708" s="14"/>
    </row>
    <row r="709" spans="1:9" x14ac:dyDescent="0.25">
      <c r="A709" s="14"/>
      <c r="D709" s="14"/>
      <c r="E709" s="14"/>
      <c r="F709" s="14"/>
      <c r="G709" s="14"/>
      <c r="H709" s="14"/>
      <c r="I709" s="14"/>
    </row>
    <row r="710" spans="1:9" x14ac:dyDescent="0.25">
      <c r="A710" s="14"/>
      <c r="D710" s="14"/>
      <c r="E710" s="14"/>
      <c r="F710" s="14"/>
      <c r="G710" s="14"/>
      <c r="H710" s="14"/>
      <c r="I710" s="14"/>
    </row>
    <row r="711" spans="1:9" x14ac:dyDescent="0.25">
      <c r="A711" s="14"/>
      <c r="D711" s="14"/>
      <c r="E711" s="14"/>
      <c r="F711" s="14"/>
      <c r="G711" s="14"/>
      <c r="H711" s="14"/>
      <c r="I711" s="14"/>
    </row>
    <row r="712" spans="1:9" x14ac:dyDescent="0.25">
      <c r="A712" s="14"/>
      <c r="D712" s="14"/>
      <c r="E712" s="14"/>
      <c r="F712" s="14"/>
      <c r="G712" s="14"/>
      <c r="H712" s="14"/>
      <c r="I712" s="14"/>
    </row>
    <row r="713" spans="1:9" x14ac:dyDescent="0.25">
      <c r="A713" s="14"/>
      <c r="D713" s="14"/>
      <c r="E713" s="14"/>
      <c r="F713" s="14"/>
      <c r="G713" s="14"/>
      <c r="H713" s="14"/>
      <c r="I713" s="14"/>
    </row>
    <row r="714" spans="1:9" x14ac:dyDescent="0.25">
      <c r="A714" s="14"/>
      <c r="D714" s="14"/>
      <c r="E714" s="14"/>
      <c r="F714" s="14"/>
      <c r="G714" s="14"/>
      <c r="H714" s="14"/>
      <c r="I714" s="14"/>
    </row>
    <row r="715" spans="1:9" x14ac:dyDescent="0.25">
      <c r="A715" s="14"/>
      <c r="D715" s="14"/>
      <c r="E715" s="14"/>
      <c r="F715" s="14"/>
      <c r="G715" s="14"/>
      <c r="H715" s="14"/>
      <c r="I715" s="14"/>
    </row>
    <row r="716" spans="1:9" x14ac:dyDescent="0.25">
      <c r="A716" s="14"/>
      <c r="D716" s="14"/>
      <c r="E716" s="14"/>
      <c r="F716" s="14"/>
      <c r="G716" s="14"/>
      <c r="H716" s="14"/>
      <c r="I716" s="14"/>
    </row>
    <row r="717" spans="1:9" x14ac:dyDescent="0.25">
      <c r="A717" s="14"/>
      <c r="D717" s="14"/>
      <c r="E717" s="14"/>
      <c r="F717" s="14"/>
      <c r="G717" s="14"/>
      <c r="H717" s="14"/>
      <c r="I717" s="14"/>
    </row>
    <row r="718" spans="1:9" x14ac:dyDescent="0.25">
      <c r="A718" s="14"/>
      <c r="D718" s="14"/>
      <c r="E718" s="14"/>
      <c r="F718" s="14"/>
      <c r="G718" s="14"/>
      <c r="H718" s="14"/>
      <c r="I718" s="14"/>
    </row>
    <row r="719" spans="1:9" x14ac:dyDescent="0.25">
      <c r="A719" s="14"/>
      <c r="D719" s="14"/>
      <c r="E719" s="14"/>
      <c r="F719" s="14"/>
      <c r="G719" s="14"/>
      <c r="H719" s="14"/>
      <c r="I719" s="14"/>
    </row>
    <row r="720" spans="1:9" x14ac:dyDescent="0.25">
      <c r="A720" s="14"/>
      <c r="D720" s="14"/>
      <c r="E720" s="14"/>
      <c r="F720" s="14"/>
      <c r="G720" s="14"/>
      <c r="H720" s="14"/>
      <c r="I720" s="14"/>
    </row>
    <row r="721" spans="1:9" x14ac:dyDescent="0.25">
      <c r="A721" s="14"/>
      <c r="D721" s="14"/>
      <c r="E721" s="14"/>
      <c r="F721" s="14"/>
      <c r="G721" s="14"/>
      <c r="H721" s="14"/>
      <c r="I721" s="14"/>
    </row>
    <row r="722" spans="1:9" x14ac:dyDescent="0.25">
      <c r="A722" s="14"/>
      <c r="D722" s="14"/>
      <c r="E722" s="14"/>
      <c r="F722" s="14"/>
      <c r="G722" s="14"/>
      <c r="H722" s="14"/>
      <c r="I722" s="14"/>
    </row>
    <row r="723" spans="1:9" x14ac:dyDescent="0.25">
      <c r="A723" s="14"/>
      <c r="D723" s="14"/>
      <c r="E723" s="14"/>
      <c r="F723" s="14"/>
      <c r="G723" s="14"/>
      <c r="H723" s="14"/>
      <c r="I723" s="14"/>
    </row>
    <row r="724" spans="1:9" x14ac:dyDescent="0.25">
      <c r="A724" s="14"/>
      <c r="D724" s="14"/>
      <c r="E724" s="14"/>
      <c r="F724" s="14"/>
      <c r="G724" s="14"/>
      <c r="H724" s="14"/>
      <c r="I724" s="14"/>
    </row>
    <row r="725" spans="1:9" x14ac:dyDescent="0.25">
      <c r="A725" s="14"/>
      <c r="D725" s="14"/>
      <c r="E725" s="14"/>
      <c r="F725" s="14"/>
      <c r="G725" s="14"/>
      <c r="H725" s="14"/>
      <c r="I725" s="14"/>
    </row>
    <row r="726" spans="1:9" x14ac:dyDescent="0.25">
      <c r="A726" s="14"/>
      <c r="D726" s="14"/>
      <c r="E726" s="14"/>
      <c r="F726" s="14"/>
      <c r="G726" s="14"/>
      <c r="H726" s="14"/>
      <c r="I726" s="14"/>
    </row>
    <row r="727" spans="1:9" x14ac:dyDescent="0.25">
      <c r="A727" s="14"/>
      <c r="D727" s="14"/>
      <c r="E727" s="14"/>
      <c r="F727" s="14"/>
      <c r="G727" s="14"/>
      <c r="H727" s="14"/>
      <c r="I727" s="14"/>
    </row>
    <row r="728" spans="1:9" x14ac:dyDescent="0.25">
      <c r="A728" s="14"/>
      <c r="D728" s="14"/>
      <c r="E728" s="14"/>
      <c r="F728" s="14"/>
      <c r="G728" s="14"/>
      <c r="H728" s="14"/>
      <c r="I728" s="14"/>
    </row>
    <row r="729" spans="1:9" x14ac:dyDescent="0.25">
      <c r="A729" s="14"/>
      <c r="D729" s="14"/>
      <c r="E729" s="14"/>
      <c r="F729" s="14"/>
      <c r="G729" s="14"/>
      <c r="H729" s="14"/>
      <c r="I729" s="14"/>
    </row>
    <row r="730" spans="1:9" x14ac:dyDescent="0.25">
      <c r="A730" s="14"/>
      <c r="D730" s="14"/>
      <c r="E730" s="14"/>
      <c r="F730" s="14"/>
      <c r="G730" s="14"/>
      <c r="H730" s="14"/>
      <c r="I730" s="14"/>
    </row>
    <row r="731" spans="1:9" x14ac:dyDescent="0.25">
      <c r="A731" s="14"/>
      <c r="D731" s="14"/>
      <c r="E731" s="14"/>
      <c r="F731" s="14"/>
      <c r="G731" s="14"/>
      <c r="H731" s="14"/>
      <c r="I731" s="14"/>
    </row>
    <row r="732" spans="1:9" x14ac:dyDescent="0.25">
      <c r="A732" s="14"/>
      <c r="D732" s="14"/>
      <c r="E732" s="14"/>
      <c r="F732" s="14"/>
      <c r="G732" s="14"/>
      <c r="H732" s="14"/>
      <c r="I732" s="14"/>
    </row>
    <row r="733" spans="1:9" x14ac:dyDescent="0.25">
      <c r="A733" s="14"/>
      <c r="D733" s="14"/>
      <c r="E733" s="14"/>
      <c r="F733" s="14"/>
      <c r="G733" s="14"/>
      <c r="H733" s="14"/>
      <c r="I733" s="14"/>
    </row>
    <row r="734" spans="1:9" x14ac:dyDescent="0.25">
      <c r="A734" s="14"/>
      <c r="D734" s="14"/>
      <c r="E734" s="14"/>
      <c r="F734" s="14"/>
      <c r="G734" s="14"/>
      <c r="H734" s="14"/>
      <c r="I734" s="14"/>
    </row>
    <row r="735" spans="1:9" x14ac:dyDescent="0.25">
      <c r="A735" s="14"/>
      <c r="D735" s="14"/>
      <c r="E735" s="14"/>
      <c r="F735" s="14"/>
      <c r="G735" s="14"/>
      <c r="H735" s="14"/>
      <c r="I735" s="14"/>
    </row>
    <row r="736" spans="1:9" x14ac:dyDescent="0.25">
      <c r="A736" s="14"/>
      <c r="D736" s="14"/>
      <c r="E736" s="14"/>
      <c r="F736" s="14"/>
      <c r="G736" s="14"/>
      <c r="H736" s="14"/>
      <c r="I736" s="14"/>
    </row>
    <row r="737" spans="1:9" x14ac:dyDescent="0.25">
      <c r="A737" s="14"/>
      <c r="D737" s="14"/>
      <c r="E737" s="14"/>
      <c r="F737" s="14"/>
      <c r="G737" s="14"/>
      <c r="H737" s="14"/>
      <c r="I737" s="14"/>
    </row>
    <row r="738" spans="1:9" x14ac:dyDescent="0.25">
      <c r="A738" s="14"/>
      <c r="D738" s="14"/>
      <c r="E738" s="14"/>
      <c r="F738" s="14"/>
      <c r="G738" s="14"/>
      <c r="H738" s="14"/>
      <c r="I738" s="14"/>
    </row>
    <row r="739" spans="1:9" x14ac:dyDescent="0.25">
      <c r="A739" s="14"/>
      <c r="D739" s="14"/>
      <c r="E739" s="14"/>
      <c r="F739" s="14"/>
      <c r="G739" s="14"/>
      <c r="H739" s="14"/>
      <c r="I739" s="14"/>
    </row>
    <row r="740" spans="1:9" x14ac:dyDescent="0.25">
      <c r="A740" s="14"/>
      <c r="D740" s="14"/>
      <c r="E740" s="14"/>
      <c r="F740" s="14"/>
      <c r="G740" s="14"/>
      <c r="H740" s="14"/>
      <c r="I740" s="14"/>
    </row>
    <row r="741" spans="1:9" x14ac:dyDescent="0.25">
      <c r="A741" s="14"/>
      <c r="D741" s="14"/>
      <c r="E741" s="14"/>
      <c r="F741" s="14"/>
      <c r="G741" s="14"/>
      <c r="H741" s="14"/>
      <c r="I741" s="14"/>
    </row>
    <row r="742" spans="1:9" x14ac:dyDescent="0.25">
      <c r="A742" s="14"/>
      <c r="D742" s="14"/>
      <c r="E742" s="14"/>
      <c r="F742" s="14"/>
      <c r="G742" s="14"/>
      <c r="H742" s="14"/>
      <c r="I742" s="14"/>
    </row>
    <row r="743" spans="1:9" x14ac:dyDescent="0.25">
      <c r="A743" s="14"/>
      <c r="D743" s="14"/>
      <c r="E743" s="14"/>
      <c r="F743" s="14"/>
      <c r="G743" s="14"/>
      <c r="H743" s="14"/>
      <c r="I743" s="14"/>
    </row>
    <row r="744" spans="1:9" x14ac:dyDescent="0.25">
      <c r="A744" s="14"/>
      <c r="D744" s="14"/>
      <c r="E744" s="14"/>
      <c r="F744" s="14"/>
      <c r="G744" s="14"/>
      <c r="H744" s="14"/>
      <c r="I744" s="14"/>
    </row>
    <row r="745" spans="1:9" x14ac:dyDescent="0.25">
      <c r="A745" s="14"/>
      <c r="D745" s="14"/>
      <c r="E745" s="14"/>
      <c r="F745" s="14"/>
      <c r="G745" s="14"/>
      <c r="H745" s="14"/>
      <c r="I745" s="14"/>
    </row>
    <row r="746" spans="1:9" x14ac:dyDescent="0.25">
      <c r="A746" s="14"/>
      <c r="D746" s="14"/>
      <c r="E746" s="14"/>
      <c r="F746" s="14"/>
      <c r="G746" s="14"/>
      <c r="H746" s="14"/>
      <c r="I746" s="14"/>
    </row>
    <row r="747" spans="1:9" x14ac:dyDescent="0.25">
      <c r="A747" s="14"/>
      <c r="D747" s="14"/>
      <c r="E747" s="14"/>
      <c r="F747" s="14"/>
      <c r="G747" s="14"/>
      <c r="H747" s="14"/>
      <c r="I747" s="14"/>
    </row>
    <row r="748" spans="1:9" x14ac:dyDescent="0.25">
      <c r="A748" s="14"/>
      <c r="D748" s="14"/>
      <c r="E748" s="14"/>
      <c r="F748" s="14"/>
      <c r="G748" s="14"/>
      <c r="H748" s="14"/>
      <c r="I748" s="14"/>
    </row>
    <row r="749" spans="1:9" x14ac:dyDescent="0.25">
      <c r="A749" s="14"/>
      <c r="D749" s="14"/>
      <c r="E749" s="14"/>
      <c r="F749" s="14"/>
      <c r="G749" s="14"/>
      <c r="H749" s="14"/>
      <c r="I749" s="14"/>
    </row>
    <row r="750" spans="1:9" x14ac:dyDescent="0.25">
      <c r="A750" s="14"/>
      <c r="D750" s="14"/>
      <c r="E750" s="14"/>
      <c r="F750" s="14"/>
      <c r="G750" s="14"/>
      <c r="H750" s="14"/>
      <c r="I750" s="14"/>
    </row>
    <row r="751" spans="1:9" x14ac:dyDescent="0.25">
      <c r="A751" s="14"/>
      <c r="D751" s="14"/>
      <c r="E751" s="14"/>
      <c r="F751" s="14"/>
      <c r="G751" s="14"/>
      <c r="H751" s="14"/>
      <c r="I751" s="14"/>
    </row>
    <row r="752" spans="1:9" x14ac:dyDescent="0.25">
      <c r="A752" s="14"/>
      <c r="D752" s="14"/>
      <c r="E752" s="14"/>
      <c r="F752" s="14"/>
      <c r="G752" s="14"/>
      <c r="H752" s="14"/>
      <c r="I752" s="14"/>
    </row>
    <row r="753" spans="1:9" x14ac:dyDescent="0.25">
      <c r="A753" s="14"/>
      <c r="D753" s="14"/>
      <c r="E753" s="14"/>
      <c r="F753" s="14"/>
      <c r="G753" s="14"/>
      <c r="H753" s="14"/>
      <c r="I753" s="14"/>
    </row>
    <row r="754" spans="1:9" x14ac:dyDescent="0.25">
      <c r="A754" s="14"/>
      <c r="D754" s="14"/>
      <c r="E754" s="14"/>
      <c r="F754" s="14"/>
      <c r="G754" s="14"/>
      <c r="H754" s="14"/>
      <c r="I754" s="14"/>
    </row>
    <row r="755" spans="1:9" x14ac:dyDescent="0.25">
      <c r="A755" s="14"/>
      <c r="D755" s="14"/>
      <c r="E755" s="14"/>
      <c r="F755" s="14"/>
      <c r="G755" s="14"/>
      <c r="H755" s="14"/>
      <c r="I755" s="14"/>
    </row>
    <row r="756" spans="1:9" x14ac:dyDescent="0.25">
      <c r="A756" s="14"/>
      <c r="D756" s="14"/>
      <c r="E756" s="14"/>
      <c r="F756" s="14"/>
      <c r="G756" s="14"/>
      <c r="H756" s="14"/>
      <c r="I756" s="14"/>
    </row>
    <row r="757" spans="1:9" x14ac:dyDescent="0.25">
      <c r="A757" s="14"/>
      <c r="D757" s="14"/>
      <c r="E757" s="14"/>
      <c r="F757" s="14"/>
      <c r="G757" s="14"/>
      <c r="H757" s="14"/>
      <c r="I757" s="14"/>
    </row>
    <row r="758" spans="1:9" x14ac:dyDescent="0.25">
      <c r="A758" s="14"/>
      <c r="D758" s="14"/>
      <c r="E758" s="14"/>
      <c r="F758" s="14"/>
      <c r="G758" s="14"/>
      <c r="H758" s="14"/>
      <c r="I758" s="14"/>
    </row>
    <row r="759" spans="1:9" x14ac:dyDescent="0.25">
      <c r="A759" s="14"/>
      <c r="D759" s="14"/>
      <c r="E759" s="14"/>
      <c r="F759" s="14"/>
      <c r="G759" s="14"/>
      <c r="H759" s="14"/>
      <c r="I759" s="14"/>
    </row>
    <row r="760" spans="1:9" x14ac:dyDescent="0.25">
      <c r="A760" s="14"/>
      <c r="D760" s="14"/>
      <c r="E760" s="14"/>
      <c r="F760" s="14"/>
      <c r="G760" s="14"/>
      <c r="H760" s="14"/>
      <c r="I760" s="14"/>
    </row>
    <row r="761" spans="1:9" x14ac:dyDescent="0.25">
      <c r="A761" s="14"/>
      <c r="D761" s="14"/>
      <c r="E761" s="14"/>
      <c r="F761" s="14"/>
      <c r="G761" s="14"/>
      <c r="H761" s="14"/>
      <c r="I761" s="14"/>
    </row>
    <row r="762" spans="1:9" x14ac:dyDescent="0.25">
      <c r="A762" s="14"/>
      <c r="D762" s="14"/>
      <c r="E762" s="14"/>
      <c r="F762" s="14"/>
      <c r="G762" s="14"/>
      <c r="H762" s="14"/>
      <c r="I762" s="14"/>
    </row>
    <row r="763" spans="1:9" x14ac:dyDescent="0.25">
      <c r="A763" s="14"/>
      <c r="D763" s="14"/>
      <c r="E763" s="14"/>
      <c r="F763" s="14"/>
      <c r="G763" s="14"/>
      <c r="H763" s="14"/>
      <c r="I763" s="14"/>
    </row>
    <row r="764" spans="1:9" x14ac:dyDescent="0.25">
      <c r="A764" s="14"/>
      <c r="D764" s="14"/>
      <c r="E764" s="14"/>
      <c r="F764" s="14"/>
      <c r="G764" s="14"/>
      <c r="H764" s="14"/>
      <c r="I764" s="14"/>
    </row>
    <row r="765" spans="1:9" x14ac:dyDescent="0.25">
      <c r="A765" s="14"/>
      <c r="D765" s="14"/>
      <c r="E765" s="14"/>
      <c r="F765" s="14"/>
      <c r="G765" s="14"/>
      <c r="H765" s="14"/>
      <c r="I765" s="14"/>
    </row>
    <row r="766" spans="1:9" x14ac:dyDescent="0.25">
      <c r="A766" s="14"/>
      <c r="D766" s="14"/>
      <c r="E766" s="14"/>
      <c r="F766" s="14"/>
      <c r="G766" s="14"/>
      <c r="H766" s="14"/>
      <c r="I766" s="14"/>
    </row>
    <row r="767" spans="1:9" x14ac:dyDescent="0.25">
      <c r="A767" s="14"/>
      <c r="D767" s="14"/>
      <c r="E767" s="14"/>
      <c r="F767" s="14"/>
      <c r="G767" s="14"/>
      <c r="H767" s="14"/>
      <c r="I767" s="14"/>
    </row>
    <row r="768" spans="1:9" x14ac:dyDescent="0.25">
      <c r="A768" s="14"/>
      <c r="D768" s="14"/>
      <c r="E768" s="14"/>
      <c r="F768" s="14"/>
      <c r="G768" s="14"/>
      <c r="H768" s="14"/>
      <c r="I768" s="14"/>
    </row>
    <row r="769" spans="1:9" x14ac:dyDescent="0.25">
      <c r="A769" s="14"/>
      <c r="D769" s="14"/>
      <c r="E769" s="14"/>
      <c r="F769" s="14"/>
      <c r="G769" s="14"/>
      <c r="H769" s="14"/>
      <c r="I769" s="14"/>
    </row>
    <row r="770" spans="1:9" x14ac:dyDescent="0.25">
      <c r="A770" s="14"/>
      <c r="D770" s="14"/>
      <c r="E770" s="14"/>
      <c r="F770" s="14"/>
      <c r="G770" s="14"/>
      <c r="H770" s="14"/>
      <c r="I770" s="14"/>
    </row>
    <row r="771" spans="1:9" x14ac:dyDescent="0.25">
      <c r="A771" s="14"/>
      <c r="D771" s="14"/>
      <c r="E771" s="14"/>
      <c r="F771" s="14"/>
      <c r="G771" s="14"/>
      <c r="H771" s="14"/>
      <c r="I771" s="14"/>
    </row>
    <row r="772" spans="1:9" x14ac:dyDescent="0.25">
      <c r="A772" s="14"/>
      <c r="D772" s="14"/>
      <c r="E772" s="14"/>
      <c r="F772" s="14"/>
      <c r="G772" s="14"/>
      <c r="H772" s="14"/>
      <c r="I772" s="14"/>
    </row>
    <row r="773" spans="1:9" x14ac:dyDescent="0.25">
      <c r="A773" s="14"/>
      <c r="D773" s="14"/>
      <c r="E773" s="14"/>
      <c r="F773" s="14"/>
      <c r="G773" s="14"/>
      <c r="H773" s="14"/>
      <c r="I773" s="14"/>
    </row>
    <row r="774" spans="1:9" x14ac:dyDescent="0.25">
      <c r="A774" s="14"/>
      <c r="D774" s="14"/>
      <c r="E774" s="14"/>
      <c r="F774" s="14"/>
      <c r="G774" s="14"/>
      <c r="H774" s="14"/>
      <c r="I774" s="14"/>
    </row>
    <row r="775" spans="1:9" x14ac:dyDescent="0.25">
      <c r="A775" s="14"/>
      <c r="D775" s="14"/>
      <c r="E775" s="14"/>
      <c r="F775" s="14"/>
      <c r="G775" s="14"/>
      <c r="H775" s="14"/>
      <c r="I775" s="14"/>
    </row>
    <row r="776" spans="1:9" x14ac:dyDescent="0.25">
      <c r="A776" s="14"/>
      <c r="D776" s="14"/>
      <c r="E776" s="14"/>
      <c r="F776" s="14"/>
      <c r="G776" s="14"/>
      <c r="H776" s="14"/>
      <c r="I776" s="14"/>
    </row>
    <row r="777" spans="1:9" x14ac:dyDescent="0.25">
      <c r="A777" s="14"/>
      <c r="D777" s="14"/>
      <c r="E777" s="14"/>
      <c r="F777" s="14"/>
      <c r="G777" s="14"/>
      <c r="H777" s="14"/>
      <c r="I777" s="14"/>
    </row>
    <row r="778" spans="1:9" x14ac:dyDescent="0.25">
      <c r="A778" s="14"/>
      <c r="D778" s="14"/>
      <c r="E778" s="14"/>
      <c r="F778" s="14"/>
      <c r="G778" s="14"/>
      <c r="H778" s="14"/>
      <c r="I778" s="14"/>
    </row>
    <row r="779" spans="1:9" x14ac:dyDescent="0.25">
      <c r="A779" s="14"/>
      <c r="D779" s="14"/>
      <c r="E779" s="14"/>
      <c r="F779" s="14"/>
      <c r="G779" s="14"/>
      <c r="H779" s="14"/>
      <c r="I779" s="14"/>
    </row>
    <row r="780" spans="1:9" x14ac:dyDescent="0.25">
      <c r="A780" s="14"/>
      <c r="D780" s="14"/>
      <c r="E780" s="14"/>
      <c r="F780" s="14"/>
      <c r="G780" s="14"/>
      <c r="H780" s="14"/>
      <c r="I780" s="14"/>
    </row>
    <row r="781" spans="1:9" x14ac:dyDescent="0.25">
      <c r="A781" s="14"/>
      <c r="D781" s="14"/>
      <c r="E781" s="14"/>
      <c r="F781" s="14"/>
      <c r="G781" s="14"/>
      <c r="H781" s="14"/>
      <c r="I781" s="14"/>
    </row>
    <row r="782" spans="1:9" x14ac:dyDescent="0.25">
      <c r="A782" s="14"/>
      <c r="D782" s="14"/>
      <c r="E782" s="14"/>
      <c r="F782" s="14"/>
      <c r="G782" s="14"/>
      <c r="H782" s="14"/>
      <c r="I782" s="14"/>
    </row>
    <row r="783" spans="1:9" x14ac:dyDescent="0.25">
      <c r="A783" s="14"/>
      <c r="D783" s="14"/>
      <c r="E783" s="14"/>
      <c r="F783" s="14"/>
      <c r="G783" s="14"/>
      <c r="H783" s="14"/>
      <c r="I783" s="14"/>
    </row>
    <row r="784" spans="1:9" x14ac:dyDescent="0.25">
      <c r="A784" s="14"/>
      <c r="D784" s="14"/>
      <c r="E784" s="14"/>
      <c r="F784" s="14"/>
      <c r="G784" s="14"/>
      <c r="H784" s="14"/>
      <c r="I784" s="14"/>
    </row>
    <row r="785" spans="1:9" x14ac:dyDescent="0.25">
      <c r="A785" s="14"/>
      <c r="D785" s="14"/>
      <c r="E785" s="14"/>
      <c r="F785" s="14"/>
      <c r="G785" s="14"/>
      <c r="H785" s="14"/>
      <c r="I785" s="14"/>
    </row>
    <row r="786" spans="1:9" x14ac:dyDescent="0.25">
      <c r="A786" s="14"/>
      <c r="D786" s="14"/>
      <c r="E786" s="14"/>
      <c r="F786" s="14"/>
      <c r="G786" s="14"/>
      <c r="H786" s="14"/>
      <c r="I786" s="14"/>
    </row>
    <row r="787" spans="1:9" x14ac:dyDescent="0.25">
      <c r="A787" s="14"/>
      <c r="D787" s="14"/>
      <c r="E787" s="14"/>
      <c r="F787" s="14"/>
      <c r="G787" s="14"/>
      <c r="H787" s="14"/>
      <c r="I787" s="14"/>
    </row>
    <row r="788" spans="1:9" x14ac:dyDescent="0.25">
      <c r="A788" s="14"/>
      <c r="D788" s="14"/>
      <c r="E788" s="14"/>
      <c r="F788" s="14"/>
      <c r="G788" s="14"/>
      <c r="H788" s="14"/>
      <c r="I788" s="14"/>
    </row>
    <row r="789" spans="1:9" x14ac:dyDescent="0.25">
      <c r="A789" s="14"/>
      <c r="D789" s="14"/>
      <c r="E789" s="14"/>
      <c r="F789" s="14"/>
      <c r="G789" s="14"/>
      <c r="H789" s="14"/>
      <c r="I789" s="14"/>
    </row>
    <row r="790" spans="1:9" x14ac:dyDescent="0.25">
      <c r="A790" s="14"/>
      <c r="D790" s="14"/>
      <c r="E790" s="14"/>
      <c r="F790" s="14"/>
      <c r="G790" s="14"/>
      <c r="H790" s="14"/>
      <c r="I790" s="14"/>
    </row>
    <row r="791" spans="1:9" x14ac:dyDescent="0.25">
      <c r="A791" s="14"/>
      <c r="D791" s="14"/>
      <c r="E791" s="14"/>
      <c r="F791" s="14"/>
      <c r="G791" s="14"/>
      <c r="H791" s="14"/>
      <c r="I791" s="14"/>
    </row>
    <row r="792" spans="1:9" x14ac:dyDescent="0.25">
      <c r="A792" s="14"/>
      <c r="D792" s="14"/>
      <c r="E792" s="14"/>
      <c r="F792" s="14"/>
      <c r="G792" s="14"/>
      <c r="H792" s="14"/>
      <c r="I792" s="14"/>
    </row>
    <row r="793" spans="1:9" x14ac:dyDescent="0.25">
      <c r="A793" s="14"/>
      <c r="D793" s="14"/>
      <c r="E793" s="14"/>
      <c r="F793" s="14"/>
      <c r="G793" s="14"/>
      <c r="H793" s="14"/>
      <c r="I793" s="14"/>
    </row>
    <row r="794" spans="1:9" x14ac:dyDescent="0.25">
      <c r="A794" s="14"/>
      <c r="D794" s="14"/>
      <c r="E794" s="14"/>
      <c r="F794" s="14"/>
      <c r="G794" s="14"/>
      <c r="H794" s="14"/>
      <c r="I794" s="14"/>
    </row>
    <row r="795" spans="1:9" x14ac:dyDescent="0.25">
      <c r="A795" s="14"/>
      <c r="D795" s="14"/>
      <c r="E795" s="14"/>
      <c r="F795" s="14"/>
      <c r="G795" s="14"/>
      <c r="H795" s="14"/>
      <c r="I795" s="14"/>
    </row>
    <row r="796" spans="1:9" x14ac:dyDescent="0.25">
      <c r="A796" s="14"/>
      <c r="D796" s="14"/>
      <c r="E796" s="14"/>
      <c r="F796" s="14"/>
      <c r="G796" s="14"/>
      <c r="H796" s="14"/>
      <c r="I796" s="14"/>
    </row>
    <row r="797" spans="1:9" x14ac:dyDescent="0.25">
      <c r="A797" s="14"/>
      <c r="D797" s="14"/>
      <c r="E797" s="14"/>
      <c r="F797" s="14"/>
      <c r="G797" s="14"/>
      <c r="H797" s="14"/>
      <c r="I797" s="14"/>
    </row>
    <row r="798" spans="1:9" x14ac:dyDescent="0.25">
      <c r="A798" s="14"/>
      <c r="D798" s="14"/>
      <c r="E798" s="14"/>
      <c r="F798" s="14"/>
      <c r="G798" s="14"/>
      <c r="H798" s="14"/>
      <c r="I798" s="14"/>
    </row>
    <row r="799" spans="1:9" x14ac:dyDescent="0.25">
      <c r="A799" s="14"/>
      <c r="D799" s="14"/>
      <c r="E799" s="14"/>
      <c r="F799" s="14"/>
      <c r="G799" s="14"/>
      <c r="H799" s="14"/>
      <c r="I799" s="14"/>
    </row>
    <row r="800" spans="1:9" x14ac:dyDescent="0.25">
      <c r="A800" s="14"/>
      <c r="D800" s="14"/>
      <c r="E800" s="14"/>
      <c r="F800" s="14"/>
      <c r="G800" s="14"/>
      <c r="H800" s="14"/>
      <c r="I800" s="14"/>
    </row>
    <row r="801" spans="1:9" x14ac:dyDescent="0.25">
      <c r="A801" s="14"/>
      <c r="D801" s="14"/>
      <c r="E801" s="14"/>
      <c r="F801" s="14"/>
      <c r="G801" s="14"/>
      <c r="H801" s="14"/>
      <c r="I801" s="14"/>
    </row>
    <row r="802" spans="1:9" x14ac:dyDescent="0.25">
      <c r="A802" s="14"/>
      <c r="D802" s="14"/>
      <c r="E802" s="14"/>
      <c r="F802" s="14"/>
      <c r="G802" s="14"/>
      <c r="H802" s="14"/>
      <c r="I802" s="14"/>
    </row>
    <row r="803" spans="1:9" x14ac:dyDescent="0.25">
      <c r="A803" s="14"/>
      <c r="D803" s="14"/>
      <c r="E803" s="14"/>
      <c r="F803" s="14"/>
      <c r="G803" s="14"/>
      <c r="H803" s="14"/>
      <c r="I803" s="14"/>
    </row>
    <row r="804" spans="1:9" x14ac:dyDescent="0.25">
      <c r="A804" s="14"/>
      <c r="D804" s="14"/>
      <c r="E804" s="14"/>
      <c r="F804" s="14"/>
      <c r="G804" s="14"/>
      <c r="H804" s="14"/>
      <c r="I804" s="14"/>
    </row>
    <row r="805" spans="1:9" x14ac:dyDescent="0.25">
      <c r="A805" s="14"/>
      <c r="D805" s="14"/>
      <c r="E805" s="14"/>
      <c r="F805" s="14"/>
      <c r="G805" s="14"/>
      <c r="H805" s="14"/>
      <c r="I805" s="14"/>
    </row>
    <row r="806" spans="1:9" x14ac:dyDescent="0.25">
      <c r="A806" s="14"/>
      <c r="D806" s="14"/>
      <c r="E806" s="14"/>
      <c r="F806" s="14"/>
      <c r="G806" s="14"/>
      <c r="H806" s="14"/>
      <c r="I806" s="14"/>
    </row>
    <row r="807" spans="1:9" x14ac:dyDescent="0.25">
      <c r="A807" s="14"/>
      <c r="D807" s="14"/>
      <c r="E807" s="14"/>
      <c r="F807" s="14"/>
      <c r="G807" s="14"/>
      <c r="H807" s="14"/>
      <c r="I807" s="14"/>
    </row>
    <row r="808" spans="1:9" x14ac:dyDescent="0.25">
      <c r="A808" s="14"/>
      <c r="D808" s="14"/>
      <c r="E808" s="14"/>
      <c r="F808" s="14"/>
      <c r="G808" s="14"/>
      <c r="H808" s="14"/>
      <c r="I808" s="14"/>
    </row>
    <row r="809" spans="1:9" x14ac:dyDescent="0.25">
      <c r="A809" s="14"/>
      <c r="D809" s="14"/>
      <c r="E809" s="14"/>
      <c r="F809" s="14"/>
      <c r="G809" s="14"/>
      <c r="H809" s="14"/>
      <c r="I809" s="14"/>
    </row>
    <row r="810" spans="1:9" x14ac:dyDescent="0.25">
      <c r="A810" s="14"/>
      <c r="D810" s="14"/>
      <c r="E810" s="14"/>
      <c r="F810" s="14"/>
      <c r="G810" s="14"/>
      <c r="H810" s="14"/>
      <c r="I810" s="14"/>
    </row>
    <row r="811" spans="1:9" x14ac:dyDescent="0.25">
      <c r="A811" s="14"/>
      <c r="D811" s="14"/>
      <c r="E811" s="14"/>
      <c r="F811" s="14"/>
      <c r="G811" s="14"/>
      <c r="H811" s="14"/>
      <c r="I811" s="14"/>
    </row>
    <row r="812" spans="1:9" x14ac:dyDescent="0.25">
      <c r="A812" s="14"/>
      <c r="D812" s="14"/>
      <c r="E812" s="14"/>
      <c r="F812" s="14"/>
      <c r="G812" s="14"/>
      <c r="H812" s="14"/>
      <c r="I812" s="14"/>
    </row>
    <row r="813" spans="1:9" x14ac:dyDescent="0.25">
      <c r="A813" s="14"/>
      <c r="D813" s="14"/>
      <c r="E813" s="14"/>
      <c r="F813" s="14"/>
      <c r="G813" s="14"/>
      <c r="H813" s="14"/>
      <c r="I813" s="14"/>
    </row>
    <row r="814" spans="1:9" x14ac:dyDescent="0.25">
      <c r="A814" s="14"/>
      <c r="D814" s="14"/>
      <c r="E814" s="14"/>
      <c r="F814" s="14"/>
      <c r="G814" s="14"/>
      <c r="H814" s="14"/>
      <c r="I814" s="14"/>
    </row>
    <row r="815" spans="1:9" x14ac:dyDescent="0.25">
      <c r="A815" s="14"/>
      <c r="D815" s="14"/>
      <c r="E815" s="14"/>
      <c r="F815" s="14"/>
      <c r="G815" s="14"/>
      <c r="H815" s="14"/>
      <c r="I815" s="14"/>
    </row>
    <row r="816" spans="1:9" x14ac:dyDescent="0.25">
      <c r="A816" s="14"/>
      <c r="D816" s="14"/>
      <c r="E816" s="14"/>
      <c r="F816" s="14"/>
      <c r="G816" s="14"/>
      <c r="H816" s="14"/>
      <c r="I816" s="14"/>
    </row>
    <row r="817" spans="1:9" x14ac:dyDescent="0.25">
      <c r="A817" s="14"/>
      <c r="D817" s="14"/>
      <c r="E817" s="14"/>
      <c r="F817" s="14"/>
      <c r="G817" s="14"/>
      <c r="H817" s="14"/>
      <c r="I817" s="14"/>
    </row>
    <row r="818" spans="1:9" x14ac:dyDescent="0.25">
      <c r="A818" s="14"/>
      <c r="D818" s="14"/>
      <c r="E818" s="14"/>
      <c r="F818" s="14"/>
      <c r="G818" s="14"/>
      <c r="H818" s="14"/>
      <c r="I818" s="14"/>
    </row>
    <row r="819" spans="1:9" x14ac:dyDescent="0.25">
      <c r="A819" s="14"/>
      <c r="D819" s="14"/>
      <c r="E819" s="14"/>
      <c r="F819" s="14"/>
      <c r="G819" s="14"/>
      <c r="H819" s="14"/>
      <c r="I819" s="14"/>
    </row>
    <row r="820" spans="1:9" x14ac:dyDescent="0.25">
      <c r="A820" s="14"/>
      <c r="D820" s="14"/>
      <c r="E820" s="14"/>
      <c r="F820" s="14"/>
      <c r="G820" s="14"/>
      <c r="H820" s="14"/>
      <c r="I820" s="14"/>
    </row>
    <row r="821" spans="1:9" x14ac:dyDescent="0.25">
      <c r="A821" s="14"/>
      <c r="D821" s="14"/>
      <c r="E821" s="14"/>
      <c r="F821" s="14"/>
      <c r="G821" s="14"/>
      <c r="H821" s="14"/>
      <c r="I821" s="14"/>
    </row>
    <row r="822" spans="1:9" x14ac:dyDescent="0.25">
      <c r="A822" s="14"/>
      <c r="D822" s="14"/>
      <c r="E822" s="14"/>
      <c r="F822" s="14"/>
      <c r="G822" s="14"/>
      <c r="H822" s="14"/>
      <c r="I822" s="14"/>
    </row>
    <row r="823" spans="1:9" x14ac:dyDescent="0.25">
      <c r="A823" s="14"/>
      <c r="D823" s="14"/>
      <c r="E823" s="14"/>
      <c r="F823" s="14"/>
      <c r="G823" s="14"/>
      <c r="H823" s="14"/>
      <c r="I823" s="14"/>
    </row>
    <row r="824" spans="1:9" x14ac:dyDescent="0.25">
      <c r="A824" s="14"/>
      <c r="D824" s="14"/>
      <c r="E824" s="14"/>
      <c r="F824" s="14"/>
      <c r="G824" s="14"/>
      <c r="H824" s="14"/>
      <c r="I824" s="14"/>
    </row>
    <row r="825" spans="1:9" x14ac:dyDescent="0.25">
      <c r="A825" s="14"/>
      <c r="D825" s="14"/>
      <c r="E825" s="14"/>
      <c r="F825" s="14"/>
      <c r="G825" s="14"/>
      <c r="H825" s="14"/>
      <c r="I825" s="14"/>
    </row>
    <row r="826" spans="1:9" x14ac:dyDescent="0.25">
      <c r="A826" s="14"/>
      <c r="D826" s="14"/>
      <c r="E826" s="14"/>
      <c r="F826" s="14"/>
      <c r="G826" s="14"/>
      <c r="H826" s="14"/>
      <c r="I826" s="14"/>
    </row>
    <row r="827" spans="1:9" x14ac:dyDescent="0.25">
      <c r="A827" s="14"/>
      <c r="D827" s="14"/>
      <c r="E827" s="14"/>
      <c r="F827" s="14"/>
      <c r="G827" s="14"/>
      <c r="H827" s="14"/>
      <c r="I827" s="14"/>
    </row>
    <row r="828" spans="1:9" x14ac:dyDescent="0.25">
      <c r="A828" s="14"/>
      <c r="D828" s="14"/>
      <c r="E828" s="14"/>
      <c r="F828" s="14"/>
      <c r="G828" s="14"/>
      <c r="H828" s="14"/>
      <c r="I828" s="14"/>
    </row>
    <row r="829" spans="1:9" x14ac:dyDescent="0.25">
      <c r="A829" s="14"/>
      <c r="D829" s="14"/>
      <c r="E829" s="14"/>
      <c r="F829" s="14"/>
      <c r="G829" s="14"/>
      <c r="H829" s="14"/>
      <c r="I829" s="14"/>
    </row>
    <row r="830" spans="1:9" x14ac:dyDescent="0.25">
      <c r="A830" s="14"/>
      <c r="D830" s="14"/>
      <c r="E830" s="14"/>
      <c r="F830" s="14"/>
      <c r="G830" s="14"/>
      <c r="H830" s="14"/>
      <c r="I830" s="14"/>
    </row>
    <row r="831" spans="1:9" x14ac:dyDescent="0.25">
      <c r="A831" s="14"/>
      <c r="D831" s="14"/>
      <c r="E831" s="14"/>
      <c r="F831" s="14"/>
      <c r="G831" s="14"/>
      <c r="H831" s="14"/>
      <c r="I831" s="14"/>
    </row>
    <row r="832" spans="1:9" x14ac:dyDescent="0.25">
      <c r="A832" s="14"/>
      <c r="D832" s="14"/>
      <c r="E832" s="14"/>
      <c r="F832" s="14"/>
      <c r="G832" s="14"/>
      <c r="H832" s="14"/>
      <c r="I832" s="14"/>
    </row>
    <row r="833" spans="1:9" x14ac:dyDescent="0.25">
      <c r="A833" s="14"/>
      <c r="D833" s="14"/>
      <c r="E833" s="14"/>
      <c r="F833" s="14"/>
      <c r="G833" s="14"/>
      <c r="H833" s="14"/>
      <c r="I833" s="14"/>
    </row>
    <row r="834" spans="1:9" x14ac:dyDescent="0.25">
      <c r="A834" s="14"/>
      <c r="D834" s="14"/>
      <c r="E834" s="14"/>
      <c r="F834" s="14"/>
      <c r="G834" s="14"/>
      <c r="H834" s="14"/>
      <c r="I834" s="14"/>
    </row>
    <row r="835" spans="1:9" x14ac:dyDescent="0.25">
      <c r="A835" s="14"/>
      <c r="D835" s="14"/>
      <c r="E835" s="14"/>
      <c r="F835" s="14"/>
      <c r="G835" s="14"/>
      <c r="H835" s="14"/>
      <c r="I835" s="14"/>
    </row>
    <row r="836" spans="1:9" x14ac:dyDescent="0.25">
      <c r="A836" s="14"/>
      <c r="D836" s="14"/>
      <c r="E836" s="14"/>
      <c r="F836" s="14"/>
      <c r="G836" s="14"/>
      <c r="H836" s="14"/>
      <c r="I836" s="14"/>
    </row>
    <row r="837" spans="1:9" x14ac:dyDescent="0.25">
      <c r="A837" s="14"/>
      <c r="D837" s="14"/>
      <c r="E837" s="14"/>
      <c r="F837" s="14"/>
      <c r="G837" s="14"/>
      <c r="H837" s="14"/>
      <c r="I837" s="14"/>
    </row>
    <row r="838" spans="1:9" x14ac:dyDescent="0.25">
      <c r="A838" s="14"/>
      <c r="D838" s="14"/>
      <c r="E838" s="14"/>
      <c r="F838" s="14"/>
      <c r="G838" s="14"/>
      <c r="H838" s="14"/>
      <c r="I838" s="14"/>
    </row>
    <row r="839" spans="1:9" x14ac:dyDescent="0.25">
      <c r="A839" s="14"/>
      <c r="D839" s="14"/>
      <c r="E839" s="14"/>
      <c r="F839" s="14"/>
      <c r="G839" s="14"/>
      <c r="H839" s="14"/>
      <c r="I839" s="14"/>
    </row>
    <row r="840" spans="1:9" x14ac:dyDescent="0.25">
      <c r="A840" s="14"/>
      <c r="D840" s="14"/>
      <c r="E840" s="14"/>
      <c r="F840" s="14"/>
      <c r="G840" s="14"/>
      <c r="H840" s="14"/>
      <c r="I840" s="14"/>
    </row>
    <row r="841" spans="1:9" x14ac:dyDescent="0.25">
      <c r="A841" s="14"/>
      <c r="D841" s="14"/>
      <c r="E841" s="14"/>
      <c r="F841" s="14"/>
      <c r="G841" s="14"/>
      <c r="H841" s="14"/>
      <c r="I841" s="14"/>
    </row>
    <row r="842" spans="1:9" x14ac:dyDescent="0.25">
      <c r="A842" s="14"/>
      <c r="D842" s="14"/>
      <c r="E842" s="14"/>
      <c r="F842" s="14"/>
      <c r="G842" s="14"/>
      <c r="H842" s="14"/>
      <c r="I842" s="14"/>
    </row>
    <row r="843" spans="1:9" x14ac:dyDescent="0.25">
      <c r="A843" s="14"/>
      <c r="D843" s="14"/>
      <c r="E843" s="14"/>
      <c r="F843" s="14"/>
      <c r="G843" s="14"/>
      <c r="H843" s="14"/>
      <c r="I843" s="14"/>
    </row>
    <row r="844" spans="1:9" x14ac:dyDescent="0.25">
      <c r="A844" s="14"/>
      <c r="D844" s="14"/>
      <c r="E844" s="14"/>
      <c r="F844" s="14"/>
      <c r="G844" s="14"/>
      <c r="H844" s="14"/>
      <c r="I844" s="14"/>
    </row>
    <row r="845" spans="1:9" x14ac:dyDescent="0.25">
      <c r="A845" s="14"/>
      <c r="D845" s="14"/>
      <c r="E845" s="14"/>
      <c r="F845" s="14"/>
      <c r="G845" s="14"/>
      <c r="H845" s="14"/>
      <c r="I845" s="14"/>
    </row>
    <row r="846" spans="1:9" x14ac:dyDescent="0.25">
      <c r="A846" s="14"/>
      <c r="D846" s="14"/>
      <c r="E846" s="14"/>
      <c r="F846" s="14"/>
      <c r="G846" s="14"/>
      <c r="H846" s="14"/>
      <c r="I846" s="14"/>
    </row>
    <row r="847" spans="1:9" x14ac:dyDescent="0.25">
      <c r="A847" s="14"/>
      <c r="D847" s="14"/>
      <c r="E847" s="14"/>
      <c r="F847" s="14"/>
      <c r="G847" s="14"/>
      <c r="H847" s="14"/>
      <c r="I847" s="14"/>
    </row>
    <row r="848" spans="1:9" x14ac:dyDescent="0.25">
      <c r="A848" s="14"/>
      <c r="D848" s="14"/>
      <c r="E848" s="14"/>
      <c r="F848" s="14"/>
      <c r="G848" s="14"/>
      <c r="H848" s="14"/>
      <c r="I848" s="14"/>
    </row>
    <row r="849" spans="1:9" x14ac:dyDescent="0.25">
      <c r="A849" s="14"/>
      <c r="D849" s="14"/>
      <c r="E849" s="14"/>
      <c r="F849" s="14"/>
      <c r="G849" s="14"/>
      <c r="H849" s="14"/>
      <c r="I849" s="14"/>
    </row>
    <row r="850" spans="1:9" x14ac:dyDescent="0.25">
      <c r="A850" s="14"/>
      <c r="D850" s="14"/>
      <c r="E850" s="14"/>
      <c r="F850" s="14"/>
      <c r="G850" s="14"/>
      <c r="H850" s="14"/>
      <c r="I850" s="14"/>
    </row>
    <row r="851" spans="1:9" x14ac:dyDescent="0.25">
      <c r="A851" s="14"/>
      <c r="D851" s="14"/>
      <c r="E851" s="14"/>
      <c r="F851" s="14"/>
      <c r="G851" s="14"/>
      <c r="H851" s="14"/>
      <c r="I851" s="14"/>
    </row>
    <row r="852" spans="1:9" x14ac:dyDescent="0.25">
      <c r="A852" s="14"/>
      <c r="D852" s="14"/>
      <c r="E852" s="14"/>
      <c r="F852" s="14"/>
      <c r="G852" s="14"/>
      <c r="H852" s="14"/>
      <c r="I852" s="14"/>
    </row>
    <row r="853" spans="1:9" x14ac:dyDescent="0.25">
      <c r="A853" s="14"/>
      <c r="D853" s="14"/>
      <c r="E853" s="14"/>
      <c r="F853" s="14"/>
      <c r="G853" s="14"/>
      <c r="H853" s="14"/>
      <c r="I853" s="14"/>
    </row>
    <row r="854" spans="1:9" x14ac:dyDescent="0.25">
      <c r="A854" s="14"/>
      <c r="D854" s="14"/>
      <c r="E854" s="14"/>
      <c r="F854" s="14"/>
      <c r="G854" s="14"/>
      <c r="H854" s="14"/>
      <c r="I854" s="14"/>
    </row>
    <row r="855" spans="1:9" x14ac:dyDescent="0.25">
      <c r="A855" s="14"/>
      <c r="D855" s="14"/>
      <c r="E855" s="14"/>
      <c r="F855" s="14"/>
      <c r="G855" s="14"/>
      <c r="H855" s="14"/>
      <c r="I855" s="14"/>
    </row>
    <row r="856" spans="1:9" x14ac:dyDescent="0.25">
      <c r="A856" s="14"/>
      <c r="D856" s="14"/>
      <c r="E856" s="14"/>
      <c r="F856" s="14"/>
      <c r="G856" s="14"/>
      <c r="H856" s="14"/>
      <c r="I856" s="14"/>
    </row>
    <row r="857" spans="1:9" x14ac:dyDescent="0.25">
      <c r="A857" s="14"/>
      <c r="D857" s="14"/>
      <c r="E857" s="14"/>
      <c r="F857" s="14"/>
      <c r="G857" s="14"/>
      <c r="H857" s="14"/>
      <c r="I857" s="14"/>
    </row>
    <row r="858" spans="1:9" x14ac:dyDescent="0.25">
      <c r="A858" s="14"/>
      <c r="D858" s="14"/>
      <c r="E858" s="14"/>
      <c r="F858" s="14"/>
      <c r="G858" s="14"/>
      <c r="H858" s="14"/>
      <c r="I858" s="14"/>
    </row>
    <row r="859" spans="1:9" x14ac:dyDescent="0.25">
      <c r="A859" s="14"/>
      <c r="D859" s="14"/>
      <c r="E859" s="14"/>
      <c r="F859" s="14"/>
      <c r="G859" s="14"/>
      <c r="H859" s="14"/>
      <c r="I859" s="14"/>
    </row>
    <row r="860" spans="1:9" x14ac:dyDescent="0.25">
      <c r="A860" s="14"/>
      <c r="D860" s="14"/>
      <c r="E860" s="14"/>
      <c r="F860" s="14"/>
      <c r="G860" s="14"/>
      <c r="H860" s="14"/>
      <c r="I860" s="14"/>
    </row>
    <row r="861" spans="1:9" x14ac:dyDescent="0.25">
      <c r="A861" s="14"/>
      <c r="D861" s="14"/>
      <c r="E861" s="14"/>
      <c r="F861" s="14"/>
      <c r="G861" s="14"/>
      <c r="H861" s="14"/>
      <c r="I861" s="14"/>
    </row>
    <row r="862" spans="1:9" x14ac:dyDescent="0.25">
      <c r="A862" s="14"/>
      <c r="D862" s="14"/>
      <c r="E862" s="14"/>
      <c r="F862" s="14"/>
      <c r="G862" s="14"/>
      <c r="H862" s="14"/>
      <c r="I862" s="14"/>
    </row>
    <row r="863" spans="1:9" x14ac:dyDescent="0.25">
      <c r="A863" s="14"/>
      <c r="D863" s="14"/>
      <c r="E863" s="14"/>
      <c r="F863" s="14"/>
      <c r="G863" s="14"/>
      <c r="H863" s="14"/>
      <c r="I863" s="14"/>
    </row>
    <row r="864" spans="1:9" x14ac:dyDescent="0.25">
      <c r="A864" s="14"/>
      <c r="D864" s="14"/>
      <c r="E864" s="14"/>
      <c r="F864" s="14"/>
      <c r="G864" s="14"/>
      <c r="H864" s="14"/>
      <c r="I864" s="14"/>
    </row>
    <row r="865" spans="1:9" x14ac:dyDescent="0.25">
      <c r="A865" s="14"/>
      <c r="D865" s="14"/>
      <c r="E865" s="14"/>
      <c r="F865" s="14"/>
      <c r="G865" s="14"/>
      <c r="H865" s="14"/>
      <c r="I865" s="14"/>
    </row>
    <row r="866" spans="1:9" x14ac:dyDescent="0.25">
      <c r="A866" s="14"/>
      <c r="D866" s="14"/>
      <c r="E866" s="14"/>
      <c r="F866" s="14"/>
      <c r="G866" s="14"/>
      <c r="H866" s="14"/>
      <c r="I866" s="14"/>
    </row>
    <row r="867" spans="1:9" x14ac:dyDescent="0.25">
      <c r="A867" s="14"/>
      <c r="D867" s="14"/>
      <c r="E867" s="14"/>
      <c r="F867" s="14"/>
      <c r="G867" s="14"/>
      <c r="H867" s="14"/>
      <c r="I867" s="14"/>
    </row>
    <row r="868" spans="1:9" x14ac:dyDescent="0.25">
      <c r="A868" s="14"/>
      <c r="D868" s="14"/>
      <c r="E868" s="14"/>
      <c r="F868" s="14"/>
      <c r="G868" s="14"/>
      <c r="H868" s="14"/>
      <c r="I868" s="14"/>
    </row>
    <row r="869" spans="1:9" x14ac:dyDescent="0.25">
      <c r="A869" s="14"/>
      <c r="D869" s="14"/>
      <c r="E869" s="14"/>
      <c r="F869" s="14"/>
      <c r="G869" s="14"/>
      <c r="H869" s="14"/>
      <c r="I869" s="14"/>
    </row>
    <row r="870" spans="1:9" x14ac:dyDescent="0.25">
      <c r="A870" s="14"/>
      <c r="D870" s="14"/>
      <c r="E870" s="14"/>
      <c r="F870" s="14"/>
      <c r="G870" s="14"/>
      <c r="H870" s="14"/>
      <c r="I870" s="14"/>
    </row>
    <row r="871" spans="1:9" x14ac:dyDescent="0.25">
      <c r="A871" s="14"/>
      <c r="D871" s="14"/>
      <c r="E871" s="14"/>
      <c r="F871" s="14"/>
      <c r="G871" s="14"/>
      <c r="H871" s="14"/>
      <c r="I871" s="14"/>
    </row>
    <row r="872" spans="1:9" x14ac:dyDescent="0.25">
      <c r="A872" s="14"/>
      <c r="D872" s="14"/>
      <c r="E872" s="14"/>
      <c r="F872" s="14"/>
      <c r="G872" s="14"/>
      <c r="H872" s="14"/>
      <c r="I872" s="14"/>
    </row>
    <row r="873" spans="1:9" x14ac:dyDescent="0.25">
      <c r="A873" s="14"/>
      <c r="D873" s="14"/>
      <c r="E873" s="14"/>
      <c r="F873" s="14"/>
      <c r="G873" s="14"/>
      <c r="H873" s="14"/>
      <c r="I873" s="14"/>
    </row>
    <row r="874" spans="1:9" x14ac:dyDescent="0.25">
      <c r="A874" s="14"/>
      <c r="D874" s="14"/>
      <c r="E874" s="14"/>
      <c r="F874" s="14"/>
      <c r="G874" s="14"/>
      <c r="H874" s="14"/>
      <c r="I874" s="14"/>
    </row>
    <row r="875" spans="1:9" x14ac:dyDescent="0.25">
      <c r="A875" s="14"/>
      <c r="D875" s="14"/>
      <c r="E875" s="14"/>
      <c r="F875" s="14"/>
      <c r="G875" s="14"/>
      <c r="H875" s="14"/>
      <c r="I875" s="14"/>
    </row>
    <row r="876" spans="1:9" x14ac:dyDescent="0.25">
      <c r="A876" s="14"/>
      <c r="D876" s="14"/>
      <c r="E876" s="14"/>
      <c r="F876" s="14"/>
      <c r="G876" s="14"/>
      <c r="H876" s="14"/>
      <c r="I876" s="14"/>
    </row>
    <row r="877" spans="1:9" x14ac:dyDescent="0.25">
      <c r="A877" s="14"/>
      <c r="D877" s="14"/>
      <c r="E877" s="14"/>
      <c r="F877" s="14"/>
      <c r="G877" s="14"/>
      <c r="H877" s="14"/>
      <c r="I877" s="14"/>
    </row>
    <row r="878" spans="1:9" x14ac:dyDescent="0.25">
      <c r="A878" s="14"/>
      <c r="D878" s="14"/>
      <c r="E878" s="14"/>
      <c r="F878" s="14"/>
      <c r="G878" s="14"/>
      <c r="H878" s="14"/>
      <c r="I878" s="14"/>
    </row>
    <row r="879" spans="1:9" x14ac:dyDescent="0.25">
      <c r="A879" s="14"/>
      <c r="D879" s="14"/>
      <c r="E879" s="14"/>
      <c r="F879" s="14"/>
      <c r="G879" s="14"/>
      <c r="H879" s="14"/>
      <c r="I879" s="14"/>
    </row>
    <row r="880" spans="1:9" x14ac:dyDescent="0.25">
      <c r="A880" s="14"/>
      <c r="D880" s="14"/>
      <c r="E880" s="14"/>
      <c r="F880" s="14"/>
      <c r="G880" s="14"/>
      <c r="H880" s="14"/>
      <c r="I880" s="14"/>
    </row>
    <row r="881" spans="1:9" x14ac:dyDescent="0.25">
      <c r="A881" s="14"/>
      <c r="D881" s="14"/>
      <c r="E881" s="14"/>
      <c r="F881" s="14"/>
      <c r="G881" s="14"/>
      <c r="H881" s="14"/>
      <c r="I881" s="14"/>
    </row>
    <row r="882" spans="1:9" x14ac:dyDescent="0.25">
      <c r="A882" s="14"/>
      <c r="D882" s="14"/>
      <c r="E882" s="14"/>
      <c r="F882" s="14"/>
      <c r="G882" s="14"/>
      <c r="H882" s="14"/>
      <c r="I882" s="14"/>
    </row>
    <row r="883" spans="1:9" x14ac:dyDescent="0.25">
      <c r="A883" s="14"/>
      <c r="D883" s="14"/>
      <c r="E883" s="14"/>
      <c r="F883" s="14"/>
      <c r="G883" s="14"/>
      <c r="H883" s="14"/>
      <c r="I883" s="14"/>
    </row>
    <row r="884" spans="1:9" x14ac:dyDescent="0.25">
      <c r="A884" s="14"/>
      <c r="D884" s="14"/>
      <c r="E884" s="14"/>
      <c r="F884" s="14"/>
      <c r="G884" s="14"/>
      <c r="H884" s="14"/>
      <c r="I884" s="14"/>
    </row>
    <row r="885" spans="1:9" x14ac:dyDescent="0.25">
      <c r="A885" s="14"/>
      <c r="D885" s="14"/>
      <c r="E885" s="14"/>
      <c r="F885" s="14"/>
      <c r="G885" s="14"/>
      <c r="H885" s="14"/>
      <c r="I885" s="14"/>
    </row>
    <row r="886" spans="1:9" x14ac:dyDescent="0.25">
      <c r="A886" s="14"/>
      <c r="D886" s="14"/>
      <c r="E886" s="14"/>
      <c r="F886" s="14"/>
      <c r="G886" s="14"/>
      <c r="H886" s="14"/>
      <c r="I886" s="14"/>
    </row>
    <row r="887" spans="1:9" x14ac:dyDescent="0.25">
      <c r="A887" s="14"/>
      <c r="D887" s="14"/>
      <c r="E887" s="14"/>
      <c r="F887" s="14"/>
      <c r="G887" s="14"/>
      <c r="H887" s="14"/>
      <c r="I887" s="14"/>
    </row>
    <row r="888" spans="1:9" x14ac:dyDescent="0.25">
      <c r="A888" s="14"/>
      <c r="D888" s="14"/>
      <c r="E888" s="14"/>
      <c r="F888" s="14"/>
      <c r="G888" s="14"/>
      <c r="H888" s="14"/>
      <c r="I888" s="14"/>
    </row>
    <row r="889" spans="1:9" x14ac:dyDescent="0.25">
      <c r="A889" s="14"/>
      <c r="D889" s="14"/>
      <c r="E889" s="14"/>
      <c r="F889" s="14"/>
      <c r="G889" s="14"/>
      <c r="H889" s="14"/>
      <c r="I889" s="14"/>
    </row>
    <row r="890" spans="1:9" x14ac:dyDescent="0.25">
      <c r="A890" s="14"/>
      <c r="D890" s="14"/>
      <c r="E890" s="14"/>
      <c r="F890" s="14"/>
      <c r="G890" s="14"/>
      <c r="H890" s="14"/>
      <c r="I890" s="14"/>
    </row>
    <row r="891" spans="1:9" x14ac:dyDescent="0.25">
      <c r="A891" s="14"/>
      <c r="D891" s="14"/>
      <c r="E891" s="14"/>
      <c r="F891" s="14"/>
      <c r="G891" s="14"/>
      <c r="H891" s="14"/>
      <c r="I891" s="14"/>
    </row>
    <row r="892" spans="1:9" x14ac:dyDescent="0.25">
      <c r="A892" s="14"/>
      <c r="D892" s="14"/>
      <c r="E892" s="14"/>
      <c r="F892" s="14"/>
      <c r="G892" s="14"/>
      <c r="H892" s="14"/>
      <c r="I892" s="14"/>
    </row>
    <row r="893" spans="1:9" x14ac:dyDescent="0.25">
      <c r="A893" s="14"/>
      <c r="D893" s="14"/>
      <c r="E893" s="14"/>
      <c r="F893" s="14"/>
      <c r="G893" s="14"/>
      <c r="H893" s="14"/>
      <c r="I893" s="14"/>
    </row>
    <row r="894" spans="1:9" x14ac:dyDescent="0.25">
      <c r="A894" s="14"/>
      <c r="D894" s="14"/>
      <c r="E894" s="14"/>
      <c r="F894" s="14"/>
      <c r="G894" s="14"/>
      <c r="H894" s="14"/>
      <c r="I894" s="14"/>
    </row>
    <row r="895" spans="1:9" x14ac:dyDescent="0.25">
      <c r="A895" s="14"/>
      <c r="D895" s="14"/>
      <c r="E895" s="14"/>
      <c r="F895" s="14"/>
      <c r="G895" s="14"/>
      <c r="H895" s="14"/>
      <c r="I895" s="14"/>
    </row>
    <row r="896" spans="1:9" x14ac:dyDescent="0.25">
      <c r="A896" s="14"/>
      <c r="D896" s="14"/>
      <c r="E896" s="14"/>
      <c r="F896" s="14"/>
      <c r="G896" s="14"/>
      <c r="H896" s="14"/>
      <c r="I896" s="14"/>
    </row>
    <row r="897" spans="1:9" x14ac:dyDescent="0.25">
      <c r="A897" s="14"/>
      <c r="D897" s="14"/>
      <c r="E897" s="14"/>
      <c r="F897" s="14"/>
      <c r="G897" s="14"/>
      <c r="H897" s="14"/>
      <c r="I897" s="14"/>
    </row>
    <row r="898" spans="1:9" x14ac:dyDescent="0.25">
      <c r="A898" s="14"/>
      <c r="D898" s="14"/>
      <c r="E898" s="14"/>
      <c r="F898" s="14"/>
      <c r="G898" s="14"/>
      <c r="H898" s="14"/>
      <c r="I898" s="14"/>
    </row>
    <row r="899" spans="1:9" x14ac:dyDescent="0.25">
      <c r="A899" s="14"/>
      <c r="D899" s="14"/>
      <c r="E899" s="14"/>
      <c r="F899" s="14"/>
      <c r="G899" s="14"/>
      <c r="H899" s="14"/>
      <c r="I899" s="14"/>
    </row>
    <row r="900" spans="1:9" x14ac:dyDescent="0.25">
      <c r="A900" s="14"/>
      <c r="D900" s="14"/>
      <c r="E900" s="14"/>
      <c r="F900" s="14"/>
      <c r="G900" s="14"/>
      <c r="H900" s="14"/>
      <c r="I900" s="14"/>
    </row>
    <row r="901" spans="1:9" x14ac:dyDescent="0.25">
      <c r="A901" s="14"/>
      <c r="D901" s="14"/>
      <c r="E901" s="14"/>
      <c r="F901" s="14"/>
      <c r="G901" s="14"/>
      <c r="H901" s="14"/>
      <c r="I901" s="14"/>
    </row>
    <row r="902" spans="1:9" x14ac:dyDescent="0.25">
      <c r="A902" s="14"/>
      <c r="D902" s="14"/>
      <c r="E902" s="14"/>
      <c r="F902" s="14"/>
      <c r="G902" s="14"/>
      <c r="H902" s="14"/>
      <c r="I902" s="14"/>
    </row>
    <row r="903" spans="1:9" x14ac:dyDescent="0.25">
      <c r="A903" s="14"/>
      <c r="D903" s="14"/>
      <c r="E903" s="14"/>
      <c r="F903" s="14"/>
      <c r="G903" s="14"/>
      <c r="H903" s="14"/>
      <c r="I903" s="14"/>
    </row>
    <row r="904" spans="1:9" x14ac:dyDescent="0.25">
      <c r="A904" s="14"/>
      <c r="D904" s="14"/>
      <c r="E904" s="14"/>
      <c r="F904" s="14"/>
      <c r="G904" s="14"/>
      <c r="H904" s="14"/>
      <c r="I904" s="14"/>
    </row>
    <row r="905" spans="1:9" x14ac:dyDescent="0.25">
      <c r="A905" s="14"/>
      <c r="D905" s="14"/>
      <c r="E905" s="14"/>
      <c r="F905" s="14"/>
      <c r="G905" s="14"/>
      <c r="H905" s="14"/>
      <c r="I905" s="14"/>
    </row>
    <row r="906" spans="1:9" x14ac:dyDescent="0.25">
      <c r="A906" s="14"/>
      <c r="D906" s="14"/>
      <c r="E906" s="14"/>
      <c r="F906" s="14"/>
      <c r="G906" s="14"/>
      <c r="H906" s="14"/>
      <c r="I906" s="14"/>
    </row>
    <row r="907" spans="1:9" x14ac:dyDescent="0.25">
      <c r="A907" s="14"/>
      <c r="D907" s="14"/>
      <c r="E907" s="14"/>
      <c r="F907" s="14"/>
      <c r="G907" s="14"/>
      <c r="H907" s="14"/>
      <c r="I907" s="14"/>
    </row>
    <row r="908" spans="1:9" x14ac:dyDescent="0.25">
      <c r="A908" s="14"/>
      <c r="D908" s="14"/>
      <c r="E908" s="14"/>
      <c r="F908" s="14"/>
      <c r="G908" s="14"/>
      <c r="H908" s="14"/>
      <c r="I908" s="14"/>
    </row>
    <row r="909" spans="1:9" x14ac:dyDescent="0.25">
      <c r="A909" s="14"/>
      <c r="D909" s="14"/>
      <c r="E909" s="14"/>
      <c r="F909" s="14"/>
      <c r="G909" s="14"/>
      <c r="H909" s="14"/>
      <c r="I909" s="14"/>
    </row>
    <row r="910" spans="1:9" x14ac:dyDescent="0.25">
      <c r="A910" s="14"/>
      <c r="D910" s="14"/>
      <c r="E910" s="14"/>
      <c r="F910" s="14"/>
      <c r="G910" s="14"/>
      <c r="H910" s="14"/>
      <c r="I910" s="14"/>
    </row>
    <row r="911" spans="1:9" x14ac:dyDescent="0.25">
      <c r="A911" s="14"/>
      <c r="D911" s="14"/>
      <c r="E911" s="14"/>
      <c r="F911" s="14"/>
      <c r="G911" s="14"/>
      <c r="H911" s="14"/>
      <c r="I911" s="14"/>
    </row>
    <row r="912" spans="1:9" x14ac:dyDescent="0.25">
      <c r="A912" s="14"/>
      <c r="D912" s="14"/>
      <c r="E912" s="14"/>
      <c r="F912" s="14"/>
      <c r="G912" s="14"/>
      <c r="H912" s="14"/>
      <c r="I912" s="14"/>
    </row>
    <row r="913" spans="1:9" x14ac:dyDescent="0.25">
      <c r="A913" s="14"/>
      <c r="D913" s="14"/>
      <c r="E913" s="14"/>
      <c r="F913" s="14"/>
      <c r="G913" s="14"/>
      <c r="H913" s="14"/>
      <c r="I913" s="14"/>
    </row>
    <row r="914" spans="1:9" x14ac:dyDescent="0.25">
      <c r="A914" s="14"/>
      <c r="D914" s="14"/>
      <c r="E914" s="14"/>
      <c r="F914" s="14"/>
      <c r="G914" s="14"/>
      <c r="H914" s="14"/>
      <c r="I914" s="14"/>
    </row>
    <row r="915" spans="1:9" x14ac:dyDescent="0.25">
      <c r="A915" s="14"/>
      <c r="D915" s="14"/>
      <c r="E915" s="14"/>
      <c r="F915" s="14"/>
      <c r="G915" s="14"/>
      <c r="H915" s="14"/>
      <c r="I915" s="14"/>
    </row>
    <row r="916" spans="1:9" x14ac:dyDescent="0.25">
      <c r="A916" s="14"/>
      <c r="D916" s="14"/>
      <c r="E916" s="14"/>
      <c r="F916" s="14"/>
      <c r="G916" s="14"/>
      <c r="H916" s="14"/>
      <c r="I916" s="14"/>
    </row>
    <row r="917" spans="1:9" x14ac:dyDescent="0.25">
      <c r="A917" s="14"/>
      <c r="D917" s="14"/>
      <c r="E917" s="14"/>
      <c r="F917" s="14"/>
      <c r="G917" s="14"/>
      <c r="H917" s="14"/>
      <c r="I917" s="14"/>
    </row>
    <row r="918" spans="1:9" x14ac:dyDescent="0.25">
      <c r="A918" s="14"/>
      <c r="D918" s="14"/>
      <c r="E918" s="14"/>
      <c r="F918" s="14"/>
      <c r="G918" s="14"/>
      <c r="H918" s="14"/>
      <c r="I918" s="14"/>
    </row>
    <row r="919" spans="1:9" x14ac:dyDescent="0.25">
      <c r="A919" s="14"/>
      <c r="D919" s="14"/>
      <c r="E919" s="14"/>
      <c r="F919" s="14"/>
      <c r="G919" s="14"/>
      <c r="H919" s="14"/>
      <c r="I919" s="14"/>
    </row>
    <row r="920" spans="1:9" x14ac:dyDescent="0.25">
      <c r="A920" s="14"/>
      <c r="D920" s="14"/>
      <c r="E920" s="14"/>
      <c r="F920" s="14"/>
      <c r="G920" s="14"/>
      <c r="H920" s="14"/>
      <c r="I920" s="14"/>
    </row>
    <row r="921" spans="1:9" x14ac:dyDescent="0.25">
      <c r="A921" s="14"/>
      <c r="D921" s="14"/>
      <c r="E921" s="14"/>
      <c r="F921" s="14"/>
      <c r="G921" s="14"/>
      <c r="H921" s="14"/>
      <c r="I921" s="14"/>
    </row>
    <row r="922" spans="1:9" x14ac:dyDescent="0.25">
      <c r="A922" s="14"/>
      <c r="D922" s="14"/>
      <c r="E922" s="14"/>
      <c r="F922" s="14"/>
      <c r="G922" s="14"/>
      <c r="H922" s="14"/>
      <c r="I922" s="14"/>
    </row>
    <row r="923" spans="1:9" x14ac:dyDescent="0.25">
      <c r="A923" s="14"/>
      <c r="D923" s="14"/>
      <c r="E923" s="14"/>
      <c r="F923" s="14"/>
      <c r="G923" s="14"/>
      <c r="H923" s="14"/>
      <c r="I923" s="14"/>
    </row>
    <row r="924" spans="1:9" x14ac:dyDescent="0.25">
      <c r="A924" s="14"/>
      <c r="D924" s="14"/>
      <c r="E924" s="14"/>
      <c r="F924" s="14"/>
      <c r="G924" s="14"/>
      <c r="H924" s="14"/>
      <c r="I924" s="14"/>
    </row>
    <row r="925" spans="1:9" x14ac:dyDescent="0.25">
      <c r="A925" s="14"/>
      <c r="D925" s="14"/>
      <c r="E925" s="14"/>
      <c r="F925" s="14"/>
      <c r="G925" s="14"/>
      <c r="H925" s="14"/>
      <c r="I925" s="14"/>
    </row>
    <row r="926" spans="1:9" x14ac:dyDescent="0.25">
      <c r="A926" s="14"/>
      <c r="D926" s="14"/>
      <c r="E926" s="14"/>
      <c r="F926" s="14"/>
      <c r="G926" s="14"/>
      <c r="H926" s="14"/>
      <c r="I926" s="14"/>
    </row>
    <row r="927" spans="1:9" x14ac:dyDescent="0.25">
      <c r="A927" s="14"/>
      <c r="D927" s="14"/>
      <c r="E927" s="14"/>
      <c r="F927" s="14"/>
      <c r="G927" s="14"/>
      <c r="H927" s="14"/>
      <c r="I927" s="14"/>
    </row>
    <row r="928" spans="1:9" x14ac:dyDescent="0.25">
      <c r="A928" s="14"/>
      <c r="D928" s="14"/>
      <c r="E928" s="14"/>
      <c r="F928" s="14"/>
      <c r="G928" s="14"/>
      <c r="H928" s="14"/>
      <c r="I928" s="14"/>
    </row>
    <row r="929" spans="1:9" x14ac:dyDescent="0.25">
      <c r="A929" s="14"/>
      <c r="D929" s="14"/>
      <c r="E929" s="14"/>
      <c r="F929" s="14"/>
      <c r="G929" s="14"/>
      <c r="H929" s="14"/>
      <c r="I929" s="14"/>
    </row>
    <row r="930" spans="1:9" x14ac:dyDescent="0.25">
      <c r="A930" s="14"/>
      <c r="D930" s="14"/>
      <c r="E930" s="14"/>
      <c r="F930" s="14"/>
      <c r="G930" s="14"/>
      <c r="H930" s="14"/>
      <c r="I930" s="14"/>
    </row>
    <row r="931" spans="1:9" x14ac:dyDescent="0.25">
      <c r="A931" s="14"/>
      <c r="D931" s="14"/>
      <c r="E931" s="14"/>
      <c r="F931" s="14"/>
      <c r="G931" s="14"/>
      <c r="H931" s="14"/>
      <c r="I931" s="14"/>
    </row>
    <row r="932" spans="1:9" x14ac:dyDescent="0.25">
      <c r="A932" s="14"/>
      <c r="D932" s="14"/>
      <c r="E932" s="14"/>
      <c r="F932" s="14"/>
      <c r="G932" s="14"/>
      <c r="H932" s="14"/>
      <c r="I932" s="14"/>
    </row>
    <row r="933" spans="1:9" x14ac:dyDescent="0.25">
      <c r="A933" s="14"/>
      <c r="D933" s="14"/>
      <c r="E933" s="14"/>
      <c r="F933" s="14"/>
      <c r="G933" s="14"/>
      <c r="H933" s="14"/>
      <c r="I933" s="14"/>
    </row>
    <row r="934" spans="1:9" x14ac:dyDescent="0.25">
      <c r="A934" s="14"/>
      <c r="D934" s="14"/>
      <c r="E934" s="14"/>
      <c r="F934" s="14"/>
      <c r="G934" s="14"/>
      <c r="H934" s="14"/>
      <c r="I934" s="14"/>
    </row>
    <row r="935" spans="1:9" x14ac:dyDescent="0.25">
      <c r="A935" s="14"/>
      <c r="D935" s="14"/>
      <c r="E935" s="14"/>
      <c r="F935" s="14"/>
      <c r="G935" s="14"/>
      <c r="H935" s="14"/>
      <c r="I935" s="14"/>
    </row>
    <row r="936" spans="1:9" x14ac:dyDescent="0.25">
      <c r="A936" s="14"/>
      <c r="D936" s="14"/>
      <c r="E936" s="14"/>
      <c r="F936" s="14"/>
      <c r="G936" s="14"/>
      <c r="H936" s="14"/>
      <c r="I936" s="14"/>
    </row>
    <row r="937" spans="1:9" x14ac:dyDescent="0.25">
      <c r="A937" s="14"/>
      <c r="D937" s="14"/>
      <c r="E937" s="14"/>
      <c r="F937" s="14"/>
      <c r="G937" s="14"/>
      <c r="H937" s="14"/>
      <c r="I937" s="14"/>
    </row>
    <row r="938" spans="1:9" x14ac:dyDescent="0.25">
      <c r="A938" s="14"/>
      <c r="D938" s="14"/>
      <c r="E938" s="14"/>
      <c r="F938" s="14"/>
      <c r="G938" s="14"/>
      <c r="H938" s="14"/>
      <c r="I938" s="14"/>
    </row>
    <row r="939" spans="1:9" x14ac:dyDescent="0.25">
      <c r="A939" s="14"/>
      <c r="D939" s="14"/>
      <c r="E939" s="14"/>
      <c r="F939" s="14"/>
      <c r="G939" s="14"/>
      <c r="H939" s="14"/>
      <c r="I939" s="14"/>
    </row>
    <row r="940" spans="1:9" x14ac:dyDescent="0.25">
      <c r="A940" s="14"/>
      <c r="D940" s="14"/>
      <c r="E940" s="14"/>
      <c r="F940" s="14"/>
      <c r="G940" s="14"/>
      <c r="H940" s="14"/>
      <c r="I940" s="14"/>
    </row>
    <row r="941" spans="1:9" x14ac:dyDescent="0.25">
      <c r="A941" s="14"/>
      <c r="D941" s="14"/>
      <c r="E941" s="14"/>
      <c r="F941" s="14"/>
      <c r="G941" s="14"/>
      <c r="H941" s="14"/>
      <c r="I941" s="14"/>
    </row>
    <row r="942" spans="1:9" x14ac:dyDescent="0.25">
      <c r="A942" s="14"/>
      <c r="D942" s="14"/>
      <c r="E942" s="14"/>
      <c r="F942" s="14"/>
      <c r="G942" s="14"/>
      <c r="H942" s="14"/>
      <c r="I942" s="14"/>
    </row>
    <row r="943" spans="1:9" x14ac:dyDescent="0.25">
      <c r="A943" s="14"/>
      <c r="D943" s="14"/>
      <c r="E943" s="14"/>
      <c r="F943" s="14"/>
      <c r="G943" s="14"/>
      <c r="H943" s="14"/>
      <c r="I943" s="14"/>
    </row>
    <row r="944" spans="1:9" x14ac:dyDescent="0.25">
      <c r="A944" s="14"/>
      <c r="D944" s="14"/>
      <c r="E944" s="14"/>
      <c r="F944" s="14"/>
      <c r="G944" s="14"/>
      <c r="H944" s="14"/>
      <c r="I944" s="14"/>
    </row>
    <row r="945" spans="1:9" x14ac:dyDescent="0.25">
      <c r="A945" s="14"/>
      <c r="D945" s="14"/>
      <c r="E945" s="14"/>
      <c r="F945" s="14"/>
      <c r="G945" s="14"/>
      <c r="H945" s="14"/>
      <c r="I945" s="14"/>
    </row>
    <row r="946" spans="1:9" x14ac:dyDescent="0.25">
      <c r="A946" s="14"/>
      <c r="D946" s="14"/>
      <c r="E946" s="14"/>
      <c r="F946" s="14"/>
      <c r="G946" s="14"/>
      <c r="H946" s="14"/>
      <c r="I946" s="14"/>
    </row>
    <row r="947" spans="1:9" x14ac:dyDescent="0.25">
      <c r="A947" s="14"/>
      <c r="D947" s="14"/>
      <c r="E947" s="14"/>
      <c r="F947" s="14"/>
      <c r="G947" s="14"/>
      <c r="H947" s="14"/>
      <c r="I947" s="14"/>
    </row>
    <row r="948" spans="1:9" x14ac:dyDescent="0.25">
      <c r="A948" s="14"/>
      <c r="D948" s="14"/>
      <c r="E948" s="14"/>
      <c r="F948" s="14"/>
      <c r="G948" s="14"/>
      <c r="H948" s="14"/>
      <c r="I948" s="14"/>
    </row>
    <row r="949" spans="1:9" x14ac:dyDescent="0.25">
      <c r="A949" s="14"/>
      <c r="D949" s="14"/>
      <c r="E949" s="14"/>
      <c r="F949" s="14"/>
      <c r="G949" s="14"/>
      <c r="H949" s="14"/>
      <c r="I949" s="14"/>
    </row>
    <row r="950" spans="1:9" x14ac:dyDescent="0.25">
      <c r="A950" s="14"/>
      <c r="D950" s="14"/>
      <c r="E950" s="14"/>
      <c r="F950" s="14"/>
      <c r="G950" s="14"/>
      <c r="H950" s="14"/>
      <c r="I950" s="14"/>
    </row>
    <row r="951" spans="1:9" x14ac:dyDescent="0.25">
      <c r="A951" s="14"/>
      <c r="D951" s="14"/>
      <c r="E951" s="14"/>
      <c r="F951" s="14"/>
      <c r="G951" s="14"/>
      <c r="H951" s="14"/>
      <c r="I951" s="14"/>
    </row>
    <row r="952" spans="1:9" x14ac:dyDescent="0.25">
      <c r="A952" s="14"/>
      <c r="D952" s="14"/>
      <c r="E952" s="14"/>
      <c r="F952" s="14"/>
      <c r="G952" s="14"/>
      <c r="H952" s="14"/>
      <c r="I952" s="14"/>
    </row>
    <row r="953" spans="1:9" x14ac:dyDescent="0.25">
      <c r="A953" s="14"/>
      <c r="D953" s="14"/>
      <c r="E953" s="14"/>
      <c r="F953" s="14"/>
      <c r="G953" s="14"/>
      <c r="H953" s="14"/>
      <c r="I953" s="14"/>
    </row>
    <row r="954" spans="1:9" x14ac:dyDescent="0.25">
      <c r="A954" s="14"/>
      <c r="D954" s="14"/>
      <c r="E954" s="14"/>
      <c r="F954" s="14"/>
      <c r="G954" s="14"/>
      <c r="H954" s="14"/>
      <c r="I954" s="14"/>
    </row>
    <row r="955" spans="1:9" x14ac:dyDescent="0.25">
      <c r="A955" s="14"/>
      <c r="D955" s="14"/>
      <c r="E955" s="14"/>
      <c r="F955" s="14"/>
      <c r="G955" s="14"/>
      <c r="H955" s="14"/>
      <c r="I955" s="14"/>
    </row>
    <row r="956" spans="1:9" x14ac:dyDescent="0.25">
      <c r="A956" s="14"/>
      <c r="D956" s="14"/>
      <c r="E956" s="14"/>
      <c r="F956" s="14"/>
      <c r="G956" s="14"/>
      <c r="H956" s="14"/>
      <c r="I956" s="14"/>
    </row>
    <row r="957" spans="1:9" x14ac:dyDescent="0.25">
      <c r="A957" s="14"/>
      <c r="D957" s="14"/>
      <c r="E957" s="14"/>
      <c r="F957" s="14"/>
      <c r="G957" s="14"/>
      <c r="H957" s="14"/>
      <c r="I957" s="14"/>
    </row>
    <row r="958" spans="1:9" x14ac:dyDescent="0.25">
      <c r="A958" s="14"/>
      <c r="D958" s="14"/>
      <c r="E958" s="14"/>
      <c r="F958" s="14"/>
      <c r="G958" s="14"/>
      <c r="H958" s="14"/>
      <c r="I958" s="14"/>
    </row>
    <row r="959" spans="1:9" x14ac:dyDescent="0.25">
      <c r="A959" s="14"/>
      <c r="D959" s="14"/>
      <c r="E959" s="14"/>
      <c r="F959" s="14"/>
      <c r="G959" s="14"/>
      <c r="H959" s="14"/>
      <c r="I959" s="14"/>
    </row>
    <row r="960" spans="1:9" x14ac:dyDescent="0.25">
      <c r="A960" s="14"/>
      <c r="D960" s="14"/>
      <c r="E960" s="14"/>
      <c r="F960" s="14"/>
      <c r="G960" s="14"/>
      <c r="H960" s="14"/>
      <c r="I960" s="14"/>
    </row>
    <row r="961" spans="1:9" x14ac:dyDescent="0.25">
      <c r="A961" s="14"/>
      <c r="D961" s="14"/>
      <c r="E961" s="14"/>
      <c r="F961" s="14"/>
      <c r="G961" s="14"/>
      <c r="H961" s="14"/>
      <c r="I961" s="14"/>
    </row>
    <row r="962" spans="1:9" x14ac:dyDescent="0.25">
      <c r="A962" s="14"/>
      <c r="D962" s="14"/>
      <c r="E962" s="14"/>
      <c r="F962" s="14"/>
      <c r="G962" s="14"/>
      <c r="H962" s="14"/>
      <c r="I962" s="14"/>
    </row>
    <row r="963" spans="1:9" x14ac:dyDescent="0.25">
      <c r="A963" s="14"/>
      <c r="D963" s="14"/>
      <c r="E963" s="14"/>
      <c r="F963" s="14"/>
      <c r="G963" s="14"/>
      <c r="H963" s="14"/>
      <c r="I963" s="14"/>
    </row>
    <row r="964" spans="1:9" x14ac:dyDescent="0.25">
      <c r="A964" s="14"/>
      <c r="D964" s="14"/>
      <c r="E964" s="14"/>
      <c r="F964" s="14"/>
      <c r="G964" s="14"/>
      <c r="H964" s="14"/>
      <c r="I964" s="14"/>
    </row>
    <row r="965" spans="1:9" x14ac:dyDescent="0.25">
      <c r="A965" s="14"/>
      <c r="D965" s="14"/>
      <c r="E965" s="14"/>
      <c r="F965" s="14"/>
      <c r="G965" s="14"/>
      <c r="H965" s="14"/>
      <c r="I965" s="14"/>
    </row>
    <row r="966" spans="1:9" x14ac:dyDescent="0.25">
      <c r="A966" s="14"/>
      <c r="D966" s="14"/>
      <c r="E966" s="14"/>
      <c r="F966" s="14"/>
      <c r="G966" s="14"/>
      <c r="H966" s="14"/>
      <c r="I966" s="14"/>
    </row>
    <row r="967" spans="1:9" x14ac:dyDescent="0.25">
      <c r="A967" s="14"/>
      <c r="D967" s="14"/>
      <c r="E967" s="14"/>
      <c r="F967" s="14"/>
      <c r="G967" s="14"/>
      <c r="H967" s="14"/>
      <c r="I967" s="14"/>
    </row>
    <row r="968" spans="1:9" x14ac:dyDescent="0.25">
      <c r="A968" s="14"/>
      <c r="D968" s="14"/>
      <c r="E968" s="14"/>
      <c r="F968" s="14"/>
      <c r="G968" s="14"/>
      <c r="H968" s="14"/>
      <c r="I968" s="14"/>
    </row>
    <row r="969" spans="1:9" x14ac:dyDescent="0.25">
      <c r="A969" s="14"/>
      <c r="D969" s="14"/>
      <c r="E969" s="14"/>
      <c r="F969" s="14"/>
      <c r="G969" s="14"/>
      <c r="H969" s="14"/>
      <c r="I969" s="14"/>
    </row>
    <row r="970" spans="1:9" x14ac:dyDescent="0.25">
      <c r="A970" s="14"/>
      <c r="D970" s="14"/>
      <c r="E970" s="14"/>
      <c r="F970" s="14"/>
      <c r="G970" s="14"/>
      <c r="H970" s="14"/>
      <c r="I970" s="14"/>
    </row>
    <row r="971" spans="1:9" x14ac:dyDescent="0.25">
      <c r="A971" s="14"/>
      <c r="D971" s="14"/>
      <c r="E971" s="14"/>
      <c r="F971" s="14"/>
      <c r="G971" s="14"/>
      <c r="H971" s="14"/>
      <c r="I971" s="14"/>
    </row>
    <row r="972" spans="1:9" x14ac:dyDescent="0.25">
      <c r="A972" s="14"/>
      <c r="D972" s="14"/>
      <c r="E972" s="14"/>
      <c r="F972" s="14"/>
      <c r="G972" s="14"/>
      <c r="H972" s="14"/>
      <c r="I972" s="14"/>
    </row>
    <row r="973" spans="1:9" x14ac:dyDescent="0.25">
      <c r="A973" s="14"/>
      <c r="D973" s="14"/>
      <c r="E973" s="14"/>
      <c r="F973" s="14"/>
      <c r="G973" s="14"/>
      <c r="H973" s="14"/>
      <c r="I973" s="14"/>
    </row>
    <row r="974" spans="1:9" x14ac:dyDescent="0.25">
      <c r="A974" s="14"/>
      <c r="D974" s="14"/>
      <c r="E974" s="14"/>
      <c r="F974" s="14"/>
      <c r="G974" s="14"/>
      <c r="H974" s="14"/>
      <c r="I974" s="14"/>
    </row>
    <row r="975" spans="1:9" x14ac:dyDescent="0.25">
      <c r="A975" s="14"/>
      <c r="D975" s="14"/>
      <c r="E975" s="14"/>
      <c r="F975" s="14"/>
      <c r="G975" s="14"/>
      <c r="H975" s="14"/>
      <c r="I975" s="14"/>
    </row>
    <row r="976" spans="1:9" x14ac:dyDescent="0.25">
      <c r="A976" s="14"/>
      <c r="D976" s="14"/>
      <c r="E976" s="14"/>
      <c r="F976" s="14"/>
      <c r="G976" s="14"/>
      <c r="H976" s="14"/>
      <c r="I976" s="14"/>
    </row>
    <row r="977" spans="1:9" x14ac:dyDescent="0.25">
      <c r="A977" s="14"/>
      <c r="D977" s="14"/>
      <c r="E977" s="14"/>
      <c r="F977" s="14"/>
      <c r="G977" s="14"/>
      <c r="H977" s="14"/>
      <c r="I977" s="14"/>
    </row>
    <row r="978" spans="1:9" x14ac:dyDescent="0.25">
      <c r="A978" s="14"/>
      <c r="D978" s="14"/>
      <c r="E978" s="14"/>
      <c r="F978" s="14"/>
      <c r="G978" s="14"/>
      <c r="H978" s="14"/>
      <c r="I978" s="14"/>
    </row>
    <row r="979" spans="1:9" x14ac:dyDescent="0.25">
      <c r="A979" s="14"/>
      <c r="D979" s="14"/>
      <c r="E979" s="14"/>
      <c r="F979" s="14"/>
      <c r="G979" s="14"/>
      <c r="H979" s="14"/>
      <c r="I979" s="14"/>
    </row>
    <row r="980" spans="1:9" x14ac:dyDescent="0.25">
      <c r="A980" s="14"/>
      <c r="D980" s="14"/>
      <c r="E980" s="14"/>
      <c r="F980" s="14"/>
      <c r="G980" s="14"/>
      <c r="H980" s="14"/>
      <c r="I980" s="14"/>
    </row>
    <row r="981" spans="1:9" x14ac:dyDescent="0.25">
      <c r="A981" s="14"/>
      <c r="D981" s="14"/>
      <c r="E981" s="14"/>
      <c r="F981" s="14"/>
      <c r="G981" s="14"/>
      <c r="H981" s="14"/>
      <c r="I981" s="14"/>
    </row>
    <row r="982" spans="1:9" x14ac:dyDescent="0.25">
      <c r="A982" s="14"/>
      <c r="D982" s="14"/>
      <c r="E982" s="14"/>
      <c r="F982" s="14"/>
      <c r="G982" s="14"/>
      <c r="H982" s="14"/>
      <c r="I982" s="14"/>
    </row>
    <row r="983" spans="1:9" x14ac:dyDescent="0.25">
      <c r="A983" s="14"/>
      <c r="D983" s="14"/>
      <c r="E983" s="14"/>
      <c r="F983" s="14"/>
      <c r="G983" s="14"/>
      <c r="H983" s="14"/>
      <c r="I983" s="14"/>
    </row>
    <row r="984" spans="1:9" x14ac:dyDescent="0.25">
      <c r="A984" s="14"/>
      <c r="D984" s="14"/>
      <c r="E984" s="14"/>
      <c r="F984" s="14"/>
      <c r="G984" s="14"/>
      <c r="H984" s="14"/>
      <c r="I984" s="14"/>
    </row>
    <row r="985" spans="1:9" x14ac:dyDescent="0.25">
      <c r="A985" s="14"/>
      <c r="D985" s="14"/>
      <c r="E985" s="14"/>
      <c r="F985" s="14"/>
      <c r="G985" s="14"/>
      <c r="H985" s="14"/>
      <c r="I985" s="14"/>
    </row>
    <row r="986" spans="1:9" x14ac:dyDescent="0.25">
      <c r="A986" s="14"/>
      <c r="D986" s="14"/>
      <c r="E986" s="14"/>
      <c r="F986" s="14"/>
      <c r="G986" s="14"/>
      <c r="H986" s="14"/>
      <c r="I986" s="14"/>
    </row>
    <row r="987" spans="1:9" x14ac:dyDescent="0.25">
      <c r="A987" s="14"/>
      <c r="D987" s="14"/>
      <c r="E987" s="14"/>
      <c r="F987" s="14"/>
      <c r="G987" s="14"/>
      <c r="H987" s="14"/>
      <c r="I987" s="14"/>
    </row>
    <row r="988" spans="1:9" x14ac:dyDescent="0.25">
      <c r="A988" s="14"/>
      <c r="D988" s="14"/>
      <c r="E988" s="14"/>
      <c r="F988" s="14"/>
      <c r="G988" s="14"/>
      <c r="H988" s="14"/>
      <c r="I988" s="14"/>
    </row>
    <row r="989" spans="1:9" x14ac:dyDescent="0.25">
      <c r="A989" s="14"/>
      <c r="D989" s="14"/>
      <c r="E989" s="14"/>
      <c r="F989" s="14"/>
      <c r="G989" s="14"/>
      <c r="H989" s="14"/>
      <c r="I989" s="14"/>
    </row>
    <row r="990" spans="1:9" x14ac:dyDescent="0.25">
      <c r="A990" s="14"/>
      <c r="D990" s="14"/>
      <c r="E990" s="14"/>
      <c r="F990" s="14"/>
      <c r="G990" s="14"/>
      <c r="H990" s="14"/>
      <c r="I990" s="14"/>
    </row>
    <row r="991" spans="1:9" x14ac:dyDescent="0.25">
      <c r="A991" s="14"/>
      <c r="D991" s="14"/>
      <c r="E991" s="14"/>
      <c r="F991" s="14"/>
      <c r="G991" s="14"/>
      <c r="H991" s="14"/>
      <c r="I991" s="14"/>
    </row>
    <row r="992" spans="1:9" x14ac:dyDescent="0.25">
      <c r="A992" s="14"/>
      <c r="D992" s="14"/>
      <c r="E992" s="14"/>
      <c r="F992" s="14"/>
      <c r="G992" s="14"/>
      <c r="H992" s="14"/>
      <c r="I992" s="14"/>
    </row>
    <row r="993" spans="1:9" x14ac:dyDescent="0.25">
      <c r="A993" s="14"/>
      <c r="D993" s="14"/>
      <c r="E993" s="14"/>
      <c r="F993" s="14"/>
      <c r="G993" s="14"/>
      <c r="H993" s="14"/>
      <c r="I993" s="14"/>
    </row>
    <row r="994" spans="1:9" x14ac:dyDescent="0.25">
      <c r="A994" s="14"/>
      <c r="D994" s="14"/>
      <c r="E994" s="14"/>
      <c r="F994" s="14"/>
      <c r="G994" s="14"/>
      <c r="H994" s="14"/>
      <c r="I994" s="14"/>
    </row>
    <row r="995" spans="1:9" x14ac:dyDescent="0.25">
      <c r="A995" s="14"/>
      <c r="D995" s="14"/>
      <c r="E995" s="14"/>
      <c r="F995" s="14"/>
      <c r="G995" s="14"/>
      <c r="H995" s="14"/>
      <c r="I995" s="14"/>
    </row>
    <row r="996" spans="1:9" x14ac:dyDescent="0.25">
      <c r="A996" s="14"/>
      <c r="D996" s="14"/>
      <c r="E996" s="14"/>
      <c r="F996" s="14"/>
      <c r="G996" s="14"/>
      <c r="H996" s="14"/>
      <c r="I996" s="14"/>
    </row>
    <row r="997" spans="1:9" x14ac:dyDescent="0.25">
      <c r="A997" s="14"/>
      <c r="D997" s="14"/>
      <c r="E997" s="14"/>
      <c r="F997" s="14"/>
      <c r="G997" s="14"/>
      <c r="H997" s="14"/>
      <c r="I997" s="14"/>
    </row>
  </sheetData>
  <hyperlinks>
    <hyperlink ref="A270" r:id="rId1"/>
    <hyperlink ref="A268" r:id="rId2"/>
    <hyperlink ref="A269" r:id="rId3"/>
    <hyperlink ref="A271" r:id="rId4"/>
    <hyperlink ref="A272" r:id="rId5"/>
  </hyperlinks>
  <pageMargins left="0.511811024" right="0.511811024" top="0.78740157499999996" bottom="0.78740157499999996" header="0.31496062000000002" footer="0.31496062000000002"/>
  <drawing r:id="rId6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>
      <selection activeCell="I12" sqref="I12"/>
    </sheetView>
  </sheetViews>
  <sheetFormatPr defaultRowHeight="15" x14ac:dyDescent="0.25"/>
  <cols>
    <col min="1" max="1" width="23.5703125" style="1" bestFit="1" customWidth="1"/>
    <col min="2" max="2" width="42.7109375" style="1" bestFit="1" customWidth="1"/>
    <col min="3" max="3" width="15.5703125" style="1" customWidth="1"/>
    <col min="4" max="4" width="9.140625" style="1"/>
    <col min="5" max="5" width="9.140625" style="2" hidden="1" customWidth="1"/>
    <col min="6" max="6" width="15.28515625" style="1" hidden="1" customWidth="1"/>
    <col min="7" max="7" width="9.140625" style="2" hidden="1" customWidth="1"/>
    <col min="8" max="8" width="57.5703125" style="1" hidden="1" customWidth="1"/>
    <col min="9" max="11" width="9.140625" style="1"/>
    <col min="12" max="12" width="15.28515625" style="1" bestFit="1" customWidth="1"/>
    <col min="13" max="13" width="57.5703125" style="1" bestFit="1" customWidth="1"/>
    <col min="14" max="16384" width="9.140625" style="1"/>
  </cols>
  <sheetData>
    <row r="1" spans="1:8" ht="57" customHeight="1" x14ac:dyDescent="0.25"/>
    <row r="2" spans="1:8" x14ac:dyDescent="0.25">
      <c r="A2" s="3"/>
      <c r="B2" s="3"/>
      <c r="C2" s="3"/>
    </row>
    <row r="3" spans="1:8" x14ac:dyDescent="0.25">
      <c r="A3" s="4" t="s">
        <v>333</v>
      </c>
      <c r="B3" s="6" t="s">
        <v>42</v>
      </c>
      <c r="C3" s="3"/>
      <c r="G3" s="2">
        <f>VLOOKUP(B3,Tabela1[],34,0)</f>
        <v>42</v>
      </c>
    </row>
    <row r="4" spans="1:8" x14ac:dyDescent="0.25">
      <c r="A4" s="3"/>
      <c r="B4" s="3"/>
      <c r="C4" s="3"/>
      <c r="E4" s="2">
        <v>0</v>
      </c>
      <c r="F4" s="1" t="s">
        <v>299</v>
      </c>
    </row>
    <row r="5" spans="1:8" x14ac:dyDescent="0.25">
      <c r="A5" s="27" t="s">
        <v>298</v>
      </c>
      <c r="B5" s="27"/>
      <c r="C5" s="3"/>
      <c r="E5" s="2">
        <f t="shared" ref="E5:E35" si="0">IF(G5=0,E4,E4+1)</f>
        <v>1</v>
      </c>
      <c r="F5" s="1" t="s">
        <v>291</v>
      </c>
      <c r="G5" s="2">
        <f>HLOOKUP(F5,Tabela1[[#Headers],[#Data],[APEC]:[ID]],$G$3+1)</f>
        <v>1</v>
      </c>
      <c r="H5" s="1" t="s">
        <v>309</v>
      </c>
    </row>
    <row r="6" spans="1:8" x14ac:dyDescent="0.25">
      <c r="A6" s="4" t="str">
        <f>IFERROR(VLOOKUP(1,$E$4:$G$35,2,0),"")</f>
        <v>APEC</v>
      </c>
      <c r="B6" s="3" t="str">
        <f>IFERROR("- "&amp;VLOOKUP(A6,F5:H35,3,0),"")</f>
        <v>- Cooperação Econômica da Ásia e do Pacífico</v>
      </c>
      <c r="C6" s="3"/>
      <c r="E6" s="2">
        <f t="shared" si="0"/>
        <v>1</v>
      </c>
      <c r="F6" s="1" t="s">
        <v>282</v>
      </c>
      <c r="G6" s="2">
        <f>HLOOKUP(F6,Tabela1[[#Headers],[#Data],[APEC]:[ID]],$G$3+1)</f>
        <v>0</v>
      </c>
      <c r="H6" s="1" t="s">
        <v>310</v>
      </c>
    </row>
    <row r="7" spans="1:8" x14ac:dyDescent="0.25">
      <c r="A7" s="4" t="str">
        <f>IFERROR(VLOOKUP(2,$E$4:$G$35,2,0),"")</f>
        <v>COI</v>
      </c>
      <c r="B7" s="3" t="str">
        <f t="shared" ref="B7:B25" si="1">IFERROR("- "&amp;VLOOKUP(A7,F6:H36,3,0),"")</f>
        <v>- Comitê Olímpico Internacional</v>
      </c>
      <c r="C7" s="3"/>
      <c r="E7" s="2">
        <f t="shared" si="0"/>
        <v>1</v>
      </c>
      <c r="F7" s="1" t="s">
        <v>275</v>
      </c>
      <c r="G7" s="2">
        <f>HLOOKUP(F7,Tabela1[[#Headers],[#Data],[APEC]:[ID]],$G$3+1)</f>
        <v>0</v>
      </c>
      <c r="H7" s="1" t="s">
        <v>311</v>
      </c>
    </row>
    <row r="8" spans="1:8" x14ac:dyDescent="0.25">
      <c r="A8" s="4" t="str">
        <f>IFERROR(VLOOKUP(3,$E$4:$G$35,2,0),"")</f>
        <v>Commonwealth</v>
      </c>
      <c r="B8" s="3" t="str">
        <f t="shared" si="1"/>
        <v>- Comunidade Britânica</v>
      </c>
      <c r="C8" s="3"/>
      <c r="E8" s="2">
        <f t="shared" si="0"/>
        <v>1</v>
      </c>
      <c r="F8" s="1" t="s">
        <v>292</v>
      </c>
      <c r="G8" s="2">
        <f>HLOOKUP(F8,Tabela1[[#Headers],[#Data],[APEC]:[ID]],$G$3+1)</f>
        <v>0</v>
      </c>
      <c r="H8" s="1" t="s">
        <v>303</v>
      </c>
    </row>
    <row r="9" spans="1:8" x14ac:dyDescent="0.25">
      <c r="A9" s="4" t="str">
        <f>IFERROR(VLOOKUP(4,$E$4:$G$35,2,0),"")</f>
        <v>FIFA</v>
      </c>
      <c r="B9" s="3" t="str">
        <f t="shared" si="1"/>
        <v>- Federação Internacional de Futebol Associado</v>
      </c>
      <c r="C9" s="3"/>
      <c r="E9" s="2">
        <f t="shared" si="0"/>
        <v>1</v>
      </c>
      <c r="F9" s="1" t="s">
        <v>296</v>
      </c>
      <c r="G9" s="2">
        <f>HLOOKUP(F9,Tabela1[[#Headers],[#Data],[APEC]:[ID]],$G$3+1)</f>
        <v>0</v>
      </c>
      <c r="H9" s="1" t="s">
        <v>312</v>
      </c>
    </row>
    <row r="10" spans="1:8" x14ac:dyDescent="0.25">
      <c r="A10" s="4" t="str">
        <f>IFERROR(VLOOKUP(5,$E$4:$G$35,2,0),"")</f>
        <v>G7</v>
      </c>
      <c r="B10" s="3" t="str">
        <f t="shared" si="1"/>
        <v>- Grupo dos Sete</v>
      </c>
      <c r="C10" s="3"/>
      <c r="E10" s="2">
        <f t="shared" si="0"/>
        <v>1</v>
      </c>
      <c r="F10" s="1" t="s">
        <v>286</v>
      </c>
      <c r="G10" s="2">
        <f>HLOOKUP(F10,Tabela1[[#Headers],[#Data],[APEC]:[ID]],$G$3+1)</f>
        <v>0</v>
      </c>
      <c r="H10" s="1" t="s">
        <v>320</v>
      </c>
    </row>
    <row r="11" spans="1:8" x14ac:dyDescent="0.25">
      <c r="A11" s="4" t="str">
        <f>IFERROR(VLOOKUP(6,$E$4:$G$35,2,0),"")</f>
        <v>G20</v>
      </c>
      <c r="B11" s="3" t="str">
        <f t="shared" si="1"/>
        <v>- Grupo dos Vinte</v>
      </c>
      <c r="C11" s="3"/>
      <c r="E11" s="2">
        <f t="shared" si="0"/>
        <v>1</v>
      </c>
      <c r="F11" s="1" t="s">
        <v>283</v>
      </c>
      <c r="G11" s="2">
        <f>HLOOKUP(F11,Tabela1[[#Headers],[#Data],[APEC]:[ID]],$G$3+1)</f>
        <v>0</v>
      </c>
      <c r="H11" s="1" t="s">
        <v>304</v>
      </c>
    </row>
    <row r="12" spans="1:8" x14ac:dyDescent="0.25">
      <c r="A12" s="4" t="str">
        <f>IFERROR(VLOOKUP(7,$E$4:$G$35,2,0),"")</f>
        <v>NAFTA</v>
      </c>
      <c r="B12" s="3" t="str">
        <f t="shared" si="1"/>
        <v>- Tratado Norte Americano de Livre Comércio</v>
      </c>
      <c r="C12" s="3"/>
      <c r="E12" s="2">
        <f t="shared" si="0"/>
        <v>1</v>
      </c>
      <c r="F12" s="1" t="s">
        <v>295</v>
      </c>
      <c r="G12" s="2">
        <f>HLOOKUP(F12,Tabela1[[#Headers],[#Data],[APEC]:[ID]],$G$3+1)</f>
        <v>0</v>
      </c>
      <c r="H12" s="1" t="s">
        <v>321</v>
      </c>
    </row>
    <row r="13" spans="1:8" x14ac:dyDescent="0.25">
      <c r="A13" s="4" t="str">
        <f>IFERROR(VLOOKUP(8,$E$4:$G$35,2,0),"")</f>
        <v>OCDE</v>
      </c>
      <c r="B13" s="3" t="str">
        <f t="shared" si="1"/>
        <v>- Organização para a Cooperação e Desenvolvimento Econômico</v>
      </c>
      <c r="C13" s="3"/>
      <c r="E13" s="2">
        <f t="shared" si="0"/>
        <v>2</v>
      </c>
      <c r="F13" s="1" t="s">
        <v>268</v>
      </c>
      <c r="G13" s="2">
        <f>HLOOKUP(F13,Tabela1[[#Headers],[#Data],[APEC]:[ID]],$G$3+1)</f>
        <v>1</v>
      </c>
      <c r="H13" s="1" t="s">
        <v>305</v>
      </c>
    </row>
    <row r="14" spans="1:8" x14ac:dyDescent="0.25">
      <c r="A14" s="4" t="str">
        <f>IFERROR(VLOOKUP(9,$E$4:$G$35,2,0),"")</f>
        <v>OEA</v>
      </c>
      <c r="B14" s="3" t="str">
        <f t="shared" si="1"/>
        <v>- Organização dos Estados Americanos</v>
      </c>
      <c r="C14" s="3"/>
      <c r="E14" s="2">
        <f t="shared" si="0"/>
        <v>3</v>
      </c>
      <c r="F14" s="1" t="s">
        <v>279</v>
      </c>
      <c r="G14" s="2">
        <f>HLOOKUP(F14,Tabela1[[#Headers],[#Data],[APEC]:[ID]],$G$3+1)</f>
        <v>1</v>
      </c>
      <c r="H14" s="1" t="s">
        <v>306</v>
      </c>
    </row>
    <row r="15" spans="1:8" x14ac:dyDescent="0.25">
      <c r="A15" s="4" t="str">
        <f>IFERROR(VLOOKUP(10,$E$4:$G$35,2,0),"")</f>
        <v>OMC</v>
      </c>
      <c r="B15" s="3" t="str">
        <f t="shared" si="1"/>
        <v>- Organização Mundial do Comércio</v>
      </c>
      <c r="C15" s="3"/>
      <c r="E15" s="2">
        <f t="shared" si="0"/>
        <v>3</v>
      </c>
      <c r="F15" s="1" t="s">
        <v>290</v>
      </c>
      <c r="G15" s="2">
        <f>HLOOKUP(F15,Tabela1[[#Headers],[#Data],[APEC]:[ID]],$G$3+1)</f>
        <v>0</v>
      </c>
      <c r="H15" s="1" t="s">
        <v>322</v>
      </c>
    </row>
    <row r="16" spans="1:8" x14ac:dyDescent="0.25">
      <c r="A16" s="4" t="str">
        <f>IFERROR(VLOOKUP(11,$E$4:$G$35,2,0),"")</f>
        <v>ONU</v>
      </c>
      <c r="B16" s="3" t="str">
        <f t="shared" si="1"/>
        <v>- Organização das Nações Unidas</v>
      </c>
      <c r="C16" s="3"/>
      <c r="E16" s="2">
        <f t="shared" si="0"/>
        <v>3</v>
      </c>
      <c r="F16" s="1" t="s">
        <v>288</v>
      </c>
      <c r="G16" s="2">
        <f>HLOOKUP(F16,Tabela1[[#Headers],[#Data],[APEC]:[ID]],$G$3+1)</f>
        <v>0</v>
      </c>
      <c r="H16" s="1" t="s">
        <v>307</v>
      </c>
    </row>
    <row r="17" spans="1:8" x14ac:dyDescent="0.25">
      <c r="A17" s="4" t="str">
        <f>IFERROR(VLOOKUP(12,$E$4:$G$35,2,0),"")</f>
        <v>OTAN</v>
      </c>
      <c r="B17" s="3" t="str">
        <f t="shared" si="1"/>
        <v>- Organização do Tratado do Atlântico Norte</v>
      </c>
      <c r="C17" s="3"/>
      <c r="E17" s="2">
        <f t="shared" si="0"/>
        <v>4</v>
      </c>
      <c r="F17" s="1" t="s">
        <v>269</v>
      </c>
      <c r="G17" s="2">
        <f>HLOOKUP(F17,Tabela1[[#Headers],[#Data],[APEC]:[ID]],$G$3+1)</f>
        <v>1</v>
      </c>
      <c r="H17" s="1" t="s">
        <v>308</v>
      </c>
    </row>
    <row r="18" spans="1:8" x14ac:dyDescent="0.25">
      <c r="A18" s="4" t="str">
        <f>IFERROR(VLOOKUP(13,$E$4:$G$35,2,0),"")</f>
        <v/>
      </c>
      <c r="B18" s="3" t="str">
        <f t="shared" si="1"/>
        <v/>
      </c>
      <c r="C18" s="3"/>
      <c r="E18" s="2">
        <f t="shared" si="0"/>
        <v>5</v>
      </c>
      <c r="F18" s="1" t="s">
        <v>274</v>
      </c>
      <c r="G18" s="2">
        <f>HLOOKUP(F18,Tabela1[[#Headers],[#Data],[APEC]:[ID]],$G$3+1)</f>
        <v>1</v>
      </c>
      <c r="H18" s="1" t="s">
        <v>323</v>
      </c>
    </row>
    <row r="19" spans="1:8" x14ac:dyDescent="0.25">
      <c r="A19" s="4" t="str">
        <f>IFERROR(VLOOKUP(14,$E$4:$G$35,2,0),"")</f>
        <v/>
      </c>
      <c r="B19" s="3" t="str">
        <f t="shared" si="1"/>
        <v/>
      </c>
      <c r="C19" s="3"/>
      <c r="E19" s="2">
        <f t="shared" si="0"/>
        <v>6</v>
      </c>
      <c r="F19" s="1" t="s">
        <v>273</v>
      </c>
      <c r="G19" s="2">
        <f>HLOOKUP(F19,Tabela1[[#Headers],[#Data],[APEC]:[ID]],$G$3+1)</f>
        <v>1</v>
      </c>
      <c r="H19" s="1" t="s">
        <v>324</v>
      </c>
    </row>
    <row r="20" spans="1:8" x14ac:dyDescent="0.25">
      <c r="A20" s="4" t="str">
        <f>IFERROR(VLOOKUP(15,$E$4:$G$35,2,0),"")</f>
        <v/>
      </c>
      <c r="B20" s="3" t="str">
        <f t="shared" si="1"/>
        <v/>
      </c>
      <c r="C20" s="3"/>
      <c r="E20" s="2">
        <f t="shared" si="0"/>
        <v>6</v>
      </c>
      <c r="F20" s="1" t="s">
        <v>297</v>
      </c>
      <c r="G20" s="2">
        <f>HLOOKUP(F20,Tabela1[[#Headers],[#Data],[APEC]:[ID]],$G$3+1)</f>
        <v>0</v>
      </c>
      <c r="H20" s="1" t="s">
        <v>325</v>
      </c>
    </row>
    <row r="21" spans="1:8" x14ac:dyDescent="0.25">
      <c r="A21" s="4" t="str">
        <f>IFERROR(VLOOKUP(16,$E$4:$G$35,2,0),"")</f>
        <v/>
      </c>
      <c r="B21" s="3" t="str">
        <f t="shared" si="1"/>
        <v/>
      </c>
      <c r="C21" s="3"/>
      <c r="E21" s="2">
        <f t="shared" si="0"/>
        <v>6</v>
      </c>
      <c r="F21" s="1" t="s">
        <v>287</v>
      </c>
      <c r="G21" s="2">
        <f>HLOOKUP(F21,Tabela1[[#Headers],[#Data],[APEC]:[ID]],$G$3+1)</f>
        <v>0</v>
      </c>
      <c r="H21" s="1" t="s">
        <v>326</v>
      </c>
    </row>
    <row r="22" spans="1:8" x14ac:dyDescent="0.25">
      <c r="A22" s="4" t="str">
        <f>IFERROR(VLOOKUP(17,$E$4:$G$35,2,0),"")</f>
        <v/>
      </c>
      <c r="B22" s="3" t="str">
        <f t="shared" si="1"/>
        <v/>
      </c>
      <c r="C22" s="3"/>
      <c r="E22" s="2">
        <f t="shared" si="0"/>
        <v>6</v>
      </c>
      <c r="F22" s="1" t="s">
        <v>272</v>
      </c>
      <c r="G22" s="2">
        <f>HLOOKUP(F22,Tabela1[[#Headers],[#Data],[APEC]:[ID]],$G$3+1)</f>
        <v>0</v>
      </c>
      <c r="H22" s="1" t="s">
        <v>327</v>
      </c>
    </row>
    <row r="23" spans="1:8" x14ac:dyDescent="0.25">
      <c r="A23" s="4" t="str">
        <f>IFERROR(VLOOKUP(18,$E$4:$G$35,2,0),"")</f>
        <v/>
      </c>
      <c r="B23" s="3" t="str">
        <f t="shared" si="1"/>
        <v/>
      </c>
      <c r="C23" s="3"/>
      <c r="E23" s="2">
        <f t="shared" si="0"/>
        <v>7</v>
      </c>
      <c r="F23" s="1" t="s">
        <v>281</v>
      </c>
      <c r="G23" s="2">
        <f>HLOOKUP(F23,Tabela1[[#Headers],[#Data],[APEC]:[ID]],$G$3+1)</f>
        <v>1</v>
      </c>
      <c r="H23" s="1" t="s">
        <v>328</v>
      </c>
    </row>
    <row r="24" spans="1:8" x14ac:dyDescent="0.25">
      <c r="A24" s="4" t="str">
        <f>IFERROR(VLOOKUP(19,$E$4:$G$35,2,0),"")</f>
        <v/>
      </c>
      <c r="B24" s="3" t="str">
        <f t="shared" si="1"/>
        <v/>
      </c>
      <c r="C24" s="3"/>
      <c r="E24" s="2">
        <f t="shared" si="0"/>
        <v>8</v>
      </c>
      <c r="F24" s="1" t="s">
        <v>300</v>
      </c>
      <c r="G24" s="2">
        <f>HLOOKUP(F24,Tabela1[[#Headers],[#Data],[APEC]:[ID]],$G$3+1)</f>
        <v>1</v>
      </c>
      <c r="H24" s="1" t="s">
        <v>319</v>
      </c>
    </row>
    <row r="25" spans="1:8" x14ac:dyDescent="0.25">
      <c r="A25" s="4" t="str">
        <f>IFERROR(VLOOKUP(20,$E$4:$G$35,2,0),"")</f>
        <v/>
      </c>
      <c r="B25" s="3" t="str">
        <f t="shared" si="1"/>
        <v/>
      </c>
      <c r="C25" s="3"/>
      <c r="E25" s="2">
        <f t="shared" si="0"/>
        <v>9</v>
      </c>
      <c r="F25" s="1" t="s">
        <v>277</v>
      </c>
      <c r="G25" s="2">
        <f>HLOOKUP(F25,Tabela1[[#Headers],[#Data],[APEC]:[ID]],$G$3+1)</f>
        <v>1</v>
      </c>
      <c r="H25" s="1" t="s">
        <v>318</v>
      </c>
    </row>
    <row r="26" spans="1:8" x14ac:dyDescent="0.25">
      <c r="A26" s="5"/>
      <c r="E26" s="2">
        <f t="shared" si="0"/>
        <v>10</v>
      </c>
      <c r="F26" s="1" t="s">
        <v>270</v>
      </c>
      <c r="G26" s="2">
        <f>HLOOKUP(F26,Tabela1[[#Headers],[#Data],[APEC]:[ID]],$G$3+1)</f>
        <v>1</v>
      </c>
      <c r="H26" s="1" t="s">
        <v>317</v>
      </c>
    </row>
    <row r="27" spans="1:8" x14ac:dyDescent="0.25">
      <c r="E27" s="2">
        <f t="shared" si="0"/>
        <v>11</v>
      </c>
      <c r="F27" s="1" t="s">
        <v>267</v>
      </c>
      <c r="G27" s="2">
        <f>HLOOKUP(F27,Tabela1[[#Headers],[#Data],[APEC]:[ID]],$G$3+1)</f>
        <v>1</v>
      </c>
      <c r="H27" s="1" t="s">
        <v>316</v>
      </c>
    </row>
    <row r="28" spans="1:8" x14ac:dyDescent="0.25">
      <c r="E28" s="2">
        <f t="shared" si="0"/>
        <v>11</v>
      </c>
      <c r="F28" s="1" t="s">
        <v>278</v>
      </c>
      <c r="G28" s="2">
        <f>HLOOKUP(F28,Tabela1[[#Headers],[#Data],[APEC]:[ID]],$G$3+1)</f>
        <v>0</v>
      </c>
      <c r="H28" s="1" t="s">
        <v>315</v>
      </c>
    </row>
    <row r="29" spans="1:8" x14ac:dyDescent="0.25">
      <c r="E29" s="2">
        <f t="shared" si="0"/>
        <v>12</v>
      </c>
      <c r="F29" s="1" t="s">
        <v>289</v>
      </c>
      <c r="G29" s="2">
        <f>HLOOKUP(F29,Tabela1[[#Headers],[#Data],[APEC]:[ID]],$G$3+1)</f>
        <v>1</v>
      </c>
      <c r="H29" s="1" t="s">
        <v>314</v>
      </c>
    </row>
    <row r="30" spans="1:8" x14ac:dyDescent="0.25">
      <c r="E30" s="2">
        <f t="shared" si="0"/>
        <v>12</v>
      </c>
      <c r="F30" s="1" t="s">
        <v>285</v>
      </c>
      <c r="G30" s="2">
        <f>HLOOKUP(F30,Tabela1[[#Headers],[#Data],[APEC]:[ID]],$G$3+1)</f>
        <v>0</v>
      </c>
      <c r="H30" s="1" t="s">
        <v>329</v>
      </c>
    </row>
    <row r="31" spans="1:8" x14ac:dyDescent="0.25">
      <c r="E31" s="2">
        <f t="shared" si="0"/>
        <v>12</v>
      </c>
      <c r="F31" s="1" t="s">
        <v>284</v>
      </c>
      <c r="G31" s="2">
        <f>HLOOKUP(F31,Tabela1[[#Headers],[#Data],[APEC]:[ID]],$G$3+1)</f>
        <v>0</v>
      </c>
      <c r="H31" s="1" t="s">
        <v>330</v>
      </c>
    </row>
    <row r="32" spans="1:8" x14ac:dyDescent="0.25">
      <c r="E32" s="2">
        <f t="shared" si="0"/>
        <v>12</v>
      </c>
      <c r="F32" s="1" t="s">
        <v>271</v>
      </c>
      <c r="G32" s="2">
        <f>HLOOKUP(F32,Tabela1[[#Headers],[#Data],[APEC]:[ID]],$G$3+1)</f>
        <v>0</v>
      </c>
      <c r="H32" s="1" t="s">
        <v>313</v>
      </c>
    </row>
    <row r="33" spans="5:8" x14ac:dyDescent="0.25">
      <c r="E33" s="2">
        <f t="shared" si="0"/>
        <v>12</v>
      </c>
      <c r="F33" s="1" t="s">
        <v>294</v>
      </c>
      <c r="G33" s="2">
        <f>HLOOKUP(F33,Tabela1[[#Headers],[#Data],[APEC]:[ID]],$G$3+1)</f>
        <v>0</v>
      </c>
      <c r="H33" s="1" t="s">
        <v>331</v>
      </c>
    </row>
    <row r="34" spans="5:8" x14ac:dyDescent="0.25">
      <c r="E34" s="2">
        <f t="shared" si="0"/>
        <v>12</v>
      </c>
      <c r="F34" s="1" t="s">
        <v>293</v>
      </c>
      <c r="G34" s="2">
        <f>HLOOKUP(F34,Tabela1[[#Headers],[#Data],[APEC]:[ID]],$G$3+1)</f>
        <v>0</v>
      </c>
      <c r="H34" s="1" t="s">
        <v>332</v>
      </c>
    </row>
    <row r="35" spans="5:8" x14ac:dyDescent="0.25">
      <c r="E35" s="2">
        <f t="shared" si="0"/>
        <v>12</v>
      </c>
      <c r="F35" s="1" t="s">
        <v>302</v>
      </c>
      <c r="G35" s="2">
        <f>HLOOKUP(F35,Tabela1[[#Headers],[#Data],[APEC]:[ID]],$G$3+1)</f>
        <v>0</v>
      </c>
      <c r="H35" s="1" t="s">
        <v>276</v>
      </c>
    </row>
  </sheetData>
  <sheetProtection algorithmName="SHA-512" hashValue="23DKtYWamVTThrl8f73k2+N9lqzXGDeo2L5MJ5Fmadi1iInVU90JJgyN0fvw7E8UukMUHiuNa5UOsOJ1sumIjA==" saltValue="qeS6vL1tcF5ppaOBMtZaCw==" spinCount="100000" sheet="1" objects="1" scenarios="1"/>
  <mergeCells count="1">
    <mergeCell ref="A5:B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Dados!$A$2:$A$260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9"/>
  <sheetViews>
    <sheetView showGridLines="0" workbookViewId="0">
      <selection activeCell="R2" sqref="R2"/>
    </sheetView>
  </sheetViews>
  <sheetFormatPr defaultRowHeight="15" x14ac:dyDescent="0.25"/>
  <cols>
    <col min="1" max="1" width="8.85546875" style="1" customWidth="1"/>
    <col min="2" max="2" width="0" style="1" hidden="1" customWidth="1"/>
    <col min="3" max="3" width="10.5703125" style="1" customWidth="1"/>
    <col min="4" max="4" width="28.7109375" style="1" customWidth="1"/>
    <col min="5" max="5" width="11.85546875" style="1" customWidth="1"/>
    <col min="6" max="7" width="9.140625" style="1"/>
    <col min="8" max="8" width="0" style="1" hidden="1" customWidth="1"/>
    <col min="9" max="9" width="15.28515625" style="1" hidden="1" customWidth="1"/>
    <col min="10" max="12" width="9.140625" style="1" hidden="1" customWidth="1"/>
    <col min="13" max="13" width="34.28515625" style="1" hidden="1" customWidth="1"/>
    <col min="14" max="14" width="9.140625" style="1" hidden="1" customWidth="1"/>
    <col min="15" max="15" width="0" style="1" hidden="1" customWidth="1"/>
    <col min="16" max="16384" width="9.140625" style="1"/>
  </cols>
  <sheetData>
    <row r="1" spans="1:14" ht="53.25" customHeight="1" x14ac:dyDescent="0.25"/>
    <row r="2" spans="1:14" x14ac:dyDescent="0.25">
      <c r="A2" s="7"/>
      <c r="B2" s="7"/>
      <c r="C2" s="7"/>
      <c r="D2" s="7"/>
      <c r="E2" s="7"/>
    </row>
    <row r="3" spans="1:14" x14ac:dyDescent="0.25">
      <c r="A3" s="7"/>
      <c r="B3" s="7"/>
      <c r="C3" s="8" t="s">
        <v>334</v>
      </c>
      <c r="D3" s="6" t="s">
        <v>271</v>
      </c>
      <c r="E3" s="7"/>
      <c r="L3" s="1">
        <v>0</v>
      </c>
      <c r="M3" s="1">
        <f>VLOOKUP(D3,I4:J34,2,0)</f>
        <v>28</v>
      </c>
    </row>
    <row r="4" spans="1:14" x14ac:dyDescent="0.25">
      <c r="A4" s="7"/>
      <c r="B4" s="7"/>
      <c r="C4" s="7"/>
      <c r="D4" s="7"/>
      <c r="E4" s="7"/>
      <c r="I4" s="1" t="s">
        <v>291</v>
      </c>
      <c r="J4" s="1">
        <v>1</v>
      </c>
      <c r="L4" s="1">
        <f t="shared" ref="L4:L67" si="0">IF(N4=0,L3,L3+1)</f>
        <v>0</v>
      </c>
      <c r="M4" s="1" t="s">
        <v>1</v>
      </c>
      <c r="N4" s="1">
        <f>VLOOKUP(M4,Tabela1[],$M$3+1,0)</f>
        <v>0</v>
      </c>
    </row>
    <row r="5" spans="1:14" x14ac:dyDescent="0.25">
      <c r="A5" s="28" t="str">
        <f>VLOOKUP(D3,País!F5:H35,3,0)</f>
        <v>União Europeia</v>
      </c>
      <c r="B5" s="28"/>
      <c r="C5" s="28"/>
      <c r="D5" s="28"/>
      <c r="E5" s="28"/>
      <c r="I5" s="1" t="s">
        <v>282</v>
      </c>
      <c r="J5" s="1">
        <v>2</v>
      </c>
      <c r="L5" s="1">
        <f t="shared" si="0"/>
        <v>0</v>
      </c>
      <c r="M5" s="1" t="s">
        <v>2</v>
      </c>
      <c r="N5" s="1">
        <f>VLOOKUP(M5,Tabela1[],$M$3+1,0)</f>
        <v>0</v>
      </c>
    </row>
    <row r="6" spans="1:14" x14ac:dyDescent="0.25">
      <c r="A6" s="7"/>
      <c r="B6" s="7"/>
      <c r="C6" s="7"/>
      <c r="D6" s="7"/>
      <c r="E6" s="7"/>
      <c r="I6" s="1" t="s">
        <v>275</v>
      </c>
      <c r="J6" s="1">
        <v>3</v>
      </c>
      <c r="L6" s="1">
        <f t="shared" si="0"/>
        <v>0</v>
      </c>
      <c r="M6" s="1" t="s">
        <v>3</v>
      </c>
      <c r="N6" s="1">
        <f>VLOOKUP(M6,Tabela1[],$M$3+1,0)</f>
        <v>0</v>
      </c>
    </row>
    <row r="7" spans="1:14" x14ac:dyDescent="0.25">
      <c r="A7" s="7"/>
      <c r="B7" s="7"/>
      <c r="C7" s="8">
        <f>N263</f>
        <v>28</v>
      </c>
      <c r="D7" s="7" t="s">
        <v>335</v>
      </c>
      <c r="E7" s="7"/>
      <c r="I7" s="1" t="s">
        <v>292</v>
      </c>
      <c r="J7" s="1">
        <v>4</v>
      </c>
      <c r="L7" s="1">
        <f t="shared" si="0"/>
        <v>0</v>
      </c>
      <c r="M7" s="1" t="s">
        <v>4</v>
      </c>
      <c r="N7" s="1">
        <f>VLOOKUP(M7,Tabela1[],$M$3+1,0)</f>
        <v>0</v>
      </c>
    </row>
    <row r="8" spans="1:14" x14ac:dyDescent="0.25">
      <c r="A8" s="7"/>
      <c r="B8" s="7"/>
      <c r="C8" s="7"/>
      <c r="D8" s="7"/>
      <c r="E8" s="7"/>
      <c r="I8" s="1" t="s">
        <v>296</v>
      </c>
      <c r="J8" s="1">
        <v>5</v>
      </c>
      <c r="L8" s="1">
        <f t="shared" si="0"/>
        <v>0</v>
      </c>
      <c r="M8" s="1" t="s">
        <v>5</v>
      </c>
      <c r="N8" s="1">
        <f>VLOOKUP(M8,Tabela1[],$M$3+1,0)</f>
        <v>0</v>
      </c>
    </row>
    <row r="9" spans="1:14" x14ac:dyDescent="0.25">
      <c r="A9" s="7"/>
      <c r="B9" s="7"/>
      <c r="C9" s="28" t="s">
        <v>336</v>
      </c>
      <c r="D9" s="28"/>
      <c r="E9" s="7"/>
      <c r="I9" s="1" t="s">
        <v>286</v>
      </c>
      <c r="J9" s="1">
        <v>6</v>
      </c>
      <c r="L9" s="1">
        <f t="shared" si="0"/>
        <v>1</v>
      </c>
      <c r="M9" s="1" t="s">
        <v>6</v>
      </c>
      <c r="N9" s="1">
        <f>VLOOKUP(M9,Tabela1[],$M$3+1,0)</f>
        <v>1</v>
      </c>
    </row>
    <row r="10" spans="1:14" x14ac:dyDescent="0.25">
      <c r="A10" s="7"/>
      <c r="B10" s="7">
        <v>1</v>
      </c>
      <c r="C10" s="7"/>
      <c r="D10" s="7" t="str">
        <f t="shared" ref="D10:D73" si="1">IFERROR(VLOOKUP(B10,L4:M262,2,0),"")</f>
        <v>Alemanha</v>
      </c>
      <c r="E10" s="7"/>
      <c r="I10" s="1" t="s">
        <v>283</v>
      </c>
      <c r="J10" s="1">
        <v>7</v>
      </c>
      <c r="L10" s="1">
        <f t="shared" si="0"/>
        <v>1</v>
      </c>
      <c r="M10" s="1" t="s">
        <v>7</v>
      </c>
      <c r="N10" s="1">
        <f>VLOOKUP(M10,Tabela1[],$M$3+1,0)</f>
        <v>0</v>
      </c>
    </row>
    <row r="11" spans="1:14" x14ac:dyDescent="0.25">
      <c r="A11" s="7"/>
      <c r="B11" s="7">
        <v>2</v>
      </c>
      <c r="C11" s="7"/>
      <c r="D11" s="7" t="str">
        <f t="shared" si="1"/>
        <v>Áustria</v>
      </c>
      <c r="E11" s="7"/>
      <c r="I11" s="1" t="s">
        <v>295</v>
      </c>
      <c r="J11" s="1">
        <v>8</v>
      </c>
      <c r="L11" s="1">
        <f t="shared" si="0"/>
        <v>1</v>
      </c>
      <c r="M11" s="1" t="s">
        <v>8</v>
      </c>
      <c r="N11" s="1">
        <f>VLOOKUP(M11,Tabela1[],$M$3+1,0)</f>
        <v>0</v>
      </c>
    </row>
    <row r="12" spans="1:14" x14ac:dyDescent="0.25">
      <c r="A12" s="7"/>
      <c r="B12" s="7">
        <v>3</v>
      </c>
      <c r="C12" s="7"/>
      <c r="D12" s="7" t="str">
        <f t="shared" si="1"/>
        <v>Bélgica</v>
      </c>
      <c r="E12" s="7"/>
      <c r="I12" s="1" t="s">
        <v>268</v>
      </c>
      <c r="J12" s="1">
        <v>9</v>
      </c>
      <c r="L12" s="1">
        <f t="shared" si="0"/>
        <v>1</v>
      </c>
      <c r="M12" s="1" t="s">
        <v>9</v>
      </c>
      <c r="N12" s="1">
        <f>VLOOKUP(M12,Tabela1[],$M$3+1,0)</f>
        <v>0</v>
      </c>
    </row>
    <row r="13" spans="1:14" x14ac:dyDescent="0.25">
      <c r="A13" s="7"/>
      <c r="B13" s="7">
        <v>4</v>
      </c>
      <c r="C13" s="7"/>
      <c r="D13" s="7" t="str">
        <f t="shared" si="1"/>
        <v>Bulgária</v>
      </c>
      <c r="E13" s="7"/>
      <c r="I13" s="1" t="s">
        <v>279</v>
      </c>
      <c r="J13" s="1">
        <v>10</v>
      </c>
      <c r="L13" s="1">
        <f t="shared" si="0"/>
        <v>1</v>
      </c>
      <c r="M13" s="1" t="s">
        <v>10</v>
      </c>
      <c r="N13" s="1">
        <f>VLOOKUP(M13,Tabela1[],$M$3+1,0)</f>
        <v>0</v>
      </c>
    </row>
    <row r="14" spans="1:14" x14ac:dyDescent="0.25">
      <c r="A14" s="7"/>
      <c r="B14" s="7">
        <v>5</v>
      </c>
      <c r="C14" s="7"/>
      <c r="D14" s="7" t="str">
        <f t="shared" si="1"/>
        <v>Chipre</v>
      </c>
      <c r="E14" s="7"/>
      <c r="I14" s="1" t="s">
        <v>290</v>
      </c>
      <c r="J14" s="1">
        <v>11</v>
      </c>
      <c r="L14" s="1">
        <f t="shared" si="0"/>
        <v>1</v>
      </c>
      <c r="M14" s="1" t="s">
        <v>11</v>
      </c>
      <c r="N14" s="1">
        <f>VLOOKUP(M14,Tabela1[],$M$3+1,0)</f>
        <v>0</v>
      </c>
    </row>
    <row r="15" spans="1:14" x14ac:dyDescent="0.25">
      <c r="A15" s="7"/>
      <c r="B15" s="7">
        <v>6</v>
      </c>
      <c r="C15" s="7"/>
      <c r="D15" s="7" t="str">
        <f t="shared" si="1"/>
        <v>Croácia</v>
      </c>
      <c r="E15" s="7"/>
      <c r="I15" s="1" t="s">
        <v>288</v>
      </c>
      <c r="J15" s="1">
        <v>12</v>
      </c>
      <c r="L15" s="1">
        <f t="shared" si="0"/>
        <v>1</v>
      </c>
      <c r="M15" s="1" t="s">
        <v>12</v>
      </c>
      <c r="N15" s="1">
        <f>VLOOKUP(M15,Tabela1[],$M$3+1,0)</f>
        <v>0</v>
      </c>
    </row>
    <row r="16" spans="1:14" x14ac:dyDescent="0.25">
      <c r="A16" s="7"/>
      <c r="B16" s="7">
        <v>7</v>
      </c>
      <c r="C16" s="7"/>
      <c r="D16" s="7" t="str">
        <f t="shared" si="1"/>
        <v>Dinamarca</v>
      </c>
      <c r="E16" s="7"/>
      <c r="I16" s="1" t="s">
        <v>269</v>
      </c>
      <c r="J16" s="1">
        <v>13</v>
      </c>
      <c r="L16" s="1">
        <f t="shared" si="0"/>
        <v>1</v>
      </c>
      <c r="M16" s="1" t="s">
        <v>13</v>
      </c>
      <c r="N16" s="1">
        <f>VLOOKUP(M16,Tabela1[],$M$3+1,0)</f>
        <v>0</v>
      </c>
    </row>
    <row r="17" spans="1:14" x14ac:dyDescent="0.25">
      <c r="A17" s="7"/>
      <c r="B17" s="7">
        <v>8</v>
      </c>
      <c r="C17" s="7"/>
      <c r="D17" s="7" t="str">
        <f t="shared" si="1"/>
        <v>Eslováquia</v>
      </c>
      <c r="E17" s="7"/>
      <c r="I17" s="1" t="s">
        <v>273</v>
      </c>
      <c r="J17" s="1">
        <v>14</v>
      </c>
      <c r="L17" s="1">
        <f t="shared" si="0"/>
        <v>1</v>
      </c>
      <c r="M17" s="1" t="s">
        <v>14</v>
      </c>
      <c r="N17" s="1">
        <f>VLOOKUP(M17,Tabela1[],$M$3+1,0)</f>
        <v>0</v>
      </c>
    </row>
    <row r="18" spans="1:14" x14ac:dyDescent="0.25">
      <c r="A18" s="7"/>
      <c r="B18" s="7">
        <v>9</v>
      </c>
      <c r="C18" s="7"/>
      <c r="D18" s="7" t="str">
        <f t="shared" si="1"/>
        <v>Eslovênia</v>
      </c>
      <c r="E18" s="7"/>
      <c r="I18" s="1" t="s">
        <v>274</v>
      </c>
      <c r="J18" s="1">
        <v>15</v>
      </c>
      <c r="L18" s="1">
        <f t="shared" si="0"/>
        <v>1</v>
      </c>
      <c r="M18" s="1" t="s">
        <v>15</v>
      </c>
      <c r="N18" s="1">
        <f>VLOOKUP(M18,Tabela1[],$M$3+1,0)</f>
        <v>0</v>
      </c>
    </row>
    <row r="19" spans="1:14" x14ac:dyDescent="0.25">
      <c r="A19" s="7"/>
      <c r="B19" s="7">
        <v>10</v>
      </c>
      <c r="C19" s="7"/>
      <c r="D19" s="7" t="str">
        <f t="shared" si="1"/>
        <v>Espanha</v>
      </c>
      <c r="E19" s="7"/>
      <c r="I19" s="1" t="s">
        <v>297</v>
      </c>
      <c r="J19" s="1">
        <v>16</v>
      </c>
      <c r="L19" s="1">
        <f t="shared" si="0"/>
        <v>1</v>
      </c>
      <c r="M19" s="1" t="s">
        <v>16</v>
      </c>
      <c r="N19" s="1">
        <f>VLOOKUP(M19,Tabela1[],$M$3+1,0)</f>
        <v>0</v>
      </c>
    </row>
    <row r="20" spans="1:14" x14ac:dyDescent="0.25">
      <c r="A20" s="7"/>
      <c r="B20" s="7">
        <v>11</v>
      </c>
      <c r="C20" s="7"/>
      <c r="D20" s="7" t="str">
        <f t="shared" si="1"/>
        <v>Estônia</v>
      </c>
      <c r="E20" s="7"/>
      <c r="I20" s="1" t="s">
        <v>287</v>
      </c>
      <c r="J20" s="1">
        <v>17</v>
      </c>
      <c r="L20" s="1">
        <f t="shared" si="0"/>
        <v>1</v>
      </c>
      <c r="M20" s="1" t="s">
        <v>17</v>
      </c>
      <c r="N20" s="1">
        <f>VLOOKUP(M20,Tabela1[],$M$3+1,0)</f>
        <v>0</v>
      </c>
    </row>
    <row r="21" spans="1:14" x14ac:dyDescent="0.25">
      <c r="A21" s="7"/>
      <c r="B21" s="7">
        <v>12</v>
      </c>
      <c r="C21" s="7"/>
      <c r="D21" s="7" t="str">
        <f t="shared" si="1"/>
        <v>Finlândia</v>
      </c>
      <c r="E21" s="7"/>
      <c r="I21" s="1" t="s">
        <v>272</v>
      </c>
      <c r="J21" s="1">
        <v>18</v>
      </c>
      <c r="L21" s="1">
        <f t="shared" si="0"/>
        <v>1</v>
      </c>
      <c r="M21" s="1" t="s">
        <v>18</v>
      </c>
      <c r="N21" s="1">
        <f>VLOOKUP(M21,Tabela1[],$M$3+1,0)</f>
        <v>0</v>
      </c>
    </row>
    <row r="22" spans="1:14" x14ac:dyDescent="0.25">
      <c r="A22" s="7"/>
      <c r="B22" s="7">
        <v>13</v>
      </c>
      <c r="C22" s="7"/>
      <c r="D22" s="7" t="str">
        <f t="shared" si="1"/>
        <v>França</v>
      </c>
      <c r="E22" s="7"/>
      <c r="I22" s="1" t="s">
        <v>281</v>
      </c>
      <c r="J22" s="1">
        <v>19</v>
      </c>
      <c r="L22" s="1">
        <f t="shared" si="0"/>
        <v>2</v>
      </c>
      <c r="M22" s="1" t="s">
        <v>19</v>
      </c>
      <c r="N22" s="1">
        <f>VLOOKUP(M22,Tabela1[],$M$3+1,0)</f>
        <v>1</v>
      </c>
    </row>
    <row r="23" spans="1:14" x14ac:dyDescent="0.25">
      <c r="A23" s="7"/>
      <c r="B23" s="7">
        <v>14</v>
      </c>
      <c r="C23" s="7"/>
      <c r="D23" s="7" t="str">
        <f t="shared" si="1"/>
        <v>Grécia</v>
      </c>
      <c r="E23" s="7"/>
      <c r="I23" s="1" t="s">
        <v>300</v>
      </c>
      <c r="J23" s="1">
        <v>20</v>
      </c>
      <c r="L23" s="1">
        <f t="shared" si="0"/>
        <v>2</v>
      </c>
      <c r="M23" s="1" t="s">
        <v>20</v>
      </c>
      <c r="N23" s="1">
        <f>VLOOKUP(M23,Tabela1[],$M$3+1,0)</f>
        <v>0</v>
      </c>
    </row>
    <row r="24" spans="1:14" x14ac:dyDescent="0.25">
      <c r="A24" s="7"/>
      <c r="B24" s="7">
        <v>15</v>
      </c>
      <c r="C24" s="7"/>
      <c r="D24" s="7" t="str">
        <f t="shared" si="1"/>
        <v>Holanda</v>
      </c>
      <c r="E24" s="7"/>
      <c r="I24" s="1" t="s">
        <v>277</v>
      </c>
      <c r="J24" s="1">
        <v>21</v>
      </c>
      <c r="L24" s="1">
        <f t="shared" si="0"/>
        <v>2</v>
      </c>
      <c r="M24" s="1" t="s">
        <v>21</v>
      </c>
      <c r="N24" s="1">
        <f>VLOOKUP(M24,Tabela1[],$M$3+1,0)</f>
        <v>0</v>
      </c>
    </row>
    <row r="25" spans="1:14" x14ac:dyDescent="0.25">
      <c r="A25" s="7"/>
      <c r="B25" s="7">
        <v>16</v>
      </c>
      <c r="C25" s="7"/>
      <c r="D25" s="7" t="str">
        <f t="shared" si="1"/>
        <v>Hungria</v>
      </c>
      <c r="E25" s="7"/>
      <c r="I25" s="1" t="s">
        <v>270</v>
      </c>
      <c r="J25" s="1">
        <v>22</v>
      </c>
      <c r="L25" s="1">
        <f t="shared" si="0"/>
        <v>2</v>
      </c>
      <c r="M25" s="1" t="s">
        <v>22</v>
      </c>
      <c r="N25" s="1">
        <f>VLOOKUP(M25,Tabela1[],$M$3+1,0)</f>
        <v>0</v>
      </c>
    </row>
    <row r="26" spans="1:14" x14ac:dyDescent="0.25">
      <c r="A26" s="7"/>
      <c r="B26" s="7">
        <v>17</v>
      </c>
      <c r="C26" s="7"/>
      <c r="D26" s="7" t="str">
        <f t="shared" si="1"/>
        <v>Irlanda</v>
      </c>
      <c r="E26" s="7"/>
      <c r="I26" s="1" t="s">
        <v>267</v>
      </c>
      <c r="J26" s="1">
        <v>23</v>
      </c>
      <c r="L26" s="1">
        <f t="shared" si="0"/>
        <v>2</v>
      </c>
      <c r="M26" s="1" t="s">
        <v>23</v>
      </c>
      <c r="N26" s="1">
        <f>VLOOKUP(M26,Tabela1[],$M$3+1,0)</f>
        <v>0</v>
      </c>
    </row>
    <row r="27" spans="1:14" x14ac:dyDescent="0.25">
      <c r="A27" s="7"/>
      <c r="B27" s="7">
        <v>18</v>
      </c>
      <c r="C27" s="7"/>
      <c r="D27" s="7" t="str">
        <f t="shared" si="1"/>
        <v>Itália</v>
      </c>
      <c r="E27" s="7"/>
      <c r="I27" s="1" t="s">
        <v>278</v>
      </c>
      <c r="J27" s="1">
        <v>24</v>
      </c>
      <c r="L27" s="1">
        <f t="shared" si="0"/>
        <v>2</v>
      </c>
      <c r="M27" s="1" t="s">
        <v>24</v>
      </c>
      <c r="N27" s="1">
        <f>VLOOKUP(M27,Tabela1[],$M$3+1,0)</f>
        <v>0</v>
      </c>
    </row>
    <row r="28" spans="1:14" x14ac:dyDescent="0.25">
      <c r="A28" s="7"/>
      <c r="B28" s="7">
        <v>19</v>
      </c>
      <c r="C28" s="7"/>
      <c r="D28" s="7" t="str">
        <f t="shared" si="1"/>
        <v>Letônia</v>
      </c>
      <c r="E28" s="7"/>
      <c r="I28" s="1" t="s">
        <v>289</v>
      </c>
      <c r="J28" s="1">
        <v>25</v>
      </c>
      <c r="L28" s="1">
        <f t="shared" si="0"/>
        <v>3</v>
      </c>
      <c r="M28" s="1" t="s">
        <v>25</v>
      </c>
      <c r="N28" s="1">
        <f>VLOOKUP(M28,Tabela1[],$M$3+1,0)</f>
        <v>1</v>
      </c>
    </row>
    <row r="29" spans="1:14" x14ac:dyDescent="0.25">
      <c r="A29" s="7"/>
      <c r="B29" s="7">
        <v>20</v>
      </c>
      <c r="C29" s="7"/>
      <c r="D29" s="7" t="str">
        <f t="shared" si="1"/>
        <v>Lituânia</v>
      </c>
      <c r="E29" s="7"/>
      <c r="I29" s="1" t="s">
        <v>285</v>
      </c>
      <c r="J29" s="1">
        <v>26</v>
      </c>
      <c r="L29" s="1">
        <f t="shared" si="0"/>
        <v>3</v>
      </c>
      <c r="M29" s="1" t="s">
        <v>26</v>
      </c>
      <c r="N29" s="1">
        <f>VLOOKUP(M29,Tabela1[],$M$3+1,0)</f>
        <v>0</v>
      </c>
    </row>
    <row r="30" spans="1:14" x14ac:dyDescent="0.25">
      <c r="A30" s="7"/>
      <c r="B30" s="7">
        <v>21</v>
      </c>
      <c r="C30" s="7"/>
      <c r="D30" s="7" t="str">
        <f t="shared" si="1"/>
        <v>Luxemburgo</v>
      </c>
      <c r="E30" s="7"/>
      <c r="I30" s="1" t="s">
        <v>284</v>
      </c>
      <c r="J30" s="1">
        <v>27</v>
      </c>
      <c r="L30" s="1">
        <f t="shared" si="0"/>
        <v>3</v>
      </c>
      <c r="M30" s="1" t="s">
        <v>27</v>
      </c>
      <c r="N30" s="1">
        <f>VLOOKUP(M30,Tabela1[],$M$3+1,0)</f>
        <v>0</v>
      </c>
    </row>
    <row r="31" spans="1:14" x14ac:dyDescent="0.25">
      <c r="A31" s="7"/>
      <c r="B31" s="7">
        <v>22</v>
      </c>
      <c r="C31" s="7"/>
      <c r="D31" s="7" t="str">
        <f t="shared" si="1"/>
        <v>Malta</v>
      </c>
      <c r="E31" s="7"/>
      <c r="I31" s="1" t="s">
        <v>271</v>
      </c>
      <c r="J31" s="1">
        <v>28</v>
      </c>
      <c r="L31" s="1">
        <f t="shared" si="0"/>
        <v>3</v>
      </c>
      <c r="M31" s="1" t="s">
        <v>28</v>
      </c>
      <c r="N31" s="1">
        <f>VLOOKUP(M31,Tabela1[],$M$3+1,0)</f>
        <v>0</v>
      </c>
    </row>
    <row r="32" spans="1:14" x14ac:dyDescent="0.25">
      <c r="A32" s="7"/>
      <c r="B32" s="7">
        <v>23</v>
      </c>
      <c r="C32" s="7"/>
      <c r="D32" s="7" t="str">
        <f t="shared" si="1"/>
        <v>Polônia</v>
      </c>
      <c r="E32" s="7"/>
      <c r="I32" s="1" t="s">
        <v>294</v>
      </c>
      <c r="J32" s="1">
        <v>29</v>
      </c>
      <c r="L32" s="1">
        <f t="shared" si="0"/>
        <v>3</v>
      </c>
      <c r="M32" s="1" t="s">
        <v>29</v>
      </c>
      <c r="N32" s="1">
        <f>VLOOKUP(M32,Tabela1[],$M$3+1,0)</f>
        <v>0</v>
      </c>
    </row>
    <row r="33" spans="1:14" x14ac:dyDescent="0.25">
      <c r="A33" s="7"/>
      <c r="B33" s="7">
        <v>24</v>
      </c>
      <c r="C33" s="7"/>
      <c r="D33" s="7" t="str">
        <f t="shared" si="1"/>
        <v>Portugal</v>
      </c>
      <c r="E33" s="7"/>
      <c r="I33" s="1" t="s">
        <v>293</v>
      </c>
      <c r="J33" s="1">
        <v>30</v>
      </c>
      <c r="L33" s="1">
        <f t="shared" si="0"/>
        <v>3</v>
      </c>
      <c r="M33" s="1" t="s">
        <v>30</v>
      </c>
      <c r="N33" s="1">
        <f>VLOOKUP(M33,Tabela1[],$M$3+1,0)</f>
        <v>0</v>
      </c>
    </row>
    <row r="34" spans="1:14" x14ac:dyDescent="0.25">
      <c r="A34" s="7"/>
      <c r="B34" s="7">
        <v>25</v>
      </c>
      <c r="C34" s="7"/>
      <c r="D34" s="7" t="str">
        <f t="shared" si="1"/>
        <v>Reino Unido</v>
      </c>
      <c r="E34" s="7"/>
      <c r="I34" s="1" t="s">
        <v>302</v>
      </c>
      <c r="J34" s="1">
        <v>31</v>
      </c>
      <c r="L34" s="1">
        <f t="shared" si="0"/>
        <v>3</v>
      </c>
      <c r="M34" s="1" t="s">
        <v>31</v>
      </c>
      <c r="N34" s="1">
        <f>VLOOKUP(M34,Tabela1[],$M$3+1,0)</f>
        <v>0</v>
      </c>
    </row>
    <row r="35" spans="1:14" x14ac:dyDescent="0.25">
      <c r="A35" s="7"/>
      <c r="B35" s="7">
        <v>26</v>
      </c>
      <c r="C35" s="7"/>
      <c r="D35" s="7" t="str">
        <f t="shared" si="1"/>
        <v>República Tcheca</v>
      </c>
      <c r="E35" s="7"/>
      <c r="L35" s="1">
        <f t="shared" si="0"/>
        <v>3</v>
      </c>
      <c r="M35" s="1" t="s">
        <v>32</v>
      </c>
      <c r="N35" s="1">
        <f>VLOOKUP(M35,Tabela1[],$M$3+1,0)</f>
        <v>0</v>
      </c>
    </row>
    <row r="36" spans="1:14" x14ac:dyDescent="0.25">
      <c r="A36" s="7"/>
      <c r="B36" s="7">
        <v>27</v>
      </c>
      <c r="C36" s="7"/>
      <c r="D36" s="7" t="str">
        <f t="shared" si="1"/>
        <v>Romênia</v>
      </c>
      <c r="E36" s="7"/>
      <c r="L36" s="1">
        <f t="shared" si="0"/>
        <v>3</v>
      </c>
      <c r="M36" s="1" t="s">
        <v>33</v>
      </c>
      <c r="N36" s="1">
        <f>VLOOKUP(M36,Tabela1[],$M$3+1,0)</f>
        <v>0</v>
      </c>
    </row>
    <row r="37" spans="1:14" x14ac:dyDescent="0.25">
      <c r="A37" s="7"/>
      <c r="B37" s="7">
        <v>28</v>
      </c>
      <c r="C37" s="7"/>
      <c r="D37" s="7" t="str">
        <f t="shared" si="1"/>
        <v>Suécia</v>
      </c>
      <c r="E37" s="7"/>
      <c r="L37" s="1">
        <f t="shared" si="0"/>
        <v>3</v>
      </c>
      <c r="M37" s="1" t="s">
        <v>34</v>
      </c>
      <c r="N37" s="1">
        <f>VLOOKUP(M37,Tabela1[],$M$3+1,0)</f>
        <v>0</v>
      </c>
    </row>
    <row r="38" spans="1:14" x14ac:dyDescent="0.25">
      <c r="A38" s="7"/>
      <c r="B38" s="7">
        <v>29</v>
      </c>
      <c r="C38" s="7"/>
      <c r="D38" s="7" t="str">
        <f t="shared" si="1"/>
        <v/>
      </c>
      <c r="E38" s="7"/>
      <c r="L38" s="1">
        <f t="shared" si="0"/>
        <v>4</v>
      </c>
      <c r="M38" s="1" t="s">
        <v>35</v>
      </c>
      <c r="N38" s="1">
        <f>VLOOKUP(M38,Tabela1[],$M$3+1,0)</f>
        <v>1</v>
      </c>
    </row>
    <row r="39" spans="1:14" x14ac:dyDescent="0.25">
      <c r="A39" s="7"/>
      <c r="B39" s="7">
        <v>30</v>
      </c>
      <c r="C39" s="7"/>
      <c r="D39" s="7" t="str">
        <f t="shared" si="1"/>
        <v/>
      </c>
      <c r="E39" s="7"/>
      <c r="L39" s="1">
        <f t="shared" si="0"/>
        <v>4</v>
      </c>
      <c r="M39" s="1" t="s">
        <v>36</v>
      </c>
      <c r="N39" s="1">
        <f>VLOOKUP(M39,Tabela1[],$M$3+1,0)</f>
        <v>0</v>
      </c>
    </row>
    <row r="40" spans="1:14" x14ac:dyDescent="0.25">
      <c r="A40" s="7"/>
      <c r="B40" s="7">
        <v>31</v>
      </c>
      <c r="C40" s="7"/>
      <c r="D40" s="7" t="str">
        <f t="shared" si="1"/>
        <v/>
      </c>
      <c r="E40" s="7"/>
      <c r="L40" s="1">
        <f t="shared" si="0"/>
        <v>4</v>
      </c>
      <c r="M40" s="1" t="s">
        <v>37</v>
      </c>
      <c r="N40" s="1">
        <f>VLOOKUP(M40,Tabela1[],$M$3+1,0)</f>
        <v>0</v>
      </c>
    </row>
    <row r="41" spans="1:14" x14ac:dyDescent="0.25">
      <c r="A41" s="7"/>
      <c r="B41" s="7">
        <v>32</v>
      </c>
      <c r="C41" s="7"/>
      <c r="D41" s="7" t="str">
        <f t="shared" si="1"/>
        <v/>
      </c>
      <c r="E41" s="7"/>
      <c r="L41" s="1">
        <f t="shared" si="0"/>
        <v>4</v>
      </c>
      <c r="M41" s="1" t="s">
        <v>38</v>
      </c>
      <c r="N41" s="1">
        <f>VLOOKUP(M41,Tabela1[],$M$3+1,0)</f>
        <v>0</v>
      </c>
    </row>
    <row r="42" spans="1:14" x14ac:dyDescent="0.25">
      <c r="A42" s="7"/>
      <c r="B42" s="7">
        <v>33</v>
      </c>
      <c r="C42" s="7"/>
      <c r="D42" s="7" t="str">
        <f t="shared" si="1"/>
        <v/>
      </c>
      <c r="E42" s="7"/>
      <c r="L42" s="1">
        <f t="shared" si="0"/>
        <v>4</v>
      </c>
      <c r="M42" s="1" t="s">
        <v>39</v>
      </c>
      <c r="N42" s="1">
        <f>VLOOKUP(M42,Tabela1[],$M$3+1,0)</f>
        <v>0</v>
      </c>
    </row>
    <row r="43" spans="1:14" x14ac:dyDescent="0.25">
      <c r="A43" s="7"/>
      <c r="B43" s="7">
        <v>34</v>
      </c>
      <c r="C43" s="7"/>
      <c r="D43" s="7" t="str">
        <f t="shared" si="1"/>
        <v/>
      </c>
      <c r="E43" s="7"/>
      <c r="L43" s="1">
        <f t="shared" si="0"/>
        <v>4</v>
      </c>
      <c r="M43" s="1" t="s">
        <v>40</v>
      </c>
      <c r="N43" s="1">
        <f>VLOOKUP(M43,Tabela1[],$M$3+1,0)</f>
        <v>0</v>
      </c>
    </row>
    <row r="44" spans="1:14" x14ac:dyDescent="0.25">
      <c r="A44" s="7"/>
      <c r="B44" s="7">
        <v>35</v>
      </c>
      <c r="C44" s="7"/>
      <c r="D44" s="7" t="str">
        <f t="shared" si="1"/>
        <v/>
      </c>
      <c r="E44" s="7"/>
      <c r="L44" s="1">
        <f t="shared" si="0"/>
        <v>4</v>
      </c>
      <c r="M44" s="1" t="s">
        <v>41</v>
      </c>
      <c r="N44" s="1">
        <f>VLOOKUP(M44,Tabela1[],$M$3+1,0)</f>
        <v>0</v>
      </c>
    </row>
    <row r="45" spans="1:14" x14ac:dyDescent="0.25">
      <c r="A45" s="7"/>
      <c r="B45" s="7">
        <v>36</v>
      </c>
      <c r="C45" s="7"/>
      <c r="D45" s="7" t="str">
        <f t="shared" si="1"/>
        <v/>
      </c>
      <c r="E45" s="7"/>
      <c r="L45" s="1">
        <f t="shared" si="0"/>
        <v>4</v>
      </c>
      <c r="M45" s="1" t="s">
        <v>42</v>
      </c>
      <c r="N45" s="1">
        <f>VLOOKUP(M45,Tabela1[],$M$3+1,0)</f>
        <v>0</v>
      </c>
    </row>
    <row r="46" spans="1:14" x14ac:dyDescent="0.25">
      <c r="A46" s="7"/>
      <c r="B46" s="7">
        <v>37</v>
      </c>
      <c r="C46" s="7"/>
      <c r="D46" s="7" t="str">
        <f t="shared" si="1"/>
        <v/>
      </c>
      <c r="E46" s="7"/>
      <c r="L46" s="1">
        <f t="shared" si="0"/>
        <v>4</v>
      </c>
      <c r="M46" s="1" t="s">
        <v>43</v>
      </c>
      <c r="N46" s="1">
        <f>VLOOKUP(M46,Tabela1[],$M$3+1,0)</f>
        <v>0</v>
      </c>
    </row>
    <row r="47" spans="1:14" x14ac:dyDescent="0.25">
      <c r="A47" s="7"/>
      <c r="B47" s="7">
        <v>38</v>
      </c>
      <c r="C47" s="7"/>
      <c r="D47" s="7" t="str">
        <f t="shared" si="1"/>
        <v/>
      </c>
      <c r="E47" s="7"/>
      <c r="L47" s="1">
        <f t="shared" si="0"/>
        <v>4</v>
      </c>
      <c r="M47" s="1" t="s">
        <v>44</v>
      </c>
      <c r="N47" s="1">
        <f>VLOOKUP(M47,Tabela1[],$M$3+1,0)</f>
        <v>0</v>
      </c>
    </row>
    <row r="48" spans="1:14" x14ac:dyDescent="0.25">
      <c r="A48" s="7"/>
      <c r="B48" s="7">
        <v>39</v>
      </c>
      <c r="C48" s="7"/>
      <c r="D48" s="7" t="str">
        <f t="shared" si="1"/>
        <v/>
      </c>
      <c r="E48" s="7"/>
      <c r="L48" s="1">
        <f t="shared" si="0"/>
        <v>4</v>
      </c>
      <c r="M48" s="1" t="s">
        <v>45</v>
      </c>
      <c r="N48" s="1">
        <f>VLOOKUP(M48,Tabela1[],$M$3+1,0)</f>
        <v>0</v>
      </c>
    </row>
    <row r="49" spans="1:14" x14ac:dyDescent="0.25">
      <c r="A49" s="7"/>
      <c r="B49" s="7">
        <v>40</v>
      </c>
      <c r="C49" s="7"/>
      <c r="D49" s="7" t="str">
        <f t="shared" si="1"/>
        <v/>
      </c>
      <c r="E49" s="7"/>
      <c r="L49" s="1">
        <f t="shared" si="0"/>
        <v>4</v>
      </c>
      <c r="M49" s="1" t="s">
        <v>46</v>
      </c>
      <c r="N49" s="1">
        <f>VLOOKUP(M49,Tabela1[],$M$3+1,0)</f>
        <v>0</v>
      </c>
    </row>
    <row r="50" spans="1:14" x14ac:dyDescent="0.25">
      <c r="A50" s="7"/>
      <c r="B50" s="7">
        <v>41</v>
      </c>
      <c r="C50" s="7"/>
      <c r="D50" s="7" t="str">
        <f t="shared" si="1"/>
        <v/>
      </c>
      <c r="E50" s="7"/>
      <c r="L50" s="1">
        <f t="shared" si="0"/>
        <v>4</v>
      </c>
      <c r="M50" s="1" t="s">
        <v>47</v>
      </c>
      <c r="N50" s="1">
        <f>VLOOKUP(M50,Tabela1[],$M$3+1,0)</f>
        <v>0</v>
      </c>
    </row>
    <row r="51" spans="1:14" x14ac:dyDescent="0.25">
      <c r="A51" s="7"/>
      <c r="B51" s="7">
        <v>42</v>
      </c>
      <c r="C51" s="7"/>
      <c r="D51" s="7" t="str">
        <f t="shared" si="1"/>
        <v/>
      </c>
      <c r="E51" s="7"/>
      <c r="L51" s="1">
        <f t="shared" si="0"/>
        <v>4</v>
      </c>
      <c r="M51" s="1" t="s">
        <v>48</v>
      </c>
      <c r="N51" s="1">
        <f>VLOOKUP(M51,Tabela1[],$M$3+1,0)</f>
        <v>0</v>
      </c>
    </row>
    <row r="52" spans="1:14" x14ac:dyDescent="0.25">
      <c r="A52" s="7"/>
      <c r="B52" s="7">
        <v>43</v>
      </c>
      <c r="C52" s="7"/>
      <c r="D52" s="7" t="str">
        <f t="shared" si="1"/>
        <v/>
      </c>
      <c r="E52" s="7"/>
      <c r="L52" s="1">
        <f t="shared" si="0"/>
        <v>5</v>
      </c>
      <c r="M52" s="1" t="s">
        <v>49</v>
      </c>
      <c r="N52" s="1">
        <f>VLOOKUP(M52,Tabela1[],$M$3+1,0)</f>
        <v>1</v>
      </c>
    </row>
    <row r="53" spans="1:14" x14ac:dyDescent="0.25">
      <c r="A53" s="7"/>
      <c r="B53" s="7">
        <v>44</v>
      </c>
      <c r="C53" s="7"/>
      <c r="D53" s="7" t="str">
        <f t="shared" si="1"/>
        <v/>
      </c>
      <c r="E53" s="7"/>
      <c r="L53" s="1">
        <f t="shared" si="0"/>
        <v>5</v>
      </c>
      <c r="M53" s="1" t="s">
        <v>50</v>
      </c>
      <c r="N53" s="1">
        <f>VLOOKUP(M53,Tabela1[],$M$3+1,0)</f>
        <v>0</v>
      </c>
    </row>
    <row r="54" spans="1:14" x14ac:dyDescent="0.25">
      <c r="A54" s="7"/>
      <c r="B54" s="7">
        <v>45</v>
      </c>
      <c r="C54" s="7"/>
      <c r="D54" s="7" t="str">
        <f t="shared" si="1"/>
        <v/>
      </c>
      <c r="E54" s="7"/>
      <c r="L54" s="1">
        <f t="shared" si="0"/>
        <v>5</v>
      </c>
      <c r="M54" s="1" t="s">
        <v>51</v>
      </c>
      <c r="N54" s="1">
        <f>VLOOKUP(M54,Tabela1[],$M$3+1,0)</f>
        <v>0</v>
      </c>
    </row>
    <row r="55" spans="1:14" x14ac:dyDescent="0.25">
      <c r="A55" s="7"/>
      <c r="B55" s="7">
        <v>46</v>
      </c>
      <c r="C55" s="7"/>
      <c r="D55" s="7" t="str">
        <f t="shared" si="1"/>
        <v/>
      </c>
      <c r="E55" s="7"/>
      <c r="L55" s="1">
        <f t="shared" si="0"/>
        <v>5</v>
      </c>
      <c r="M55" s="1" t="s">
        <v>52</v>
      </c>
      <c r="N55" s="1">
        <f>VLOOKUP(M55,Tabela1[],$M$3+1,0)</f>
        <v>0</v>
      </c>
    </row>
    <row r="56" spans="1:14" x14ac:dyDescent="0.25">
      <c r="A56" s="7"/>
      <c r="B56" s="7">
        <v>47</v>
      </c>
      <c r="C56" s="7"/>
      <c r="D56" s="7" t="str">
        <f t="shared" si="1"/>
        <v/>
      </c>
      <c r="E56" s="7"/>
      <c r="L56" s="1">
        <f t="shared" si="0"/>
        <v>5</v>
      </c>
      <c r="M56" s="1" t="s">
        <v>53</v>
      </c>
      <c r="N56" s="1">
        <f>VLOOKUP(M56,Tabela1[],$M$3+1,0)</f>
        <v>0</v>
      </c>
    </row>
    <row r="57" spans="1:14" x14ac:dyDescent="0.25">
      <c r="A57" s="7"/>
      <c r="B57" s="7">
        <v>48</v>
      </c>
      <c r="C57" s="7"/>
      <c r="D57" s="7" t="str">
        <f t="shared" si="1"/>
        <v/>
      </c>
      <c r="E57" s="7"/>
      <c r="L57" s="1">
        <f t="shared" si="0"/>
        <v>5</v>
      </c>
      <c r="M57" s="1" t="s">
        <v>54</v>
      </c>
      <c r="N57" s="1">
        <f>VLOOKUP(M57,Tabela1[],$M$3+1,0)</f>
        <v>0</v>
      </c>
    </row>
    <row r="58" spans="1:14" x14ac:dyDescent="0.25">
      <c r="A58" s="7"/>
      <c r="B58" s="7">
        <v>49</v>
      </c>
      <c r="C58" s="7"/>
      <c r="D58" s="7" t="str">
        <f t="shared" si="1"/>
        <v/>
      </c>
      <c r="E58" s="7"/>
      <c r="L58" s="1">
        <f t="shared" si="0"/>
        <v>5</v>
      </c>
      <c r="M58" s="1" t="s">
        <v>55</v>
      </c>
      <c r="N58" s="1">
        <f>VLOOKUP(M58,Tabela1[],$M$3+1,0)</f>
        <v>0</v>
      </c>
    </row>
    <row r="59" spans="1:14" x14ac:dyDescent="0.25">
      <c r="A59" s="7"/>
      <c r="B59" s="7">
        <v>50</v>
      </c>
      <c r="C59" s="7"/>
      <c r="D59" s="7" t="str">
        <f t="shared" si="1"/>
        <v/>
      </c>
      <c r="E59" s="7"/>
      <c r="L59" s="1">
        <f t="shared" si="0"/>
        <v>6</v>
      </c>
      <c r="M59" s="1" t="s">
        <v>56</v>
      </c>
      <c r="N59" s="1">
        <f>VLOOKUP(M59,Tabela1[],$M$3+1,0)</f>
        <v>1</v>
      </c>
    </row>
    <row r="60" spans="1:14" x14ac:dyDescent="0.25">
      <c r="A60" s="7"/>
      <c r="B60" s="7">
        <v>51</v>
      </c>
      <c r="C60" s="7"/>
      <c r="D60" s="7" t="str">
        <f t="shared" si="1"/>
        <v/>
      </c>
      <c r="E60" s="7"/>
      <c r="L60" s="1">
        <f t="shared" si="0"/>
        <v>6</v>
      </c>
      <c r="M60" s="1" t="s">
        <v>57</v>
      </c>
      <c r="N60" s="1">
        <f>VLOOKUP(M60,Tabela1[],$M$3+1,0)</f>
        <v>0</v>
      </c>
    </row>
    <row r="61" spans="1:14" x14ac:dyDescent="0.25">
      <c r="A61" s="7"/>
      <c r="B61" s="7">
        <v>52</v>
      </c>
      <c r="C61" s="7"/>
      <c r="D61" s="7" t="str">
        <f t="shared" si="1"/>
        <v/>
      </c>
      <c r="E61" s="7"/>
      <c r="L61" s="1">
        <f t="shared" si="0"/>
        <v>6</v>
      </c>
      <c r="M61" s="1" t="s">
        <v>58</v>
      </c>
      <c r="N61" s="1">
        <f>VLOOKUP(M61,Tabela1[],$M$3+1,0)</f>
        <v>0</v>
      </c>
    </row>
    <row r="62" spans="1:14" x14ac:dyDescent="0.25">
      <c r="A62" s="7"/>
      <c r="B62" s="7">
        <v>53</v>
      </c>
      <c r="C62" s="7"/>
      <c r="D62" s="7" t="str">
        <f t="shared" si="1"/>
        <v/>
      </c>
      <c r="E62" s="7"/>
      <c r="L62" s="1">
        <f t="shared" si="0"/>
        <v>7</v>
      </c>
      <c r="M62" s="1" t="s">
        <v>59</v>
      </c>
      <c r="N62" s="1">
        <f>VLOOKUP(M62,Tabela1[],$M$3+1,0)</f>
        <v>1</v>
      </c>
    </row>
    <row r="63" spans="1:14" x14ac:dyDescent="0.25">
      <c r="A63" s="7"/>
      <c r="B63" s="7">
        <v>54</v>
      </c>
      <c r="C63" s="7"/>
      <c r="D63" s="7" t="str">
        <f t="shared" si="1"/>
        <v/>
      </c>
      <c r="E63" s="7"/>
      <c r="L63" s="1">
        <f t="shared" si="0"/>
        <v>7</v>
      </c>
      <c r="M63" s="1" t="s">
        <v>60</v>
      </c>
      <c r="N63" s="1">
        <f>VLOOKUP(M63,Tabela1[],$M$3+1,0)</f>
        <v>0</v>
      </c>
    </row>
    <row r="64" spans="1:14" x14ac:dyDescent="0.25">
      <c r="A64" s="7"/>
      <c r="B64" s="7">
        <v>55</v>
      </c>
      <c r="C64" s="7"/>
      <c r="D64" s="7" t="str">
        <f t="shared" si="1"/>
        <v/>
      </c>
      <c r="E64" s="7"/>
      <c r="L64" s="1">
        <f t="shared" si="0"/>
        <v>7</v>
      </c>
      <c r="M64" s="1" t="s">
        <v>61</v>
      </c>
      <c r="N64" s="1">
        <f>VLOOKUP(M64,Tabela1[],$M$3+1,0)</f>
        <v>0</v>
      </c>
    </row>
    <row r="65" spans="1:14" x14ac:dyDescent="0.25">
      <c r="A65" s="7"/>
      <c r="B65" s="7">
        <v>56</v>
      </c>
      <c r="C65" s="7"/>
      <c r="D65" s="7" t="str">
        <f t="shared" si="1"/>
        <v/>
      </c>
      <c r="E65" s="7"/>
      <c r="L65" s="1">
        <f t="shared" si="0"/>
        <v>7</v>
      </c>
      <c r="M65" s="1" t="s">
        <v>62</v>
      </c>
      <c r="N65" s="1">
        <f>VLOOKUP(M65,Tabela1[],$M$3+1,0)</f>
        <v>0</v>
      </c>
    </row>
    <row r="66" spans="1:14" x14ac:dyDescent="0.25">
      <c r="A66" s="7"/>
      <c r="B66" s="7">
        <v>57</v>
      </c>
      <c r="C66" s="7"/>
      <c r="D66" s="7" t="str">
        <f t="shared" si="1"/>
        <v/>
      </c>
      <c r="E66" s="7"/>
      <c r="L66" s="1">
        <f t="shared" si="0"/>
        <v>7</v>
      </c>
      <c r="M66" s="1" t="s">
        <v>63</v>
      </c>
      <c r="N66" s="1">
        <f>VLOOKUP(M66,Tabela1[],$M$3+1,0)</f>
        <v>0</v>
      </c>
    </row>
    <row r="67" spans="1:14" x14ac:dyDescent="0.25">
      <c r="A67" s="7"/>
      <c r="B67" s="7">
        <v>58</v>
      </c>
      <c r="C67" s="7"/>
      <c r="D67" s="7" t="str">
        <f t="shared" si="1"/>
        <v/>
      </c>
      <c r="E67" s="7"/>
      <c r="L67" s="1">
        <f t="shared" si="0"/>
        <v>7</v>
      </c>
      <c r="M67" s="1" t="s">
        <v>64</v>
      </c>
      <c r="N67" s="1">
        <f>VLOOKUP(M67,Tabela1[],$M$3+1,0)</f>
        <v>0</v>
      </c>
    </row>
    <row r="68" spans="1:14" x14ac:dyDescent="0.25">
      <c r="A68" s="7"/>
      <c r="B68" s="7">
        <v>59</v>
      </c>
      <c r="C68" s="7"/>
      <c r="D68" s="7" t="str">
        <f t="shared" si="1"/>
        <v/>
      </c>
      <c r="E68" s="7"/>
      <c r="L68" s="1">
        <f t="shared" ref="L68:L131" si="2">IF(N68=0,L67,L67+1)</f>
        <v>7</v>
      </c>
      <c r="M68" s="1" t="s">
        <v>65</v>
      </c>
      <c r="N68" s="1">
        <f>VLOOKUP(M68,Tabela1[],$M$3+1,0)</f>
        <v>0</v>
      </c>
    </row>
    <row r="69" spans="1:14" x14ac:dyDescent="0.25">
      <c r="A69" s="7"/>
      <c r="B69" s="7">
        <v>60</v>
      </c>
      <c r="C69" s="7"/>
      <c r="D69" s="7" t="str">
        <f t="shared" si="1"/>
        <v/>
      </c>
      <c r="E69" s="7"/>
      <c r="L69" s="1">
        <f t="shared" si="2"/>
        <v>7</v>
      </c>
      <c r="M69" s="1" t="s">
        <v>66</v>
      </c>
      <c r="N69" s="1">
        <f>VLOOKUP(M69,Tabela1[],$M$3+1,0)</f>
        <v>0</v>
      </c>
    </row>
    <row r="70" spans="1:14" x14ac:dyDescent="0.25">
      <c r="A70" s="7"/>
      <c r="B70" s="7">
        <v>61</v>
      </c>
      <c r="C70" s="7"/>
      <c r="D70" s="7" t="str">
        <f t="shared" si="1"/>
        <v/>
      </c>
      <c r="E70" s="7"/>
      <c r="L70" s="1">
        <f t="shared" si="2"/>
        <v>7</v>
      </c>
      <c r="M70" s="1" t="s">
        <v>67</v>
      </c>
      <c r="N70" s="1">
        <f>VLOOKUP(M70,Tabela1[],$M$3+1,0)</f>
        <v>0</v>
      </c>
    </row>
    <row r="71" spans="1:14" x14ac:dyDescent="0.25">
      <c r="A71" s="7"/>
      <c r="B71" s="7">
        <v>62</v>
      </c>
      <c r="C71" s="7"/>
      <c r="D71" s="7" t="str">
        <f t="shared" si="1"/>
        <v/>
      </c>
      <c r="E71" s="7"/>
      <c r="L71" s="1">
        <f t="shared" si="2"/>
        <v>8</v>
      </c>
      <c r="M71" s="1" t="s">
        <v>68</v>
      </c>
      <c r="N71" s="1">
        <f>VLOOKUP(M71,Tabela1[],$M$3+1,0)</f>
        <v>1</v>
      </c>
    </row>
    <row r="72" spans="1:14" x14ac:dyDescent="0.25">
      <c r="A72" s="7"/>
      <c r="B72" s="7">
        <v>63</v>
      </c>
      <c r="C72" s="7"/>
      <c r="D72" s="7" t="str">
        <f t="shared" si="1"/>
        <v/>
      </c>
      <c r="E72" s="7"/>
      <c r="L72" s="1">
        <f t="shared" si="2"/>
        <v>9</v>
      </c>
      <c r="M72" s="1" t="s">
        <v>69</v>
      </c>
      <c r="N72" s="1">
        <f>VLOOKUP(M72,Tabela1[],$M$3+1,0)</f>
        <v>1</v>
      </c>
    </row>
    <row r="73" spans="1:14" x14ac:dyDescent="0.25">
      <c r="A73" s="7"/>
      <c r="B73" s="7">
        <v>64</v>
      </c>
      <c r="C73" s="7"/>
      <c r="D73" s="7" t="str">
        <f t="shared" si="1"/>
        <v/>
      </c>
      <c r="E73" s="7"/>
      <c r="L73" s="1">
        <f t="shared" si="2"/>
        <v>10</v>
      </c>
      <c r="M73" s="1" t="s">
        <v>70</v>
      </c>
      <c r="N73" s="1">
        <f>VLOOKUP(M73,Tabela1[],$M$3+1,0)</f>
        <v>1</v>
      </c>
    </row>
    <row r="74" spans="1:14" x14ac:dyDescent="0.25">
      <c r="A74" s="7"/>
      <c r="B74" s="7">
        <v>65</v>
      </c>
      <c r="C74" s="7"/>
      <c r="D74" s="7" t="str">
        <f t="shared" ref="D74:D137" si="3">IFERROR(VLOOKUP(B74,L68:M326,2,0),"")</f>
        <v/>
      </c>
      <c r="E74" s="7"/>
      <c r="L74" s="1">
        <f t="shared" si="2"/>
        <v>10</v>
      </c>
      <c r="M74" s="1" t="s">
        <v>71</v>
      </c>
      <c r="N74" s="1">
        <f>VLOOKUP(M74,Tabela1[],$M$3+1,0)</f>
        <v>0</v>
      </c>
    </row>
    <row r="75" spans="1:14" x14ac:dyDescent="0.25">
      <c r="A75" s="7"/>
      <c r="B75" s="7">
        <v>66</v>
      </c>
      <c r="C75" s="7"/>
      <c r="D75" s="7" t="str">
        <f t="shared" si="3"/>
        <v/>
      </c>
      <c r="E75" s="7"/>
      <c r="L75" s="1">
        <f t="shared" si="2"/>
        <v>11</v>
      </c>
      <c r="M75" s="1" t="s">
        <v>72</v>
      </c>
      <c r="N75" s="1">
        <f>VLOOKUP(M75,Tabela1[],$M$3+1,0)</f>
        <v>1</v>
      </c>
    </row>
    <row r="76" spans="1:14" x14ac:dyDescent="0.25">
      <c r="A76" s="7"/>
      <c r="B76" s="7">
        <v>67</v>
      </c>
      <c r="C76" s="7"/>
      <c r="D76" s="7" t="str">
        <f t="shared" si="3"/>
        <v/>
      </c>
      <c r="E76" s="7"/>
      <c r="L76" s="1">
        <f t="shared" si="2"/>
        <v>11</v>
      </c>
      <c r="M76" s="1" t="s">
        <v>73</v>
      </c>
      <c r="N76" s="1">
        <f>VLOOKUP(M76,Tabela1[],$M$3+1,0)</f>
        <v>0</v>
      </c>
    </row>
    <row r="77" spans="1:14" x14ac:dyDescent="0.25">
      <c r="A77" s="7"/>
      <c r="B77" s="7">
        <v>68</v>
      </c>
      <c r="C77" s="7"/>
      <c r="D77" s="7" t="str">
        <f t="shared" si="3"/>
        <v/>
      </c>
      <c r="E77" s="7"/>
      <c r="L77" s="1">
        <f t="shared" si="2"/>
        <v>11</v>
      </c>
      <c r="M77" s="1" t="s">
        <v>74</v>
      </c>
      <c r="N77" s="1">
        <f>VLOOKUP(M77,Tabela1[],$M$3+1,0)</f>
        <v>0</v>
      </c>
    </row>
    <row r="78" spans="1:14" x14ac:dyDescent="0.25">
      <c r="A78" s="7"/>
      <c r="B78" s="7">
        <v>69</v>
      </c>
      <c r="C78" s="7"/>
      <c r="D78" s="7" t="str">
        <f t="shared" si="3"/>
        <v/>
      </c>
      <c r="E78" s="7"/>
      <c r="L78" s="1">
        <f t="shared" si="2"/>
        <v>11</v>
      </c>
      <c r="M78" s="1" t="s">
        <v>75</v>
      </c>
      <c r="N78" s="1">
        <f>VLOOKUP(M78,Tabela1[],$M$3+1,0)</f>
        <v>0</v>
      </c>
    </row>
    <row r="79" spans="1:14" x14ac:dyDescent="0.25">
      <c r="A79" s="7"/>
      <c r="B79" s="7">
        <v>70</v>
      </c>
      <c r="C79" s="7"/>
      <c r="D79" s="7" t="str">
        <f t="shared" si="3"/>
        <v/>
      </c>
      <c r="E79" s="7"/>
      <c r="L79" s="1">
        <f t="shared" si="2"/>
        <v>11</v>
      </c>
      <c r="M79" s="1" t="s">
        <v>76</v>
      </c>
      <c r="N79" s="1">
        <f>VLOOKUP(M79,Tabela1[],$M$3+1,0)</f>
        <v>0</v>
      </c>
    </row>
    <row r="80" spans="1:14" x14ac:dyDescent="0.25">
      <c r="A80" s="7"/>
      <c r="B80" s="7">
        <v>71</v>
      </c>
      <c r="C80" s="7"/>
      <c r="D80" s="7" t="str">
        <f t="shared" si="3"/>
        <v/>
      </c>
      <c r="E80" s="7"/>
      <c r="L80" s="1">
        <f t="shared" si="2"/>
        <v>12</v>
      </c>
      <c r="M80" s="1" t="s">
        <v>77</v>
      </c>
      <c r="N80" s="1">
        <f>VLOOKUP(M80,Tabela1[],$M$3+1,0)</f>
        <v>1</v>
      </c>
    </row>
    <row r="81" spans="1:14" x14ac:dyDescent="0.25">
      <c r="A81" s="7"/>
      <c r="B81" s="7">
        <v>72</v>
      </c>
      <c r="C81" s="7"/>
      <c r="D81" s="7" t="str">
        <f t="shared" si="3"/>
        <v/>
      </c>
      <c r="E81" s="7"/>
      <c r="L81" s="1">
        <f t="shared" si="2"/>
        <v>13</v>
      </c>
      <c r="M81" s="1" t="s">
        <v>78</v>
      </c>
      <c r="N81" s="1">
        <f>VLOOKUP(M81,Tabela1[],$M$3+1,0)</f>
        <v>1</v>
      </c>
    </row>
    <row r="82" spans="1:14" x14ac:dyDescent="0.25">
      <c r="A82" s="7"/>
      <c r="B82" s="7">
        <v>73</v>
      </c>
      <c r="C82" s="7"/>
      <c r="D82" s="7" t="str">
        <f t="shared" si="3"/>
        <v/>
      </c>
      <c r="E82" s="7"/>
      <c r="L82" s="1">
        <f t="shared" si="2"/>
        <v>13</v>
      </c>
      <c r="M82" s="1" t="s">
        <v>79</v>
      </c>
      <c r="N82" s="1">
        <f>VLOOKUP(M82,Tabela1[],$M$3+1,0)</f>
        <v>0</v>
      </c>
    </row>
    <row r="83" spans="1:14" x14ac:dyDescent="0.25">
      <c r="A83" s="7"/>
      <c r="B83" s="7">
        <v>74</v>
      </c>
      <c r="C83" s="7"/>
      <c r="D83" s="7" t="str">
        <f t="shared" si="3"/>
        <v/>
      </c>
      <c r="E83" s="7"/>
      <c r="L83" s="1">
        <f t="shared" si="2"/>
        <v>13</v>
      </c>
      <c r="M83" s="1" t="s">
        <v>80</v>
      </c>
      <c r="N83" s="1">
        <f>VLOOKUP(M83,Tabela1[],$M$3+1,0)</f>
        <v>0</v>
      </c>
    </row>
    <row r="84" spans="1:14" x14ac:dyDescent="0.25">
      <c r="A84" s="7"/>
      <c r="B84" s="7">
        <v>75</v>
      </c>
      <c r="C84" s="7"/>
      <c r="D84" s="7" t="str">
        <f t="shared" si="3"/>
        <v/>
      </c>
      <c r="E84" s="7"/>
      <c r="L84" s="1">
        <f t="shared" si="2"/>
        <v>13</v>
      </c>
      <c r="M84" s="1" t="s">
        <v>81</v>
      </c>
      <c r="N84" s="1">
        <f>VLOOKUP(M84,Tabela1[],$M$3+1,0)</f>
        <v>0</v>
      </c>
    </row>
    <row r="85" spans="1:14" x14ac:dyDescent="0.25">
      <c r="A85" s="7"/>
      <c r="B85" s="7">
        <v>76</v>
      </c>
      <c r="C85" s="7"/>
      <c r="D85" s="7" t="str">
        <f t="shared" si="3"/>
        <v/>
      </c>
      <c r="E85" s="7"/>
      <c r="L85" s="1">
        <f t="shared" si="2"/>
        <v>13</v>
      </c>
      <c r="M85" s="1" t="s">
        <v>82</v>
      </c>
      <c r="N85" s="1">
        <f>VLOOKUP(M85,Tabela1[],$M$3+1,0)</f>
        <v>0</v>
      </c>
    </row>
    <row r="86" spans="1:14" x14ac:dyDescent="0.25">
      <c r="A86" s="7"/>
      <c r="B86" s="7">
        <v>77</v>
      </c>
      <c r="C86" s="7"/>
      <c r="D86" s="7" t="str">
        <f t="shared" si="3"/>
        <v/>
      </c>
      <c r="E86" s="7"/>
      <c r="L86" s="1">
        <f t="shared" si="2"/>
        <v>13</v>
      </c>
      <c r="M86" s="1" t="s">
        <v>83</v>
      </c>
      <c r="N86" s="1">
        <f>VLOOKUP(M86,Tabela1[],$M$3+1,0)</f>
        <v>0</v>
      </c>
    </row>
    <row r="87" spans="1:14" x14ac:dyDescent="0.25">
      <c r="A87" s="7"/>
      <c r="B87" s="7">
        <v>78</v>
      </c>
      <c r="C87" s="7"/>
      <c r="D87" s="7" t="str">
        <f t="shared" si="3"/>
        <v/>
      </c>
      <c r="E87" s="7"/>
      <c r="L87" s="1">
        <f t="shared" si="2"/>
        <v>13</v>
      </c>
      <c r="M87" s="1" t="s">
        <v>84</v>
      </c>
      <c r="N87" s="1">
        <f>VLOOKUP(M87,Tabela1[],$M$3+1,0)</f>
        <v>0</v>
      </c>
    </row>
    <row r="88" spans="1:14" x14ac:dyDescent="0.25">
      <c r="A88" s="7"/>
      <c r="B88" s="7">
        <v>79</v>
      </c>
      <c r="C88" s="7"/>
      <c r="D88" s="7" t="str">
        <f t="shared" si="3"/>
        <v/>
      </c>
      <c r="E88" s="7"/>
      <c r="L88" s="1">
        <f t="shared" si="2"/>
        <v>13</v>
      </c>
      <c r="M88" s="1" t="s">
        <v>85</v>
      </c>
      <c r="N88" s="1">
        <f>VLOOKUP(M88,Tabela1[],$M$3+1,0)</f>
        <v>0</v>
      </c>
    </row>
    <row r="89" spans="1:14" x14ac:dyDescent="0.25">
      <c r="A89" s="7"/>
      <c r="B89" s="7">
        <v>80</v>
      </c>
      <c r="C89" s="7"/>
      <c r="D89" s="7" t="str">
        <f t="shared" si="3"/>
        <v/>
      </c>
      <c r="E89" s="7"/>
      <c r="L89" s="1">
        <f t="shared" si="2"/>
        <v>14</v>
      </c>
      <c r="M89" s="1" t="s">
        <v>86</v>
      </c>
      <c r="N89" s="1">
        <f>VLOOKUP(M89,Tabela1[],$M$3+1,0)</f>
        <v>1</v>
      </c>
    </row>
    <row r="90" spans="1:14" x14ac:dyDescent="0.25">
      <c r="A90" s="7"/>
      <c r="B90" s="7">
        <v>81</v>
      </c>
      <c r="C90" s="7"/>
      <c r="D90" s="7" t="str">
        <f t="shared" si="3"/>
        <v/>
      </c>
      <c r="E90" s="7"/>
      <c r="L90" s="1">
        <f t="shared" si="2"/>
        <v>14</v>
      </c>
      <c r="M90" s="1" t="s">
        <v>87</v>
      </c>
      <c r="N90" s="1">
        <f>VLOOKUP(M90,Tabela1[],$M$3+1,0)</f>
        <v>0</v>
      </c>
    </row>
    <row r="91" spans="1:14" x14ac:dyDescent="0.25">
      <c r="A91" s="7"/>
      <c r="B91" s="7">
        <v>82</v>
      </c>
      <c r="C91" s="7"/>
      <c r="D91" s="7" t="str">
        <f t="shared" si="3"/>
        <v/>
      </c>
      <c r="E91" s="7"/>
      <c r="L91" s="1">
        <f t="shared" si="2"/>
        <v>14</v>
      </c>
      <c r="M91" s="1" t="s">
        <v>88</v>
      </c>
      <c r="N91" s="1">
        <f>VLOOKUP(M91,Tabela1[],$M$3+1,0)</f>
        <v>0</v>
      </c>
    </row>
    <row r="92" spans="1:14" x14ac:dyDescent="0.25">
      <c r="A92" s="7"/>
      <c r="B92" s="7">
        <v>83</v>
      </c>
      <c r="C92" s="7"/>
      <c r="D92" s="7" t="str">
        <f t="shared" si="3"/>
        <v/>
      </c>
      <c r="E92" s="7"/>
      <c r="L92" s="1">
        <f t="shared" si="2"/>
        <v>14</v>
      </c>
      <c r="M92" s="1" t="s">
        <v>89</v>
      </c>
      <c r="N92" s="1">
        <f>VLOOKUP(M92,Tabela1[],$M$3+1,0)</f>
        <v>0</v>
      </c>
    </row>
    <row r="93" spans="1:14" x14ac:dyDescent="0.25">
      <c r="A93" s="7"/>
      <c r="B93" s="7">
        <v>84</v>
      </c>
      <c r="C93" s="7"/>
      <c r="D93" s="7" t="str">
        <f t="shared" si="3"/>
        <v/>
      </c>
      <c r="E93" s="7"/>
      <c r="L93" s="1">
        <f t="shared" si="2"/>
        <v>14</v>
      </c>
      <c r="M93" s="1" t="s">
        <v>90</v>
      </c>
      <c r="N93" s="1">
        <f>VLOOKUP(M93,Tabela1[],$M$3+1,0)</f>
        <v>0</v>
      </c>
    </row>
    <row r="94" spans="1:14" x14ac:dyDescent="0.25">
      <c r="A94" s="7"/>
      <c r="B94" s="7">
        <v>85</v>
      </c>
      <c r="C94" s="7"/>
      <c r="D94" s="7" t="str">
        <f t="shared" si="3"/>
        <v/>
      </c>
      <c r="E94" s="7"/>
      <c r="L94" s="1">
        <f t="shared" si="2"/>
        <v>14</v>
      </c>
      <c r="M94" s="1" t="s">
        <v>91</v>
      </c>
      <c r="N94" s="1">
        <f>VLOOKUP(M94,Tabela1[],$M$3+1,0)</f>
        <v>0</v>
      </c>
    </row>
    <row r="95" spans="1:14" x14ac:dyDescent="0.25">
      <c r="A95" s="7"/>
      <c r="B95" s="7">
        <v>86</v>
      </c>
      <c r="C95" s="7"/>
      <c r="D95" s="7" t="str">
        <f t="shared" si="3"/>
        <v/>
      </c>
      <c r="E95" s="7"/>
      <c r="L95" s="1">
        <f t="shared" si="2"/>
        <v>14</v>
      </c>
      <c r="M95" s="1" t="s">
        <v>92</v>
      </c>
      <c r="N95" s="1">
        <f>VLOOKUP(M95,Tabela1[],$M$3+1,0)</f>
        <v>0</v>
      </c>
    </row>
    <row r="96" spans="1:14" x14ac:dyDescent="0.25">
      <c r="A96" s="7"/>
      <c r="B96" s="7">
        <v>87</v>
      </c>
      <c r="C96" s="7"/>
      <c r="D96" s="7" t="str">
        <f t="shared" si="3"/>
        <v/>
      </c>
      <c r="E96" s="7"/>
      <c r="L96" s="1">
        <f t="shared" si="2"/>
        <v>14</v>
      </c>
      <c r="M96" s="1" t="s">
        <v>93</v>
      </c>
      <c r="N96" s="1">
        <f>VLOOKUP(M96,Tabela1[],$M$3+1,0)</f>
        <v>0</v>
      </c>
    </row>
    <row r="97" spans="1:14" x14ac:dyDescent="0.25">
      <c r="A97" s="7"/>
      <c r="B97" s="7">
        <v>88</v>
      </c>
      <c r="C97" s="7"/>
      <c r="D97" s="7" t="str">
        <f t="shared" si="3"/>
        <v/>
      </c>
      <c r="E97" s="7"/>
      <c r="L97" s="1">
        <f t="shared" si="2"/>
        <v>14</v>
      </c>
      <c r="M97" s="1" t="s">
        <v>94</v>
      </c>
      <c r="N97" s="1">
        <f>VLOOKUP(M97,Tabela1[],$M$3+1,0)</f>
        <v>0</v>
      </c>
    </row>
    <row r="98" spans="1:14" x14ac:dyDescent="0.25">
      <c r="A98" s="7"/>
      <c r="B98" s="7">
        <v>89</v>
      </c>
      <c r="C98" s="7"/>
      <c r="D98" s="7" t="str">
        <f t="shared" si="3"/>
        <v/>
      </c>
      <c r="E98" s="7"/>
      <c r="L98" s="1">
        <f t="shared" si="2"/>
        <v>14</v>
      </c>
      <c r="M98" s="1" t="s">
        <v>95</v>
      </c>
      <c r="N98" s="1">
        <f>VLOOKUP(M98,Tabela1[],$M$3+1,0)</f>
        <v>0</v>
      </c>
    </row>
    <row r="99" spans="1:14" x14ac:dyDescent="0.25">
      <c r="A99" s="7"/>
      <c r="B99" s="7">
        <v>90</v>
      </c>
      <c r="C99" s="7"/>
      <c r="D99" s="7" t="str">
        <f t="shared" si="3"/>
        <v/>
      </c>
      <c r="E99" s="7"/>
      <c r="L99" s="1">
        <f t="shared" si="2"/>
        <v>14</v>
      </c>
      <c r="M99" s="1" t="s">
        <v>96</v>
      </c>
      <c r="N99" s="1">
        <f>VLOOKUP(M99,Tabela1[],$M$3+1,0)</f>
        <v>0</v>
      </c>
    </row>
    <row r="100" spans="1:14" x14ac:dyDescent="0.25">
      <c r="A100" s="7"/>
      <c r="B100" s="7">
        <v>91</v>
      </c>
      <c r="C100" s="7"/>
      <c r="D100" s="7" t="str">
        <f t="shared" si="3"/>
        <v/>
      </c>
      <c r="E100" s="7"/>
      <c r="L100" s="1">
        <f t="shared" si="2"/>
        <v>14</v>
      </c>
      <c r="M100" s="1" t="s">
        <v>97</v>
      </c>
      <c r="N100" s="1">
        <f>VLOOKUP(M100,Tabela1[],$M$3+1,0)</f>
        <v>0</v>
      </c>
    </row>
    <row r="101" spans="1:14" x14ac:dyDescent="0.25">
      <c r="A101" s="7"/>
      <c r="B101" s="7">
        <v>92</v>
      </c>
      <c r="C101" s="7"/>
      <c r="D101" s="7" t="str">
        <f t="shared" si="3"/>
        <v/>
      </c>
      <c r="E101" s="7"/>
      <c r="L101" s="1">
        <f t="shared" si="2"/>
        <v>15</v>
      </c>
      <c r="M101" s="1" t="s">
        <v>98</v>
      </c>
      <c r="N101" s="1">
        <f>VLOOKUP(M101,Tabela1[],$M$3+1,0)</f>
        <v>1</v>
      </c>
    </row>
    <row r="102" spans="1:14" x14ac:dyDescent="0.25">
      <c r="A102" s="7"/>
      <c r="B102" s="7">
        <v>93</v>
      </c>
      <c r="C102" s="7"/>
      <c r="D102" s="7" t="str">
        <f t="shared" si="3"/>
        <v/>
      </c>
      <c r="E102" s="7"/>
      <c r="L102" s="1">
        <f t="shared" si="2"/>
        <v>15</v>
      </c>
      <c r="M102" s="1" t="s">
        <v>99</v>
      </c>
      <c r="N102" s="1">
        <f>VLOOKUP(M102,Tabela1[],$M$3+1,0)</f>
        <v>0</v>
      </c>
    </row>
    <row r="103" spans="1:14" x14ac:dyDescent="0.25">
      <c r="A103" s="7"/>
      <c r="B103" s="7">
        <v>94</v>
      </c>
      <c r="C103" s="7"/>
      <c r="D103" s="7" t="str">
        <f t="shared" si="3"/>
        <v/>
      </c>
      <c r="E103" s="7"/>
      <c r="L103" s="1">
        <f t="shared" si="2"/>
        <v>15</v>
      </c>
      <c r="M103" s="1" t="s">
        <v>100</v>
      </c>
      <c r="N103" s="1">
        <f>VLOOKUP(M103,Tabela1[],$M$3+1,0)</f>
        <v>0</v>
      </c>
    </row>
    <row r="104" spans="1:14" x14ac:dyDescent="0.25">
      <c r="A104" s="7"/>
      <c r="B104" s="7">
        <v>95</v>
      </c>
      <c r="C104" s="7"/>
      <c r="D104" s="7" t="str">
        <f t="shared" si="3"/>
        <v/>
      </c>
      <c r="E104" s="7"/>
      <c r="L104" s="1">
        <f t="shared" si="2"/>
        <v>16</v>
      </c>
      <c r="M104" s="1" t="s">
        <v>101</v>
      </c>
      <c r="N104" s="1">
        <f>VLOOKUP(M104,Tabela1[],$M$3+1,0)</f>
        <v>1</v>
      </c>
    </row>
    <row r="105" spans="1:14" x14ac:dyDescent="0.25">
      <c r="A105" s="7"/>
      <c r="B105" s="7">
        <v>96</v>
      </c>
      <c r="C105" s="7"/>
      <c r="D105" s="7" t="str">
        <f t="shared" si="3"/>
        <v/>
      </c>
      <c r="E105" s="7"/>
      <c r="L105" s="1">
        <f t="shared" si="2"/>
        <v>16</v>
      </c>
      <c r="M105" s="1" t="s">
        <v>102</v>
      </c>
      <c r="N105" s="1">
        <f>VLOOKUP(M105,Tabela1[],$M$3+1,0)</f>
        <v>0</v>
      </c>
    </row>
    <row r="106" spans="1:14" x14ac:dyDescent="0.25">
      <c r="A106" s="7"/>
      <c r="B106" s="7">
        <v>97</v>
      </c>
      <c r="C106" s="7"/>
      <c r="D106" s="7" t="str">
        <f t="shared" si="3"/>
        <v/>
      </c>
      <c r="E106" s="7"/>
      <c r="L106" s="1">
        <f t="shared" si="2"/>
        <v>16</v>
      </c>
      <c r="M106" s="1" t="s">
        <v>103</v>
      </c>
      <c r="N106" s="1">
        <f>VLOOKUP(M106,Tabela1[],$M$3+1,0)</f>
        <v>0</v>
      </c>
    </row>
    <row r="107" spans="1:14" x14ac:dyDescent="0.25">
      <c r="A107" s="7"/>
      <c r="B107" s="7">
        <v>98</v>
      </c>
      <c r="C107" s="7"/>
      <c r="D107" s="7" t="str">
        <f t="shared" si="3"/>
        <v/>
      </c>
      <c r="E107" s="7"/>
      <c r="L107" s="1">
        <f t="shared" si="2"/>
        <v>16</v>
      </c>
      <c r="M107" s="1" t="s">
        <v>104</v>
      </c>
      <c r="N107" s="1">
        <f>VLOOKUP(M107,Tabela1[],$M$3+1,0)</f>
        <v>0</v>
      </c>
    </row>
    <row r="108" spans="1:14" x14ac:dyDescent="0.25">
      <c r="A108" s="7"/>
      <c r="B108" s="7">
        <v>99</v>
      </c>
      <c r="C108" s="7"/>
      <c r="D108" s="7" t="str">
        <f t="shared" si="3"/>
        <v/>
      </c>
      <c r="E108" s="7"/>
      <c r="L108" s="1">
        <f t="shared" si="2"/>
        <v>16</v>
      </c>
      <c r="M108" s="1" t="s">
        <v>105</v>
      </c>
      <c r="N108" s="1">
        <f>VLOOKUP(M108,Tabela1[],$M$3+1,0)</f>
        <v>0</v>
      </c>
    </row>
    <row r="109" spans="1:14" x14ac:dyDescent="0.25">
      <c r="A109" s="7"/>
      <c r="B109" s="7">
        <v>100</v>
      </c>
      <c r="C109" s="7"/>
      <c r="D109" s="7" t="str">
        <f t="shared" si="3"/>
        <v/>
      </c>
      <c r="E109" s="7"/>
      <c r="L109" s="1">
        <f t="shared" si="2"/>
        <v>16</v>
      </c>
      <c r="M109" s="1" t="s">
        <v>106</v>
      </c>
      <c r="N109" s="1">
        <f>VLOOKUP(M109,Tabela1[],$M$3+1,0)</f>
        <v>0</v>
      </c>
    </row>
    <row r="110" spans="1:14" x14ac:dyDescent="0.25">
      <c r="A110" s="7"/>
      <c r="B110" s="7">
        <v>101</v>
      </c>
      <c r="C110" s="7"/>
      <c r="D110" s="7" t="str">
        <f t="shared" si="3"/>
        <v/>
      </c>
      <c r="E110" s="7"/>
      <c r="L110" s="1">
        <f t="shared" si="2"/>
        <v>16</v>
      </c>
      <c r="M110" s="1" t="s">
        <v>107</v>
      </c>
      <c r="N110" s="1">
        <f>VLOOKUP(M110,Tabela1[],$M$3+1,0)</f>
        <v>0</v>
      </c>
    </row>
    <row r="111" spans="1:14" x14ac:dyDescent="0.25">
      <c r="A111" s="7"/>
      <c r="B111" s="7">
        <v>102</v>
      </c>
      <c r="C111" s="7"/>
      <c r="D111" s="7" t="str">
        <f t="shared" si="3"/>
        <v/>
      </c>
      <c r="E111" s="7"/>
      <c r="L111" s="1">
        <f t="shared" si="2"/>
        <v>16</v>
      </c>
      <c r="M111" s="1" t="s">
        <v>108</v>
      </c>
      <c r="N111" s="1">
        <f>VLOOKUP(M111,Tabela1[],$M$3+1,0)</f>
        <v>0</v>
      </c>
    </row>
    <row r="112" spans="1:14" x14ac:dyDescent="0.25">
      <c r="A112" s="7"/>
      <c r="B112" s="7">
        <v>103</v>
      </c>
      <c r="C112" s="7"/>
      <c r="D112" s="7" t="str">
        <f t="shared" si="3"/>
        <v/>
      </c>
      <c r="E112" s="7"/>
      <c r="L112" s="1">
        <f t="shared" si="2"/>
        <v>16</v>
      </c>
      <c r="M112" s="1" t="s">
        <v>109</v>
      </c>
      <c r="N112" s="1">
        <f>VLOOKUP(M112,Tabela1[],$M$3+1,0)</f>
        <v>0</v>
      </c>
    </row>
    <row r="113" spans="1:14" x14ac:dyDescent="0.25">
      <c r="A113" s="7"/>
      <c r="B113" s="7">
        <v>104</v>
      </c>
      <c r="C113" s="7"/>
      <c r="D113" s="7" t="str">
        <f t="shared" si="3"/>
        <v/>
      </c>
      <c r="E113" s="7"/>
      <c r="L113" s="1">
        <f t="shared" si="2"/>
        <v>16</v>
      </c>
      <c r="M113" s="1" t="s">
        <v>110</v>
      </c>
      <c r="N113" s="1">
        <f>VLOOKUP(M113,Tabela1[],$M$3+1,0)</f>
        <v>0</v>
      </c>
    </row>
    <row r="114" spans="1:14" x14ac:dyDescent="0.25">
      <c r="A114" s="7"/>
      <c r="B114" s="7">
        <v>105</v>
      </c>
      <c r="C114" s="7"/>
      <c r="D114" s="7" t="str">
        <f t="shared" si="3"/>
        <v/>
      </c>
      <c r="E114" s="7"/>
      <c r="L114" s="1">
        <f t="shared" si="2"/>
        <v>16</v>
      </c>
      <c r="M114" s="1" t="s">
        <v>111</v>
      </c>
      <c r="N114" s="1">
        <f>VLOOKUP(M114,Tabela1[],$M$3+1,0)</f>
        <v>0</v>
      </c>
    </row>
    <row r="115" spans="1:14" x14ac:dyDescent="0.25">
      <c r="A115" s="7"/>
      <c r="B115" s="7">
        <v>106</v>
      </c>
      <c r="C115" s="7"/>
      <c r="D115" s="7" t="str">
        <f t="shared" si="3"/>
        <v/>
      </c>
      <c r="E115" s="7"/>
      <c r="L115" s="1">
        <f t="shared" si="2"/>
        <v>16</v>
      </c>
      <c r="M115" s="1" t="s">
        <v>112</v>
      </c>
      <c r="N115" s="1">
        <f>VLOOKUP(M115,Tabela1[],$M$3+1,0)</f>
        <v>0</v>
      </c>
    </row>
    <row r="116" spans="1:14" x14ac:dyDescent="0.25">
      <c r="A116" s="7"/>
      <c r="B116" s="7">
        <v>107</v>
      </c>
      <c r="C116" s="7"/>
      <c r="D116" s="7" t="str">
        <f t="shared" si="3"/>
        <v/>
      </c>
      <c r="E116" s="7"/>
      <c r="L116" s="1">
        <f t="shared" si="2"/>
        <v>16</v>
      </c>
      <c r="M116" s="1" t="s">
        <v>113</v>
      </c>
      <c r="N116" s="1">
        <f>VLOOKUP(M116,Tabela1[],$M$3+1,0)</f>
        <v>0</v>
      </c>
    </row>
    <row r="117" spans="1:14" x14ac:dyDescent="0.25">
      <c r="A117" s="7"/>
      <c r="B117" s="7">
        <v>108</v>
      </c>
      <c r="C117" s="7"/>
      <c r="D117" s="7" t="str">
        <f t="shared" si="3"/>
        <v/>
      </c>
      <c r="E117" s="7"/>
      <c r="L117" s="1">
        <f t="shared" si="2"/>
        <v>16</v>
      </c>
      <c r="M117" s="1" t="s">
        <v>114</v>
      </c>
      <c r="N117" s="1">
        <f>VLOOKUP(M117,Tabela1[],$M$3+1,0)</f>
        <v>0</v>
      </c>
    </row>
    <row r="118" spans="1:14" x14ac:dyDescent="0.25">
      <c r="A118" s="7"/>
      <c r="B118" s="7">
        <v>109</v>
      </c>
      <c r="C118" s="7"/>
      <c r="D118" s="7" t="str">
        <f t="shared" si="3"/>
        <v/>
      </c>
      <c r="E118" s="7"/>
      <c r="L118" s="1">
        <f t="shared" si="2"/>
        <v>16</v>
      </c>
      <c r="M118" s="1" t="s">
        <v>115</v>
      </c>
      <c r="N118" s="1">
        <f>VLOOKUP(M118,Tabela1[],$M$3+1,0)</f>
        <v>0</v>
      </c>
    </row>
    <row r="119" spans="1:14" x14ac:dyDescent="0.25">
      <c r="A119" s="7"/>
      <c r="B119" s="7">
        <v>110</v>
      </c>
      <c r="C119" s="7"/>
      <c r="D119" s="7" t="str">
        <f t="shared" si="3"/>
        <v/>
      </c>
      <c r="E119" s="7"/>
      <c r="L119" s="1">
        <f t="shared" si="2"/>
        <v>16</v>
      </c>
      <c r="M119" s="1" t="s">
        <v>116</v>
      </c>
      <c r="N119" s="1">
        <f>VLOOKUP(M119,Tabela1[],$M$3+1,0)</f>
        <v>0</v>
      </c>
    </row>
    <row r="120" spans="1:14" x14ac:dyDescent="0.25">
      <c r="A120" s="7"/>
      <c r="B120" s="7">
        <v>111</v>
      </c>
      <c r="C120" s="7"/>
      <c r="D120" s="7" t="str">
        <f t="shared" si="3"/>
        <v/>
      </c>
      <c r="E120" s="7"/>
      <c r="L120" s="1">
        <f t="shared" si="2"/>
        <v>16</v>
      </c>
      <c r="M120" s="1" t="s">
        <v>117</v>
      </c>
      <c r="N120" s="1">
        <f>VLOOKUP(M120,Tabela1[],$M$3+1,0)</f>
        <v>0</v>
      </c>
    </row>
    <row r="121" spans="1:14" x14ac:dyDescent="0.25">
      <c r="A121" s="7"/>
      <c r="B121" s="7">
        <v>112</v>
      </c>
      <c r="C121" s="7"/>
      <c r="D121" s="7" t="str">
        <f t="shared" si="3"/>
        <v/>
      </c>
      <c r="E121" s="7"/>
      <c r="L121" s="1">
        <f t="shared" si="2"/>
        <v>16</v>
      </c>
      <c r="M121" s="1" t="s">
        <v>118</v>
      </c>
      <c r="N121" s="1">
        <f>VLOOKUP(M121,Tabela1[],$M$3+1,0)</f>
        <v>0</v>
      </c>
    </row>
    <row r="122" spans="1:14" x14ac:dyDescent="0.25">
      <c r="A122" s="7"/>
      <c r="B122" s="7">
        <v>113</v>
      </c>
      <c r="C122" s="7"/>
      <c r="D122" s="7" t="str">
        <f t="shared" si="3"/>
        <v/>
      </c>
      <c r="E122" s="7"/>
      <c r="L122" s="1">
        <f t="shared" si="2"/>
        <v>16</v>
      </c>
      <c r="M122" s="1" t="s">
        <v>119</v>
      </c>
      <c r="N122" s="1">
        <f>VLOOKUP(M122,Tabela1[],$M$3+1,0)</f>
        <v>0</v>
      </c>
    </row>
    <row r="123" spans="1:14" x14ac:dyDescent="0.25">
      <c r="A123" s="7"/>
      <c r="B123" s="7">
        <v>114</v>
      </c>
      <c r="C123" s="7"/>
      <c r="D123" s="7" t="str">
        <f t="shared" si="3"/>
        <v/>
      </c>
      <c r="E123" s="7"/>
      <c r="L123" s="1">
        <f t="shared" si="2"/>
        <v>16</v>
      </c>
      <c r="M123" s="1" t="s">
        <v>120</v>
      </c>
      <c r="N123" s="1">
        <f>VLOOKUP(M123,Tabela1[],$M$3+1,0)</f>
        <v>0</v>
      </c>
    </row>
    <row r="124" spans="1:14" x14ac:dyDescent="0.25">
      <c r="A124" s="7"/>
      <c r="B124" s="7">
        <v>115</v>
      </c>
      <c r="C124" s="7"/>
      <c r="D124" s="7" t="str">
        <f t="shared" si="3"/>
        <v/>
      </c>
      <c r="E124" s="7"/>
      <c r="L124" s="1">
        <f t="shared" si="2"/>
        <v>16</v>
      </c>
      <c r="M124" s="1" t="s">
        <v>121</v>
      </c>
      <c r="N124" s="1">
        <f>VLOOKUP(M124,Tabela1[],$M$3+1,0)</f>
        <v>0</v>
      </c>
    </row>
    <row r="125" spans="1:14" x14ac:dyDescent="0.25">
      <c r="A125" s="7"/>
      <c r="B125" s="7">
        <v>116</v>
      </c>
      <c r="C125" s="7"/>
      <c r="D125" s="7" t="str">
        <f t="shared" si="3"/>
        <v/>
      </c>
      <c r="E125" s="7"/>
      <c r="L125" s="1">
        <f t="shared" si="2"/>
        <v>16</v>
      </c>
      <c r="M125" s="1" t="s">
        <v>122</v>
      </c>
      <c r="N125" s="1">
        <f>VLOOKUP(M125,Tabela1[],$M$3+1,0)</f>
        <v>0</v>
      </c>
    </row>
    <row r="126" spans="1:14" x14ac:dyDescent="0.25">
      <c r="A126" s="7"/>
      <c r="B126" s="7">
        <v>117</v>
      </c>
      <c r="C126" s="7"/>
      <c r="D126" s="7" t="str">
        <f t="shared" si="3"/>
        <v/>
      </c>
      <c r="E126" s="7"/>
      <c r="L126" s="1">
        <f t="shared" si="2"/>
        <v>16</v>
      </c>
      <c r="M126" s="1" t="s">
        <v>123</v>
      </c>
      <c r="N126" s="1">
        <f>VLOOKUP(M126,Tabela1[],$M$3+1,0)</f>
        <v>0</v>
      </c>
    </row>
    <row r="127" spans="1:14" x14ac:dyDescent="0.25">
      <c r="A127" s="7"/>
      <c r="B127" s="7">
        <v>118</v>
      </c>
      <c r="C127" s="7"/>
      <c r="D127" s="7" t="str">
        <f t="shared" si="3"/>
        <v/>
      </c>
      <c r="E127" s="7"/>
      <c r="L127" s="1">
        <f t="shared" si="2"/>
        <v>16</v>
      </c>
      <c r="M127" s="1" t="s">
        <v>124</v>
      </c>
      <c r="N127" s="1">
        <f>VLOOKUP(M127,Tabela1[],$M$3+1,0)</f>
        <v>0</v>
      </c>
    </row>
    <row r="128" spans="1:14" x14ac:dyDescent="0.25">
      <c r="A128" s="7"/>
      <c r="B128" s="7">
        <v>119</v>
      </c>
      <c r="C128" s="7"/>
      <c r="D128" s="7" t="str">
        <f t="shared" si="3"/>
        <v/>
      </c>
      <c r="E128" s="7"/>
      <c r="L128" s="1">
        <f t="shared" si="2"/>
        <v>16</v>
      </c>
      <c r="M128" s="1" t="s">
        <v>125</v>
      </c>
      <c r="N128" s="1">
        <f>VLOOKUP(M128,Tabela1[],$M$3+1,0)</f>
        <v>0</v>
      </c>
    </row>
    <row r="129" spans="1:14" x14ac:dyDescent="0.25">
      <c r="A129" s="7"/>
      <c r="B129" s="7">
        <v>120</v>
      </c>
      <c r="C129" s="7"/>
      <c r="D129" s="7" t="str">
        <f t="shared" si="3"/>
        <v/>
      </c>
      <c r="E129" s="7"/>
      <c r="L129" s="1">
        <f t="shared" si="2"/>
        <v>16</v>
      </c>
      <c r="M129" s="1" t="s">
        <v>126</v>
      </c>
      <c r="N129" s="1">
        <f>VLOOKUP(M129,Tabela1[],$M$3+1,0)</f>
        <v>0</v>
      </c>
    </row>
    <row r="130" spans="1:14" x14ac:dyDescent="0.25">
      <c r="A130" s="7"/>
      <c r="B130" s="7">
        <v>121</v>
      </c>
      <c r="C130" s="7"/>
      <c r="D130" s="7" t="str">
        <f t="shared" si="3"/>
        <v/>
      </c>
      <c r="E130" s="7"/>
      <c r="L130" s="1">
        <f t="shared" si="2"/>
        <v>16</v>
      </c>
      <c r="M130" s="1" t="s">
        <v>127</v>
      </c>
      <c r="N130" s="1">
        <f>VLOOKUP(M130,Tabela1[],$M$3+1,0)</f>
        <v>0</v>
      </c>
    </row>
    <row r="131" spans="1:14" x14ac:dyDescent="0.25">
      <c r="A131" s="7"/>
      <c r="B131" s="7">
        <v>122</v>
      </c>
      <c r="C131" s="7"/>
      <c r="D131" s="7" t="str">
        <f t="shared" si="3"/>
        <v/>
      </c>
      <c r="E131" s="7"/>
      <c r="L131" s="1">
        <f t="shared" si="2"/>
        <v>16</v>
      </c>
      <c r="M131" s="1" t="s">
        <v>128</v>
      </c>
      <c r="N131" s="1">
        <f>VLOOKUP(M131,Tabela1[],$M$3+1,0)</f>
        <v>0</v>
      </c>
    </row>
    <row r="132" spans="1:14" x14ac:dyDescent="0.25">
      <c r="A132" s="7"/>
      <c r="B132" s="7">
        <v>123</v>
      </c>
      <c r="C132" s="7"/>
      <c r="D132" s="7" t="str">
        <f t="shared" si="3"/>
        <v/>
      </c>
      <c r="E132" s="7"/>
      <c r="L132" s="1">
        <f t="shared" ref="L132:L195" si="4">IF(N132=0,L131,L131+1)</f>
        <v>16</v>
      </c>
      <c r="M132" s="1" t="s">
        <v>129</v>
      </c>
      <c r="N132" s="1">
        <f>VLOOKUP(M132,Tabela1[],$M$3+1,0)</f>
        <v>0</v>
      </c>
    </row>
    <row r="133" spans="1:14" x14ac:dyDescent="0.25">
      <c r="A133" s="7"/>
      <c r="B133" s="7">
        <v>124</v>
      </c>
      <c r="C133" s="7"/>
      <c r="D133" s="7" t="str">
        <f t="shared" si="3"/>
        <v/>
      </c>
      <c r="E133" s="7"/>
      <c r="L133" s="1">
        <f t="shared" si="4"/>
        <v>16</v>
      </c>
      <c r="M133" s="1" t="s">
        <v>130</v>
      </c>
      <c r="N133" s="1">
        <f>VLOOKUP(M133,Tabela1[],$M$3+1,0)</f>
        <v>0</v>
      </c>
    </row>
    <row r="134" spans="1:14" x14ac:dyDescent="0.25">
      <c r="A134" s="7"/>
      <c r="B134" s="7">
        <v>125</v>
      </c>
      <c r="C134" s="7"/>
      <c r="D134" s="7" t="str">
        <f t="shared" si="3"/>
        <v/>
      </c>
      <c r="E134" s="7"/>
      <c r="L134" s="1">
        <f t="shared" si="4"/>
        <v>16</v>
      </c>
      <c r="M134" s="1" t="s">
        <v>131</v>
      </c>
      <c r="N134" s="1">
        <f>VLOOKUP(M134,Tabela1[],$M$3+1,0)</f>
        <v>0</v>
      </c>
    </row>
    <row r="135" spans="1:14" x14ac:dyDescent="0.25">
      <c r="A135" s="7"/>
      <c r="B135" s="7">
        <v>126</v>
      </c>
      <c r="C135" s="7"/>
      <c r="D135" s="7" t="str">
        <f t="shared" si="3"/>
        <v/>
      </c>
      <c r="E135" s="7"/>
      <c r="L135" s="1">
        <f t="shared" si="4"/>
        <v>17</v>
      </c>
      <c r="M135" s="1" t="s">
        <v>132</v>
      </c>
      <c r="N135" s="1">
        <f>VLOOKUP(M135,Tabela1[],$M$3+1,0)</f>
        <v>1</v>
      </c>
    </row>
    <row r="136" spans="1:14" x14ac:dyDescent="0.25">
      <c r="A136" s="7"/>
      <c r="B136" s="7">
        <v>127</v>
      </c>
      <c r="C136" s="7"/>
      <c r="D136" s="7" t="str">
        <f t="shared" si="3"/>
        <v/>
      </c>
      <c r="E136" s="7"/>
      <c r="L136" s="1">
        <f t="shared" si="4"/>
        <v>17</v>
      </c>
      <c r="M136" s="1" t="s">
        <v>133</v>
      </c>
      <c r="N136" s="1">
        <f>VLOOKUP(M136,Tabela1[],$M$3+1,0)</f>
        <v>0</v>
      </c>
    </row>
    <row r="137" spans="1:14" x14ac:dyDescent="0.25">
      <c r="A137" s="7"/>
      <c r="B137" s="7">
        <v>128</v>
      </c>
      <c r="C137" s="7"/>
      <c r="D137" s="7" t="str">
        <f t="shared" si="3"/>
        <v/>
      </c>
      <c r="E137" s="7"/>
      <c r="L137" s="1">
        <f t="shared" si="4"/>
        <v>17</v>
      </c>
      <c r="M137" s="1" t="s">
        <v>134</v>
      </c>
      <c r="N137" s="1">
        <f>VLOOKUP(M137,Tabela1[],$M$3+1,0)</f>
        <v>0</v>
      </c>
    </row>
    <row r="138" spans="1:14" x14ac:dyDescent="0.25">
      <c r="A138" s="7"/>
      <c r="B138" s="7">
        <v>129</v>
      </c>
      <c r="C138" s="7"/>
      <c r="D138" s="7" t="str">
        <f t="shared" ref="D138:D201" si="5">IFERROR(VLOOKUP(B138,L132:M390,2,0),"")</f>
        <v/>
      </c>
      <c r="E138" s="7"/>
      <c r="L138" s="1">
        <f t="shared" si="4"/>
        <v>17</v>
      </c>
      <c r="M138" s="1" t="s">
        <v>135</v>
      </c>
      <c r="N138" s="1">
        <f>VLOOKUP(M138,Tabela1[],$M$3+1,0)</f>
        <v>0</v>
      </c>
    </row>
    <row r="139" spans="1:14" x14ac:dyDescent="0.25">
      <c r="A139" s="7"/>
      <c r="B139" s="7">
        <v>130</v>
      </c>
      <c r="C139" s="7"/>
      <c r="D139" s="7" t="str">
        <f t="shared" si="5"/>
        <v/>
      </c>
      <c r="E139" s="7"/>
      <c r="L139" s="1">
        <f t="shared" si="4"/>
        <v>18</v>
      </c>
      <c r="M139" s="1" t="s">
        <v>136</v>
      </c>
      <c r="N139" s="1">
        <f>VLOOKUP(M139,Tabela1[],$M$3+1,0)</f>
        <v>1</v>
      </c>
    </row>
    <row r="140" spans="1:14" x14ac:dyDescent="0.25">
      <c r="A140" s="7"/>
      <c r="B140" s="7">
        <v>131</v>
      </c>
      <c r="C140" s="7"/>
      <c r="D140" s="7" t="str">
        <f t="shared" si="5"/>
        <v/>
      </c>
      <c r="E140" s="7"/>
      <c r="L140" s="1">
        <f t="shared" si="4"/>
        <v>18</v>
      </c>
      <c r="M140" s="1" t="s">
        <v>137</v>
      </c>
      <c r="N140" s="1">
        <f>VLOOKUP(M140,Tabela1[],$M$3+1,0)</f>
        <v>0</v>
      </c>
    </row>
    <row r="141" spans="1:14" x14ac:dyDescent="0.25">
      <c r="A141" s="7"/>
      <c r="B141" s="7">
        <v>132</v>
      </c>
      <c r="C141" s="7"/>
      <c r="D141" s="7" t="str">
        <f t="shared" si="5"/>
        <v/>
      </c>
      <c r="E141" s="7"/>
      <c r="L141" s="1">
        <f t="shared" si="4"/>
        <v>18</v>
      </c>
      <c r="M141" s="1" t="s">
        <v>138</v>
      </c>
      <c r="N141" s="1">
        <f>VLOOKUP(M141,Tabela1[],$M$3+1,0)</f>
        <v>0</v>
      </c>
    </row>
    <row r="142" spans="1:14" x14ac:dyDescent="0.25">
      <c r="A142" s="7"/>
      <c r="B142" s="7">
        <v>133</v>
      </c>
      <c r="C142" s="7"/>
      <c r="D142" s="7" t="str">
        <f t="shared" si="5"/>
        <v/>
      </c>
      <c r="E142" s="7"/>
      <c r="L142" s="1">
        <f t="shared" si="4"/>
        <v>18</v>
      </c>
      <c r="M142" s="1" t="s">
        <v>139</v>
      </c>
      <c r="N142" s="1">
        <f>VLOOKUP(M142,Tabela1[],$M$3+1,0)</f>
        <v>0</v>
      </c>
    </row>
    <row r="143" spans="1:14" x14ac:dyDescent="0.25">
      <c r="A143" s="7"/>
      <c r="B143" s="7">
        <v>134</v>
      </c>
      <c r="C143" s="7"/>
      <c r="D143" s="7" t="str">
        <f t="shared" si="5"/>
        <v/>
      </c>
      <c r="E143" s="7"/>
      <c r="L143" s="1">
        <f t="shared" si="4"/>
        <v>18</v>
      </c>
      <c r="M143" s="1" t="s">
        <v>140</v>
      </c>
      <c r="N143" s="1">
        <f>VLOOKUP(M143,Tabela1[],$M$3+1,0)</f>
        <v>0</v>
      </c>
    </row>
    <row r="144" spans="1:14" x14ac:dyDescent="0.25">
      <c r="A144" s="7"/>
      <c r="B144" s="7">
        <v>135</v>
      </c>
      <c r="C144" s="7"/>
      <c r="D144" s="7" t="str">
        <f t="shared" si="5"/>
        <v/>
      </c>
      <c r="E144" s="7"/>
      <c r="L144" s="1">
        <f t="shared" si="4"/>
        <v>18</v>
      </c>
      <c r="M144" s="1" t="s">
        <v>141</v>
      </c>
      <c r="N144" s="1">
        <f>VLOOKUP(M144,Tabela1[],$M$3+1,0)</f>
        <v>0</v>
      </c>
    </row>
    <row r="145" spans="1:14" x14ac:dyDescent="0.25">
      <c r="A145" s="7"/>
      <c r="B145" s="7">
        <v>136</v>
      </c>
      <c r="C145" s="7"/>
      <c r="D145" s="7" t="str">
        <f t="shared" si="5"/>
        <v/>
      </c>
      <c r="E145" s="7"/>
      <c r="L145" s="1">
        <f t="shared" si="4"/>
        <v>18</v>
      </c>
      <c r="M145" s="1" t="s">
        <v>142</v>
      </c>
      <c r="N145" s="1">
        <f>VLOOKUP(M145,Tabela1[],$M$3+1,0)</f>
        <v>0</v>
      </c>
    </row>
    <row r="146" spans="1:14" x14ac:dyDescent="0.25">
      <c r="A146" s="7"/>
      <c r="B146" s="7">
        <v>137</v>
      </c>
      <c r="C146" s="7"/>
      <c r="D146" s="7" t="str">
        <f t="shared" si="5"/>
        <v/>
      </c>
      <c r="E146" s="7"/>
      <c r="L146" s="1">
        <f t="shared" si="4"/>
        <v>18</v>
      </c>
      <c r="M146" s="1" t="s">
        <v>143</v>
      </c>
      <c r="N146" s="1">
        <f>VLOOKUP(M146,Tabela1[],$M$3+1,0)</f>
        <v>0</v>
      </c>
    </row>
    <row r="147" spans="1:14" x14ac:dyDescent="0.25">
      <c r="A147" s="7"/>
      <c r="B147" s="7">
        <v>138</v>
      </c>
      <c r="C147" s="7"/>
      <c r="D147" s="7" t="str">
        <f t="shared" si="5"/>
        <v/>
      </c>
      <c r="E147" s="7"/>
      <c r="L147" s="1">
        <f t="shared" si="4"/>
        <v>18</v>
      </c>
      <c r="M147" s="1" t="s">
        <v>144</v>
      </c>
      <c r="N147" s="1">
        <f>VLOOKUP(M147,Tabela1[],$M$3+1,0)</f>
        <v>0</v>
      </c>
    </row>
    <row r="148" spans="1:14" x14ac:dyDescent="0.25">
      <c r="A148" s="7"/>
      <c r="B148" s="7">
        <v>139</v>
      </c>
      <c r="C148" s="7"/>
      <c r="D148" s="7" t="str">
        <f t="shared" si="5"/>
        <v/>
      </c>
      <c r="E148" s="7"/>
      <c r="L148" s="1">
        <f t="shared" si="4"/>
        <v>19</v>
      </c>
      <c r="M148" s="1" t="s">
        <v>145</v>
      </c>
      <c r="N148" s="1">
        <f>VLOOKUP(M148,Tabela1[],$M$3+1,0)</f>
        <v>1</v>
      </c>
    </row>
    <row r="149" spans="1:14" x14ac:dyDescent="0.25">
      <c r="A149" s="7"/>
      <c r="B149" s="7">
        <v>140</v>
      </c>
      <c r="C149" s="7"/>
      <c r="D149" s="7" t="str">
        <f t="shared" si="5"/>
        <v/>
      </c>
      <c r="E149" s="7"/>
      <c r="L149" s="1">
        <f t="shared" si="4"/>
        <v>19</v>
      </c>
      <c r="M149" s="1" t="s">
        <v>146</v>
      </c>
      <c r="N149" s="1">
        <f>VLOOKUP(M149,Tabela1[],$M$3+1,0)</f>
        <v>0</v>
      </c>
    </row>
    <row r="150" spans="1:14" x14ac:dyDescent="0.25">
      <c r="A150" s="7"/>
      <c r="B150" s="7">
        <v>141</v>
      </c>
      <c r="C150" s="7"/>
      <c r="D150" s="7" t="str">
        <f t="shared" si="5"/>
        <v/>
      </c>
      <c r="E150" s="7"/>
      <c r="L150" s="1">
        <f t="shared" si="4"/>
        <v>19</v>
      </c>
      <c r="M150" s="1" t="s">
        <v>147</v>
      </c>
      <c r="N150" s="1">
        <f>VLOOKUP(M150,Tabela1[],$M$3+1,0)</f>
        <v>0</v>
      </c>
    </row>
    <row r="151" spans="1:14" x14ac:dyDescent="0.25">
      <c r="A151" s="7"/>
      <c r="B151" s="7">
        <v>142</v>
      </c>
      <c r="C151" s="7"/>
      <c r="D151" s="7" t="str">
        <f t="shared" si="5"/>
        <v/>
      </c>
      <c r="E151" s="7"/>
      <c r="L151" s="1">
        <f t="shared" si="4"/>
        <v>19</v>
      </c>
      <c r="M151" s="1" t="s">
        <v>148</v>
      </c>
      <c r="N151" s="1">
        <f>VLOOKUP(M151,Tabela1[],$M$3+1,0)</f>
        <v>0</v>
      </c>
    </row>
    <row r="152" spans="1:14" x14ac:dyDescent="0.25">
      <c r="A152" s="7"/>
      <c r="B152" s="7">
        <v>143</v>
      </c>
      <c r="C152" s="7"/>
      <c r="D152" s="7" t="str">
        <f t="shared" si="5"/>
        <v/>
      </c>
      <c r="E152" s="7"/>
      <c r="L152" s="1">
        <f t="shared" si="4"/>
        <v>19</v>
      </c>
      <c r="M152" s="1" t="s">
        <v>149</v>
      </c>
      <c r="N152" s="1">
        <f>VLOOKUP(M152,Tabela1[],$M$3+1,0)</f>
        <v>0</v>
      </c>
    </row>
    <row r="153" spans="1:14" x14ac:dyDescent="0.25">
      <c r="A153" s="7"/>
      <c r="B153" s="7">
        <v>144</v>
      </c>
      <c r="C153" s="7"/>
      <c r="D153" s="7" t="str">
        <f t="shared" si="5"/>
        <v/>
      </c>
      <c r="E153" s="7"/>
      <c r="L153" s="1">
        <f t="shared" si="4"/>
        <v>20</v>
      </c>
      <c r="M153" s="1" t="s">
        <v>150</v>
      </c>
      <c r="N153" s="1">
        <f>VLOOKUP(M153,Tabela1[],$M$3+1,0)</f>
        <v>1</v>
      </c>
    </row>
    <row r="154" spans="1:14" x14ac:dyDescent="0.25">
      <c r="A154" s="7"/>
      <c r="B154" s="7">
        <v>145</v>
      </c>
      <c r="C154" s="7"/>
      <c r="D154" s="7" t="str">
        <f t="shared" si="5"/>
        <v/>
      </c>
      <c r="E154" s="7"/>
      <c r="L154" s="1">
        <f t="shared" si="4"/>
        <v>21</v>
      </c>
      <c r="M154" s="1" t="s">
        <v>151</v>
      </c>
      <c r="N154" s="1">
        <f>VLOOKUP(M154,Tabela1[],$M$3+1,0)</f>
        <v>1</v>
      </c>
    </row>
    <row r="155" spans="1:14" x14ac:dyDescent="0.25">
      <c r="A155" s="7"/>
      <c r="B155" s="7">
        <v>146</v>
      </c>
      <c r="C155" s="7"/>
      <c r="D155" s="7" t="str">
        <f t="shared" si="5"/>
        <v/>
      </c>
      <c r="E155" s="7"/>
      <c r="L155" s="1">
        <f t="shared" si="4"/>
        <v>21</v>
      </c>
      <c r="M155" s="1" t="s">
        <v>152</v>
      </c>
      <c r="N155" s="1">
        <f>VLOOKUP(M155,Tabela1[],$M$3+1,0)</f>
        <v>0</v>
      </c>
    </row>
    <row r="156" spans="1:14" x14ac:dyDescent="0.25">
      <c r="A156" s="7"/>
      <c r="B156" s="7">
        <v>147</v>
      </c>
      <c r="C156" s="7"/>
      <c r="D156" s="7" t="str">
        <f t="shared" si="5"/>
        <v/>
      </c>
      <c r="E156" s="7"/>
      <c r="L156" s="1">
        <f t="shared" si="4"/>
        <v>21</v>
      </c>
      <c r="M156" s="1" t="s">
        <v>153</v>
      </c>
      <c r="N156" s="1">
        <f>VLOOKUP(M156,Tabela1[],$M$3+1,0)</f>
        <v>0</v>
      </c>
    </row>
    <row r="157" spans="1:14" x14ac:dyDescent="0.25">
      <c r="A157" s="7"/>
      <c r="B157" s="7">
        <v>148</v>
      </c>
      <c r="C157" s="7"/>
      <c r="D157" s="7" t="str">
        <f t="shared" si="5"/>
        <v/>
      </c>
      <c r="E157" s="7"/>
      <c r="L157" s="1">
        <f t="shared" si="4"/>
        <v>21</v>
      </c>
      <c r="M157" s="1" t="s">
        <v>154</v>
      </c>
      <c r="N157" s="1">
        <f>VLOOKUP(M157,Tabela1[],$M$3+1,0)</f>
        <v>0</v>
      </c>
    </row>
    <row r="158" spans="1:14" x14ac:dyDescent="0.25">
      <c r="A158" s="7"/>
      <c r="B158" s="7">
        <v>149</v>
      </c>
      <c r="C158" s="7"/>
      <c r="D158" s="7" t="str">
        <f t="shared" si="5"/>
        <v/>
      </c>
      <c r="E158" s="7"/>
      <c r="L158" s="1">
        <f t="shared" si="4"/>
        <v>21</v>
      </c>
      <c r="M158" s="1" t="s">
        <v>155</v>
      </c>
      <c r="N158" s="1">
        <f>VLOOKUP(M158,Tabela1[],$M$3+1,0)</f>
        <v>0</v>
      </c>
    </row>
    <row r="159" spans="1:14" x14ac:dyDescent="0.25">
      <c r="A159" s="7"/>
      <c r="B159" s="7">
        <v>150</v>
      </c>
      <c r="C159" s="7"/>
      <c r="D159" s="7" t="str">
        <f t="shared" si="5"/>
        <v/>
      </c>
      <c r="E159" s="7"/>
      <c r="L159" s="1">
        <f t="shared" si="4"/>
        <v>21</v>
      </c>
      <c r="M159" s="1" t="s">
        <v>156</v>
      </c>
      <c r="N159" s="1">
        <f>VLOOKUP(M159,Tabela1[],$M$3+1,0)</f>
        <v>0</v>
      </c>
    </row>
    <row r="160" spans="1:14" x14ac:dyDescent="0.25">
      <c r="A160" s="7"/>
      <c r="B160" s="7">
        <v>151</v>
      </c>
      <c r="C160" s="7"/>
      <c r="D160" s="7" t="str">
        <f t="shared" si="5"/>
        <v/>
      </c>
      <c r="E160" s="7"/>
      <c r="L160" s="1">
        <f t="shared" si="4"/>
        <v>21</v>
      </c>
      <c r="M160" s="1" t="s">
        <v>157</v>
      </c>
      <c r="N160" s="1">
        <f>VLOOKUP(M160,Tabela1[],$M$3+1,0)</f>
        <v>0</v>
      </c>
    </row>
    <row r="161" spans="1:14" x14ac:dyDescent="0.25">
      <c r="A161" s="7"/>
      <c r="B161" s="7">
        <v>152</v>
      </c>
      <c r="C161" s="7"/>
      <c r="D161" s="7" t="str">
        <f t="shared" si="5"/>
        <v/>
      </c>
      <c r="E161" s="7"/>
      <c r="L161" s="1">
        <f t="shared" si="4"/>
        <v>21</v>
      </c>
      <c r="M161" s="1" t="s">
        <v>158</v>
      </c>
      <c r="N161" s="1">
        <f>VLOOKUP(M161,Tabela1[],$M$3+1,0)</f>
        <v>0</v>
      </c>
    </row>
    <row r="162" spans="1:14" x14ac:dyDescent="0.25">
      <c r="A162" s="7"/>
      <c r="B162" s="7">
        <v>153</v>
      </c>
      <c r="C162" s="7"/>
      <c r="D162" s="7" t="str">
        <f t="shared" si="5"/>
        <v/>
      </c>
      <c r="E162" s="7"/>
      <c r="L162" s="1">
        <f t="shared" si="4"/>
        <v>22</v>
      </c>
      <c r="M162" s="1" t="s">
        <v>159</v>
      </c>
      <c r="N162" s="1">
        <f>VLOOKUP(M162,Tabela1[],$M$3+1,0)</f>
        <v>1</v>
      </c>
    </row>
    <row r="163" spans="1:14" x14ac:dyDescent="0.25">
      <c r="A163" s="7"/>
      <c r="B163" s="7">
        <v>154</v>
      </c>
      <c r="C163" s="7"/>
      <c r="D163" s="7" t="str">
        <f t="shared" si="5"/>
        <v/>
      </c>
      <c r="E163" s="7"/>
      <c r="L163" s="1">
        <f t="shared" si="4"/>
        <v>22</v>
      </c>
      <c r="M163" s="1" t="s">
        <v>160</v>
      </c>
      <c r="N163" s="1">
        <f>VLOOKUP(M163,Tabela1[],$M$3+1,0)</f>
        <v>0</v>
      </c>
    </row>
    <row r="164" spans="1:14" x14ac:dyDescent="0.25">
      <c r="A164" s="7"/>
      <c r="B164" s="7">
        <v>155</v>
      </c>
      <c r="C164" s="7"/>
      <c r="D164" s="7" t="str">
        <f t="shared" si="5"/>
        <v/>
      </c>
      <c r="E164" s="7"/>
      <c r="L164" s="1">
        <f t="shared" si="4"/>
        <v>22</v>
      </c>
      <c r="M164" s="1" t="s">
        <v>161</v>
      </c>
      <c r="N164" s="1">
        <f>VLOOKUP(M164,Tabela1[],$M$3+1,0)</f>
        <v>0</v>
      </c>
    </row>
    <row r="165" spans="1:14" x14ac:dyDescent="0.25">
      <c r="A165" s="7"/>
      <c r="B165" s="7">
        <v>156</v>
      </c>
      <c r="C165" s="7"/>
      <c r="D165" s="7" t="str">
        <f t="shared" si="5"/>
        <v/>
      </c>
      <c r="E165" s="7"/>
      <c r="L165" s="1">
        <f t="shared" si="4"/>
        <v>22</v>
      </c>
      <c r="M165" s="1" t="s">
        <v>162</v>
      </c>
      <c r="N165" s="1">
        <f>VLOOKUP(M165,Tabela1[],$M$3+1,0)</f>
        <v>0</v>
      </c>
    </row>
    <row r="166" spans="1:14" x14ac:dyDescent="0.25">
      <c r="A166" s="7"/>
      <c r="B166" s="7">
        <v>157</v>
      </c>
      <c r="C166" s="7"/>
      <c r="D166" s="7" t="str">
        <f t="shared" si="5"/>
        <v/>
      </c>
      <c r="E166" s="7"/>
      <c r="L166" s="1">
        <f t="shared" si="4"/>
        <v>22</v>
      </c>
      <c r="M166" s="1" t="s">
        <v>163</v>
      </c>
      <c r="N166" s="1">
        <f>VLOOKUP(M166,Tabela1[],$M$3+1,0)</f>
        <v>0</v>
      </c>
    </row>
    <row r="167" spans="1:14" x14ac:dyDescent="0.25">
      <c r="A167" s="7"/>
      <c r="B167" s="7">
        <v>158</v>
      </c>
      <c r="C167" s="7"/>
      <c r="D167" s="7" t="str">
        <f t="shared" si="5"/>
        <v/>
      </c>
      <c r="E167" s="7"/>
      <c r="L167" s="1">
        <f t="shared" si="4"/>
        <v>22</v>
      </c>
      <c r="M167" s="1" t="s">
        <v>164</v>
      </c>
      <c r="N167" s="1">
        <f>VLOOKUP(M167,Tabela1[],$M$3+1,0)</f>
        <v>0</v>
      </c>
    </row>
    <row r="168" spans="1:14" x14ac:dyDescent="0.25">
      <c r="A168" s="7"/>
      <c r="B168" s="7">
        <v>159</v>
      </c>
      <c r="C168" s="7"/>
      <c r="D168" s="7" t="str">
        <f t="shared" si="5"/>
        <v/>
      </c>
      <c r="E168" s="7"/>
      <c r="L168" s="1">
        <f t="shared" si="4"/>
        <v>22</v>
      </c>
      <c r="M168" s="1" t="s">
        <v>165</v>
      </c>
      <c r="N168" s="1">
        <f>VLOOKUP(M168,Tabela1[],$M$3+1,0)</f>
        <v>0</v>
      </c>
    </row>
    <row r="169" spans="1:14" x14ac:dyDescent="0.25">
      <c r="A169" s="7"/>
      <c r="B169" s="7">
        <v>160</v>
      </c>
      <c r="C169" s="7"/>
      <c r="D169" s="7" t="str">
        <f t="shared" si="5"/>
        <v/>
      </c>
      <c r="E169" s="7"/>
      <c r="L169" s="1">
        <f t="shared" si="4"/>
        <v>22</v>
      </c>
      <c r="M169" s="1" t="s">
        <v>166</v>
      </c>
      <c r="N169" s="1">
        <f>VLOOKUP(M169,Tabela1[],$M$3+1,0)</f>
        <v>0</v>
      </c>
    </row>
    <row r="170" spans="1:14" x14ac:dyDescent="0.25">
      <c r="A170" s="7"/>
      <c r="B170" s="7">
        <v>161</v>
      </c>
      <c r="C170" s="7"/>
      <c r="D170" s="7" t="str">
        <f t="shared" si="5"/>
        <v/>
      </c>
      <c r="E170" s="7"/>
      <c r="L170" s="1">
        <f t="shared" si="4"/>
        <v>22</v>
      </c>
      <c r="M170" s="1" t="s">
        <v>167</v>
      </c>
      <c r="N170" s="1">
        <f>VLOOKUP(M170,Tabela1[],$M$3+1,0)</f>
        <v>0</v>
      </c>
    </row>
    <row r="171" spans="1:14" x14ac:dyDescent="0.25">
      <c r="A171" s="7"/>
      <c r="B171" s="7">
        <v>162</v>
      </c>
      <c r="C171" s="7"/>
      <c r="D171" s="7" t="str">
        <f t="shared" si="5"/>
        <v/>
      </c>
      <c r="E171" s="7"/>
      <c r="L171" s="1">
        <f t="shared" si="4"/>
        <v>22</v>
      </c>
      <c r="M171" s="1" t="s">
        <v>168</v>
      </c>
      <c r="N171" s="1">
        <f>VLOOKUP(M171,Tabela1[],$M$3+1,0)</f>
        <v>0</v>
      </c>
    </row>
    <row r="172" spans="1:14" x14ac:dyDescent="0.25">
      <c r="A172" s="7"/>
      <c r="B172" s="7">
        <v>163</v>
      </c>
      <c r="C172" s="7"/>
      <c r="D172" s="7" t="str">
        <f t="shared" si="5"/>
        <v/>
      </c>
      <c r="E172" s="7"/>
      <c r="L172" s="1">
        <f t="shared" si="4"/>
        <v>22</v>
      </c>
      <c r="M172" s="1" t="s">
        <v>169</v>
      </c>
      <c r="N172" s="1">
        <f>VLOOKUP(M172,Tabela1[],$M$3+1,0)</f>
        <v>0</v>
      </c>
    </row>
    <row r="173" spans="1:14" x14ac:dyDescent="0.25">
      <c r="A173" s="7"/>
      <c r="B173" s="7">
        <v>164</v>
      </c>
      <c r="C173" s="7"/>
      <c r="D173" s="7" t="str">
        <f t="shared" si="5"/>
        <v/>
      </c>
      <c r="E173" s="7"/>
      <c r="L173" s="1">
        <f t="shared" si="4"/>
        <v>22</v>
      </c>
      <c r="M173" s="1" t="s">
        <v>170</v>
      </c>
      <c r="N173" s="1">
        <f>VLOOKUP(M173,Tabela1[],$M$3+1,0)</f>
        <v>0</v>
      </c>
    </row>
    <row r="174" spans="1:14" x14ac:dyDescent="0.25">
      <c r="A174" s="7"/>
      <c r="B174" s="7">
        <v>165</v>
      </c>
      <c r="C174" s="7"/>
      <c r="D174" s="7" t="str">
        <f t="shared" si="5"/>
        <v/>
      </c>
      <c r="E174" s="7"/>
      <c r="L174" s="1">
        <f t="shared" si="4"/>
        <v>22</v>
      </c>
      <c r="M174" s="1" t="s">
        <v>171</v>
      </c>
      <c r="N174" s="1">
        <f>VLOOKUP(M174,Tabela1[],$M$3+1,0)</f>
        <v>0</v>
      </c>
    </row>
    <row r="175" spans="1:14" x14ac:dyDescent="0.25">
      <c r="A175" s="7"/>
      <c r="B175" s="7">
        <v>166</v>
      </c>
      <c r="C175" s="7"/>
      <c r="D175" s="7" t="str">
        <f t="shared" si="5"/>
        <v/>
      </c>
      <c r="E175" s="7"/>
      <c r="L175" s="1">
        <f t="shared" si="4"/>
        <v>22</v>
      </c>
      <c r="M175" s="1" t="s">
        <v>172</v>
      </c>
      <c r="N175" s="1">
        <f>VLOOKUP(M175,Tabela1[],$M$3+1,0)</f>
        <v>0</v>
      </c>
    </row>
    <row r="176" spans="1:14" x14ac:dyDescent="0.25">
      <c r="A176" s="7"/>
      <c r="B176" s="7">
        <v>167</v>
      </c>
      <c r="C176" s="7"/>
      <c r="D176" s="7" t="str">
        <f t="shared" si="5"/>
        <v/>
      </c>
      <c r="E176" s="7"/>
      <c r="L176" s="1">
        <f t="shared" si="4"/>
        <v>22</v>
      </c>
      <c r="M176" s="1" t="s">
        <v>173</v>
      </c>
      <c r="N176" s="1">
        <f>VLOOKUP(M176,Tabela1[],$M$3+1,0)</f>
        <v>0</v>
      </c>
    </row>
    <row r="177" spans="1:14" x14ac:dyDescent="0.25">
      <c r="A177" s="7"/>
      <c r="B177" s="7">
        <v>168</v>
      </c>
      <c r="C177" s="7"/>
      <c r="D177" s="7" t="str">
        <f t="shared" si="5"/>
        <v/>
      </c>
      <c r="E177" s="7"/>
      <c r="L177" s="1">
        <f t="shared" si="4"/>
        <v>22</v>
      </c>
      <c r="M177" s="1" t="s">
        <v>174</v>
      </c>
      <c r="N177" s="1">
        <f>VLOOKUP(M177,Tabela1[],$M$3+1,0)</f>
        <v>0</v>
      </c>
    </row>
    <row r="178" spans="1:14" x14ac:dyDescent="0.25">
      <c r="A178" s="7"/>
      <c r="B178" s="7">
        <v>169</v>
      </c>
      <c r="C178" s="7"/>
      <c r="D178" s="7" t="str">
        <f t="shared" si="5"/>
        <v/>
      </c>
      <c r="E178" s="7"/>
      <c r="L178" s="1">
        <f t="shared" si="4"/>
        <v>22</v>
      </c>
      <c r="M178" s="1" t="s">
        <v>175</v>
      </c>
      <c r="N178" s="1">
        <f>VLOOKUP(M178,Tabela1[],$M$3+1,0)</f>
        <v>0</v>
      </c>
    </row>
    <row r="179" spans="1:14" x14ac:dyDescent="0.25">
      <c r="A179" s="7"/>
      <c r="B179" s="7">
        <v>170</v>
      </c>
      <c r="C179" s="7"/>
      <c r="D179" s="7" t="str">
        <f t="shared" si="5"/>
        <v/>
      </c>
      <c r="E179" s="7"/>
      <c r="L179" s="1">
        <f t="shared" si="4"/>
        <v>22</v>
      </c>
      <c r="M179" s="1" t="s">
        <v>176</v>
      </c>
      <c r="N179" s="1">
        <f>VLOOKUP(M179,Tabela1[],$M$3+1,0)</f>
        <v>0</v>
      </c>
    </row>
    <row r="180" spans="1:14" x14ac:dyDescent="0.25">
      <c r="A180" s="7"/>
      <c r="B180" s="7">
        <v>171</v>
      </c>
      <c r="C180" s="7"/>
      <c r="D180" s="7" t="str">
        <f t="shared" si="5"/>
        <v/>
      </c>
      <c r="E180" s="7"/>
      <c r="L180" s="1">
        <f t="shared" si="4"/>
        <v>22</v>
      </c>
      <c r="M180" s="1" t="s">
        <v>177</v>
      </c>
      <c r="N180" s="1">
        <f>VLOOKUP(M180,Tabela1[],$M$3+1,0)</f>
        <v>0</v>
      </c>
    </row>
    <row r="181" spans="1:14" x14ac:dyDescent="0.25">
      <c r="A181" s="7"/>
      <c r="B181" s="7">
        <v>172</v>
      </c>
      <c r="C181" s="7"/>
      <c r="D181" s="7" t="str">
        <f t="shared" si="5"/>
        <v/>
      </c>
      <c r="E181" s="7"/>
      <c r="L181" s="1">
        <f t="shared" si="4"/>
        <v>22</v>
      </c>
      <c r="M181" s="1" t="s">
        <v>178</v>
      </c>
      <c r="N181" s="1">
        <f>VLOOKUP(M181,Tabela1[],$M$3+1,0)</f>
        <v>0</v>
      </c>
    </row>
    <row r="182" spans="1:14" x14ac:dyDescent="0.25">
      <c r="A182" s="7"/>
      <c r="B182" s="7">
        <v>173</v>
      </c>
      <c r="C182" s="7"/>
      <c r="D182" s="7" t="str">
        <f t="shared" si="5"/>
        <v/>
      </c>
      <c r="E182" s="7"/>
      <c r="L182" s="1">
        <f t="shared" si="4"/>
        <v>22</v>
      </c>
      <c r="M182" s="1" t="s">
        <v>179</v>
      </c>
      <c r="N182" s="1">
        <f>VLOOKUP(M182,Tabela1[],$M$3+1,0)</f>
        <v>0</v>
      </c>
    </row>
    <row r="183" spans="1:14" x14ac:dyDescent="0.25">
      <c r="A183" s="7"/>
      <c r="B183" s="7">
        <v>174</v>
      </c>
      <c r="C183" s="7"/>
      <c r="D183" s="7" t="str">
        <f t="shared" si="5"/>
        <v/>
      </c>
      <c r="E183" s="7"/>
      <c r="L183" s="1">
        <f t="shared" si="4"/>
        <v>22</v>
      </c>
      <c r="M183" s="1" t="s">
        <v>180</v>
      </c>
      <c r="N183" s="1">
        <f>VLOOKUP(M183,Tabela1[],$M$3+1,0)</f>
        <v>0</v>
      </c>
    </row>
    <row r="184" spans="1:14" x14ac:dyDescent="0.25">
      <c r="A184" s="7"/>
      <c r="B184" s="7">
        <v>175</v>
      </c>
      <c r="C184" s="7"/>
      <c r="D184" s="7" t="str">
        <f t="shared" si="5"/>
        <v/>
      </c>
      <c r="E184" s="7"/>
      <c r="L184" s="1">
        <f t="shared" si="4"/>
        <v>22</v>
      </c>
      <c r="M184" s="1" t="s">
        <v>181</v>
      </c>
      <c r="N184" s="1">
        <f>VLOOKUP(M184,Tabela1[],$M$3+1,0)</f>
        <v>0</v>
      </c>
    </row>
    <row r="185" spans="1:14" x14ac:dyDescent="0.25">
      <c r="A185" s="7"/>
      <c r="B185" s="7">
        <v>176</v>
      </c>
      <c r="C185" s="7"/>
      <c r="D185" s="7" t="str">
        <f t="shared" si="5"/>
        <v/>
      </c>
      <c r="E185" s="7"/>
      <c r="L185" s="1">
        <f t="shared" si="4"/>
        <v>22</v>
      </c>
      <c r="M185" s="1" t="s">
        <v>182</v>
      </c>
      <c r="N185" s="1">
        <f>VLOOKUP(M185,Tabela1[],$M$3+1,0)</f>
        <v>0</v>
      </c>
    </row>
    <row r="186" spans="1:14" x14ac:dyDescent="0.25">
      <c r="A186" s="7"/>
      <c r="B186" s="7">
        <v>177</v>
      </c>
      <c r="C186" s="7"/>
      <c r="D186" s="7" t="str">
        <f t="shared" si="5"/>
        <v/>
      </c>
      <c r="E186" s="7"/>
      <c r="L186" s="1">
        <f t="shared" si="4"/>
        <v>22</v>
      </c>
      <c r="M186" s="1" t="s">
        <v>183</v>
      </c>
      <c r="N186" s="1">
        <f>VLOOKUP(M186,Tabela1[],$M$3+1,0)</f>
        <v>0</v>
      </c>
    </row>
    <row r="187" spans="1:14" x14ac:dyDescent="0.25">
      <c r="A187" s="7"/>
      <c r="B187" s="7">
        <v>178</v>
      </c>
      <c r="C187" s="7"/>
      <c r="D187" s="7" t="str">
        <f t="shared" si="5"/>
        <v/>
      </c>
      <c r="E187" s="7"/>
      <c r="L187" s="1">
        <f t="shared" si="4"/>
        <v>22</v>
      </c>
      <c r="M187" s="1" t="s">
        <v>184</v>
      </c>
      <c r="N187" s="1">
        <f>VLOOKUP(M187,Tabela1[],$M$3+1,0)</f>
        <v>0</v>
      </c>
    </row>
    <row r="188" spans="1:14" x14ac:dyDescent="0.25">
      <c r="A188" s="7"/>
      <c r="B188" s="7">
        <v>179</v>
      </c>
      <c r="C188" s="7"/>
      <c r="D188" s="7" t="str">
        <f t="shared" si="5"/>
        <v/>
      </c>
      <c r="E188" s="7"/>
      <c r="L188" s="1">
        <f t="shared" si="4"/>
        <v>22</v>
      </c>
      <c r="M188" s="1" t="s">
        <v>185</v>
      </c>
      <c r="N188" s="1">
        <f>VLOOKUP(M188,Tabela1[],$M$3+1,0)</f>
        <v>0</v>
      </c>
    </row>
    <row r="189" spans="1:14" x14ac:dyDescent="0.25">
      <c r="A189" s="7"/>
      <c r="B189" s="7">
        <v>180</v>
      </c>
      <c r="C189" s="7"/>
      <c r="D189" s="7" t="str">
        <f t="shared" si="5"/>
        <v/>
      </c>
      <c r="E189" s="7"/>
      <c r="L189" s="1">
        <f t="shared" si="4"/>
        <v>22</v>
      </c>
      <c r="M189" s="1" t="s">
        <v>186</v>
      </c>
      <c r="N189" s="1">
        <f>VLOOKUP(M189,Tabela1[],$M$3+1,0)</f>
        <v>0</v>
      </c>
    </row>
    <row r="190" spans="1:14" x14ac:dyDescent="0.25">
      <c r="A190" s="7"/>
      <c r="B190" s="7">
        <v>181</v>
      </c>
      <c r="C190" s="7"/>
      <c r="D190" s="7" t="str">
        <f t="shared" si="5"/>
        <v/>
      </c>
      <c r="E190" s="7"/>
      <c r="L190" s="1">
        <f t="shared" si="4"/>
        <v>22</v>
      </c>
      <c r="M190" s="1" t="s">
        <v>187</v>
      </c>
      <c r="N190" s="1">
        <f>VLOOKUP(M190,Tabela1[],$M$3+1,0)</f>
        <v>0</v>
      </c>
    </row>
    <row r="191" spans="1:14" x14ac:dyDescent="0.25">
      <c r="A191" s="7"/>
      <c r="B191" s="7">
        <v>182</v>
      </c>
      <c r="C191" s="7"/>
      <c r="D191" s="7" t="str">
        <f t="shared" si="5"/>
        <v/>
      </c>
      <c r="E191" s="7"/>
      <c r="L191" s="1">
        <f t="shared" si="4"/>
        <v>22</v>
      </c>
      <c r="M191" s="1" t="s">
        <v>188</v>
      </c>
      <c r="N191" s="1">
        <f>VLOOKUP(M191,Tabela1[],$M$3+1,0)</f>
        <v>0</v>
      </c>
    </row>
    <row r="192" spans="1:14" x14ac:dyDescent="0.25">
      <c r="A192" s="7"/>
      <c r="B192" s="7">
        <v>183</v>
      </c>
      <c r="C192" s="7"/>
      <c r="D192" s="7" t="str">
        <f t="shared" si="5"/>
        <v/>
      </c>
      <c r="E192" s="7"/>
      <c r="L192" s="1">
        <f t="shared" si="4"/>
        <v>22</v>
      </c>
      <c r="M192" s="1" t="s">
        <v>189</v>
      </c>
      <c r="N192" s="1">
        <f>VLOOKUP(M192,Tabela1[],$M$3+1,0)</f>
        <v>0</v>
      </c>
    </row>
    <row r="193" spans="1:14" x14ac:dyDescent="0.25">
      <c r="A193" s="7"/>
      <c r="B193" s="7">
        <v>184</v>
      </c>
      <c r="C193" s="7"/>
      <c r="D193" s="7" t="str">
        <f t="shared" si="5"/>
        <v/>
      </c>
      <c r="E193" s="7"/>
      <c r="L193" s="1">
        <f t="shared" si="4"/>
        <v>22</v>
      </c>
      <c r="M193" s="1" t="s">
        <v>190</v>
      </c>
      <c r="N193" s="1">
        <f>VLOOKUP(M193,Tabela1[],$M$3+1,0)</f>
        <v>0</v>
      </c>
    </row>
    <row r="194" spans="1:14" x14ac:dyDescent="0.25">
      <c r="A194" s="7"/>
      <c r="B194" s="7">
        <v>185</v>
      </c>
      <c r="C194" s="7"/>
      <c r="D194" s="7" t="str">
        <f t="shared" si="5"/>
        <v/>
      </c>
      <c r="E194" s="7"/>
      <c r="L194" s="1">
        <f t="shared" si="4"/>
        <v>22</v>
      </c>
      <c r="M194" s="1" t="s">
        <v>191</v>
      </c>
      <c r="N194" s="1">
        <f>VLOOKUP(M194,Tabela1[],$M$3+1,0)</f>
        <v>0</v>
      </c>
    </row>
    <row r="195" spans="1:14" x14ac:dyDescent="0.25">
      <c r="A195" s="7"/>
      <c r="B195" s="7">
        <v>186</v>
      </c>
      <c r="C195" s="7"/>
      <c r="D195" s="7" t="str">
        <f t="shared" si="5"/>
        <v/>
      </c>
      <c r="E195" s="7"/>
      <c r="L195" s="1">
        <f t="shared" si="4"/>
        <v>22</v>
      </c>
      <c r="M195" s="1" t="s">
        <v>192</v>
      </c>
      <c r="N195" s="1">
        <f>VLOOKUP(M195,Tabela1[],$M$3+1,0)</f>
        <v>0</v>
      </c>
    </row>
    <row r="196" spans="1:14" x14ac:dyDescent="0.25">
      <c r="A196" s="7"/>
      <c r="B196" s="7">
        <v>187</v>
      </c>
      <c r="C196" s="7"/>
      <c r="D196" s="7" t="str">
        <f t="shared" si="5"/>
        <v/>
      </c>
      <c r="E196" s="7"/>
      <c r="L196" s="1">
        <f t="shared" ref="L196:L262" si="6">IF(N196=0,L195,L195+1)</f>
        <v>22</v>
      </c>
      <c r="M196" s="1" t="s">
        <v>193</v>
      </c>
      <c r="N196" s="1">
        <f>VLOOKUP(M196,Tabela1[],$M$3+1,0)</f>
        <v>0</v>
      </c>
    </row>
    <row r="197" spans="1:14" x14ac:dyDescent="0.25">
      <c r="A197" s="7"/>
      <c r="B197" s="7">
        <v>188</v>
      </c>
      <c r="C197" s="7"/>
      <c r="D197" s="7" t="str">
        <f t="shared" si="5"/>
        <v/>
      </c>
      <c r="E197" s="7"/>
      <c r="L197" s="1">
        <f t="shared" si="6"/>
        <v>22</v>
      </c>
      <c r="M197" s="1" t="s">
        <v>194</v>
      </c>
      <c r="N197" s="1">
        <f>VLOOKUP(M197,Tabela1[],$M$3+1,0)</f>
        <v>0</v>
      </c>
    </row>
    <row r="198" spans="1:14" x14ac:dyDescent="0.25">
      <c r="A198" s="7"/>
      <c r="B198" s="7">
        <v>189</v>
      </c>
      <c r="C198" s="7"/>
      <c r="D198" s="7" t="str">
        <f t="shared" si="5"/>
        <v/>
      </c>
      <c r="E198" s="7"/>
      <c r="L198" s="1">
        <f t="shared" si="6"/>
        <v>23</v>
      </c>
      <c r="M198" s="1" t="s">
        <v>195</v>
      </c>
      <c r="N198" s="1">
        <f>VLOOKUP(M198,Tabela1[],$M$3+1,0)</f>
        <v>1</v>
      </c>
    </row>
    <row r="199" spans="1:14" x14ac:dyDescent="0.25">
      <c r="A199" s="7"/>
      <c r="B199" s="7">
        <v>190</v>
      </c>
      <c r="C199" s="7"/>
      <c r="D199" s="7" t="str">
        <f t="shared" si="5"/>
        <v/>
      </c>
      <c r="E199" s="7"/>
      <c r="L199" s="1">
        <f t="shared" si="6"/>
        <v>23</v>
      </c>
      <c r="M199" s="1" t="s">
        <v>196</v>
      </c>
      <c r="N199" s="1">
        <f>VLOOKUP(M199,Tabela1[],$M$3+1,0)</f>
        <v>0</v>
      </c>
    </row>
    <row r="200" spans="1:14" x14ac:dyDescent="0.25">
      <c r="A200" s="7"/>
      <c r="B200" s="7">
        <v>191</v>
      </c>
      <c r="C200" s="7"/>
      <c r="D200" s="7" t="str">
        <f t="shared" si="5"/>
        <v/>
      </c>
      <c r="E200" s="7"/>
      <c r="L200" s="1">
        <f t="shared" si="6"/>
        <v>24</v>
      </c>
      <c r="M200" s="1" t="s">
        <v>197</v>
      </c>
      <c r="N200" s="1">
        <f>VLOOKUP(M200,Tabela1[],$M$3+1,0)</f>
        <v>1</v>
      </c>
    </row>
    <row r="201" spans="1:14" x14ac:dyDescent="0.25">
      <c r="A201" s="7"/>
      <c r="B201" s="7">
        <v>192</v>
      </c>
      <c r="C201" s="7"/>
      <c r="D201" s="7" t="str">
        <f t="shared" si="5"/>
        <v/>
      </c>
      <c r="E201" s="7"/>
      <c r="L201" s="1">
        <f t="shared" si="6"/>
        <v>24</v>
      </c>
      <c r="M201" s="1" t="s">
        <v>198</v>
      </c>
      <c r="N201" s="1">
        <f>VLOOKUP(M201,Tabela1[],$M$3+1,0)</f>
        <v>0</v>
      </c>
    </row>
    <row r="202" spans="1:14" x14ac:dyDescent="0.25">
      <c r="A202" s="7"/>
      <c r="B202" s="7">
        <v>193</v>
      </c>
      <c r="C202" s="7"/>
      <c r="D202" s="7" t="str">
        <f t="shared" ref="D202:D265" si="7">IFERROR(VLOOKUP(B202,L196:M454,2,0),"")</f>
        <v/>
      </c>
      <c r="E202" s="7"/>
      <c r="L202" s="1">
        <f t="shared" si="6"/>
        <v>24</v>
      </c>
      <c r="M202" s="1" t="s">
        <v>199</v>
      </c>
      <c r="N202" s="1">
        <f>VLOOKUP(M202,Tabela1[],$M$3+1,0)</f>
        <v>0</v>
      </c>
    </row>
    <row r="203" spans="1:14" x14ac:dyDescent="0.25">
      <c r="A203" s="7"/>
      <c r="B203" s="7">
        <v>194</v>
      </c>
      <c r="C203" s="7"/>
      <c r="D203" s="7" t="str">
        <f t="shared" si="7"/>
        <v/>
      </c>
      <c r="E203" s="7"/>
      <c r="L203" s="1">
        <f t="shared" si="6"/>
        <v>24</v>
      </c>
      <c r="M203" s="1" t="s">
        <v>200</v>
      </c>
      <c r="N203" s="1">
        <f>VLOOKUP(M203,Tabela1[],$M$3+1,0)</f>
        <v>0</v>
      </c>
    </row>
    <row r="204" spans="1:14" x14ac:dyDescent="0.25">
      <c r="A204" s="7"/>
      <c r="B204" s="7">
        <v>195</v>
      </c>
      <c r="C204" s="7"/>
      <c r="D204" s="7" t="str">
        <f t="shared" si="7"/>
        <v/>
      </c>
      <c r="E204" s="7"/>
      <c r="L204" s="1">
        <f t="shared" si="6"/>
        <v>25</v>
      </c>
      <c r="M204" s="1" t="s">
        <v>201</v>
      </c>
      <c r="N204" s="1">
        <f>VLOOKUP(M204,Tabela1[],$M$3+1,0)</f>
        <v>1</v>
      </c>
    </row>
    <row r="205" spans="1:14" x14ac:dyDescent="0.25">
      <c r="A205" s="7"/>
      <c r="B205" s="7">
        <v>196</v>
      </c>
      <c r="C205" s="7"/>
      <c r="D205" s="7" t="str">
        <f t="shared" si="7"/>
        <v/>
      </c>
      <c r="E205" s="7"/>
      <c r="L205" s="1">
        <f t="shared" si="6"/>
        <v>25</v>
      </c>
      <c r="M205" s="1" t="s">
        <v>202</v>
      </c>
      <c r="N205" s="1">
        <f>VLOOKUP(M205,Tabela1[],$M$3+1,0)</f>
        <v>0</v>
      </c>
    </row>
    <row r="206" spans="1:14" x14ac:dyDescent="0.25">
      <c r="A206" s="7"/>
      <c r="B206" s="7">
        <v>197</v>
      </c>
      <c r="C206" s="7"/>
      <c r="D206" s="7" t="str">
        <f t="shared" si="7"/>
        <v/>
      </c>
      <c r="E206" s="7"/>
      <c r="L206" s="1">
        <f t="shared" si="6"/>
        <v>26</v>
      </c>
      <c r="M206" s="1" t="s">
        <v>203</v>
      </c>
      <c r="N206" s="1">
        <f>VLOOKUP(M206,Tabela1[],$M$3+1,0)</f>
        <v>1</v>
      </c>
    </row>
    <row r="207" spans="1:14" x14ac:dyDescent="0.25">
      <c r="A207" s="7"/>
      <c r="B207" s="7">
        <v>198</v>
      </c>
      <c r="C207" s="7"/>
      <c r="D207" s="7" t="str">
        <f t="shared" si="7"/>
        <v/>
      </c>
      <c r="E207" s="7"/>
      <c r="L207" s="1">
        <f t="shared" si="6"/>
        <v>26</v>
      </c>
      <c r="M207" s="1" t="s">
        <v>204</v>
      </c>
      <c r="N207" s="1">
        <f>VLOOKUP(M207,Tabela1[],$M$3+1,0)</f>
        <v>0</v>
      </c>
    </row>
    <row r="208" spans="1:14" x14ac:dyDescent="0.25">
      <c r="A208" s="7"/>
      <c r="B208" s="7">
        <v>199</v>
      </c>
      <c r="C208" s="7"/>
      <c r="D208" s="7" t="str">
        <f t="shared" si="7"/>
        <v/>
      </c>
      <c r="E208" s="7"/>
      <c r="L208" s="1">
        <f t="shared" si="6"/>
        <v>26</v>
      </c>
      <c r="M208" s="1" t="s">
        <v>205</v>
      </c>
      <c r="N208" s="1">
        <f>VLOOKUP(M208,Tabela1[],$M$3+1,0)</f>
        <v>0</v>
      </c>
    </row>
    <row r="209" spans="1:14" x14ac:dyDescent="0.25">
      <c r="A209" s="7"/>
      <c r="B209" s="7">
        <v>200</v>
      </c>
      <c r="C209" s="7"/>
      <c r="D209" s="7" t="str">
        <f t="shared" si="7"/>
        <v/>
      </c>
      <c r="E209" s="7"/>
      <c r="L209" s="1">
        <f t="shared" si="6"/>
        <v>26</v>
      </c>
      <c r="M209" s="1" t="s">
        <v>206</v>
      </c>
      <c r="N209" s="1">
        <f>VLOOKUP(M209,Tabela1[],$M$3+1,0)</f>
        <v>0</v>
      </c>
    </row>
    <row r="210" spans="1:14" x14ac:dyDescent="0.25">
      <c r="A210" s="7"/>
      <c r="B210" s="7">
        <v>201</v>
      </c>
      <c r="C210" s="7"/>
      <c r="D210" s="7" t="str">
        <f t="shared" si="7"/>
        <v/>
      </c>
      <c r="E210" s="7"/>
      <c r="L210" s="1">
        <f t="shared" si="6"/>
        <v>27</v>
      </c>
      <c r="M210" s="1" t="s">
        <v>207</v>
      </c>
      <c r="N210" s="1">
        <f>VLOOKUP(M210,Tabela1[],$M$3+1,0)</f>
        <v>1</v>
      </c>
    </row>
    <row r="211" spans="1:14" x14ac:dyDescent="0.25">
      <c r="A211" s="7"/>
      <c r="B211" s="7">
        <v>202</v>
      </c>
      <c r="C211" s="7"/>
      <c r="D211" s="7" t="str">
        <f t="shared" si="7"/>
        <v/>
      </c>
      <c r="E211" s="7"/>
      <c r="L211" s="1">
        <f t="shared" si="6"/>
        <v>27</v>
      </c>
      <c r="M211" s="1" t="s">
        <v>208</v>
      </c>
      <c r="N211" s="1">
        <f>VLOOKUP(M211,Tabela1[],$M$3+1,0)</f>
        <v>0</v>
      </c>
    </row>
    <row r="212" spans="1:14" x14ac:dyDescent="0.25">
      <c r="A212" s="7"/>
      <c r="B212" s="7">
        <v>203</v>
      </c>
      <c r="C212" s="7"/>
      <c r="D212" s="7" t="str">
        <f t="shared" si="7"/>
        <v/>
      </c>
      <c r="E212" s="7"/>
      <c r="L212" s="1">
        <f t="shared" si="6"/>
        <v>27</v>
      </c>
      <c r="M212" s="1" t="s">
        <v>209</v>
      </c>
      <c r="N212" s="1">
        <f>VLOOKUP(M212,Tabela1[],$M$3+1,0)</f>
        <v>0</v>
      </c>
    </row>
    <row r="213" spans="1:14" x14ac:dyDescent="0.25">
      <c r="A213" s="7"/>
      <c r="B213" s="7">
        <v>204</v>
      </c>
      <c r="C213" s="7"/>
      <c r="D213" s="7" t="str">
        <f t="shared" si="7"/>
        <v/>
      </c>
      <c r="E213" s="7"/>
      <c r="L213" s="1">
        <f t="shared" si="6"/>
        <v>27</v>
      </c>
      <c r="M213" s="1" t="s">
        <v>210</v>
      </c>
      <c r="N213" s="1">
        <f>VLOOKUP(M213,Tabela1[],$M$3+1,0)</f>
        <v>0</v>
      </c>
    </row>
    <row r="214" spans="1:14" x14ac:dyDescent="0.25">
      <c r="A214" s="7"/>
      <c r="B214" s="7">
        <v>205</v>
      </c>
      <c r="C214" s="7"/>
      <c r="D214" s="7" t="str">
        <f t="shared" si="7"/>
        <v/>
      </c>
      <c r="E214" s="7"/>
      <c r="L214" s="1">
        <f t="shared" si="6"/>
        <v>27</v>
      </c>
      <c r="M214" s="1" t="s">
        <v>211</v>
      </c>
      <c r="N214" s="1">
        <f>VLOOKUP(M214,Tabela1[],$M$3+1,0)</f>
        <v>0</v>
      </c>
    </row>
    <row r="215" spans="1:14" x14ac:dyDescent="0.25">
      <c r="A215" s="7"/>
      <c r="B215" s="7">
        <v>206</v>
      </c>
      <c r="C215" s="7"/>
      <c r="D215" s="7" t="str">
        <f t="shared" si="7"/>
        <v/>
      </c>
      <c r="E215" s="7"/>
      <c r="L215" s="1">
        <f t="shared" si="6"/>
        <v>27</v>
      </c>
      <c r="M215" s="1" t="s">
        <v>212</v>
      </c>
      <c r="N215" s="1">
        <f>VLOOKUP(M215,Tabela1[],$M$3+1,0)</f>
        <v>0</v>
      </c>
    </row>
    <row r="216" spans="1:14" x14ac:dyDescent="0.25">
      <c r="A216" s="7"/>
      <c r="B216" s="7">
        <v>207</v>
      </c>
      <c r="C216" s="7"/>
      <c r="D216" s="7" t="str">
        <f t="shared" si="7"/>
        <v/>
      </c>
      <c r="E216" s="7"/>
      <c r="L216" s="1">
        <f t="shared" si="6"/>
        <v>27</v>
      </c>
      <c r="M216" s="1" t="s">
        <v>213</v>
      </c>
      <c r="N216" s="1">
        <f>VLOOKUP(M216,Tabela1[],$M$3+1,0)</f>
        <v>0</v>
      </c>
    </row>
    <row r="217" spans="1:14" x14ac:dyDescent="0.25">
      <c r="A217" s="7"/>
      <c r="B217" s="7">
        <v>208</v>
      </c>
      <c r="C217" s="7"/>
      <c r="D217" s="7" t="str">
        <f t="shared" si="7"/>
        <v/>
      </c>
      <c r="E217" s="7"/>
      <c r="L217" s="1">
        <f t="shared" si="6"/>
        <v>27</v>
      </c>
      <c r="M217" s="1" t="s">
        <v>214</v>
      </c>
      <c r="N217" s="1">
        <f>VLOOKUP(M217,Tabela1[],$M$3+1,0)</f>
        <v>0</v>
      </c>
    </row>
    <row r="218" spans="1:14" x14ac:dyDescent="0.25">
      <c r="A218" s="7"/>
      <c r="B218" s="7">
        <v>209</v>
      </c>
      <c r="C218" s="7"/>
      <c r="D218" s="7" t="str">
        <f t="shared" si="7"/>
        <v/>
      </c>
      <c r="E218" s="7"/>
      <c r="L218" s="1">
        <f t="shared" si="6"/>
        <v>27</v>
      </c>
      <c r="M218" s="1" t="s">
        <v>215</v>
      </c>
      <c r="N218" s="1">
        <f>VLOOKUP(M218,Tabela1[],$M$3+1,0)</f>
        <v>0</v>
      </c>
    </row>
    <row r="219" spans="1:14" x14ac:dyDescent="0.25">
      <c r="A219" s="7"/>
      <c r="B219" s="7">
        <v>210</v>
      </c>
      <c r="C219" s="7"/>
      <c r="D219" s="7" t="str">
        <f t="shared" si="7"/>
        <v/>
      </c>
      <c r="E219" s="7"/>
      <c r="L219" s="1">
        <f t="shared" si="6"/>
        <v>27</v>
      </c>
      <c r="M219" s="1" t="s">
        <v>216</v>
      </c>
      <c r="N219" s="1">
        <f>VLOOKUP(M219,Tabela1[],$M$3+1,0)</f>
        <v>0</v>
      </c>
    </row>
    <row r="220" spans="1:14" x14ac:dyDescent="0.25">
      <c r="A220" s="7"/>
      <c r="B220" s="7">
        <v>211</v>
      </c>
      <c r="C220" s="7"/>
      <c r="D220" s="7" t="str">
        <f t="shared" si="7"/>
        <v/>
      </c>
      <c r="E220" s="7"/>
      <c r="L220" s="1">
        <f t="shared" si="6"/>
        <v>27</v>
      </c>
      <c r="M220" s="1" t="s">
        <v>217</v>
      </c>
      <c r="N220" s="1">
        <f>VLOOKUP(M220,Tabela1[],$M$3+1,0)</f>
        <v>0</v>
      </c>
    </row>
    <row r="221" spans="1:14" x14ac:dyDescent="0.25">
      <c r="A221" s="7"/>
      <c r="B221" s="7">
        <v>212</v>
      </c>
      <c r="C221" s="7"/>
      <c r="D221" s="7" t="str">
        <f t="shared" si="7"/>
        <v/>
      </c>
      <c r="E221" s="7"/>
      <c r="L221" s="1">
        <f t="shared" si="6"/>
        <v>27</v>
      </c>
      <c r="M221" s="1" t="s">
        <v>218</v>
      </c>
      <c r="N221" s="1">
        <f>VLOOKUP(M221,Tabela1[],$M$3+1,0)</f>
        <v>0</v>
      </c>
    </row>
    <row r="222" spans="1:14" x14ac:dyDescent="0.25">
      <c r="A222" s="7"/>
      <c r="B222" s="7">
        <v>213</v>
      </c>
      <c r="C222" s="7"/>
      <c r="D222" s="7" t="str">
        <f t="shared" si="7"/>
        <v/>
      </c>
      <c r="E222" s="7"/>
      <c r="L222" s="1">
        <f t="shared" si="6"/>
        <v>27</v>
      </c>
      <c r="M222" s="1" t="s">
        <v>219</v>
      </c>
      <c r="N222" s="1">
        <f>VLOOKUP(M222,Tabela1[],$M$3+1,0)</f>
        <v>0</v>
      </c>
    </row>
    <row r="223" spans="1:14" x14ac:dyDescent="0.25">
      <c r="A223" s="7"/>
      <c r="B223" s="7">
        <v>214</v>
      </c>
      <c r="C223" s="7"/>
      <c r="D223" s="7" t="str">
        <f t="shared" si="7"/>
        <v/>
      </c>
      <c r="E223" s="7"/>
      <c r="L223" s="1">
        <f t="shared" si="6"/>
        <v>27</v>
      </c>
      <c r="M223" s="1" t="s">
        <v>220</v>
      </c>
      <c r="N223" s="1">
        <f>VLOOKUP(M223,Tabela1[],$M$3+1,0)</f>
        <v>0</v>
      </c>
    </row>
    <row r="224" spans="1:14" x14ac:dyDescent="0.25">
      <c r="A224" s="7"/>
      <c r="B224" s="7">
        <v>215</v>
      </c>
      <c r="C224" s="7"/>
      <c r="D224" s="7" t="str">
        <f t="shared" si="7"/>
        <v/>
      </c>
      <c r="E224" s="7"/>
      <c r="L224" s="1">
        <f t="shared" si="6"/>
        <v>27</v>
      </c>
      <c r="M224" s="1" t="s">
        <v>221</v>
      </c>
      <c r="N224" s="1">
        <f>VLOOKUP(M224,Tabela1[],$M$3+1,0)</f>
        <v>0</v>
      </c>
    </row>
    <row r="225" spans="1:14" x14ac:dyDescent="0.25">
      <c r="A225" s="7"/>
      <c r="B225" s="7">
        <v>216</v>
      </c>
      <c r="C225" s="7"/>
      <c r="D225" s="7" t="str">
        <f t="shared" si="7"/>
        <v/>
      </c>
      <c r="E225" s="7"/>
      <c r="L225" s="1">
        <f t="shared" si="6"/>
        <v>27</v>
      </c>
      <c r="M225" s="1" t="s">
        <v>222</v>
      </c>
      <c r="N225" s="1">
        <f>VLOOKUP(M225,Tabela1[],$M$3+1,0)</f>
        <v>0</v>
      </c>
    </row>
    <row r="226" spans="1:14" x14ac:dyDescent="0.25">
      <c r="A226" s="7"/>
      <c r="B226" s="7">
        <v>217</v>
      </c>
      <c r="C226" s="7"/>
      <c r="D226" s="7" t="str">
        <f t="shared" si="7"/>
        <v/>
      </c>
      <c r="E226" s="7"/>
      <c r="L226" s="1">
        <f t="shared" si="6"/>
        <v>27</v>
      </c>
      <c r="M226" s="1" t="s">
        <v>223</v>
      </c>
      <c r="N226" s="1">
        <f>VLOOKUP(M226,Tabela1[],$M$3+1,0)</f>
        <v>0</v>
      </c>
    </row>
    <row r="227" spans="1:14" x14ac:dyDescent="0.25">
      <c r="A227" s="7"/>
      <c r="B227" s="7">
        <v>218</v>
      </c>
      <c r="C227" s="7"/>
      <c r="D227" s="7" t="str">
        <f t="shared" si="7"/>
        <v/>
      </c>
      <c r="E227" s="7"/>
      <c r="L227" s="1">
        <f t="shared" si="6"/>
        <v>27</v>
      </c>
      <c r="M227" s="1" t="s">
        <v>224</v>
      </c>
      <c r="N227" s="1">
        <f>VLOOKUP(M227,Tabela1[],$M$3+1,0)</f>
        <v>0</v>
      </c>
    </row>
    <row r="228" spans="1:14" x14ac:dyDescent="0.25">
      <c r="A228" s="7"/>
      <c r="B228" s="7">
        <v>219</v>
      </c>
      <c r="C228" s="7"/>
      <c r="D228" s="7" t="str">
        <f t="shared" si="7"/>
        <v/>
      </c>
      <c r="E228" s="7"/>
      <c r="L228" s="1">
        <f t="shared" si="6"/>
        <v>27</v>
      </c>
      <c r="M228" s="1" t="s">
        <v>225</v>
      </c>
      <c r="N228" s="1">
        <f>VLOOKUP(M228,Tabela1[],$M$3+1,0)</f>
        <v>0</v>
      </c>
    </row>
    <row r="229" spans="1:14" x14ac:dyDescent="0.25">
      <c r="A229" s="7"/>
      <c r="B229" s="7">
        <v>220</v>
      </c>
      <c r="C229" s="7"/>
      <c r="D229" s="7" t="str">
        <f t="shared" si="7"/>
        <v/>
      </c>
      <c r="E229" s="7"/>
      <c r="L229" s="1">
        <f t="shared" si="6"/>
        <v>27</v>
      </c>
      <c r="M229" s="1" t="s">
        <v>226</v>
      </c>
      <c r="N229" s="1">
        <f>VLOOKUP(M229,Tabela1[],$M$3+1,0)</f>
        <v>0</v>
      </c>
    </row>
    <row r="230" spans="1:14" x14ac:dyDescent="0.25">
      <c r="A230" s="7"/>
      <c r="B230" s="7">
        <v>221</v>
      </c>
      <c r="C230" s="7"/>
      <c r="D230" s="7" t="str">
        <f t="shared" si="7"/>
        <v/>
      </c>
      <c r="E230" s="7"/>
      <c r="L230" s="1">
        <f t="shared" si="6"/>
        <v>27</v>
      </c>
      <c r="M230" s="1" t="s">
        <v>227</v>
      </c>
      <c r="N230" s="1">
        <f>VLOOKUP(M230,Tabela1[],$M$3+1,0)</f>
        <v>0</v>
      </c>
    </row>
    <row r="231" spans="1:14" x14ac:dyDescent="0.25">
      <c r="A231" s="7"/>
      <c r="B231" s="7">
        <v>222</v>
      </c>
      <c r="C231" s="7"/>
      <c r="D231" s="7" t="str">
        <f t="shared" si="7"/>
        <v/>
      </c>
      <c r="E231" s="7"/>
      <c r="L231" s="1">
        <f t="shared" si="6"/>
        <v>27</v>
      </c>
      <c r="M231" s="1" t="s">
        <v>228</v>
      </c>
      <c r="N231" s="1">
        <f>VLOOKUP(M231,Tabela1[],$M$3+1,0)</f>
        <v>0</v>
      </c>
    </row>
    <row r="232" spans="1:14" x14ac:dyDescent="0.25">
      <c r="A232" s="7"/>
      <c r="B232" s="7">
        <v>223</v>
      </c>
      <c r="C232" s="7"/>
      <c r="D232" s="7" t="str">
        <f t="shared" si="7"/>
        <v/>
      </c>
      <c r="E232" s="7"/>
      <c r="L232" s="1">
        <f t="shared" si="6"/>
        <v>27</v>
      </c>
      <c r="M232" s="1" t="s">
        <v>229</v>
      </c>
      <c r="N232" s="1">
        <f>VLOOKUP(M232,Tabela1[],$M$3+1,0)</f>
        <v>0</v>
      </c>
    </row>
    <row r="233" spans="1:14" x14ac:dyDescent="0.25">
      <c r="A233" s="7"/>
      <c r="B233" s="7">
        <v>224</v>
      </c>
      <c r="C233" s="7"/>
      <c r="D233" s="7" t="str">
        <f t="shared" si="7"/>
        <v/>
      </c>
      <c r="E233" s="7"/>
      <c r="L233" s="1">
        <f t="shared" si="6"/>
        <v>27</v>
      </c>
      <c r="M233" s="1" t="s">
        <v>230</v>
      </c>
      <c r="N233" s="1">
        <f>VLOOKUP(M233,Tabela1[],$M$3+1,0)</f>
        <v>0</v>
      </c>
    </row>
    <row r="234" spans="1:14" x14ac:dyDescent="0.25">
      <c r="A234" s="7"/>
      <c r="B234" s="7">
        <v>225</v>
      </c>
      <c r="C234" s="7"/>
      <c r="D234" s="7" t="str">
        <f t="shared" si="7"/>
        <v/>
      </c>
      <c r="E234" s="7"/>
      <c r="L234" s="1">
        <f t="shared" si="6"/>
        <v>28</v>
      </c>
      <c r="M234" s="1" t="s">
        <v>231</v>
      </c>
      <c r="N234" s="1">
        <f>VLOOKUP(M234,Tabela1[],$M$3+1,0)</f>
        <v>1</v>
      </c>
    </row>
    <row r="235" spans="1:14" x14ac:dyDescent="0.25">
      <c r="A235" s="7"/>
      <c r="B235" s="7">
        <v>226</v>
      </c>
      <c r="C235" s="7"/>
      <c r="D235" s="7" t="str">
        <f t="shared" si="7"/>
        <v/>
      </c>
      <c r="E235" s="7"/>
      <c r="L235" s="1">
        <f t="shared" si="6"/>
        <v>28</v>
      </c>
      <c r="M235" s="1" t="s">
        <v>232</v>
      </c>
      <c r="N235" s="1">
        <f>VLOOKUP(M235,Tabela1[],$M$3+1,0)</f>
        <v>0</v>
      </c>
    </row>
    <row r="236" spans="1:14" x14ac:dyDescent="0.25">
      <c r="A236" s="7"/>
      <c r="B236" s="7">
        <v>227</v>
      </c>
      <c r="C236" s="7"/>
      <c r="D236" s="7" t="str">
        <f t="shared" si="7"/>
        <v/>
      </c>
      <c r="E236" s="7"/>
      <c r="L236" s="1">
        <f t="shared" si="6"/>
        <v>28</v>
      </c>
      <c r="M236" s="1" t="s">
        <v>233</v>
      </c>
      <c r="N236" s="1">
        <f>VLOOKUP(M236,Tabela1[],$M$3+1,0)</f>
        <v>0</v>
      </c>
    </row>
    <row r="237" spans="1:14" x14ac:dyDescent="0.25">
      <c r="A237" s="7"/>
      <c r="B237" s="7">
        <v>228</v>
      </c>
      <c r="C237" s="7"/>
      <c r="D237" s="7" t="str">
        <f t="shared" si="7"/>
        <v/>
      </c>
      <c r="E237" s="7"/>
      <c r="L237" s="1">
        <f t="shared" si="6"/>
        <v>28</v>
      </c>
      <c r="M237" s="1" t="s">
        <v>234</v>
      </c>
      <c r="N237" s="1">
        <f>VLOOKUP(M237,Tabela1[],$M$3+1,0)</f>
        <v>0</v>
      </c>
    </row>
    <row r="238" spans="1:14" x14ac:dyDescent="0.25">
      <c r="A238" s="7"/>
      <c r="B238" s="7">
        <v>229</v>
      </c>
      <c r="C238" s="7"/>
      <c r="D238" s="7" t="str">
        <f t="shared" si="7"/>
        <v/>
      </c>
      <c r="E238" s="7"/>
      <c r="L238" s="1">
        <f t="shared" si="6"/>
        <v>28</v>
      </c>
      <c r="M238" s="1" t="s">
        <v>235</v>
      </c>
      <c r="N238" s="1">
        <f>VLOOKUP(M238,Tabela1[],$M$3+1,0)</f>
        <v>0</v>
      </c>
    </row>
    <row r="239" spans="1:14" x14ac:dyDescent="0.25">
      <c r="A239" s="7"/>
      <c r="B239" s="7">
        <v>230</v>
      </c>
      <c r="C239" s="7"/>
      <c r="D239" s="7" t="str">
        <f t="shared" si="7"/>
        <v/>
      </c>
      <c r="E239" s="7"/>
      <c r="L239" s="1">
        <f t="shared" si="6"/>
        <v>28</v>
      </c>
      <c r="M239" s="1" t="s">
        <v>236</v>
      </c>
      <c r="N239" s="1">
        <f>VLOOKUP(M239,Tabela1[],$M$3+1,0)</f>
        <v>0</v>
      </c>
    </row>
    <row r="240" spans="1:14" x14ac:dyDescent="0.25">
      <c r="A240" s="7"/>
      <c r="B240" s="7">
        <v>231</v>
      </c>
      <c r="C240" s="7"/>
      <c r="D240" s="7" t="str">
        <f t="shared" si="7"/>
        <v/>
      </c>
      <c r="E240" s="7"/>
      <c r="L240" s="1">
        <f t="shared" si="6"/>
        <v>28</v>
      </c>
      <c r="M240" s="1" t="s">
        <v>237</v>
      </c>
      <c r="N240" s="1">
        <f>VLOOKUP(M240,Tabela1[],$M$3+1,0)</f>
        <v>0</v>
      </c>
    </row>
    <row r="241" spans="1:14" x14ac:dyDescent="0.25">
      <c r="A241" s="7"/>
      <c r="B241" s="7">
        <v>232</v>
      </c>
      <c r="C241" s="7"/>
      <c r="D241" s="7" t="str">
        <f t="shared" si="7"/>
        <v/>
      </c>
      <c r="E241" s="7"/>
      <c r="L241" s="1">
        <f t="shared" si="6"/>
        <v>28</v>
      </c>
      <c r="M241" s="1" t="s">
        <v>238</v>
      </c>
      <c r="N241" s="1">
        <f>VLOOKUP(M241,Tabela1[],$M$3+1,0)</f>
        <v>0</v>
      </c>
    </row>
    <row r="242" spans="1:14" x14ac:dyDescent="0.25">
      <c r="A242" s="7"/>
      <c r="B242" s="7">
        <v>233</v>
      </c>
      <c r="C242" s="7"/>
      <c r="D242" s="7" t="str">
        <f t="shared" si="7"/>
        <v/>
      </c>
      <c r="E242" s="7"/>
      <c r="L242" s="1">
        <f t="shared" si="6"/>
        <v>28</v>
      </c>
      <c r="M242" s="1" t="s">
        <v>239</v>
      </c>
      <c r="N242" s="1">
        <f>VLOOKUP(M242,Tabela1[],$M$3+1,0)</f>
        <v>0</v>
      </c>
    </row>
    <row r="243" spans="1:14" x14ac:dyDescent="0.25">
      <c r="A243" s="7"/>
      <c r="B243" s="7">
        <v>234</v>
      </c>
      <c r="C243" s="7"/>
      <c r="D243" s="7" t="str">
        <f t="shared" si="7"/>
        <v/>
      </c>
      <c r="E243" s="7"/>
      <c r="L243" s="1">
        <f t="shared" si="6"/>
        <v>28</v>
      </c>
      <c r="M243" s="1" t="s">
        <v>240</v>
      </c>
      <c r="N243" s="1">
        <f>VLOOKUP(M243,Tabela1[],$M$3+1,0)</f>
        <v>0</v>
      </c>
    </row>
    <row r="244" spans="1:14" x14ac:dyDescent="0.25">
      <c r="A244" s="7"/>
      <c r="B244" s="7">
        <v>235</v>
      </c>
      <c r="C244" s="7"/>
      <c r="D244" s="7" t="str">
        <f t="shared" si="7"/>
        <v/>
      </c>
      <c r="E244" s="7"/>
      <c r="L244" s="1">
        <f t="shared" si="6"/>
        <v>28</v>
      </c>
      <c r="M244" s="1" t="s">
        <v>241</v>
      </c>
      <c r="N244" s="1">
        <f>VLOOKUP(M244,Tabela1[],$M$3+1,0)</f>
        <v>0</v>
      </c>
    </row>
    <row r="245" spans="1:14" x14ac:dyDescent="0.25">
      <c r="A245" s="7"/>
      <c r="B245" s="7">
        <v>236</v>
      </c>
      <c r="C245" s="7"/>
      <c r="D245" s="7" t="str">
        <f t="shared" si="7"/>
        <v/>
      </c>
      <c r="E245" s="7"/>
      <c r="L245" s="1">
        <f t="shared" si="6"/>
        <v>28</v>
      </c>
      <c r="M245" s="1" t="s">
        <v>242</v>
      </c>
      <c r="N245" s="1">
        <f>VLOOKUP(M245,Tabela1[],$M$3+1,0)</f>
        <v>0</v>
      </c>
    </row>
    <row r="246" spans="1:14" x14ac:dyDescent="0.25">
      <c r="A246" s="7"/>
      <c r="B246" s="7">
        <v>237</v>
      </c>
      <c r="C246" s="7"/>
      <c r="D246" s="7" t="str">
        <f t="shared" si="7"/>
        <v/>
      </c>
      <c r="E246" s="7"/>
      <c r="L246" s="1">
        <f t="shared" si="6"/>
        <v>28</v>
      </c>
      <c r="M246" s="1" t="s">
        <v>243</v>
      </c>
      <c r="N246" s="1">
        <f>VLOOKUP(M246,Tabela1[],$M$3+1,0)</f>
        <v>0</v>
      </c>
    </row>
    <row r="247" spans="1:14" x14ac:dyDescent="0.25">
      <c r="A247" s="7"/>
      <c r="B247" s="7">
        <v>238</v>
      </c>
      <c r="C247" s="7"/>
      <c r="D247" s="7" t="str">
        <f t="shared" si="7"/>
        <v/>
      </c>
      <c r="E247" s="7"/>
      <c r="L247" s="1">
        <f t="shared" si="6"/>
        <v>28</v>
      </c>
      <c r="M247" s="1" t="s">
        <v>244</v>
      </c>
      <c r="N247" s="1">
        <f>VLOOKUP(M247,Tabela1[],$M$3+1,0)</f>
        <v>0</v>
      </c>
    </row>
    <row r="248" spans="1:14" x14ac:dyDescent="0.25">
      <c r="A248" s="7"/>
      <c r="B248" s="7">
        <v>239</v>
      </c>
      <c r="C248" s="7"/>
      <c r="D248" s="7" t="str">
        <f t="shared" si="7"/>
        <v/>
      </c>
      <c r="E248" s="7"/>
      <c r="L248" s="1">
        <f t="shared" si="6"/>
        <v>28</v>
      </c>
      <c r="M248" s="1" t="s">
        <v>245</v>
      </c>
      <c r="N248" s="1">
        <f>VLOOKUP(M248,Tabela1[],$M$3+1,0)</f>
        <v>0</v>
      </c>
    </row>
    <row r="249" spans="1:14" x14ac:dyDescent="0.25">
      <c r="A249" s="7"/>
      <c r="B249" s="7">
        <v>240</v>
      </c>
      <c r="C249" s="7"/>
      <c r="D249" s="7" t="str">
        <f t="shared" si="7"/>
        <v/>
      </c>
      <c r="E249" s="7"/>
      <c r="L249" s="1">
        <f t="shared" si="6"/>
        <v>28</v>
      </c>
      <c r="M249" s="1" t="s">
        <v>246</v>
      </c>
      <c r="N249" s="1">
        <f>VLOOKUP(M249,Tabela1[],$M$3+1,0)</f>
        <v>0</v>
      </c>
    </row>
    <row r="250" spans="1:14" x14ac:dyDescent="0.25">
      <c r="A250" s="7"/>
      <c r="B250" s="7">
        <v>241</v>
      </c>
      <c r="C250" s="7"/>
      <c r="D250" s="7" t="str">
        <f t="shared" si="7"/>
        <v/>
      </c>
      <c r="E250" s="7"/>
      <c r="L250" s="1">
        <f t="shared" si="6"/>
        <v>28</v>
      </c>
      <c r="M250" s="1" t="s">
        <v>247</v>
      </c>
      <c r="N250" s="1">
        <f>VLOOKUP(M250,Tabela1[],$M$3+1,0)</f>
        <v>0</v>
      </c>
    </row>
    <row r="251" spans="1:14" x14ac:dyDescent="0.25">
      <c r="A251" s="7"/>
      <c r="B251" s="7">
        <v>242</v>
      </c>
      <c r="C251" s="7"/>
      <c r="D251" s="7" t="str">
        <f t="shared" si="7"/>
        <v/>
      </c>
      <c r="E251" s="7"/>
      <c r="L251" s="1">
        <f t="shared" si="6"/>
        <v>28</v>
      </c>
      <c r="M251" s="1" t="s">
        <v>248</v>
      </c>
      <c r="N251" s="1">
        <f>VLOOKUP(M251,Tabela1[],$M$3+1,0)</f>
        <v>0</v>
      </c>
    </row>
    <row r="252" spans="1:14" x14ac:dyDescent="0.25">
      <c r="A252" s="7"/>
      <c r="B252" s="7">
        <v>243</v>
      </c>
      <c r="C252" s="7"/>
      <c r="D252" s="7" t="str">
        <f t="shared" si="7"/>
        <v/>
      </c>
      <c r="E252" s="7"/>
      <c r="L252" s="1">
        <f t="shared" si="6"/>
        <v>28</v>
      </c>
      <c r="M252" s="1" t="s">
        <v>249</v>
      </c>
      <c r="N252" s="1">
        <f>VLOOKUP(M252,Tabela1[],$M$3+1,0)</f>
        <v>0</v>
      </c>
    </row>
    <row r="253" spans="1:14" x14ac:dyDescent="0.25">
      <c r="A253" s="7"/>
      <c r="B253" s="7">
        <v>244</v>
      </c>
      <c r="C253" s="7"/>
      <c r="D253" s="7" t="str">
        <f t="shared" si="7"/>
        <v/>
      </c>
      <c r="E253" s="7"/>
      <c r="L253" s="1">
        <f t="shared" si="6"/>
        <v>28</v>
      </c>
      <c r="M253" s="1" t="s">
        <v>250</v>
      </c>
      <c r="N253" s="1">
        <f>VLOOKUP(M253,Tabela1[],$M$3+1,0)</f>
        <v>0</v>
      </c>
    </row>
    <row r="254" spans="1:14" x14ac:dyDescent="0.25">
      <c r="A254" s="7"/>
      <c r="B254" s="7">
        <v>245</v>
      </c>
      <c r="C254" s="7"/>
      <c r="D254" s="7" t="str">
        <f t="shared" si="7"/>
        <v/>
      </c>
      <c r="E254" s="7"/>
      <c r="L254" s="1">
        <f t="shared" si="6"/>
        <v>28</v>
      </c>
      <c r="M254" s="1" t="s">
        <v>251</v>
      </c>
      <c r="N254" s="1">
        <f>VLOOKUP(M254,Tabela1[],$M$3+1,0)</f>
        <v>0</v>
      </c>
    </row>
    <row r="255" spans="1:14" x14ac:dyDescent="0.25">
      <c r="A255" s="7"/>
      <c r="B255" s="7">
        <v>246</v>
      </c>
      <c r="C255" s="7"/>
      <c r="D255" s="7" t="str">
        <f t="shared" si="7"/>
        <v/>
      </c>
      <c r="E255" s="7"/>
      <c r="L255" s="1">
        <f t="shared" si="6"/>
        <v>28</v>
      </c>
      <c r="M255" s="1" t="s">
        <v>252</v>
      </c>
      <c r="N255" s="1">
        <f>VLOOKUP(M255,Tabela1[],$M$3+1,0)</f>
        <v>0</v>
      </c>
    </row>
    <row r="256" spans="1:14" x14ac:dyDescent="0.25">
      <c r="A256" s="7"/>
      <c r="B256" s="7">
        <v>247</v>
      </c>
      <c r="C256" s="7"/>
      <c r="D256" s="7" t="str">
        <f t="shared" si="7"/>
        <v/>
      </c>
      <c r="E256" s="7"/>
      <c r="L256" s="1">
        <f t="shared" si="6"/>
        <v>28</v>
      </c>
      <c r="M256" s="1" t="s">
        <v>253</v>
      </c>
      <c r="N256" s="1">
        <f>VLOOKUP(M256,Tabela1[],$M$3+1,0)</f>
        <v>0</v>
      </c>
    </row>
    <row r="257" spans="1:14" x14ac:dyDescent="0.25">
      <c r="A257" s="7"/>
      <c r="B257" s="7">
        <v>248</v>
      </c>
      <c r="C257" s="7"/>
      <c r="D257" s="7" t="str">
        <f t="shared" si="7"/>
        <v/>
      </c>
      <c r="E257" s="7"/>
      <c r="L257" s="1">
        <f t="shared" si="6"/>
        <v>28</v>
      </c>
      <c r="M257" s="1" t="s">
        <v>254</v>
      </c>
      <c r="N257" s="1">
        <f>VLOOKUP(M257,Tabela1[],$M$3+1,0)</f>
        <v>0</v>
      </c>
    </row>
    <row r="258" spans="1:14" x14ac:dyDescent="0.25">
      <c r="A258" s="7"/>
      <c r="B258" s="7">
        <v>249</v>
      </c>
      <c r="C258" s="7"/>
      <c r="D258" s="7" t="str">
        <f t="shared" si="7"/>
        <v/>
      </c>
      <c r="E258" s="7"/>
      <c r="L258" s="1">
        <f t="shared" si="6"/>
        <v>28</v>
      </c>
      <c r="M258" s="1" t="s">
        <v>255</v>
      </c>
      <c r="N258" s="1">
        <f>VLOOKUP(M258,Tabela1[],$M$3+1,0)</f>
        <v>0</v>
      </c>
    </row>
    <row r="259" spans="1:14" x14ac:dyDescent="0.25">
      <c r="A259" s="7"/>
      <c r="B259" s="7">
        <v>250</v>
      </c>
      <c r="C259" s="7"/>
      <c r="D259" s="7" t="str">
        <f t="shared" si="7"/>
        <v/>
      </c>
      <c r="E259" s="7"/>
      <c r="L259" s="1">
        <f t="shared" si="6"/>
        <v>28</v>
      </c>
      <c r="M259" s="1" t="s">
        <v>256</v>
      </c>
      <c r="N259" s="1">
        <f>VLOOKUP(M259,Tabela1[],$M$3+1,0)</f>
        <v>0</v>
      </c>
    </row>
    <row r="260" spans="1:14" x14ac:dyDescent="0.25">
      <c r="A260" s="7"/>
      <c r="B260" s="7">
        <v>251</v>
      </c>
      <c r="C260" s="7"/>
      <c r="D260" s="7" t="str">
        <f t="shared" si="7"/>
        <v/>
      </c>
      <c r="E260" s="7"/>
      <c r="L260" s="1">
        <f t="shared" si="6"/>
        <v>28</v>
      </c>
      <c r="M260" s="1" t="s">
        <v>257</v>
      </c>
      <c r="N260" s="1">
        <f>VLOOKUP(M260,Tabela1[],$M$3+1,0)</f>
        <v>0</v>
      </c>
    </row>
    <row r="261" spans="1:14" x14ac:dyDescent="0.25">
      <c r="A261" s="7"/>
      <c r="B261" s="7">
        <v>252</v>
      </c>
      <c r="C261" s="7"/>
      <c r="D261" s="7" t="str">
        <f t="shared" si="7"/>
        <v/>
      </c>
      <c r="E261" s="7"/>
      <c r="L261" s="1">
        <f t="shared" si="6"/>
        <v>28</v>
      </c>
      <c r="M261" s="1" t="s">
        <v>258</v>
      </c>
      <c r="N261" s="1">
        <f>VLOOKUP(M261,Tabela1[],$M$3+1,0)</f>
        <v>0</v>
      </c>
    </row>
    <row r="262" spans="1:14" x14ac:dyDescent="0.25">
      <c r="A262" s="7"/>
      <c r="B262" s="7">
        <v>253</v>
      </c>
      <c r="C262" s="7"/>
      <c r="D262" s="7" t="str">
        <f t="shared" si="7"/>
        <v/>
      </c>
      <c r="E262" s="7"/>
      <c r="L262" s="1">
        <f t="shared" si="6"/>
        <v>28</v>
      </c>
      <c r="M262" s="1" t="s">
        <v>259</v>
      </c>
      <c r="N262" s="1">
        <f>VLOOKUP(M262,Tabela1[],$M$3+1,0)</f>
        <v>0</v>
      </c>
    </row>
    <row r="263" spans="1:14" x14ac:dyDescent="0.25">
      <c r="A263" s="7"/>
      <c r="B263" s="7">
        <v>254</v>
      </c>
      <c r="C263" s="7"/>
      <c r="D263" s="7" t="str">
        <f t="shared" si="7"/>
        <v/>
      </c>
      <c r="E263" s="7"/>
      <c r="N263" s="1">
        <f>SUM(N4:N262)</f>
        <v>28</v>
      </c>
    </row>
    <row r="264" spans="1:14" x14ac:dyDescent="0.25">
      <c r="A264" s="7"/>
      <c r="B264" s="7">
        <v>255</v>
      </c>
      <c r="C264" s="7"/>
      <c r="D264" s="7" t="str">
        <f t="shared" si="7"/>
        <v/>
      </c>
      <c r="E264" s="7"/>
    </row>
    <row r="265" spans="1:14" x14ac:dyDescent="0.25">
      <c r="A265" s="7"/>
      <c r="B265" s="7">
        <v>256</v>
      </c>
      <c r="C265" s="7"/>
      <c r="D265" s="7" t="str">
        <f t="shared" si="7"/>
        <v/>
      </c>
      <c r="E265" s="7"/>
    </row>
    <row r="266" spans="1:14" x14ac:dyDescent="0.25">
      <c r="A266" s="7"/>
      <c r="B266" s="7">
        <v>257</v>
      </c>
      <c r="C266" s="7"/>
      <c r="D266" s="7" t="str">
        <f t="shared" ref="D266:D268" si="8">IFERROR(VLOOKUP(B266,L260:M518,2,0),"")</f>
        <v/>
      </c>
      <c r="E266" s="7"/>
    </row>
    <row r="267" spans="1:14" x14ac:dyDescent="0.25">
      <c r="A267" s="7"/>
      <c r="B267" s="7">
        <v>258</v>
      </c>
      <c r="C267" s="7"/>
      <c r="D267" s="7" t="str">
        <f t="shared" si="8"/>
        <v/>
      </c>
      <c r="E267" s="7"/>
    </row>
    <row r="268" spans="1:14" x14ac:dyDescent="0.25">
      <c r="A268" s="7"/>
      <c r="B268" s="7">
        <v>259</v>
      </c>
      <c r="C268" s="7"/>
      <c r="D268" s="7" t="str">
        <f t="shared" si="8"/>
        <v/>
      </c>
      <c r="E268" s="7"/>
    </row>
    <row r="269" spans="1:14" x14ac:dyDescent="0.25">
      <c r="A269" s="7"/>
      <c r="B269" s="7"/>
      <c r="C269" s="7"/>
      <c r="D269" s="7"/>
      <c r="E269" s="7"/>
    </row>
  </sheetData>
  <sheetProtection algorithmName="SHA-512" hashValue="Oshn/OwJ2Vg3zLjMM5iAv8v5l2+HVZdIwYWlv+IBDVEYAXpHUbbio2l+hX+u7UpM9xPnoDt+s6ntQXbQ5ZvVZA==" saltValue="+MangXeRuvpzckgp6dOTvQ==" spinCount="100000" sheet="1" objects="1" scenarios="1"/>
  <mergeCells count="2">
    <mergeCell ref="A5:E5"/>
    <mergeCell ref="C9:D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País!$F$5:$F$35</xm:f>
          </x14:formula1>
          <xm:sqref>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País</vt:lpstr>
      <vt:lpstr>Organização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Radames</dc:creator>
  <cp:lastModifiedBy>Radames</cp:lastModifiedBy>
  <dcterms:created xsi:type="dcterms:W3CDTF">2017-07-09T23:54:23Z</dcterms:created>
  <dcterms:modified xsi:type="dcterms:W3CDTF">2017-07-13T16:29:29Z</dcterms:modified>
</cp:coreProperties>
</file>