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bui/Desktop/Real Estate/"/>
    </mc:Choice>
  </mc:AlternateContent>
  <xr:revisionPtr revIDLastSave="0" documentId="13_ncr:1_{53C77664-D10F-DD4B-B0DF-5EC5022FBC32}" xr6:coauthVersionLast="46" xr6:coauthVersionMax="46" xr10:uidLastSave="{00000000-0000-0000-0000-000000000000}"/>
  <bookViews>
    <workbookView xWindow="0" yWindow="500" windowWidth="35840" windowHeight="20040" activeTab="1" xr2:uid="{6FF95F79-85A4-DF40-A7B1-E63E33651941}"/>
  </bookViews>
  <sheets>
    <sheet name="Motivation" sheetId="2" r:id="rId1"/>
    <sheet name="SCENARIO 2" sheetId="3" r:id="rId2"/>
    <sheet name="HUY CALCULAT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C51" i="3"/>
  <c r="C52" i="3"/>
  <c r="C53" i="3"/>
  <c r="C54" i="3"/>
  <c r="C55" i="3"/>
  <c r="D2" i="3"/>
  <c r="C66" i="3"/>
  <c r="C67" i="3" s="1"/>
  <c r="C68" i="3" s="1"/>
  <c r="C69" i="3" s="1"/>
  <c r="A67" i="3"/>
  <c r="A68" i="3" s="1"/>
  <c r="A69" i="3" s="1"/>
  <c r="A66" i="3"/>
  <c r="C58" i="3"/>
  <c r="C59" i="3" s="1"/>
  <c r="C60" i="3" s="1"/>
  <c r="C61" i="3" s="1"/>
  <c r="C62" i="3" s="1"/>
  <c r="C63" i="3" s="1"/>
  <c r="A58" i="3"/>
  <c r="A59" i="3" s="1"/>
  <c r="A60" i="3" s="1"/>
  <c r="A61" i="3" s="1"/>
  <c r="A62" i="3" s="1"/>
  <c r="A63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15" i="3"/>
  <c r="D6" i="3"/>
  <c r="D7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9" i="3" s="1"/>
  <c r="A50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F8" i="2"/>
  <c r="G8" i="2" s="1"/>
  <c r="F9" i="2"/>
  <c r="G9" i="2"/>
  <c r="H9" i="2" s="1"/>
  <c r="F10" i="2"/>
  <c r="G10" i="2"/>
  <c r="H10" i="2"/>
  <c r="I10" i="2"/>
  <c r="F11" i="2"/>
  <c r="F12" i="2" s="1"/>
  <c r="G11" i="2"/>
  <c r="H11" i="2"/>
  <c r="I11" i="2" s="1"/>
  <c r="J11" i="2" s="1"/>
  <c r="B6" i="2"/>
  <c r="B7" i="2" s="1"/>
  <c r="B8" i="2" s="1"/>
  <c r="B9" i="2" s="1"/>
  <c r="B10" i="2" s="1"/>
  <c r="B11" i="2" s="1"/>
  <c r="B12" i="2" s="1"/>
  <c r="B13" i="2" s="1"/>
  <c r="C5" i="2"/>
  <c r="C6" i="2" s="1"/>
  <c r="A5" i="2"/>
  <c r="A6" i="2" s="1"/>
  <c r="A7" i="2" s="1"/>
  <c r="B5" i="1"/>
  <c r="B6" i="1" s="1"/>
  <c r="B10" i="1" s="1"/>
  <c r="B11" i="1" s="1"/>
  <c r="C7" i="3" l="1"/>
  <c r="D8" i="3"/>
  <c r="D9" i="3" s="1"/>
  <c r="D10" i="3" s="1"/>
  <c r="D11" i="3" s="1"/>
  <c r="D12" i="3" s="1"/>
  <c r="D13" i="3" s="1"/>
  <c r="D14" i="3" s="1"/>
  <c r="C14" i="3" s="1"/>
  <c r="A51" i="3"/>
  <c r="A52" i="3" s="1"/>
  <c r="A53" i="3" s="1"/>
  <c r="A54" i="3" s="1"/>
  <c r="A55" i="3" s="1"/>
  <c r="F13" i="2"/>
  <c r="G12" i="2"/>
  <c r="H12" i="2" s="1"/>
  <c r="I12" i="2" s="1"/>
  <c r="J12" i="2" s="1"/>
  <c r="K12" i="2" s="1"/>
  <c r="C7" i="2"/>
  <c r="D5" i="2"/>
  <c r="B2" i="2"/>
  <c r="N5" i="2" s="1"/>
  <c r="B16" i="1"/>
  <c r="B8" i="1"/>
  <c r="C15" i="3" l="1"/>
  <c r="C16" i="3" s="1"/>
  <c r="C17" i="3" s="1"/>
  <c r="C18" i="3" s="1"/>
  <c r="C19" i="3" s="1"/>
  <c r="C20" i="3" s="1"/>
  <c r="C21" i="3" s="1"/>
  <c r="C64" i="3" s="1"/>
  <c r="D15" i="3"/>
  <c r="D16" i="3" s="1"/>
  <c r="D17" i="3" s="1"/>
  <c r="D18" i="3" s="1"/>
  <c r="D19" i="3" s="1"/>
  <c r="D20" i="3" s="1"/>
  <c r="D21" i="3" s="1"/>
  <c r="D22" i="3" s="1"/>
  <c r="D23" i="3" s="1"/>
  <c r="C23" i="3" s="1"/>
  <c r="C8" i="3"/>
  <c r="C9" i="3" s="1"/>
  <c r="C10" i="3" s="1"/>
  <c r="C11" i="3" s="1"/>
  <c r="C12" i="3" s="1"/>
  <c r="C13" i="3" s="1"/>
  <c r="C56" i="3" s="1"/>
  <c r="C71" i="3"/>
  <c r="D24" i="3"/>
  <c r="D25" i="3" s="1"/>
  <c r="D26" i="3" s="1"/>
  <c r="D27" i="3" s="1"/>
  <c r="D28" i="3" s="1"/>
  <c r="D29" i="3" s="1"/>
  <c r="D30" i="3" s="1"/>
  <c r="F14" i="2"/>
  <c r="G13" i="2"/>
  <c r="H13" i="2" s="1"/>
  <c r="I13" i="2" s="1"/>
  <c r="J13" i="2" s="1"/>
  <c r="K13" i="2" s="1"/>
  <c r="L13" i="2" s="1"/>
  <c r="D6" i="2"/>
  <c r="C2" i="2"/>
  <c r="D31" i="3" l="1"/>
  <c r="D32" i="3" s="1"/>
  <c r="D33" i="3" s="1"/>
  <c r="D34" i="3" s="1"/>
  <c r="D35" i="3" s="1"/>
  <c r="D36" i="3" s="1"/>
  <c r="D37" i="3" s="1"/>
  <c r="C30" i="3"/>
  <c r="C31" i="3" s="1"/>
  <c r="C32" i="3" s="1"/>
  <c r="C33" i="3" s="1"/>
  <c r="C34" i="3" s="1"/>
  <c r="C35" i="3" s="1"/>
  <c r="C24" i="3"/>
  <c r="C25" i="3" s="1"/>
  <c r="C26" i="3" s="1"/>
  <c r="C27" i="3" s="1"/>
  <c r="C28" i="3" s="1"/>
  <c r="F15" i="2"/>
  <c r="G14" i="2"/>
  <c r="H14" i="2" s="1"/>
  <c r="I14" i="2" s="1"/>
  <c r="J14" i="2" s="1"/>
  <c r="K14" i="2" s="1"/>
  <c r="L14" i="2" s="1"/>
  <c r="E6" i="2"/>
  <c r="D7" i="2"/>
  <c r="D38" i="3" l="1"/>
  <c r="D39" i="3" s="1"/>
  <c r="D40" i="3" s="1"/>
  <c r="D41" i="3" s="1"/>
  <c r="D42" i="3" s="1"/>
  <c r="D43" i="3" s="1"/>
  <c r="D44" i="3" s="1"/>
  <c r="C37" i="3"/>
  <c r="C38" i="3" s="1"/>
  <c r="C39" i="3" s="1"/>
  <c r="C40" i="3" s="1"/>
  <c r="C41" i="3" s="1"/>
  <c r="C42" i="3" s="1"/>
  <c r="F16" i="2"/>
  <c r="G15" i="2"/>
  <c r="H15" i="2" s="1"/>
  <c r="I15" i="2" s="1"/>
  <c r="J15" i="2" s="1"/>
  <c r="K15" i="2" s="1"/>
  <c r="L15" i="2" s="1"/>
  <c r="D2" i="2"/>
  <c r="E7" i="2"/>
  <c r="D45" i="3" l="1"/>
  <c r="D46" i="3" s="1"/>
  <c r="D47" i="3" s="1"/>
  <c r="C44" i="3"/>
  <c r="C45" i="3" s="1"/>
  <c r="C46" i="3" s="1"/>
  <c r="C47" i="3" s="1"/>
  <c r="C48" i="3" s="1"/>
  <c r="F17" i="2"/>
  <c r="G16" i="2"/>
  <c r="H16" i="2" s="1"/>
  <c r="I16" i="2" s="1"/>
  <c r="J16" i="2" s="1"/>
  <c r="K16" i="2" s="1"/>
  <c r="L16" i="2" s="1"/>
  <c r="F7" i="2"/>
  <c r="F18" i="2" l="1"/>
  <c r="G18" i="2" s="1"/>
  <c r="H18" i="2" s="1"/>
  <c r="I18" i="2" s="1"/>
  <c r="J18" i="2" s="1"/>
  <c r="K18" i="2" s="1"/>
  <c r="L18" i="2" s="1"/>
  <c r="G17" i="2"/>
  <c r="H17" i="2" s="1"/>
  <c r="I17" i="2" s="1"/>
  <c r="J17" i="2" s="1"/>
  <c r="K17" i="2" s="1"/>
  <c r="L17" i="2" s="1"/>
  <c r="E2" i="2"/>
  <c r="F2" i="2" l="1"/>
  <c r="G2" i="2" l="1"/>
  <c r="H2" i="2" l="1"/>
  <c r="I2" i="2" l="1"/>
  <c r="J2" i="2" l="1"/>
  <c r="L2" i="2" l="1"/>
  <c r="K2" i="2"/>
  <c r="N4" i="2" l="1"/>
  <c r="N7" i="2"/>
  <c r="N6" i="2"/>
</calcChain>
</file>

<file path=xl/sharedStrings.xml><?xml version="1.0" encoding="utf-8"?>
<sst xmlns="http://schemas.openxmlformats.org/spreadsheetml/2006/main" count="50" uniqueCount="49">
  <si>
    <t>House 1</t>
  </si>
  <si>
    <t>Property Value</t>
  </si>
  <si>
    <t>Years</t>
  </si>
  <si>
    <t>Annual Insurance</t>
  </si>
  <si>
    <t>Annual Tax</t>
  </si>
  <si>
    <t>Breakdown</t>
  </si>
  <si>
    <t>-</t>
  </si>
  <si>
    <t>Principal</t>
  </si>
  <si>
    <t>Total Payment</t>
  </si>
  <si>
    <t>Interest (Percent)</t>
  </si>
  <si>
    <t>Interest ($)</t>
  </si>
  <si>
    <t>Down Payment ($)</t>
  </si>
  <si>
    <t>Down Payment (%)</t>
  </si>
  <si>
    <t xml:space="preserve">Monthly </t>
  </si>
  <si>
    <t>Others</t>
  </si>
  <si>
    <t>Expense (HOA)</t>
  </si>
  <si>
    <t>Payment (Loan + Interest)</t>
  </si>
  <si>
    <t>Year</t>
  </si>
  <si>
    <t>Investment</t>
  </si>
  <si>
    <t>House 2</t>
  </si>
  <si>
    <t>House 3</t>
  </si>
  <si>
    <t>House 4</t>
  </si>
  <si>
    <t>House 5</t>
  </si>
  <si>
    <t>House 6</t>
  </si>
  <si>
    <t>House 7</t>
  </si>
  <si>
    <t>House 8</t>
  </si>
  <si>
    <t>House 9</t>
  </si>
  <si>
    <t>House 10</t>
  </si>
  <si>
    <t>NET</t>
  </si>
  <si>
    <t>YIELD</t>
  </si>
  <si>
    <t>TOTAL NET</t>
  </si>
  <si>
    <t>PROFIT</t>
  </si>
  <si>
    <t>INVEST</t>
  </si>
  <si>
    <t>RATE</t>
  </si>
  <si>
    <r>
      <rPr>
        <b/>
        <sz val="12"/>
        <color theme="1"/>
        <rFont val="Calibri"/>
        <family val="2"/>
        <scheme val="minor"/>
      </rPr>
      <t xml:space="preserve">MOTIVATION: </t>
    </r>
    <r>
      <rPr>
        <sz val="12"/>
        <color theme="1"/>
        <rFont val="Calibri"/>
        <family val="2"/>
        <scheme val="minor"/>
      </rPr>
      <t>BUY A RENTAL HOUSE EVERY YEAR, ASSUMING ALL CONTINGENCY IS COVERED, PRINCIPAL UNCHANGED</t>
    </r>
  </si>
  <si>
    <t xml:space="preserve">Scenario 1: Using interest-only loan for investment </t>
  </si>
  <si>
    <t>Month</t>
  </si>
  <si>
    <t>Monthly Investing</t>
  </si>
  <si>
    <t>Cash remain</t>
  </si>
  <si>
    <t xml:space="preserve">Home 1 </t>
  </si>
  <si>
    <t>Home 2</t>
  </si>
  <si>
    <t>Home 3</t>
  </si>
  <si>
    <t>Home 4</t>
  </si>
  <si>
    <t>Home 5</t>
  </si>
  <si>
    <t>Home 6</t>
  </si>
  <si>
    <t>Appreciation after 7 years</t>
  </si>
  <si>
    <t>Home 7</t>
  </si>
  <si>
    <t>Home 8</t>
  </si>
  <si>
    <t>Home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</si>
</sst>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2" fillId="3" borderId="0" xfId="0" applyFont="1" applyFill="1"/>
    <xf numFmtId="165" fontId="0" fillId="3" borderId="0" xfId="0" applyNumberFormat="1" applyFill="1"/>
    <xf numFmtId="0" fontId="3" fillId="4" borderId="0" xfId="0" applyFont="1" applyFill="1"/>
    <xf numFmtId="164" fontId="1" fillId="4" borderId="0" xfId="0" applyNumberFormat="1" applyFont="1" applyFill="1"/>
    <xf numFmtId="0" fontId="3" fillId="3" borderId="0" xfId="0" applyFont="1" applyFill="1"/>
    <xf numFmtId="165" fontId="1" fillId="3" borderId="0" xfId="0" applyNumberFormat="1" applyFont="1" applyFill="1"/>
    <xf numFmtId="0" fontId="0" fillId="0" borderId="0" xfId="0" applyBorder="1"/>
    <xf numFmtId="165" fontId="0" fillId="0" borderId="0" xfId="0" applyNumberFormat="1" applyBorder="1"/>
    <xf numFmtId="0" fontId="2" fillId="5" borderId="0" xfId="0" applyFont="1" applyFill="1" applyBorder="1"/>
    <xf numFmtId="0" fontId="2" fillId="2" borderId="0" xfId="0" applyFont="1" applyFill="1" applyBorder="1"/>
    <xf numFmtId="10" fontId="0" fillId="0" borderId="0" xfId="0" applyNumberFormat="1" applyBorder="1"/>
    <xf numFmtId="0" fontId="0" fillId="4" borderId="0" xfId="0" applyFill="1" applyBorder="1" applyAlignment="1"/>
    <xf numFmtId="0" fontId="0" fillId="6" borderId="0" xfId="0" applyFill="1" applyBorder="1" applyAlignment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7" borderId="0" xfId="0" applyFill="1"/>
    <xf numFmtId="0" fontId="0" fillId="6" borderId="0" xfId="0" applyFill="1"/>
    <xf numFmtId="0" fontId="0" fillId="8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05E-3B11-C54D-9F72-535A64D47100}">
  <dimension ref="A1:P20"/>
  <sheetViews>
    <sheetView zoomScale="130" zoomScaleNormal="130" workbookViewId="0">
      <selection activeCell="O5" sqref="O5"/>
    </sheetView>
  </sheetViews>
  <sheetFormatPr baseColWidth="10" defaultRowHeight="16" x14ac:dyDescent="0.2"/>
  <sheetData>
    <row r="1" spans="1:16" x14ac:dyDescent="0.2">
      <c r="A1" s="19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7"/>
      <c r="N1" s="17"/>
      <c r="O1" s="18"/>
      <c r="P1" s="18"/>
    </row>
    <row r="2" spans="1:16" x14ac:dyDescent="0.2">
      <c r="A2" s="15" t="s">
        <v>28</v>
      </c>
      <c r="B2" s="13">
        <f>SUM(B4:B18)</f>
        <v>564328.21597851557</v>
      </c>
      <c r="C2" s="13">
        <f t="shared" ref="C2:L2" si="0">MAX(C4:C18)-MIN(C4:C18)</f>
        <v>244982.89985984948</v>
      </c>
      <c r="D2" s="13">
        <f t="shared" si="0"/>
        <v>232482.89985984948</v>
      </c>
      <c r="E2" s="13">
        <f t="shared" si="0"/>
        <v>219357.89985984948</v>
      </c>
      <c r="F2" s="13">
        <f t="shared" si="0"/>
        <v>205576.64985984948</v>
      </c>
      <c r="G2" s="13">
        <f t="shared" si="0"/>
        <v>191106.33735984948</v>
      </c>
      <c r="H2" s="13">
        <f t="shared" si="0"/>
        <v>175912.50923484948</v>
      </c>
      <c r="I2" s="13">
        <f t="shared" si="0"/>
        <v>159958.98970359948</v>
      </c>
      <c r="J2" s="13">
        <f t="shared" si="0"/>
        <v>143207.79419578699</v>
      </c>
      <c r="K2" s="13">
        <f t="shared" si="0"/>
        <v>125619.03891258384</v>
      </c>
      <c r="L2" s="13">
        <f t="shared" si="0"/>
        <v>107150.84586522053</v>
      </c>
      <c r="M2" s="12"/>
      <c r="N2" s="13"/>
      <c r="O2" s="12"/>
      <c r="P2" s="12"/>
    </row>
    <row r="3" spans="1:16" x14ac:dyDescent="0.2">
      <c r="A3" s="14" t="s">
        <v>17</v>
      </c>
      <c r="B3" s="14" t="s">
        <v>18</v>
      </c>
      <c r="C3" s="14" t="s">
        <v>0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25</v>
      </c>
      <c r="K3" s="14" t="s">
        <v>26</v>
      </c>
      <c r="L3" s="14" t="s">
        <v>27</v>
      </c>
      <c r="M3" s="15" t="s">
        <v>33</v>
      </c>
      <c r="N3" s="16">
        <v>0.05</v>
      </c>
      <c r="O3" s="12"/>
      <c r="P3" s="12"/>
    </row>
    <row r="4" spans="1:16" x14ac:dyDescent="0.2">
      <c r="A4" s="12">
        <v>1</v>
      </c>
      <c r="B4" s="13">
        <v>13000</v>
      </c>
      <c r="C4" s="13">
        <v>250000</v>
      </c>
      <c r="D4" s="13"/>
      <c r="E4" s="13"/>
      <c r="F4" s="13"/>
      <c r="G4" s="13"/>
      <c r="H4" s="13"/>
      <c r="I4" s="13"/>
      <c r="J4" s="13"/>
      <c r="K4" s="13"/>
      <c r="L4" s="13"/>
      <c r="M4" s="15" t="s">
        <v>30</v>
      </c>
      <c r="N4" s="13">
        <f>SUM(B2:L2)</f>
        <v>2369684.0806898028</v>
      </c>
      <c r="O4" s="12"/>
      <c r="P4" s="12"/>
    </row>
    <row r="5" spans="1:16" x14ac:dyDescent="0.2">
      <c r="A5" s="12">
        <f t="shared" ref="A5:A18" si="1">A4+1</f>
        <v>2</v>
      </c>
      <c r="B5" s="13">
        <v>50000</v>
      </c>
      <c r="C5" s="13">
        <f t="shared" ref="C5:C18" si="2">C4*(1+N$3)</f>
        <v>262500</v>
      </c>
      <c r="D5" s="13">
        <f>C5</f>
        <v>262500</v>
      </c>
      <c r="E5" s="13"/>
      <c r="F5" s="13"/>
      <c r="G5" s="13"/>
      <c r="H5" s="13"/>
      <c r="I5" s="13"/>
      <c r="J5" s="13"/>
      <c r="K5" s="13"/>
      <c r="L5" s="13"/>
      <c r="M5" s="15" t="s">
        <v>32</v>
      </c>
      <c r="N5" s="13">
        <f>B2</f>
        <v>564328.21597851557</v>
      </c>
      <c r="O5" s="12"/>
      <c r="P5" s="12"/>
    </row>
    <row r="6" spans="1:16" x14ac:dyDescent="0.2">
      <c r="A6" s="12">
        <f t="shared" si="1"/>
        <v>3</v>
      </c>
      <c r="B6" s="13">
        <f t="shared" ref="B6:B13" si="3">B5*(1+$N$3)</f>
        <v>52500</v>
      </c>
      <c r="C6" s="13">
        <f t="shared" si="2"/>
        <v>275625</v>
      </c>
      <c r="D6" s="13">
        <f t="shared" ref="D6:D18" si="4">D5*(1+N$3)</f>
        <v>275625</v>
      </c>
      <c r="E6" s="13">
        <f>D6</f>
        <v>275625</v>
      </c>
      <c r="F6" s="13"/>
      <c r="G6" s="13"/>
      <c r="H6" s="13"/>
      <c r="I6" s="13"/>
      <c r="J6" s="13"/>
      <c r="K6" s="13"/>
      <c r="L6" s="13"/>
      <c r="M6" s="15" t="s">
        <v>31</v>
      </c>
      <c r="N6" s="13">
        <f>SUM(C2:L2)</f>
        <v>1805355.8647112874</v>
      </c>
      <c r="O6" s="12"/>
      <c r="P6" s="12"/>
    </row>
    <row r="7" spans="1:16" x14ac:dyDescent="0.2">
      <c r="A7" s="12">
        <f t="shared" si="1"/>
        <v>4</v>
      </c>
      <c r="B7" s="13">
        <f t="shared" si="3"/>
        <v>55125</v>
      </c>
      <c r="C7" s="13">
        <f t="shared" si="2"/>
        <v>289406.25</v>
      </c>
      <c r="D7" s="13">
        <f t="shared" si="4"/>
        <v>289406.25</v>
      </c>
      <c r="E7" s="13">
        <f t="shared" ref="E7:E18" si="5">E6*(1+$N$3)</f>
        <v>289406.25</v>
      </c>
      <c r="F7" s="13">
        <f>E7</f>
        <v>289406.25</v>
      </c>
      <c r="G7" s="13"/>
      <c r="H7" s="13"/>
      <c r="I7" s="13"/>
      <c r="J7" s="13"/>
      <c r="K7" s="13"/>
      <c r="L7" s="13"/>
      <c r="M7" s="15" t="s">
        <v>29</v>
      </c>
      <c r="N7" s="16">
        <f>SUM(C2:L2)/B2</f>
        <v>3.1991238672709197</v>
      </c>
      <c r="O7" s="12"/>
      <c r="P7" s="12"/>
    </row>
    <row r="8" spans="1:16" x14ac:dyDescent="0.2">
      <c r="A8" s="12">
        <f t="shared" si="1"/>
        <v>5</v>
      </c>
      <c r="B8" s="13">
        <f t="shared" si="3"/>
        <v>57881.25</v>
      </c>
      <c r="C8" s="13">
        <f t="shared" si="2"/>
        <v>303876.5625</v>
      </c>
      <c r="D8" s="13">
        <f t="shared" si="4"/>
        <v>303876.5625</v>
      </c>
      <c r="E8" s="13">
        <f t="shared" si="5"/>
        <v>303876.5625</v>
      </c>
      <c r="F8" s="13">
        <f>F7*(1+$N$3)</f>
        <v>303876.5625</v>
      </c>
      <c r="G8" s="13">
        <f t="shared" ref="G8:G18" si="6">F8</f>
        <v>303876.5625</v>
      </c>
      <c r="H8" s="13"/>
      <c r="I8" s="13"/>
      <c r="J8" s="13"/>
      <c r="K8" s="13"/>
      <c r="L8" s="13"/>
      <c r="M8" s="12"/>
      <c r="N8" s="12"/>
      <c r="O8" s="12"/>
      <c r="P8" s="12"/>
    </row>
    <row r="9" spans="1:16" x14ac:dyDescent="0.2">
      <c r="A9" s="12">
        <f t="shared" si="1"/>
        <v>6</v>
      </c>
      <c r="B9" s="13">
        <f t="shared" si="3"/>
        <v>60775.3125</v>
      </c>
      <c r="C9" s="13">
        <f t="shared" si="2"/>
        <v>319070.390625</v>
      </c>
      <c r="D9" s="13">
        <f t="shared" si="4"/>
        <v>319070.390625</v>
      </c>
      <c r="E9" s="13">
        <f t="shared" si="5"/>
        <v>319070.390625</v>
      </c>
      <c r="F9" s="13">
        <f t="shared" ref="F9:F18" si="7">F8*(1+N$3)</f>
        <v>319070.390625</v>
      </c>
      <c r="G9" s="13">
        <f t="shared" si="6"/>
        <v>319070.390625</v>
      </c>
      <c r="H9" s="13">
        <f t="shared" ref="H9:H18" si="8">G9</f>
        <v>319070.390625</v>
      </c>
      <c r="I9" s="13"/>
      <c r="J9" s="13"/>
      <c r="K9" s="13"/>
      <c r="L9" s="13"/>
      <c r="M9" s="12"/>
      <c r="N9" s="12"/>
      <c r="O9" s="12"/>
      <c r="P9" s="12"/>
    </row>
    <row r="10" spans="1:16" x14ac:dyDescent="0.2">
      <c r="A10" s="12">
        <f t="shared" si="1"/>
        <v>7</v>
      </c>
      <c r="B10" s="13">
        <f t="shared" si="3"/>
        <v>63814.078125</v>
      </c>
      <c r="C10" s="13">
        <f t="shared" si="2"/>
        <v>335023.91015625</v>
      </c>
      <c r="D10" s="13">
        <f t="shared" si="4"/>
        <v>335023.91015625</v>
      </c>
      <c r="E10" s="13">
        <f t="shared" si="5"/>
        <v>335023.91015625</v>
      </c>
      <c r="F10" s="13">
        <f t="shared" si="7"/>
        <v>335023.91015625</v>
      </c>
      <c r="G10" s="13">
        <f t="shared" si="6"/>
        <v>335023.91015625</v>
      </c>
      <c r="H10" s="13">
        <f t="shared" si="8"/>
        <v>335023.91015625</v>
      </c>
      <c r="I10" s="13">
        <f t="shared" ref="I10:I18" si="9">H10</f>
        <v>335023.91015625</v>
      </c>
      <c r="J10" s="13"/>
      <c r="K10" s="13"/>
      <c r="L10" s="13"/>
      <c r="M10" s="12"/>
      <c r="N10" s="12"/>
      <c r="O10" s="12"/>
      <c r="P10" s="12"/>
    </row>
    <row r="11" spans="1:16" x14ac:dyDescent="0.2">
      <c r="A11" s="12">
        <f t="shared" si="1"/>
        <v>8</v>
      </c>
      <c r="B11" s="13">
        <f t="shared" si="3"/>
        <v>67004.782031249997</v>
      </c>
      <c r="C11" s="13">
        <f t="shared" si="2"/>
        <v>351775.10566406249</v>
      </c>
      <c r="D11" s="13">
        <f t="shared" si="4"/>
        <v>351775.10566406249</v>
      </c>
      <c r="E11" s="13">
        <f t="shared" si="5"/>
        <v>351775.10566406249</v>
      </c>
      <c r="F11" s="13">
        <f t="shared" si="7"/>
        <v>351775.10566406249</v>
      </c>
      <c r="G11" s="13">
        <f t="shared" si="6"/>
        <v>351775.10566406249</v>
      </c>
      <c r="H11" s="13">
        <f t="shared" si="8"/>
        <v>351775.10566406249</v>
      </c>
      <c r="I11" s="13">
        <f t="shared" si="9"/>
        <v>351775.10566406249</v>
      </c>
      <c r="J11" s="13">
        <f t="shared" ref="J11:J18" si="10">I11</f>
        <v>351775.10566406249</v>
      </c>
      <c r="K11" s="13"/>
      <c r="L11" s="13"/>
      <c r="M11" s="12"/>
      <c r="N11" s="12"/>
      <c r="O11" s="12"/>
      <c r="P11" s="12"/>
    </row>
    <row r="12" spans="1:16" x14ac:dyDescent="0.2">
      <c r="A12" s="12">
        <f t="shared" si="1"/>
        <v>9</v>
      </c>
      <c r="B12" s="13">
        <f t="shared" si="3"/>
        <v>70355.021132812501</v>
      </c>
      <c r="C12" s="13">
        <f t="shared" si="2"/>
        <v>369363.86094726564</v>
      </c>
      <c r="D12" s="13">
        <f t="shared" si="4"/>
        <v>369363.86094726564</v>
      </c>
      <c r="E12" s="13">
        <f t="shared" si="5"/>
        <v>369363.86094726564</v>
      </c>
      <c r="F12" s="13">
        <f t="shared" si="7"/>
        <v>369363.86094726564</v>
      </c>
      <c r="G12" s="13">
        <f t="shared" si="6"/>
        <v>369363.86094726564</v>
      </c>
      <c r="H12" s="13">
        <f t="shared" si="8"/>
        <v>369363.86094726564</v>
      </c>
      <c r="I12" s="13">
        <f t="shared" si="9"/>
        <v>369363.86094726564</v>
      </c>
      <c r="J12" s="13">
        <f t="shared" si="10"/>
        <v>369363.86094726564</v>
      </c>
      <c r="K12" s="13">
        <f t="shared" ref="K12:K18" si="11">J12</f>
        <v>369363.86094726564</v>
      </c>
      <c r="L12" s="13"/>
      <c r="M12" s="12"/>
      <c r="N12" s="12"/>
      <c r="O12" s="12"/>
      <c r="P12" s="12"/>
    </row>
    <row r="13" spans="1:16" x14ac:dyDescent="0.2">
      <c r="A13" s="12">
        <f t="shared" si="1"/>
        <v>10</v>
      </c>
      <c r="B13" s="13">
        <f t="shared" si="3"/>
        <v>73872.772189453128</v>
      </c>
      <c r="C13" s="13">
        <f t="shared" si="2"/>
        <v>387832.05399462895</v>
      </c>
      <c r="D13" s="13">
        <f t="shared" si="4"/>
        <v>387832.05399462895</v>
      </c>
      <c r="E13" s="13">
        <f t="shared" si="5"/>
        <v>387832.05399462895</v>
      </c>
      <c r="F13" s="13">
        <f t="shared" si="7"/>
        <v>387832.05399462895</v>
      </c>
      <c r="G13" s="13">
        <f t="shared" si="6"/>
        <v>387832.05399462895</v>
      </c>
      <c r="H13" s="13">
        <f t="shared" si="8"/>
        <v>387832.05399462895</v>
      </c>
      <c r="I13" s="13">
        <f t="shared" si="9"/>
        <v>387832.05399462895</v>
      </c>
      <c r="J13" s="13">
        <f t="shared" si="10"/>
        <v>387832.05399462895</v>
      </c>
      <c r="K13" s="13">
        <f t="shared" si="11"/>
        <v>387832.05399462895</v>
      </c>
      <c r="L13" s="13">
        <f t="shared" ref="L13:L18" si="12">K13</f>
        <v>387832.05399462895</v>
      </c>
      <c r="M13" s="12"/>
      <c r="N13" s="12"/>
      <c r="O13" s="12"/>
      <c r="P13" s="12"/>
    </row>
    <row r="14" spans="1:16" x14ac:dyDescent="0.2">
      <c r="A14" s="12">
        <f t="shared" si="1"/>
        <v>11</v>
      </c>
      <c r="B14" s="13">
        <v>0</v>
      </c>
      <c r="C14" s="13">
        <f t="shared" si="2"/>
        <v>407223.65669436043</v>
      </c>
      <c r="D14" s="13">
        <f t="shared" si="4"/>
        <v>407223.65669436043</v>
      </c>
      <c r="E14" s="13">
        <f t="shared" si="5"/>
        <v>407223.65669436043</v>
      </c>
      <c r="F14" s="13">
        <f t="shared" si="7"/>
        <v>407223.65669436043</v>
      </c>
      <c r="G14" s="13">
        <f t="shared" si="6"/>
        <v>407223.65669436043</v>
      </c>
      <c r="H14" s="13">
        <f t="shared" si="8"/>
        <v>407223.65669436043</v>
      </c>
      <c r="I14" s="13">
        <f t="shared" si="9"/>
        <v>407223.65669436043</v>
      </c>
      <c r="J14" s="13">
        <f t="shared" si="10"/>
        <v>407223.65669436043</v>
      </c>
      <c r="K14" s="13">
        <f t="shared" si="11"/>
        <v>407223.65669436043</v>
      </c>
      <c r="L14" s="13">
        <f t="shared" si="12"/>
        <v>407223.65669436043</v>
      </c>
      <c r="M14" s="12"/>
      <c r="N14" s="12"/>
      <c r="O14" s="12"/>
      <c r="P14" s="12"/>
    </row>
    <row r="15" spans="1:16" x14ac:dyDescent="0.2">
      <c r="A15" s="12">
        <f t="shared" si="1"/>
        <v>12</v>
      </c>
      <c r="B15" s="13">
        <v>0</v>
      </c>
      <c r="C15" s="13">
        <f t="shared" si="2"/>
        <v>427584.83952907845</v>
      </c>
      <c r="D15" s="13">
        <f t="shared" si="4"/>
        <v>427584.83952907845</v>
      </c>
      <c r="E15" s="13">
        <f t="shared" si="5"/>
        <v>427584.83952907845</v>
      </c>
      <c r="F15" s="13">
        <f t="shared" si="7"/>
        <v>427584.83952907845</v>
      </c>
      <c r="G15" s="13">
        <f t="shared" si="6"/>
        <v>427584.83952907845</v>
      </c>
      <c r="H15" s="13">
        <f t="shared" si="8"/>
        <v>427584.83952907845</v>
      </c>
      <c r="I15" s="13">
        <f t="shared" si="9"/>
        <v>427584.83952907845</v>
      </c>
      <c r="J15" s="13">
        <f t="shared" si="10"/>
        <v>427584.83952907845</v>
      </c>
      <c r="K15" s="13">
        <f t="shared" si="11"/>
        <v>427584.83952907845</v>
      </c>
      <c r="L15" s="13">
        <f t="shared" si="12"/>
        <v>427584.83952907845</v>
      </c>
      <c r="M15" s="12"/>
      <c r="N15" s="12"/>
      <c r="O15" s="12"/>
      <c r="P15" s="12"/>
    </row>
    <row r="16" spans="1:16" x14ac:dyDescent="0.2">
      <c r="A16" s="12">
        <f t="shared" si="1"/>
        <v>13</v>
      </c>
      <c r="B16" s="13">
        <v>0</v>
      </c>
      <c r="C16" s="13">
        <f t="shared" si="2"/>
        <v>448964.08150553238</v>
      </c>
      <c r="D16" s="13">
        <f t="shared" si="4"/>
        <v>448964.08150553238</v>
      </c>
      <c r="E16" s="13">
        <f t="shared" si="5"/>
        <v>448964.08150553238</v>
      </c>
      <c r="F16" s="13">
        <f t="shared" si="7"/>
        <v>448964.08150553238</v>
      </c>
      <c r="G16" s="13">
        <f t="shared" si="6"/>
        <v>448964.08150553238</v>
      </c>
      <c r="H16" s="13">
        <f t="shared" si="8"/>
        <v>448964.08150553238</v>
      </c>
      <c r="I16" s="13">
        <f t="shared" si="9"/>
        <v>448964.08150553238</v>
      </c>
      <c r="J16" s="13">
        <f t="shared" si="10"/>
        <v>448964.08150553238</v>
      </c>
      <c r="K16" s="13">
        <f t="shared" si="11"/>
        <v>448964.08150553238</v>
      </c>
      <c r="L16" s="13">
        <f t="shared" si="12"/>
        <v>448964.08150553238</v>
      </c>
      <c r="M16" s="12"/>
      <c r="N16" s="12"/>
      <c r="O16" s="12"/>
      <c r="P16" s="12"/>
    </row>
    <row r="17" spans="1:16" x14ac:dyDescent="0.2">
      <c r="A17" s="12">
        <f t="shared" si="1"/>
        <v>14</v>
      </c>
      <c r="B17" s="13">
        <v>0</v>
      </c>
      <c r="C17" s="13">
        <f t="shared" si="2"/>
        <v>471412.285580809</v>
      </c>
      <c r="D17" s="13">
        <f t="shared" si="4"/>
        <v>471412.285580809</v>
      </c>
      <c r="E17" s="13">
        <f t="shared" si="5"/>
        <v>471412.285580809</v>
      </c>
      <c r="F17" s="13">
        <f t="shared" si="7"/>
        <v>471412.285580809</v>
      </c>
      <c r="G17" s="13">
        <f t="shared" si="6"/>
        <v>471412.285580809</v>
      </c>
      <c r="H17" s="13">
        <f t="shared" si="8"/>
        <v>471412.285580809</v>
      </c>
      <c r="I17" s="13">
        <f t="shared" si="9"/>
        <v>471412.285580809</v>
      </c>
      <c r="J17" s="13">
        <f t="shared" si="10"/>
        <v>471412.285580809</v>
      </c>
      <c r="K17" s="13">
        <f t="shared" si="11"/>
        <v>471412.285580809</v>
      </c>
      <c r="L17" s="13">
        <f t="shared" si="12"/>
        <v>471412.285580809</v>
      </c>
      <c r="M17" s="12"/>
      <c r="N17" s="12"/>
      <c r="O17" s="12"/>
      <c r="P17" s="12"/>
    </row>
    <row r="18" spans="1:16" x14ac:dyDescent="0.2">
      <c r="A18" s="12">
        <f t="shared" si="1"/>
        <v>15</v>
      </c>
      <c r="B18" s="13">
        <v>0</v>
      </c>
      <c r="C18" s="13">
        <f t="shared" si="2"/>
        <v>494982.89985984948</v>
      </c>
      <c r="D18" s="13">
        <f t="shared" si="4"/>
        <v>494982.89985984948</v>
      </c>
      <c r="E18" s="13">
        <f t="shared" si="5"/>
        <v>494982.89985984948</v>
      </c>
      <c r="F18" s="13">
        <f t="shared" si="7"/>
        <v>494982.89985984948</v>
      </c>
      <c r="G18" s="13">
        <f t="shared" si="6"/>
        <v>494982.89985984948</v>
      </c>
      <c r="H18" s="13">
        <f t="shared" si="8"/>
        <v>494982.89985984948</v>
      </c>
      <c r="I18" s="13">
        <f t="shared" si="9"/>
        <v>494982.89985984948</v>
      </c>
      <c r="J18" s="13">
        <f t="shared" si="10"/>
        <v>494982.89985984948</v>
      </c>
      <c r="K18" s="13">
        <f t="shared" si="11"/>
        <v>494982.89985984948</v>
      </c>
      <c r="L18" s="13">
        <f t="shared" si="12"/>
        <v>494982.89985984948</v>
      </c>
      <c r="M18" s="12"/>
      <c r="N18" s="12"/>
      <c r="O18" s="12"/>
      <c r="P18" s="12"/>
    </row>
    <row r="19" spans="1:16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7F63-36D4-644E-B705-DCB5D3EAF8D8}">
  <dimension ref="A1:L79"/>
  <sheetViews>
    <sheetView tabSelected="1" zoomScale="130" zoomScaleNormal="130" workbookViewId="0">
      <selection activeCell="C21" sqref="C21"/>
    </sheetView>
  </sheetViews>
  <sheetFormatPr baseColWidth="10" defaultRowHeight="16" x14ac:dyDescent="0.2"/>
  <cols>
    <col min="2" max="2" width="16.1640625" bestFit="1" customWidth="1"/>
    <col min="3" max="3" width="11.5" bestFit="1" customWidth="1"/>
    <col min="5" max="5" width="11.83203125" bestFit="1" customWidth="1"/>
  </cols>
  <sheetData>
    <row r="1" spans="1:12" x14ac:dyDescent="0.2">
      <c r="B1" s="20" t="s">
        <v>35</v>
      </c>
      <c r="C1" s="20"/>
      <c r="D1" s="20"/>
      <c r="E1" s="20"/>
      <c r="F1" s="20"/>
      <c r="G1" s="20"/>
    </row>
    <row r="2" spans="1:12" x14ac:dyDescent="0.2">
      <c r="B2" s="21" t="s">
        <v>45</v>
      </c>
      <c r="D2">
        <f>1.05 ^7</f>
        <v>1.4071004226562502</v>
      </c>
    </row>
    <row r="4" spans="1:12" s="23" customFormat="1" x14ac:dyDescent="0.2">
      <c r="A4" s="25" t="s">
        <v>36</v>
      </c>
      <c r="B4" s="25" t="s">
        <v>37</v>
      </c>
      <c r="C4" s="25" t="s">
        <v>38</v>
      </c>
      <c r="D4" s="25" t="s">
        <v>39</v>
      </c>
      <c r="E4" s="25" t="s">
        <v>40</v>
      </c>
      <c r="F4" s="25" t="s">
        <v>41</v>
      </c>
      <c r="G4" s="25" t="s">
        <v>42</v>
      </c>
      <c r="H4" s="25" t="s">
        <v>43</v>
      </c>
      <c r="I4" s="25" t="s">
        <v>44</v>
      </c>
      <c r="J4" s="25" t="s">
        <v>46</v>
      </c>
      <c r="K4" s="25" t="s">
        <v>47</v>
      </c>
      <c r="L4" s="25" t="s">
        <v>48</v>
      </c>
    </row>
    <row r="5" spans="1:12" s="23" customFormat="1" x14ac:dyDescent="0.2">
      <c r="A5" s="23">
        <v>0</v>
      </c>
      <c r="B5" s="23">
        <v>5000</v>
      </c>
      <c r="C5" s="23">
        <v>44000</v>
      </c>
      <c r="D5" s="23">
        <v>1000</v>
      </c>
    </row>
    <row r="6" spans="1:12" s="23" customFormat="1" x14ac:dyDescent="0.2">
      <c r="A6" s="23">
        <f>A5+2</f>
        <v>2</v>
      </c>
      <c r="B6" s="23">
        <v>5000</v>
      </c>
      <c r="C6" s="23">
        <v>6000</v>
      </c>
      <c r="D6" s="23">
        <f>D5</f>
        <v>1000</v>
      </c>
    </row>
    <row r="7" spans="1:12" s="23" customFormat="1" x14ac:dyDescent="0.2">
      <c r="A7" s="23">
        <f t="shared" ref="A7:A46" si="0">A6+2</f>
        <v>4</v>
      </c>
      <c r="B7" s="23">
        <v>5000</v>
      </c>
      <c r="C7" s="23">
        <f>C6+B7+D7</f>
        <v>12000</v>
      </c>
      <c r="D7" s="23">
        <f t="shared" ref="D7:D47" si="1">D6</f>
        <v>1000</v>
      </c>
    </row>
    <row r="8" spans="1:12" s="23" customFormat="1" x14ac:dyDescent="0.2">
      <c r="A8" s="23">
        <f t="shared" si="0"/>
        <v>6</v>
      </c>
      <c r="B8" s="23">
        <v>5000</v>
      </c>
      <c r="C8" s="23">
        <f t="shared" ref="C8:C12" si="2">C7+B8+D8</f>
        <v>18000</v>
      </c>
      <c r="D8" s="23">
        <f t="shared" si="1"/>
        <v>1000</v>
      </c>
    </row>
    <row r="9" spans="1:12" s="23" customFormat="1" x14ac:dyDescent="0.2">
      <c r="A9" s="23">
        <f t="shared" si="0"/>
        <v>8</v>
      </c>
      <c r="B9" s="23">
        <v>5000</v>
      </c>
      <c r="C9" s="23">
        <f t="shared" si="2"/>
        <v>24000</v>
      </c>
      <c r="D9" s="23">
        <f t="shared" si="1"/>
        <v>1000</v>
      </c>
    </row>
    <row r="10" spans="1:12" s="23" customFormat="1" x14ac:dyDescent="0.2">
      <c r="A10" s="23">
        <f t="shared" si="0"/>
        <v>10</v>
      </c>
      <c r="B10" s="23">
        <v>5000</v>
      </c>
      <c r="C10" s="23">
        <f t="shared" si="2"/>
        <v>30000</v>
      </c>
      <c r="D10" s="23">
        <f t="shared" si="1"/>
        <v>1000</v>
      </c>
    </row>
    <row r="11" spans="1:12" s="23" customFormat="1" x14ac:dyDescent="0.2">
      <c r="A11" s="23">
        <f t="shared" si="0"/>
        <v>12</v>
      </c>
      <c r="B11" s="23">
        <v>5000</v>
      </c>
      <c r="C11" s="23">
        <f t="shared" si="2"/>
        <v>36000</v>
      </c>
      <c r="D11" s="23">
        <f t="shared" si="1"/>
        <v>1000</v>
      </c>
    </row>
    <row r="12" spans="1:12" s="23" customFormat="1" x14ac:dyDescent="0.2">
      <c r="A12" s="23">
        <f t="shared" si="0"/>
        <v>14</v>
      </c>
      <c r="B12" s="23">
        <v>5000</v>
      </c>
      <c r="C12" s="23">
        <f t="shared" si="2"/>
        <v>42000</v>
      </c>
      <c r="D12" s="23">
        <f t="shared" si="1"/>
        <v>1000</v>
      </c>
    </row>
    <row r="13" spans="1:12" s="23" customFormat="1" x14ac:dyDescent="0.2">
      <c r="A13" s="23">
        <f t="shared" si="0"/>
        <v>16</v>
      </c>
      <c r="B13" s="23">
        <v>5000</v>
      </c>
      <c r="C13" s="2">
        <f>C12+B13+D13</f>
        <v>48000</v>
      </c>
      <c r="D13" s="23">
        <f t="shared" si="1"/>
        <v>1000</v>
      </c>
    </row>
    <row r="14" spans="1:12" s="23" customFormat="1" x14ac:dyDescent="0.2">
      <c r="A14" s="23">
        <f t="shared" si="0"/>
        <v>18</v>
      </c>
      <c r="B14" s="23">
        <v>5000</v>
      </c>
      <c r="C14" s="23">
        <f>B14+D14+E14</f>
        <v>7000</v>
      </c>
      <c r="D14" s="23">
        <f t="shared" si="1"/>
        <v>1000</v>
      </c>
      <c r="E14" s="23">
        <v>1000</v>
      </c>
    </row>
    <row r="15" spans="1:12" s="23" customFormat="1" x14ac:dyDescent="0.2">
      <c r="A15" s="23">
        <f t="shared" si="0"/>
        <v>20</v>
      </c>
      <c r="B15" s="23">
        <v>5000</v>
      </c>
      <c r="C15" s="23">
        <f>C14+B15+D15+E15</f>
        <v>14000</v>
      </c>
      <c r="D15" s="23">
        <f t="shared" si="1"/>
        <v>1000</v>
      </c>
      <c r="E15" s="23">
        <f>E14</f>
        <v>1000</v>
      </c>
    </row>
    <row r="16" spans="1:12" s="23" customFormat="1" x14ac:dyDescent="0.2">
      <c r="A16" s="23">
        <f t="shared" si="0"/>
        <v>22</v>
      </c>
      <c r="B16" s="23">
        <v>5000</v>
      </c>
      <c r="C16" s="23">
        <f t="shared" ref="C16:C21" si="3">C15+B16+D16+E16</f>
        <v>21000</v>
      </c>
      <c r="D16" s="23">
        <f t="shared" si="1"/>
        <v>1000</v>
      </c>
      <c r="E16" s="23">
        <f t="shared" ref="E16:E47" si="4">E15</f>
        <v>1000</v>
      </c>
    </row>
    <row r="17" spans="1:7" s="23" customFormat="1" x14ac:dyDescent="0.2">
      <c r="A17" s="23">
        <f t="shared" si="0"/>
        <v>24</v>
      </c>
      <c r="B17" s="23">
        <v>5000</v>
      </c>
      <c r="C17" s="23">
        <f t="shared" si="3"/>
        <v>28000</v>
      </c>
      <c r="D17" s="23">
        <f t="shared" si="1"/>
        <v>1000</v>
      </c>
      <c r="E17" s="23">
        <f t="shared" si="4"/>
        <v>1000</v>
      </c>
    </row>
    <row r="18" spans="1:7" s="23" customFormat="1" x14ac:dyDescent="0.2">
      <c r="A18" s="23">
        <f t="shared" si="0"/>
        <v>26</v>
      </c>
      <c r="B18" s="23">
        <v>5000</v>
      </c>
      <c r="C18" s="23">
        <f t="shared" si="3"/>
        <v>35000</v>
      </c>
      <c r="D18" s="23">
        <f t="shared" si="1"/>
        <v>1000</v>
      </c>
      <c r="E18" s="23">
        <f t="shared" si="4"/>
        <v>1000</v>
      </c>
    </row>
    <row r="19" spans="1:7" s="23" customFormat="1" x14ac:dyDescent="0.2">
      <c r="A19" s="23">
        <f t="shared" si="0"/>
        <v>28</v>
      </c>
      <c r="B19" s="23">
        <v>5000</v>
      </c>
      <c r="C19" s="23">
        <f t="shared" si="3"/>
        <v>42000</v>
      </c>
      <c r="D19" s="23">
        <f t="shared" si="1"/>
        <v>1000</v>
      </c>
      <c r="E19" s="23">
        <f t="shared" si="4"/>
        <v>1000</v>
      </c>
    </row>
    <row r="20" spans="1:7" s="23" customFormat="1" x14ac:dyDescent="0.2">
      <c r="A20" s="23">
        <f t="shared" si="0"/>
        <v>30</v>
      </c>
      <c r="B20" s="23">
        <v>5000</v>
      </c>
      <c r="C20" s="23">
        <f t="shared" si="3"/>
        <v>49000</v>
      </c>
      <c r="D20" s="23">
        <f t="shared" si="1"/>
        <v>1000</v>
      </c>
      <c r="E20" s="23">
        <f t="shared" si="4"/>
        <v>1000</v>
      </c>
    </row>
    <row r="21" spans="1:7" s="23" customFormat="1" x14ac:dyDescent="0.2">
      <c r="A21" s="23">
        <f t="shared" si="0"/>
        <v>32</v>
      </c>
      <c r="B21" s="23">
        <v>5000</v>
      </c>
      <c r="C21" s="2">
        <f t="shared" si="3"/>
        <v>56000</v>
      </c>
      <c r="D21" s="23">
        <f t="shared" si="1"/>
        <v>1000</v>
      </c>
      <c r="E21" s="23">
        <f t="shared" si="4"/>
        <v>1000</v>
      </c>
    </row>
    <row r="22" spans="1:7" s="23" customFormat="1" x14ac:dyDescent="0.2">
      <c r="A22" s="23">
        <f t="shared" si="0"/>
        <v>34</v>
      </c>
      <c r="B22" s="23">
        <v>5000</v>
      </c>
      <c r="C22" s="23">
        <v>8000</v>
      </c>
      <c r="D22" s="23">
        <f t="shared" si="1"/>
        <v>1000</v>
      </c>
      <c r="E22" s="23">
        <f t="shared" si="4"/>
        <v>1000</v>
      </c>
      <c r="F22" s="23">
        <v>1000</v>
      </c>
    </row>
    <row r="23" spans="1:7" s="23" customFormat="1" x14ac:dyDescent="0.2">
      <c r="A23" s="23">
        <f t="shared" si="0"/>
        <v>36</v>
      </c>
      <c r="B23" s="23">
        <v>5000</v>
      </c>
      <c r="C23" s="23">
        <f>C22+B23+D23+E23+F23</f>
        <v>16000</v>
      </c>
      <c r="D23" s="23">
        <f t="shared" si="1"/>
        <v>1000</v>
      </c>
      <c r="E23" s="23">
        <f t="shared" si="4"/>
        <v>1000</v>
      </c>
      <c r="F23" s="23">
        <f>F22</f>
        <v>1000</v>
      </c>
    </row>
    <row r="24" spans="1:7" s="23" customFormat="1" x14ac:dyDescent="0.2">
      <c r="A24" s="23">
        <f t="shared" si="0"/>
        <v>38</v>
      </c>
      <c r="B24" s="23">
        <v>5000</v>
      </c>
      <c r="C24" s="23">
        <f t="shared" ref="C24:C28" si="5">C23+B24+D24+E24+F24</f>
        <v>24000</v>
      </c>
      <c r="D24" s="23">
        <f t="shared" si="1"/>
        <v>1000</v>
      </c>
      <c r="E24" s="23">
        <f t="shared" si="4"/>
        <v>1000</v>
      </c>
      <c r="F24" s="23">
        <f t="shared" ref="F24:F47" si="6">F23</f>
        <v>1000</v>
      </c>
    </row>
    <row r="25" spans="1:7" s="23" customFormat="1" x14ac:dyDescent="0.2">
      <c r="A25" s="23">
        <f t="shared" si="0"/>
        <v>40</v>
      </c>
      <c r="B25" s="23">
        <v>5000</v>
      </c>
      <c r="C25" s="23">
        <f t="shared" si="5"/>
        <v>32000</v>
      </c>
      <c r="D25" s="23">
        <f t="shared" si="1"/>
        <v>1000</v>
      </c>
      <c r="E25" s="23">
        <f t="shared" si="4"/>
        <v>1000</v>
      </c>
      <c r="F25" s="23">
        <f t="shared" si="6"/>
        <v>1000</v>
      </c>
    </row>
    <row r="26" spans="1:7" s="23" customFormat="1" x14ac:dyDescent="0.2">
      <c r="A26" s="23">
        <f t="shared" si="0"/>
        <v>42</v>
      </c>
      <c r="B26" s="23">
        <v>5000</v>
      </c>
      <c r="C26" s="23">
        <f t="shared" si="5"/>
        <v>40000</v>
      </c>
      <c r="D26" s="23">
        <f t="shared" si="1"/>
        <v>1000</v>
      </c>
      <c r="E26" s="23">
        <f t="shared" si="4"/>
        <v>1000</v>
      </c>
      <c r="F26" s="23">
        <f t="shared" si="6"/>
        <v>1000</v>
      </c>
    </row>
    <row r="27" spans="1:7" s="23" customFormat="1" x14ac:dyDescent="0.2">
      <c r="A27" s="23">
        <f t="shared" si="0"/>
        <v>44</v>
      </c>
      <c r="B27" s="23">
        <v>5000</v>
      </c>
      <c r="C27" s="23">
        <f t="shared" si="5"/>
        <v>48000</v>
      </c>
      <c r="D27" s="23">
        <f t="shared" si="1"/>
        <v>1000</v>
      </c>
      <c r="E27" s="23">
        <f t="shared" si="4"/>
        <v>1000</v>
      </c>
      <c r="F27" s="23">
        <f t="shared" si="6"/>
        <v>1000</v>
      </c>
    </row>
    <row r="28" spans="1:7" s="23" customFormat="1" x14ac:dyDescent="0.2">
      <c r="A28" s="23">
        <f t="shared" si="0"/>
        <v>46</v>
      </c>
      <c r="B28" s="23">
        <v>5000</v>
      </c>
      <c r="C28" s="2">
        <f t="shared" si="5"/>
        <v>56000</v>
      </c>
      <c r="D28" s="23">
        <f t="shared" si="1"/>
        <v>1000</v>
      </c>
      <c r="E28" s="23">
        <f t="shared" si="4"/>
        <v>1000</v>
      </c>
      <c r="F28" s="23">
        <f t="shared" si="6"/>
        <v>1000</v>
      </c>
    </row>
    <row r="29" spans="1:7" s="23" customFormat="1" x14ac:dyDescent="0.2">
      <c r="A29" s="23">
        <f t="shared" si="0"/>
        <v>48</v>
      </c>
      <c r="B29" s="23">
        <v>5000</v>
      </c>
      <c r="C29" s="23">
        <v>9000</v>
      </c>
      <c r="D29" s="23">
        <f t="shared" si="1"/>
        <v>1000</v>
      </c>
      <c r="E29" s="23">
        <f t="shared" si="4"/>
        <v>1000</v>
      </c>
      <c r="F29" s="23">
        <f t="shared" si="6"/>
        <v>1000</v>
      </c>
      <c r="G29" s="23">
        <v>1000</v>
      </c>
    </row>
    <row r="30" spans="1:7" s="23" customFormat="1" x14ac:dyDescent="0.2">
      <c r="A30" s="23">
        <f t="shared" si="0"/>
        <v>50</v>
      </c>
      <c r="B30" s="23">
        <v>5000</v>
      </c>
      <c r="C30" s="23">
        <f>C29+B30+D30+E30+F30+G30</f>
        <v>18000</v>
      </c>
      <c r="D30" s="23">
        <f t="shared" si="1"/>
        <v>1000</v>
      </c>
      <c r="E30" s="23">
        <f t="shared" si="4"/>
        <v>1000</v>
      </c>
      <c r="F30" s="23">
        <f t="shared" si="6"/>
        <v>1000</v>
      </c>
      <c r="G30" s="23">
        <v>1000</v>
      </c>
    </row>
    <row r="31" spans="1:7" s="23" customFormat="1" x14ac:dyDescent="0.2">
      <c r="A31" s="23">
        <f t="shared" si="0"/>
        <v>52</v>
      </c>
      <c r="B31" s="23">
        <v>5000</v>
      </c>
      <c r="C31" s="23">
        <f>C30+B31+D31+E31+F31+G31</f>
        <v>27000</v>
      </c>
      <c r="D31" s="23">
        <f t="shared" si="1"/>
        <v>1000</v>
      </c>
      <c r="E31" s="23">
        <f t="shared" si="4"/>
        <v>1000</v>
      </c>
      <c r="F31" s="23">
        <f t="shared" si="6"/>
        <v>1000</v>
      </c>
      <c r="G31" s="23">
        <v>1000</v>
      </c>
    </row>
    <row r="32" spans="1:7" s="23" customFormat="1" x14ac:dyDescent="0.2">
      <c r="A32" s="23">
        <f t="shared" si="0"/>
        <v>54</v>
      </c>
      <c r="B32" s="23">
        <v>5000</v>
      </c>
      <c r="C32" s="23">
        <f t="shared" ref="C32:C34" si="7">C31+B32+D32+E32+F32+G32</f>
        <v>36000</v>
      </c>
      <c r="D32" s="23">
        <f t="shared" si="1"/>
        <v>1000</v>
      </c>
      <c r="E32" s="23">
        <f t="shared" si="4"/>
        <v>1000</v>
      </c>
      <c r="F32" s="23">
        <f t="shared" si="6"/>
        <v>1000</v>
      </c>
      <c r="G32" s="23">
        <v>1000</v>
      </c>
    </row>
    <row r="33" spans="1:9" s="23" customFormat="1" x14ac:dyDescent="0.2">
      <c r="A33" s="23">
        <f t="shared" si="0"/>
        <v>56</v>
      </c>
      <c r="B33" s="23">
        <v>5000</v>
      </c>
      <c r="C33" s="23">
        <f t="shared" si="7"/>
        <v>45000</v>
      </c>
      <c r="D33" s="23">
        <f t="shared" si="1"/>
        <v>1000</v>
      </c>
      <c r="E33" s="23">
        <f t="shared" si="4"/>
        <v>1000</v>
      </c>
      <c r="F33" s="23">
        <f t="shared" si="6"/>
        <v>1000</v>
      </c>
      <c r="G33" s="23">
        <v>1000</v>
      </c>
    </row>
    <row r="34" spans="1:9" s="23" customFormat="1" x14ac:dyDescent="0.2">
      <c r="A34" s="23">
        <f t="shared" si="0"/>
        <v>58</v>
      </c>
      <c r="B34" s="23">
        <v>5000</v>
      </c>
      <c r="C34" s="23">
        <f t="shared" si="7"/>
        <v>54000</v>
      </c>
      <c r="D34" s="23">
        <f t="shared" si="1"/>
        <v>1000</v>
      </c>
      <c r="E34" s="23">
        <f t="shared" si="4"/>
        <v>1000</v>
      </c>
      <c r="F34" s="23">
        <f t="shared" si="6"/>
        <v>1000</v>
      </c>
      <c r="G34" s="23">
        <v>1000</v>
      </c>
    </row>
    <row r="35" spans="1:9" s="23" customFormat="1" x14ac:dyDescent="0.2">
      <c r="A35" s="23">
        <f t="shared" si="0"/>
        <v>60</v>
      </c>
      <c r="B35" s="23">
        <v>5000</v>
      </c>
      <c r="C35" s="2">
        <f>C34+B35+D35+E35+F35+G35</f>
        <v>63000</v>
      </c>
      <c r="D35" s="23">
        <f t="shared" si="1"/>
        <v>1000</v>
      </c>
      <c r="E35" s="23">
        <f t="shared" si="4"/>
        <v>1000</v>
      </c>
      <c r="F35" s="23">
        <f t="shared" si="6"/>
        <v>1000</v>
      </c>
      <c r="G35" s="23">
        <v>1000</v>
      </c>
    </row>
    <row r="36" spans="1:9" s="23" customFormat="1" x14ac:dyDescent="0.2">
      <c r="A36" s="23">
        <f t="shared" si="0"/>
        <v>62</v>
      </c>
      <c r="B36" s="23">
        <v>5000</v>
      </c>
      <c r="C36" s="23">
        <v>10000</v>
      </c>
      <c r="D36" s="23">
        <f t="shared" si="1"/>
        <v>1000</v>
      </c>
      <c r="E36" s="23">
        <f t="shared" si="4"/>
        <v>1000</v>
      </c>
      <c r="F36" s="23">
        <f t="shared" si="6"/>
        <v>1000</v>
      </c>
      <c r="G36" s="23">
        <v>1000</v>
      </c>
      <c r="H36" s="23">
        <v>1000</v>
      </c>
    </row>
    <row r="37" spans="1:9" s="23" customFormat="1" x14ac:dyDescent="0.2">
      <c r="A37" s="23">
        <f t="shared" si="0"/>
        <v>64</v>
      </c>
      <c r="B37" s="23">
        <v>5000</v>
      </c>
      <c r="C37" s="23">
        <f>C36+B37+D37+E37+F37+G37+H37</f>
        <v>20000</v>
      </c>
      <c r="D37" s="23">
        <f t="shared" si="1"/>
        <v>1000</v>
      </c>
      <c r="E37" s="23">
        <f t="shared" si="4"/>
        <v>1000</v>
      </c>
      <c r="F37" s="23">
        <f t="shared" si="6"/>
        <v>1000</v>
      </c>
      <c r="G37" s="23">
        <v>1000</v>
      </c>
      <c r="H37" s="23">
        <v>1000</v>
      </c>
    </row>
    <row r="38" spans="1:9" s="23" customFormat="1" x14ac:dyDescent="0.2">
      <c r="A38" s="23">
        <f t="shared" si="0"/>
        <v>66</v>
      </c>
      <c r="B38" s="23">
        <v>5000</v>
      </c>
      <c r="C38" s="23">
        <f t="shared" ref="C38:C42" si="8">C37+B38+D38+E38+F38+G38+H38</f>
        <v>30000</v>
      </c>
      <c r="D38" s="23">
        <f t="shared" si="1"/>
        <v>1000</v>
      </c>
      <c r="E38" s="23">
        <f t="shared" si="4"/>
        <v>1000</v>
      </c>
      <c r="F38" s="23">
        <f t="shared" si="6"/>
        <v>1000</v>
      </c>
      <c r="G38" s="23">
        <v>1000</v>
      </c>
      <c r="H38" s="23">
        <v>1000</v>
      </c>
    </row>
    <row r="39" spans="1:9" s="23" customFormat="1" x14ac:dyDescent="0.2">
      <c r="A39" s="23">
        <f t="shared" si="0"/>
        <v>68</v>
      </c>
      <c r="B39" s="23">
        <v>5000</v>
      </c>
      <c r="C39" s="23">
        <f t="shared" si="8"/>
        <v>40000</v>
      </c>
      <c r="D39" s="23">
        <f t="shared" si="1"/>
        <v>1000</v>
      </c>
      <c r="E39" s="23">
        <f t="shared" si="4"/>
        <v>1000</v>
      </c>
      <c r="F39" s="23">
        <f t="shared" si="6"/>
        <v>1000</v>
      </c>
      <c r="G39" s="23">
        <v>1000</v>
      </c>
      <c r="H39" s="23">
        <v>1000</v>
      </c>
    </row>
    <row r="40" spans="1:9" s="23" customFormat="1" x14ac:dyDescent="0.2">
      <c r="A40" s="23">
        <f t="shared" si="0"/>
        <v>70</v>
      </c>
      <c r="B40" s="23">
        <v>5000</v>
      </c>
      <c r="C40" s="23">
        <f t="shared" si="8"/>
        <v>50000</v>
      </c>
      <c r="D40" s="23">
        <f t="shared" si="1"/>
        <v>1000</v>
      </c>
      <c r="E40" s="23">
        <f t="shared" si="4"/>
        <v>1000</v>
      </c>
      <c r="F40" s="23">
        <f t="shared" si="6"/>
        <v>1000</v>
      </c>
      <c r="G40" s="23">
        <v>1000</v>
      </c>
      <c r="H40" s="23">
        <v>1000</v>
      </c>
    </row>
    <row r="41" spans="1:9" s="23" customFormat="1" x14ac:dyDescent="0.2">
      <c r="A41" s="23">
        <f t="shared" si="0"/>
        <v>72</v>
      </c>
      <c r="B41" s="23">
        <v>5000</v>
      </c>
      <c r="C41" s="23">
        <f t="shared" si="8"/>
        <v>60000</v>
      </c>
      <c r="D41" s="23">
        <f t="shared" si="1"/>
        <v>1000</v>
      </c>
      <c r="E41" s="23">
        <f t="shared" si="4"/>
        <v>1000</v>
      </c>
      <c r="F41" s="23">
        <f t="shared" si="6"/>
        <v>1000</v>
      </c>
      <c r="G41" s="23">
        <v>1000</v>
      </c>
      <c r="H41" s="23">
        <v>1000</v>
      </c>
    </row>
    <row r="42" spans="1:9" s="23" customFormat="1" x14ac:dyDescent="0.2">
      <c r="A42" s="23">
        <f t="shared" si="0"/>
        <v>74</v>
      </c>
      <c r="B42" s="23">
        <v>5000</v>
      </c>
      <c r="C42" s="2">
        <f t="shared" si="8"/>
        <v>70000</v>
      </c>
      <c r="D42" s="23">
        <f t="shared" si="1"/>
        <v>1000</v>
      </c>
      <c r="E42" s="23">
        <f t="shared" si="4"/>
        <v>1000</v>
      </c>
      <c r="F42" s="23">
        <f t="shared" si="6"/>
        <v>1000</v>
      </c>
      <c r="G42" s="23">
        <v>1000</v>
      </c>
      <c r="H42" s="23">
        <v>1000</v>
      </c>
    </row>
    <row r="43" spans="1:9" s="23" customFormat="1" x14ac:dyDescent="0.2">
      <c r="A43" s="23">
        <f t="shared" si="0"/>
        <v>76</v>
      </c>
      <c r="B43" s="23">
        <v>5000</v>
      </c>
      <c r="C43" s="23">
        <v>11000</v>
      </c>
      <c r="D43" s="23">
        <f t="shared" si="1"/>
        <v>1000</v>
      </c>
      <c r="E43" s="23">
        <f t="shared" si="4"/>
        <v>1000</v>
      </c>
      <c r="F43" s="23">
        <f t="shared" si="6"/>
        <v>1000</v>
      </c>
      <c r="G43" s="23">
        <v>1000</v>
      </c>
      <c r="H43" s="23">
        <v>1000</v>
      </c>
      <c r="I43" s="23">
        <v>1000</v>
      </c>
    </row>
    <row r="44" spans="1:9" s="23" customFormat="1" x14ac:dyDescent="0.2">
      <c r="A44" s="23">
        <f t="shared" si="0"/>
        <v>78</v>
      </c>
      <c r="B44" s="23">
        <v>5000</v>
      </c>
      <c r="C44" s="23">
        <f>C43+B44+D44+E44+F44+G44+H44+I44</f>
        <v>22000</v>
      </c>
      <c r="D44" s="23">
        <f t="shared" si="1"/>
        <v>1000</v>
      </c>
      <c r="E44" s="23">
        <f t="shared" si="4"/>
        <v>1000</v>
      </c>
      <c r="F44" s="23">
        <f t="shared" si="6"/>
        <v>1000</v>
      </c>
      <c r="G44" s="23">
        <v>1000</v>
      </c>
      <c r="H44" s="23">
        <v>1000</v>
      </c>
      <c r="I44" s="23">
        <v>1000</v>
      </c>
    </row>
    <row r="45" spans="1:9" s="23" customFormat="1" x14ac:dyDescent="0.2">
      <c r="A45" s="23">
        <f t="shared" si="0"/>
        <v>80</v>
      </c>
      <c r="B45" s="23">
        <v>5000</v>
      </c>
      <c r="C45" s="23">
        <f t="shared" ref="C45:C46" si="9">C44+B45+D45+E45+F45+G45+H45+I45</f>
        <v>33000</v>
      </c>
      <c r="D45" s="23">
        <f t="shared" si="1"/>
        <v>1000</v>
      </c>
      <c r="E45" s="23">
        <f t="shared" si="4"/>
        <v>1000</v>
      </c>
      <c r="F45" s="23">
        <f t="shared" si="6"/>
        <v>1000</v>
      </c>
      <c r="G45" s="23">
        <v>1000</v>
      </c>
      <c r="H45" s="23">
        <v>1000</v>
      </c>
      <c r="I45" s="23">
        <v>1000</v>
      </c>
    </row>
    <row r="46" spans="1:9" s="23" customFormat="1" x14ac:dyDescent="0.2">
      <c r="A46" s="23">
        <f t="shared" si="0"/>
        <v>82</v>
      </c>
      <c r="B46" s="23">
        <v>5000</v>
      </c>
      <c r="C46" s="23">
        <f t="shared" si="9"/>
        <v>44000</v>
      </c>
      <c r="D46" s="23">
        <f t="shared" si="1"/>
        <v>1000</v>
      </c>
      <c r="E46" s="23">
        <f t="shared" si="4"/>
        <v>1000</v>
      </c>
      <c r="F46" s="23">
        <f t="shared" si="6"/>
        <v>1000</v>
      </c>
      <c r="G46" s="23">
        <v>1000</v>
      </c>
      <c r="H46" s="23">
        <v>1000</v>
      </c>
      <c r="I46" s="23">
        <v>1000</v>
      </c>
    </row>
    <row r="47" spans="1:9" s="23" customFormat="1" x14ac:dyDescent="0.2">
      <c r="B47" s="23">
        <v>5000</v>
      </c>
      <c r="C47" s="23">
        <f>C46+B47+D47+E47+F47+G47+H47+I47</f>
        <v>55000</v>
      </c>
      <c r="D47" s="23">
        <f t="shared" si="1"/>
        <v>1000</v>
      </c>
      <c r="E47" s="23">
        <f t="shared" si="4"/>
        <v>1000</v>
      </c>
      <c r="F47" s="23">
        <f t="shared" si="6"/>
        <v>1000</v>
      </c>
      <c r="G47" s="23">
        <v>1000</v>
      </c>
      <c r="H47" s="23">
        <v>1000</v>
      </c>
      <c r="I47" s="23">
        <v>1000</v>
      </c>
    </row>
    <row r="48" spans="1:9" s="23" customFormat="1" x14ac:dyDescent="0.2">
      <c r="C48" s="22">
        <f>(C5*5*($D$2-0.06) - C5*4)*0.85 + C47</f>
        <v>157307.77903671877</v>
      </c>
    </row>
    <row r="49" spans="1:11" s="23" customFormat="1" x14ac:dyDescent="0.2">
      <c r="A49" s="23">
        <f>A46+2</f>
        <v>84</v>
      </c>
      <c r="B49" s="23">
        <v>5000</v>
      </c>
      <c r="C49" s="23">
        <v>13000</v>
      </c>
      <c r="D49" s="23">
        <v>1000</v>
      </c>
      <c r="E49" s="23">
        <v>1000</v>
      </c>
      <c r="F49" s="23">
        <v>1000</v>
      </c>
      <c r="G49" s="23">
        <v>1000</v>
      </c>
      <c r="H49" s="23">
        <v>1000</v>
      </c>
      <c r="I49" s="23">
        <v>1000</v>
      </c>
      <c r="J49" s="23">
        <v>1000</v>
      </c>
    </row>
    <row r="50" spans="1:11" s="23" customFormat="1" x14ac:dyDescent="0.2">
      <c r="A50" s="23">
        <f>A49+2</f>
        <v>86</v>
      </c>
      <c r="B50" s="23">
        <v>5000</v>
      </c>
      <c r="C50" s="23">
        <f>C49+B50+D50+E50+F50+G50+H50+I50+J50</f>
        <v>25000</v>
      </c>
      <c r="D50" s="23">
        <v>1000</v>
      </c>
      <c r="E50" s="23">
        <v>1000</v>
      </c>
      <c r="F50" s="23">
        <v>1000</v>
      </c>
      <c r="G50" s="23">
        <v>1000</v>
      </c>
      <c r="H50" s="23">
        <v>1000</v>
      </c>
      <c r="I50" s="23">
        <v>1000</v>
      </c>
      <c r="J50" s="23">
        <v>1000</v>
      </c>
    </row>
    <row r="51" spans="1:11" s="23" customFormat="1" x14ac:dyDescent="0.2">
      <c r="A51" s="23">
        <f>A50+2</f>
        <v>88</v>
      </c>
      <c r="B51" s="23">
        <v>5000</v>
      </c>
      <c r="C51" s="23">
        <f t="shared" ref="C51:C52" si="10">C50+B51+D51+E51+F51+G51+H51+I51+J51</f>
        <v>37000</v>
      </c>
      <c r="D51" s="23">
        <v>1000</v>
      </c>
      <c r="E51" s="23">
        <v>1000</v>
      </c>
      <c r="F51" s="23">
        <v>1000</v>
      </c>
      <c r="G51" s="23">
        <v>1000</v>
      </c>
      <c r="H51" s="23">
        <v>1000</v>
      </c>
      <c r="I51" s="23">
        <v>1000</v>
      </c>
      <c r="J51" s="23">
        <v>1000</v>
      </c>
    </row>
    <row r="52" spans="1:11" s="23" customFormat="1" x14ac:dyDescent="0.2">
      <c r="A52" s="23">
        <f>A51+2</f>
        <v>90</v>
      </c>
      <c r="B52" s="23">
        <v>5000</v>
      </c>
      <c r="C52" s="23">
        <f t="shared" si="10"/>
        <v>49000</v>
      </c>
      <c r="D52" s="23">
        <v>1000</v>
      </c>
      <c r="E52" s="23">
        <v>1000</v>
      </c>
      <c r="F52" s="23">
        <v>1000</v>
      </c>
      <c r="G52" s="23">
        <v>1000</v>
      </c>
      <c r="H52" s="23">
        <v>1000</v>
      </c>
      <c r="I52" s="23">
        <v>1000</v>
      </c>
      <c r="J52" s="23">
        <v>1000</v>
      </c>
    </row>
    <row r="53" spans="1:11" s="23" customFormat="1" x14ac:dyDescent="0.2">
      <c r="A53" s="23">
        <f>A52+2</f>
        <v>92</v>
      </c>
      <c r="B53" s="23">
        <v>5000</v>
      </c>
      <c r="C53" s="23">
        <f>C52+B53+D53+E53+F53+G53+H53+I53+J53</f>
        <v>61000</v>
      </c>
      <c r="D53" s="23">
        <v>1000</v>
      </c>
      <c r="E53" s="23">
        <v>1000</v>
      </c>
      <c r="F53" s="23">
        <v>1000</v>
      </c>
      <c r="G53" s="23">
        <v>1000</v>
      </c>
      <c r="H53" s="23">
        <v>1000</v>
      </c>
      <c r="I53" s="23">
        <v>1000</v>
      </c>
      <c r="J53" s="23">
        <v>1000</v>
      </c>
    </row>
    <row r="54" spans="1:11" s="23" customFormat="1" x14ac:dyDescent="0.2">
      <c r="A54" s="23">
        <f>A53+2</f>
        <v>94</v>
      </c>
      <c r="B54" s="23">
        <v>5000</v>
      </c>
      <c r="C54" s="23">
        <f>C53+B54+D54+E54+F54+G54+H54+I54+J54</f>
        <v>73000</v>
      </c>
      <c r="D54" s="23">
        <v>1000</v>
      </c>
      <c r="E54" s="23">
        <v>1000</v>
      </c>
      <c r="F54" s="23">
        <v>1000</v>
      </c>
      <c r="G54" s="23">
        <v>1000</v>
      </c>
      <c r="H54" s="23">
        <v>1000</v>
      </c>
      <c r="I54" s="23">
        <v>1000</v>
      </c>
      <c r="J54" s="23">
        <v>1000</v>
      </c>
    </row>
    <row r="55" spans="1:11" s="23" customFormat="1" x14ac:dyDescent="0.2">
      <c r="A55" s="23">
        <f>A54+2</f>
        <v>96</v>
      </c>
      <c r="B55" s="23">
        <v>5000</v>
      </c>
      <c r="C55" s="23">
        <f>C54+B55+D55+E55+F55+G55+H55+I55+J55</f>
        <v>85000</v>
      </c>
      <c r="D55" s="23">
        <v>1000</v>
      </c>
      <c r="E55" s="23">
        <v>1000</v>
      </c>
      <c r="F55" s="23">
        <v>1000</v>
      </c>
      <c r="G55" s="23">
        <v>1000</v>
      </c>
      <c r="H55" s="23">
        <v>1000</v>
      </c>
      <c r="I55" s="23">
        <v>1000</v>
      </c>
      <c r="J55" s="23">
        <v>1000</v>
      </c>
    </row>
    <row r="56" spans="1:11" s="23" customFormat="1" x14ac:dyDescent="0.2">
      <c r="C56" s="22">
        <f>(C13*5*($D$2-0.06) - C13*4)*0.85 + C55</f>
        <v>196608.48622187503</v>
      </c>
    </row>
    <row r="57" spans="1:11" s="23" customFormat="1" x14ac:dyDescent="0.2">
      <c r="A57" s="23">
        <v>98</v>
      </c>
      <c r="B57" s="23">
        <v>5000</v>
      </c>
      <c r="C57" s="23">
        <v>14000</v>
      </c>
      <c r="D57" s="23">
        <v>1000</v>
      </c>
      <c r="E57" s="23">
        <v>1000</v>
      </c>
      <c r="F57" s="23">
        <v>1000</v>
      </c>
      <c r="G57" s="23">
        <v>1000</v>
      </c>
      <c r="H57" s="23">
        <v>1000</v>
      </c>
      <c r="I57" s="23">
        <v>1000</v>
      </c>
      <c r="J57" s="23">
        <v>1000</v>
      </c>
      <c r="K57" s="23">
        <v>1000</v>
      </c>
    </row>
    <row r="58" spans="1:11" s="23" customFormat="1" x14ac:dyDescent="0.2">
      <c r="A58" s="23">
        <f>A57+2</f>
        <v>100</v>
      </c>
      <c r="B58" s="23">
        <v>5000</v>
      </c>
      <c r="C58" s="23">
        <f>C57+B58+D58+E58+F58+G58+H58+I58+J58+K58</f>
        <v>27000</v>
      </c>
      <c r="D58" s="23">
        <v>1000</v>
      </c>
      <c r="E58" s="23">
        <v>1000</v>
      </c>
      <c r="F58" s="23">
        <v>1000</v>
      </c>
      <c r="G58" s="23">
        <v>1000</v>
      </c>
      <c r="H58" s="23">
        <v>1000</v>
      </c>
      <c r="I58" s="23">
        <v>1000</v>
      </c>
      <c r="J58" s="23">
        <v>1000</v>
      </c>
      <c r="K58" s="23">
        <v>1000</v>
      </c>
    </row>
    <row r="59" spans="1:11" s="23" customFormat="1" x14ac:dyDescent="0.2">
      <c r="A59" s="23">
        <f t="shared" ref="A59:A63" si="11">A58+2</f>
        <v>102</v>
      </c>
      <c r="B59" s="23">
        <v>5000</v>
      </c>
      <c r="C59" s="23">
        <f t="shared" ref="C59:C63" si="12">C58+B59+D59+E59+F59+G59+H59+I59+J59+K59</f>
        <v>40000</v>
      </c>
      <c r="D59" s="23">
        <v>1000</v>
      </c>
      <c r="E59" s="23">
        <v>1000</v>
      </c>
      <c r="F59" s="23">
        <v>1000</v>
      </c>
      <c r="G59" s="23">
        <v>1000</v>
      </c>
      <c r="H59" s="23">
        <v>1000</v>
      </c>
      <c r="I59" s="23">
        <v>1000</v>
      </c>
      <c r="J59" s="23">
        <v>1000</v>
      </c>
      <c r="K59" s="23">
        <v>1000</v>
      </c>
    </row>
    <row r="60" spans="1:11" s="23" customFormat="1" x14ac:dyDescent="0.2">
      <c r="A60" s="23">
        <f t="shared" si="11"/>
        <v>104</v>
      </c>
      <c r="B60" s="23">
        <v>5000</v>
      </c>
      <c r="C60" s="23">
        <f t="shared" si="12"/>
        <v>53000</v>
      </c>
      <c r="D60" s="23">
        <v>1000</v>
      </c>
      <c r="E60" s="23">
        <v>1000</v>
      </c>
      <c r="F60" s="23">
        <v>1000</v>
      </c>
      <c r="G60" s="23">
        <v>1000</v>
      </c>
      <c r="H60" s="23">
        <v>1000</v>
      </c>
      <c r="I60" s="23">
        <v>1000</v>
      </c>
      <c r="J60" s="23">
        <v>1000</v>
      </c>
      <c r="K60" s="23">
        <v>1000</v>
      </c>
    </row>
    <row r="61" spans="1:11" s="23" customFormat="1" x14ac:dyDescent="0.2">
      <c r="A61" s="23">
        <f t="shared" si="11"/>
        <v>106</v>
      </c>
      <c r="B61" s="23">
        <v>5000</v>
      </c>
      <c r="C61" s="23">
        <f t="shared" si="12"/>
        <v>66000</v>
      </c>
      <c r="D61" s="23">
        <v>1000</v>
      </c>
      <c r="E61" s="23">
        <v>1000</v>
      </c>
      <c r="F61" s="23">
        <v>1000</v>
      </c>
      <c r="G61" s="23">
        <v>1000</v>
      </c>
      <c r="H61" s="23">
        <v>1000</v>
      </c>
      <c r="I61" s="23">
        <v>1000</v>
      </c>
      <c r="J61" s="23">
        <v>1000</v>
      </c>
      <c r="K61" s="23">
        <v>1000</v>
      </c>
    </row>
    <row r="62" spans="1:11" s="23" customFormat="1" x14ac:dyDescent="0.2">
      <c r="A62" s="23">
        <f t="shared" si="11"/>
        <v>108</v>
      </c>
      <c r="B62" s="23">
        <v>5000</v>
      </c>
      <c r="C62" s="23">
        <f t="shared" si="12"/>
        <v>79000</v>
      </c>
      <c r="D62" s="23">
        <v>1000</v>
      </c>
      <c r="E62" s="23">
        <v>1000</v>
      </c>
      <c r="F62" s="23">
        <v>1000</v>
      </c>
      <c r="G62" s="23">
        <v>1000</v>
      </c>
      <c r="H62" s="23">
        <v>1000</v>
      </c>
      <c r="I62" s="23">
        <v>1000</v>
      </c>
      <c r="J62" s="23">
        <v>1000</v>
      </c>
      <c r="K62" s="23">
        <v>1000</v>
      </c>
    </row>
    <row r="63" spans="1:11" s="23" customFormat="1" x14ac:dyDescent="0.2">
      <c r="A63" s="23">
        <f t="shared" si="11"/>
        <v>110</v>
      </c>
      <c r="B63" s="23">
        <v>5000</v>
      </c>
      <c r="C63" s="23">
        <f t="shared" si="12"/>
        <v>92000</v>
      </c>
      <c r="D63" s="23">
        <v>1000</v>
      </c>
      <c r="E63" s="23">
        <v>1000</v>
      </c>
      <c r="F63" s="23">
        <v>1000</v>
      </c>
      <c r="G63" s="23">
        <v>1000</v>
      </c>
      <c r="H63" s="23">
        <v>1000</v>
      </c>
      <c r="I63" s="23">
        <v>1000</v>
      </c>
      <c r="J63" s="23">
        <v>1000</v>
      </c>
      <c r="K63" s="23">
        <v>1000</v>
      </c>
    </row>
    <row r="64" spans="1:11" s="23" customFormat="1" x14ac:dyDescent="0.2">
      <c r="C64" s="22">
        <f>(C21*5*($D$2-0.06) - C21*4)*0.85 + C63</f>
        <v>222209.90059218757</v>
      </c>
    </row>
    <row r="65" spans="1:12" s="23" customFormat="1" x14ac:dyDescent="0.2">
      <c r="A65" s="23">
        <v>112</v>
      </c>
      <c r="B65" s="23">
        <v>5000</v>
      </c>
      <c r="C65" s="23">
        <v>14000</v>
      </c>
      <c r="D65" s="23">
        <v>1000</v>
      </c>
      <c r="E65" s="23">
        <v>1000</v>
      </c>
      <c r="F65" s="23">
        <v>1000</v>
      </c>
      <c r="G65" s="23">
        <v>1000</v>
      </c>
      <c r="H65" s="23">
        <v>1000</v>
      </c>
      <c r="I65" s="23">
        <v>1000</v>
      </c>
      <c r="J65" s="23">
        <v>1000</v>
      </c>
      <c r="K65" s="23">
        <v>1000</v>
      </c>
      <c r="L65" s="23">
        <v>1000</v>
      </c>
    </row>
    <row r="66" spans="1:12" s="23" customFormat="1" x14ac:dyDescent="0.2">
      <c r="A66" s="23">
        <f t="shared" ref="A66:A69" si="13">A65+2</f>
        <v>114</v>
      </c>
      <c r="B66" s="23">
        <v>5000</v>
      </c>
      <c r="C66" s="23">
        <f>C65+B66+D66+E66+F66+G66+H66+I66+J66+K66+L66</f>
        <v>28000</v>
      </c>
      <c r="D66" s="23">
        <v>1000</v>
      </c>
      <c r="E66" s="23">
        <v>1000</v>
      </c>
      <c r="F66" s="23">
        <v>1000</v>
      </c>
      <c r="G66" s="23">
        <v>1000</v>
      </c>
      <c r="H66" s="23">
        <v>1000</v>
      </c>
      <c r="I66" s="23">
        <v>1000</v>
      </c>
      <c r="J66" s="23">
        <v>1000</v>
      </c>
      <c r="K66" s="23">
        <v>1000</v>
      </c>
      <c r="L66" s="23">
        <v>1000</v>
      </c>
    </row>
    <row r="67" spans="1:12" s="23" customFormat="1" x14ac:dyDescent="0.2">
      <c r="A67" s="23">
        <f t="shared" si="13"/>
        <v>116</v>
      </c>
      <c r="B67" s="23">
        <v>5000</v>
      </c>
      <c r="C67" s="23">
        <f t="shared" ref="C67:C69" si="14">C66+B67+D67+E67+F67+G67+H67+I67+J67+K67+L67</f>
        <v>42000</v>
      </c>
      <c r="D67" s="23">
        <v>1000</v>
      </c>
      <c r="E67" s="23">
        <v>1000</v>
      </c>
      <c r="F67" s="23">
        <v>1000</v>
      </c>
      <c r="G67" s="23">
        <v>1000</v>
      </c>
      <c r="H67" s="23">
        <v>1000</v>
      </c>
      <c r="I67" s="23">
        <v>1000</v>
      </c>
      <c r="J67" s="23">
        <v>1000</v>
      </c>
      <c r="K67" s="23">
        <v>1000</v>
      </c>
      <c r="L67" s="23">
        <v>1000</v>
      </c>
    </row>
    <row r="68" spans="1:12" s="23" customFormat="1" x14ac:dyDescent="0.2">
      <c r="A68" s="23">
        <f t="shared" si="13"/>
        <v>118</v>
      </c>
      <c r="B68" s="23">
        <v>5000</v>
      </c>
      <c r="C68" s="23">
        <f t="shared" si="14"/>
        <v>56000</v>
      </c>
      <c r="D68" s="23">
        <v>1000</v>
      </c>
      <c r="E68" s="23">
        <v>1000</v>
      </c>
      <c r="F68" s="23">
        <v>1000</v>
      </c>
      <c r="G68" s="23">
        <v>1000</v>
      </c>
      <c r="H68" s="23">
        <v>1000</v>
      </c>
      <c r="I68" s="23">
        <v>1000</v>
      </c>
      <c r="J68" s="23">
        <v>1000</v>
      </c>
      <c r="K68" s="23">
        <v>1000</v>
      </c>
      <c r="L68" s="23">
        <v>1000</v>
      </c>
    </row>
    <row r="69" spans="1:12" s="23" customFormat="1" x14ac:dyDescent="0.2">
      <c r="A69" s="23">
        <f t="shared" si="13"/>
        <v>120</v>
      </c>
      <c r="B69" s="23">
        <v>5000</v>
      </c>
      <c r="C69" s="23">
        <f t="shared" si="14"/>
        <v>70000</v>
      </c>
      <c r="D69" s="23">
        <v>1000</v>
      </c>
      <c r="E69" s="23">
        <v>1000</v>
      </c>
      <c r="F69" s="23">
        <v>1000</v>
      </c>
      <c r="G69" s="23">
        <v>1000</v>
      </c>
      <c r="H69" s="23">
        <v>1000</v>
      </c>
      <c r="I69" s="23">
        <v>1000</v>
      </c>
      <c r="J69" s="23">
        <v>1000</v>
      </c>
      <c r="K69" s="23">
        <v>1000</v>
      </c>
      <c r="L69" s="23">
        <v>1000</v>
      </c>
    </row>
    <row r="70" spans="1:12" s="23" customFormat="1" x14ac:dyDescent="0.2"/>
    <row r="71" spans="1:12" s="23" customFormat="1" x14ac:dyDescent="0.2">
      <c r="C71" s="24">
        <f>44000*4*9*D2+ C7</f>
        <v>2240847.0694875005</v>
      </c>
    </row>
    <row r="72" spans="1:12" s="23" customFormat="1" x14ac:dyDescent="0.2">
      <c r="D72"/>
      <c r="E72"/>
      <c r="F72"/>
      <c r="G72"/>
      <c r="H72"/>
      <c r="I72"/>
      <c r="J72"/>
      <c r="K72"/>
    </row>
    <row r="73" spans="1:12" s="23" customFormat="1" x14ac:dyDescent="0.2">
      <c r="D73"/>
      <c r="E73"/>
      <c r="F73"/>
      <c r="G73"/>
      <c r="H73"/>
      <c r="I73"/>
      <c r="J73"/>
      <c r="K73"/>
    </row>
    <row r="74" spans="1:12" s="23" customFormat="1" x14ac:dyDescent="0.2"/>
    <row r="75" spans="1:12" s="23" customFormat="1" x14ac:dyDescent="0.2"/>
    <row r="76" spans="1:12" s="23" customFormat="1" x14ac:dyDescent="0.2"/>
    <row r="77" spans="1:12" s="23" customFormat="1" x14ac:dyDescent="0.2"/>
    <row r="78" spans="1:12" s="23" customFormat="1" x14ac:dyDescent="0.2"/>
    <row r="79" spans="1:12" s="23" customFormat="1" x14ac:dyDescent="0.2"/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915-637D-F04E-820B-5BCB806AE7DC}">
  <dimension ref="A2:D16"/>
  <sheetViews>
    <sheetView workbookViewId="0">
      <selection activeCell="D18" sqref="D18"/>
    </sheetView>
  </sheetViews>
  <sheetFormatPr baseColWidth="10" defaultRowHeight="16" x14ac:dyDescent="0.2"/>
  <cols>
    <col min="1" max="1" width="22.83203125" bestFit="1" customWidth="1"/>
    <col min="2" max="2" width="13.6640625" bestFit="1" customWidth="1"/>
    <col min="3" max="3" width="12.1640625" bestFit="1" customWidth="1"/>
  </cols>
  <sheetData>
    <row r="2" spans="1:4" x14ac:dyDescent="0.2">
      <c r="B2" t="s">
        <v>0</v>
      </c>
      <c r="C2" t="s">
        <v>5</v>
      </c>
    </row>
    <row r="3" spans="1:4" x14ac:dyDescent="0.2">
      <c r="A3" s="5" t="s">
        <v>1</v>
      </c>
      <c r="B3" s="3">
        <v>250000</v>
      </c>
      <c r="C3" t="s">
        <v>6</v>
      </c>
    </row>
    <row r="4" spans="1:4" x14ac:dyDescent="0.2">
      <c r="A4" s="5" t="s">
        <v>12</v>
      </c>
      <c r="B4" s="4">
        <v>3.5000000000000003E-2</v>
      </c>
    </row>
    <row r="5" spans="1:4" x14ac:dyDescent="0.2">
      <c r="A5" s="6" t="s">
        <v>11</v>
      </c>
      <c r="B5" s="7">
        <f>B3*B4</f>
        <v>8750</v>
      </c>
    </row>
    <row r="6" spans="1:4" x14ac:dyDescent="0.2">
      <c r="A6" s="6" t="s">
        <v>7</v>
      </c>
      <c r="B6" s="7">
        <f>B3-B5</f>
        <v>241250</v>
      </c>
      <c r="C6" s="1"/>
    </row>
    <row r="7" spans="1:4" x14ac:dyDescent="0.2">
      <c r="A7" s="5" t="s">
        <v>9</v>
      </c>
      <c r="B7" s="4">
        <v>2.75E-2</v>
      </c>
    </row>
    <row r="8" spans="1:4" x14ac:dyDescent="0.2">
      <c r="A8" s="6" t="s">
        <v>10</v>
      </c>
      <c r="B8" s="7">
        <f>B6*B7</f>
        <v>6634.375</v>
      </c>
      <c r="C8" s="1"/>
    </row>
    <row r="9" spans="1:4" x14ac:dyDescent="0.2">
      <c r="A9" s="5" t="s">
        <v>2</v>
      </c>
      <c r="B9" s="2">
        <v>15</v>
      </c>
    </row>
    <row r="10" spans="1:4" x14ac:dyDescent="0.2">
      <c r="A10" s="10" t="s">
        <v>16</v>
      </c>
      <c r="B10" s="11">
        <f>B6/(((1+B7/12)^(B9*12)-1)/(B7/12*(1+B7/12)^(B9*12)))</f>
        <v>1637.174700290291</v>
      </c>
    </row>
    <row r="11" spans="1:4" x14ac:dyDescent="0.2">
      <c r="A11" s="6" t="s">
        <v>8</v>
      </c>
      <c r="B11" s="7">
        <f>B10*12*B9</f>
        <v>294691.44605225237</v>
      </c>
      <c r="C11" s="1"/>
      <c r="D11" s="1"/>
    </row>
    <row r="12" spans="1:4" x14ac:dyDescent="0.2">
      <c r="A12" s="5" t="s">
        <v>15</v>
      </c>
      <c r="B12" s="2">
        <v>330</v>
      </c>
    </row>
    <row r="13" spans="1:4" x14ac:dyDescent="0.2">
      <c r="A13" s="5" t="s">
        <v>3</v>
      </c>
      <c r="B13" s="2">
        <v>700</v>
      </c>
    </row>
    <row r="14" spans="1:4" x14ac:dyDescent="0.2">
      <c r="A14" s="5" t="s">
        <v>4</v>
      </c>
      <c r="B14" s="2">
        <v>5500</v>
      </c>
    </row>
    <row r="15" spans="1:4" x14ac:dyDescent="0.2">
      <c r="A15" s="5" t="s">
        <v>14</v>
      </c>
      <c r="B15" s="2"/>
    </row>
    <row r="16" spans="1:4" x14ac:dyDescent="0.2">
      <c r="A16" s="8" t="s">
        <v>13</v>
      </c>
      <c r="B16" s="9">
        <f>(330+770+5500)/12 + B10</f>
        <v>2187.1747002902912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Motivation</vt:lpstr>
      <vt:lpstr>SCENARIO 2</vt:lpstr>
      <vt:lpstr>HUY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Bui</dc:creator>
  <cp:lastModifiedBy>Huy Bui</cp:lastModifiedBy>
  <dcterms:created xsi:type="dcterms:W3CDTF">2021-04-04T18:42:21Z</dcterms:created>
  <dcterms:modified xsi:type="dcterms:W3CDTF">2021-04-20T16:41:22Z</dcterms:modified>
</cp:coreProperties>
</file>