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75" yWindow="315" windowWidth="24810" windowHeight="12810" tabRatio="845" firstSheet="5" activeTab="17"/>
  </bookViews>
  <sheets>
    <sheet name="DFF" sheetId="67" r:id="rId1"/>
    <sheet name="PI" sheetId="40" r:id="rId2"/>
    <sheet name="CPIAUCSL" sheetId="27" r:id="rId3"/>
    <sheet name="PCEPILFE" sheetId="25" r:id="rId4"/>
    <sheet name="SPCS10RSA" sheetId="23" r:id="rId5"/>
    <sheet name="UNRATENSA" sheetId="10" r:id="rId6"/>
    <sheet name="MORTG" sheetId="19" r:id="rId7"/>
    <sheet name="Downloadable--Series to91--FLAT" sheetId="4" state="hidden" r:id="rId8"/>
    <sheet name="Sheet11" sheetId="82" r:id="rId9"/>
    <sheet name="Figure 1 Data" sheetId="31" r:id="rId10"/>
    <sheet name="Figure 1.1a-c" sheetId="39" r:id="rId11"/>
    <sheet name="Figure 1.1a-c Data " sheetId="38" r:id="rId12"/>
    <sheet name="Table 1.1d" sheetId="46" r:id="rId13"/>
    <sheet name="Figure 1.1d" sheetId="37" r:id="rId14"/>
    <sheet name="Figure 1.1e" sheetId="51" r:id="rId15"/>
    <sheet name="Figure 1.1d-e Data" sheetId="36" r:id="rId16"/>
    <sheet name="Figure 1.2a" sheetId="52" r:id="rId17"/>
    <sheet name="Figure 1.2b" sheetId="68" r:id="rId18"/>
    <sheet name="Figure 1.2 Data" sheetId="48" r:id="rId19"/>
    <sheet name="Sheet3" sheetId="90" r:id="rId20"/>
    <sheet name="Figure 1.4a Data" sheetId="29" r:id="rId21"/>
    <sheet name="Figure 2.1" sheetId="28" r:id="rId22"/>
    <sheet name="Figure 2.1 DATA" sheetId="16" r:id="rId23"/>
    <sheet name="Table 2.1" sheetId="83" r:id="rId24"/>
    <sheet name="Sheet4" sheetId="91" r:id="rId25"/>
    <sheet name="DESCRIPTIVE DATA" sheetId="69" r:id="rId26"/>
    <sheet name="Model1 Data" sheetId="47" r:id="rId27"/>
    <sheet name="DGS3MO" sheetId="49" r:id="rId28"/>
    <sheet name="DGS6MO" sheetId="50" r:id="rId29"/>
    <sheet name="DGS10" sheetId="35" r:id="rId30"/>
    <sheet name="Figure 3.2a" sheetId="57" r:id="rId31"/>
    <sheet name="Figure 3.2 Data" sheetId="53" r:id="rId32"/>
    <sheet name="MODEL2 CALC" sheetId="9" r:id="rId33"/>
    <sheet name="GS1" sheetId="12" r:id="rId34"/>
    <sheet name="DGS2" sheetId="13" r:id="rId35"/>
    <sheet name="Figure 3.3a" sheetId="56" r:id="rId36"/>
    <sheet name="Figure 3.3 DATA" sheetId="55" r:id="rId37"/>
    <sheet name="MODEL3 CALC" sheetId="15" r:id="rId38"/>
    <sheet name="Sheet2" sheetId="89" r:id="rId39"/>
    <sheet name="Sheet1" sheetId="88" r:id="rId40"/>
  </sheets>
  <externalReferences>
    <externalReference r:id="rId41"/>
    <externalReference r:id="rId42"/>
  </externalReferences>
  <definedNames>
    <definedName name="adj" localSheetId="9">#REF!</definedName>
    <definedName name="adj" localSheetId="11">#REF!</definedName>
    <definedName name="adj" localSheetId="15">#REF!</definedName>
    <definedName name="adj" localSheetId="18">#REF!</definedName>
    <definedName name="adj" localSheetId="37">#REF!</definedName>
    <definedName name="adj" localSheetId="12">#REF!</definedName>
    <definedName name="adj">#REF!</definedName>
    <definedName name="CBSA_01" localSheetId="9">#REF!</definedName>
    <definedName name="CBSA_01" localSheetId="11">#REF!</definedName>
    <definedName name="CBSA_01" localSheetId="15">#REF!</definedName>
    <definedName name="CBSA_01" localSheetId="18">#REF!</definedName>
    <definedName name="CBSA_01" localSheetId="37">#REF!</definedName>
    <definedName name="CBSA_01" localSheetId="12">#REF!</definedName>
    <definedName name="CBSA_01">#REF!</definedName>
    <definedName name="currperiod">'[1]Diagnostics--Tests &amp; NSA vs. SA'!$C$8</definedName>
    <definedName name="date_final_use">'[2]Input Page'!$B$2</definedName>
    <definedName name="max_ind">'[2]Graphing Data-Figure3'!$E$163</definedName>
    <definedName name="moer" localSheetId="9">#REF!</definedName>
    <definedName name="moer" localSheetId="11">#REF!</definedName>
    <definedName name="moer" localSheetId="15">#REF!</definedName>
    <definedName name="moer" localSheetId="18">#REF!</definedName>
    <definedName name="moer" localSheetId="37">#REF!</definedName>
    <definedName name="moer" localSheetId="12">#REF!</definedName>
    <definedName name="moer">#REF!</definedName>
    <definedName name="month" localSheetId="9">#REF!</definedName>
    <definedName name="month" localSheetId="11">#REF!</definedName>
    <definedName name="month" localSheetId="15">#REF!</definedName>
    <definedName name="month" localSheetId="18">#REF!</definedName>
    <definedName name="month" localSheetId="37">#REF!</definedName>
    <definedName name="month" localSheetId="12">#REF!</definedName>
    <definedName name="month">#REF!</definedName>
    <definedName name="month_final_use">'[2]Input Page'!$B$4</definedName>
    <definedName name="month_within_final_use">'[2]Input Page'!$B$5</definedName>
    <definedName name="month2" localSheetId="9">#REF!</definedName>
    <definedName name="month2" localSheetId="11">#REF!</definedName>
    <definedName name="month2" localSheetId="15">#REF!</definedName>
    <definedName name="month2" localSheetId="18">#REF!</definedName>
    <definedName name="month2" localSheetId="37">#REF!</definedName>
    <definedName name="month2" localSheetId="12">#REF!</definedName>
    <definedName name="month2">#REF!</definedName>
    <definedName name="monumb">'[2]Diagnostics--Part 1'!$B$1</definedName>
    <definedName name="_xlnm.Print_Area" localSheetId="26">'Model1 Data'!$A$1:$E$123</definedName>
    <definedName name="_xlnm.Print_Area" localSheetId="32">'MODEL2 CALC'!$A$1:$K$142</definedName>
    <definedName name="_xlnm.Print_Area" localSheetId="37">'MODEL3 CALC'!$A$1:$J$154</definedName>
    <definedName name="_xlnm.Print_Titles" localSheetId="7">'Downloadable--Series to91--FLAT'!$A:$A,'Downloadable--Series to91--FLAT'!$1:$4</definedName>
    <definedName name="_xlnm.Print_Titles" localSheetId="26">'Model1 Data'!$1:$2</definedName>
    <definedName name="_xlnm.Print_Titles" localSheetId="32">'MODEL2 CALC'!$1:$3</definedName>
    <definedName name="_xlnm.Print_Titles" localSheetId="37">'MODEL3 CALC'!$1:$3</definedName>
    <definedName name="year_final_use">'[2]Input Page'!$B$6</definedName>
    <definedName name="yr" localSheetId="9">#REF!</definedName>
    <definedName name="yr" localSheetId="11">#REF!</definedName>
    <definedName name="yr" localSheetId="15">#REF!</definedName>
    <definedName name="yr" localSheetId="18">#REF!</definedName>
    <definedName name="yr" localSheetId="37">#REF!</definedName>
    <definedName name="yr" localSheetId="12">#REF!</definedName>
    <definedName name="yr">#REF!</definedName>
    <definedName name="yrmo">'[2]Input Page'!$B$7</definedName>
  </definedNames>
  <calcPr calcId="145621"/>
  <pivotCaches>
    <pivotCache cacheId="1" r:id="rId43"/>
    <pivotCache cacheId="2" r:id="rId44"/>
    <pivotCache cacheId="3" r:id="rId45"/>
    <pivotCache cacheId="4" r:id="rId46"/>
    <pivotCache cacheId="5" r:id="rId47"/>
    <pivotCache cacheId="6" r:id="rId48"/>
    <pivotCache cacheId="7" r:id="rId49"/>
    <pivotCache cacheId="8" r:id="rId50"/>
    <pivotCache cacheId="9" r:id="rId51"/>
    <pivotCache cacheId="12" r:id="rId52"/>
    <pivotCache cacheId="15" r:id="rId53"/>
  </pivotCaches>
</workbook>
</file>

<file path=xl/calcChain.xml><?xml version="1.0" encoding="utf-8"?>
<calcChain xmlns="http://schemas.openxmlformats.org/spreadsheetml/2006/main">
  <c r="F51" i="15" l="1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23" i="9"/>
  <c r="G23" i="9"/>
  <c r="F22" i="9"/>
  <c r="E22" i="9"/>
  <c r="E124" i="31" l="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D22" i="27" l="1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21" i="27"/>
  <c r="C21" i="27"/>
  <c r="I142" i="9" l="1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H34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5" i="15"/>
  <c r="H6" i="15"/>
  <c r="H7" i="15"/>
  <c r="H8" i="15"/>
  <c r="H9" i="15"/>
  <c r="H10" i="15"/>
  <c r="H11" i="15"/>
  <c r="H12" i="15"/>
  <c r="H13" i="15"/>
  <c r="H14" i="15"/>
  <c r="H29" i="15"/>
  <c r="H30" i="15"/>
  <c r="H31" i="15"/>
  <c r="H32" i="15"/>
  <c r="H33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4" i="15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123" i="47"/>
  <c r="F122" i="47"/>
  <c r="F121" i="47"/>
  <c r="F120" i="47"/>
  <c r="F119" i="47"/>
  <c r="F118" i="47"/>
  <c r="F117" i="47"/>
  <c r="F116" i="47"/>
  <c r="F115" i="47"/>
  <c r="F114" i="47"/>
  <c r="F113" i="47"/>
  <c r="F112" i="47"/>
  <c r="F111" i="47"/>
  <c r="F110" i="47"/>
  <c r="F109" i="47"/>
  <c r="F108" i="47"/>
  <c r="F107" i="47"/>
  <c r="F106" i="47"/>
  <c r="F105" i="47"/>
  <c r="F104" i="47"/>
  <c r="F103" i="47"/>
  <c r="F102" i="47"/>
  <c r="F101" i="47"/>
  <c r="F100" i="47"/>
  <c r="F99" i="47"/>
  <c r="F98" i="47"/>
  <c r="F97" i="47"/>
  <c r="F96" i="47"/>
  <c r="F95" i="47"/>
  <c r="F94" i="47"/>
  <c r="F93" i="47"/>
  <c r="F92" i="47"/>
  <c r="F91" i="47"/>
  <c r="F90" i="47"/>
  <c r="F89" i="47"/>
  <c r="F88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H20" i="9" l="1"/>
  <c r="F142" i="9"/>
  <c r="F141" i="9"/>
  <c r="F140" i="9"/>
  <c r="G140" i="9" s="1"/>
  <c r="E140" i="9" s="1"/>
  <c r="F139" i="9"/>
  <c r="G139" i="9" s="1"/>
  <c r="E139" i="9" s="1"/>
  <c r="F138" i="9"/>
  <c r="F137" i="9"/>
  <c r="F136" i="9"/>
  <c r="G136" i="9" s="1"/>
  <c r="E136" i="9" s="1"/>
  <c r="F135" i="9"/>
  <c r="G135" i="9" s="1"/>
  <c r="E135" i="9" s="1"/>
  <c r="F134" i="9"/>
  <c r="F133" i="9"/>
  <c r="F132" i="9"/>
  <c r="G132" i="9" s="1"/>
  <c r="E132" i="9" s="1"/>
  <c r="F131" i="9"/>
  <c r="G131" i="9" s="1"/>
  <c r="E131" i="9" s="1"/>
  <c r="F130" i="9"/>
  <c r="F129" i="9"/>
  <c r="F128" i="9"/>
  <c r="G128" i="9" s="1"/>
  <c r="E128" i="9" s="1"/>
  <c r="F127" i="9"/>
  <c r="G127" i="9" s="1"/>
  <c r="E127" i="9" s="1"/>
  <c r="F126" i="9"/>
  <c r="F125" i="9"/>
  <c r="F124" i="9"/>
  <c r="G124" i="9" s="1"/>
  <c r="E124" i="9" s="1"/>
  <c r="F123" i="9"/>
  <c r="G123" i="9" s="1"/>
  <c r="E123" i="9" s="1"/>
  <c r="F122" i="9"/>
  <c r="F121" i="9"/>
  <c r="F120" i="9"/>
  <c r="G120" i="9" s="1"/>
  <c r="E120" i="9" s="1"/>
  <c r="F119" i="9"/>
  <c r="G119" i="9" s="1"/>
  <c r="E119" i="9" s="1"/>
  <c r="F118" i="9"/>
  <c r="F117" i="9"/>
  <c r="F116" i="9"/>
  <c r="G116" i="9" s="1"/>
  <c r="E116" i="9" s="1"/>
  <c r="F115" i="9"/>
  <c r="G115" i="9" s="1"/>
  <c r="E115" i="9" s="1"/>
  <c r="F114" i="9"/>
  <c r="F113" i="9"/>
  <c r="F112" i="9"/>
  <c r="G112" i="9" s="1"/>
  <c r="E112" i="9" s="1"/>
  <c r="F111" i="9"/>
  <c r="G111" i="9" s="1"/>
  <c r="E111" i="9" s="1"/>
  <c r="F110" i="9"/>
  <c r="F109" i="9"/>
  <c r="F108" i="9"/>
  <c r="G108" i="9" s="1"/>
  <c r="E108" i="9" s="1"/>
  <c r="F107" i="9"/>
  <c r="G107" i="9" s="1"/>
  <c r="E107" i="9" s="1"/>
  <c r="F106" i="9"/>
  <c r="F105" i="9"/>
  <c r="F104" i="9"/>
  <c r="G104" i="9" s="1"/>
  <c r="E104" i="9" s="1"/>
  <c r="F103" i="9"/>
  <c r="G103" i="9" s="1"/>
  <c r="E103" i="9" s="1"/>
  <c r="F102" i="9"/>
  <c r="F101" i="9"/>
  <c r="F100" i="9"/>
  <c r="G100" i="9" s="1"/>
  <c r="E100" i="9" s="1"/>
  <c r="F99" i="9"/>
  <c r="G99" i="9" s="1"/>
  <c r="E99" i="9" s="1"/>
  <c r="F98" i="9"/>
  <c r="F97" i="9"/>
  <c r="F96" i="9"/>
  <c r="G96" i="9" s="1"/>
  <c r="E96" i="9" s="1"/>
  <c r="F95" i="9"/>
  <c r="G95" i="9" s="1"/>
  <c r="E95" i="9" s="1"/>
  <c r="F94" i="9"/>
  <c r="F93" i="9"/>
  <c r="F92" i="9"/>
  <c r="G92" i="9" s="1"/>
  <c r="E92" i="9" s="1"/>
  <c r="F91" i="9"/>
  <c r="G91" i="9" s="1"/>
  <c r="E91" i="9" s="1"/>
  <c r="F90" i="9"/>
  <c r="F89" i="9"/>
  <c r="F88" i="9"/>
  <c r="G88" i="9" s="1"/>
  <c r="E88" i="9" s="1"/>
  <c r="F87" i="9"/>
  <c r="G87" i="9" s="1"/>
  <c r="E87" i="9" s="1"/>
  <c r="F86" i="9"/>
  <c r="F85" i="9"/>
  <c r="F84" i="9"/>
  <c r="G84" i="9" s="1"/>
  <c r="E84" i="9" s="1"/>
  <c r="F83" i="9"/>
  <c r="G83" i="9" s="1"/>
  <c r="E83" i="9" s="1"/>
  <c r="F82" i="9"/>
  <c r="F81" i="9"/>
  <c r="F80" i="9"/>
  <c r="G80" i="9" s="1"/>
  <c r="E80" i="9" s="1"/>
  <c r="F79" i="9"/>
  <c r="G79" i="9" s="1"/>
  <c r="E79" i="9" s="1"/>
  <c r="F78" i="9"/>
  <c r="F77" i="9"/>
  <c r="F76" i="9"/>
  <c r="G76" i="9" s="1"/>
  <c r="E76" i="9" s="1"/>
  <c r="F75" i="9"/>
  <c r="G75" i="9" s="1"/>
  <c r="E75" i="9" s="1"/>
  <c r="F74" i="9"/>
  <c r="F73" i="9"/>
  <c r="F72" i="9"/>
  <c r="G72" i="9" s="1"/>
  <c r="E72" i="9" s="1"/>
  <c r="F71" i="9"/>
  <c r="G71" i="9" s="1"/>
  <c r="E71" i="9" s="1"/>
  <c r="F70" i="9"/>
  <c r="F69" i="9"/>
  <c r="F68" i="9"/>
  <c r="G68" i="9" s="1"/>
  <c r="E68" i="9" s="1"/>
  <c r="F67" i="9"/>
  <c r="G67" i="9" s="1"/>
  <c r="E67" i="9" s="1"/>
  <c r="F66" i="9"/>
  <c r="F65" i="9"/>
  <c r="F64" i="9"/>
  <c r="G64" i="9" s="1"/>
  <c r="E64" i="9" s="1"/>
  <c r="F63" i="9"/>
  <c r="G63" i="9" s="1"/>
  <c r="E63" i="9" s="1"/>
  <c r="F62" i="9"/>
  <c r="F61" i="9"/>
  <c r="F60" i="9"/>
  <c r="G60" i="9" s="1"/>
  <c r="E60" i="9" s="1"/>
  <c r="F59" i="9"/>
  <c r="G59" i="9" s="1"/>
  <c r="E59" i="9" s="1"/>
  <c r="F58" i="9"/>
  <c r="F57" i="9"/>
  <c r="F56" i="9"/>
  <c r="G56" i="9" s="1"/>
  <c r="E56" i="9" s="1"/>
  <c r="F55" i="9"/>
  <c r="G55" i="9" s="1"/>
  <c r="E55" i="9" s="1"/>
  <c r="F54" i="9"/>
  <c r="F53" i="9"/>
  <c r="F52" i="9"/>
  <c r="G52" i="9" s="1"/>
  <c r="E52" i="9" s="1"/>
  <c r="F51" i="9"/>
  <c r="G51" i="9" s="1"/>
  <c r="E51" i="9" s="1"/>
  <c r="F50" i="9"/>
  <c r="F49" i="9"/>
  <c r="F48" i="9"/>
  <c r="G48" i="9" s="1"/>
  <c r="E48" i="9" s="1"/>
  <c r="F47" i="9"/>
  <c r="G47" i="9" s="1"/>
  <c r="E47" i="9" s="1"/>
  <c r="F46" i="9"/>
  <c r="F45" i="9"/>
  <c r="F44" i="9"/>
  <c r="G44" i="9" s="1"/>
  <c r="E44" i="9" s="1"/>
  <c r="F43" i="9"/>
  <c r="G43" i="9" s="1"/>
  <c r="E43" i="9" s="1"/>
  <c r="F42" i="9"/>
  <c r="F41" i="9"/>
  <c r="F40" i="9"/>
  <c r="G40" i="9" s="1"/>
  <c r="E40" i="9" s="1"/>
  <c r="F39" i="9"/>
  <c r="G39" i="9" s="1"/>
  <c r="E39" i="9" s="1"/>
  <c r="F38" i="9"/>
  <c r="F37" i="9"/>
  <c r="F36" i="9"/>
  <c r="G36" i="9" s="1"/>
  <c r="E36" i="9" s="1"/>
  <c r="F35" i="9"/>
  <c r="G35" i="9" s="1"/>
  <c r="E35" i="9" s="1"/>
  <c r="F34" i="9"/>
  <c r="F33" i="9"/>
  <c r="F32" i="9"/>
  <c r="G32" i="9" s="1"/>
  <c r="E32" i="9" s="1"/>
  <c r="F31" i="9"/>
  <c r="G31" i="9" s="1"/>
  <c r="E31" i="9" s="1"/>
  <c r="F30" i="9"/>
  <c r="F29" i="9"/>
  <c r="F28" i="9"/>
  <c r="G28" i="9" s="1"/>
  <c r="E28" i="9" s="1"/>
  <c r="F27" i="9"/>
  <c r="G27" i="9" s="1"/>
  <c r="E27" i="9" s="1"/>
  <c r="F26" i="9"/>
  <c r="F25" i="9"/>
  <c r="F24" i="9"/>
  <c r="G24" i="9" s="1"/>
  <c r="E24" i="9" s="1"/>
  <c r="E23" i="9"/>
  <c r="F21" i="9"/>
  <c r="F20" i="9"/>
  <c r="G20" i="9" s="1"/>
  <c r="E20" i="9" s="1"/>
  <c r="G142" i="9"/>
  <c r="E142" i="9" s="1"/>
  <c r="G141" i="9"/>
  <c r="E141" i="9" s="1"/>
  <c r="G138" i="9"/>
  <c r="E138" i="9" s="1"/>
  <c r="G137" i="9"/>
  <c r="E137" i="9" s="1"/>
  <c r="G134" i="9"/>
  <c r="E134" i="9" s="1"/>
  <c r="G133" i="9"/>
  <c r="E133" i="9" s="1"/>
  <c r="G130" i="9"/>
  <c r="E130" i="9" s="1"/>
  <c r="G129" i="9"/>
  <c r="E129" i="9" s="1"/>
  <c r="G126" i="9"/>
  <c r="E126" i="9" s="1"/>
  <c r="G125" i="9"/>
  <c r="E125" i="9" s="1"/>
  <c r="G122" i="9"/>
  <c r="E122" i="9" s="1"/>
  <c r="G121" i="9"/>
  <c r="E121" i="9" s="1"/>
  <c r="G118" i="9"/>
  <c r="E118" i="9" s="1"/>
  <c r="G117" i="9"/>
  <c r="E117" i="9" s="1"/>
  <c r="G114" i="9"/>
  <c r="E114" i="9" s="1"/>
  <c r="G113" i="9"/>
  <c r="E113" i="9" s="1"/>
  <c r="G110" i="9"/>
  <c r="E110" i="9" s="1"/>
  <c r="G109" i="9"/>
  <c r="E109" i="9" s="1"/>
  <c r="G106" i="9"/>
  <c r="E106" i="9" s="1"/>
  <c r="G105" i="9"/>
  <c r="E105" i="9" s="1"/>
  <c r="G102" i="9"/>
  <c r="E102" i="9" s="1"/>
  <c r="G101" i="9"/>
  <c r="E101" i="9" s="1"/>
  <c r="G98" i="9"/>
  <c r="E98" i="9" s="1"/>
  <c r="G97" i="9"/>
  <c r="E97" i="9" s="1"/>
  <c r="G94" i="9"/>
  <c r="E94" i="9" s="1"/>
  <c r="G93" i="9"/>
  <c r="E93" i="9" s="1"/>
  <c r="G90" i="9"/>
  <c r="E90" i="9" s="1"/>
  <c r="G89" i="9"/>
  <c r="E89" i="9" s="1"/>
  <c r="G86" i="9"/>
  <c r="E86" i="9" s="1"/>
  <c r="G85" i="9"/>
  <c r="E85" i="9" s="1"/>
  <c r="G82" i="9"/>
  <c r="E82" i="9" s="1"/>
  <c r="G81" i="9"/>
  <c r="E81" i="9" s="1"/>
  <c r="G78" i="9"/>
  <c r="E78" i="9" s="1"/>
  <c r="G77" i="9"/>
  <c r="E77" i="9" s="1"/>
  <c r="G74" i="9"/>
  <c r="E74" i="9" s="1"/>
  <c r="G73" i="9"/>
  <c r="E73" i="9" s="1"/>
  <c r="G70" i="9"/>
  <c r="E70" i="9" s="1"/>
  <c r="G69" i="9"/>
  <c r="E69" i="9" s="1"/>
  <c r="G66" i="9"/>
  <c r="E66" i="9" s="1"/>
  <c r="G65" i="9"/>
  <c r="E65" i="9" s="1"/>
  <c r="G62" i="9"/>
  <c r="E62" i="9" s="1"/>
  <c r="G61" i="9"/>
  <c r="E61" i="9" s="1"/>
  <c r="G58" i="9"/>
  <c r="E58" i="9" s="1"/>
  <c r="G57" i="9"/>
  <c r="E57" i="9" s="1"/>
  <c r="G54" i="9"/>
  <c r="E54" i="9" s="1"/>
  <c r="G53" i="9"/>
  <c r="E53" i="9" s="1"/>
  <c r="G50" i="9"/>
  <c r="E50" i="9" s="1"/>
  <c r="G49" i="9"/>
  <c r="E49" i="9" s="1"/>
  <c r="G46" i="9"/>
  <c r="E46" i="9" s="1"/>
  <c r="G45" i="9"/>
  <c r="E45" i="9" s="1"/>
  <c r="G42" i="9"/>
  <c r="E42" i="9" s="1"/>
  <c r="G41" i="9"/>
  <c r="E41" i="9" s="1"/>
  <c r="G38" i="9"/>
  <c r="E38" i="9" s="1"/>
  <c r="G37" i="9"/>
  <c r="E37" i="9" s="1"/>
  <c r="G34" i="9"/>
  <c r="E34" i="9" s="1"/>
  <c r="G33" i="9"/>
  <c r="E33" i="9" s="1"/>
  <c r="G30" i="9"/>
  <c r="E30" i="9" s="1"/>
  <c r="G29" i="9"/>
  <c r="E29" i="9" s="1"/>
  <c r="G26" i="9"/>
  <c r="E26" i="9" s="1"/>
  <c r="G25" i="9"/>
  <c r="E25" i="9" s="1"/>
  <c r="G22" i="9"/>
  <c r="G21" i="9"/>
  <c r="E21" i="9" s="1"/>
  <c r="G19" i="9"/>
  <c r="E19" i="9" s="1"/>
  <c r="F18" i="9"/>
  <c r="F19" i="9"/>
  <c r="F124" i="36" l="1"/>
  <c r="E124" i="36" s="1"/>
  <c r="F123" i="36"/>
  <c r="E123" i="36"/>
  <c r="F122" i="36"/>
  <c r="E122" i="36" s="1"/>
  <c r="F121" i="36"/>
  <c r="E121" i="36"/>
  <c r="F120" i="36"/>
  <c r="E120" i="36" s="1"/>
  <c r="F119" i="36"/>
  <c r="E119" i="36"/>
  <c r="F118" i="36"/>
  <c r="E118" i="36" s="1"/>
  <c r="F117" i="36"/>
  <c r="E117" i="36"/>
  <c r="F116" i="36"/>
  <c r="E116" i="36" s="1"/>
  <c r="F115" i="36"/>
  <c r="E115" i="36"/>
  <c r="F114" i="36"/>
  <c r="E114" i="36" s="1"/>
  <c r="F113" i="36"/>
  <c r="E113" i="36"/>
  <c r="F112" i="36"/>
  <c r="E112" i="36" s="1"/>
  <c r="F111" i="36"/>
  <c r="E111" i="36"/>
  <c r="F110" i="36"/>
  <c r="E110" i="36" s="1"/>
  <c r="F109" i="36"/>
  <c r="E109" i="36"/>
  <c r="F108" i="36"/>
  <c r="E108" i="36" s="1"/>
  <c r="F107" i="36"/>
  <c r="E107" i="36"/>
  <c r="F106" i="36"/>
  <c r="E106" i="36" s="1"/>
  <c r="F105" i="36"/>
  <c r="E105" i="36"/>
  <c r="F104" i="36"/>
  <c r="E104" i="36" s="1"/>
  <c r="F103" i="36"/>
  <c r="E103" i="36"/>
  <c r="F102" i="36"/>
  <c r="E102" i="36" s="1"/>
  <c r="F101" i="36"/>
  <c r="E101" i="36"/>
  <c r="F100" i="36"/>
  <c r="E100" i="36" s="1"/>
  <c r="F99" i="36"/>
  <c r="E99" i="36"/>
  <c r="F98" i="36"/>
  <c r="E98" i="36" s="1"/>
  <c r="F97" i="36"/>
  <c r="E97" i="36"/>
  <c r="F96" i="36"/>
  <c r="E96" i="36" s="1"/>
  <c r="F95" i="36"/>
  <c r="E95" i="36"/>
  <c r="F94" i="36"/>
  <c r="E94" i="36" s="1"/>
  <c r="F93" i="36"/>
  <c r="E93" i="36"/>
  <c r="F92" i="36"/>
  <c r="E92" i="36" s="1"/>
  <c r="F91" i="36"/>
  <c r="E91" i="36"/>
  <c r="F90" i="36"/>
  <c r="E90" i="36" s="1"/>
  <c r="F89" i="36"/>
  <c r="E89" i="36"/>
  <c r="F88" i="36"/>
  <c r="E88" i="36" s="1"/>
  <c r="F87" i="36"/>
  <c r="E87" i="36"/>
  <c r="F86" i="36"/>
  <c r="E86" i="36" s="1"/>
  <c r="F85" i="36"/>
  <c r="E85" i="36"/>
  <c r="F84" i="36"/>
  <c r="E84" i="36" s="1"/>
  <c r="F83" i="36"/>
  <c r="E83" i="36"/>
  <c r="F82" i="36"/>
  <c r="E82" i="36" s="1"/>
  <c r="F81" i="36"/>
  <c r="E81" i="36"/>
  <c r="F80" i="36"/>
  <c r="E80" i="36" s="1"/>
  <c r="F79" i="36"/>
  <c r="E79" i="36"/>
  <c r="F78" i="36"/>
  <c r="E78" i="36" s="1"/>
  <c r="F77" i="36"/>
  <c r="E77" i="36"/>
  <c r="F76" i="36"/>
  <c r="E76" i="36" s="1"/>
  <c r="F75" i="36"/>
  <c r="E75" i="36"/>
  <c r="F74" i="36"/>
  <c r="E74" i="36" s="1"/>
  <c r="F73" i="36"/>
  <c r="E73" i="36"/>
  <c r="F72" i="36"/>
  <c r="E72" i="36" s="1"/>
  <c r="F71" i="36"/>
  <c r="E71" i="36"/>
  <c r="F70" i="36"/>
  <c r="E70" i="36" s="1"/>
  <c r="F69" i="36"/>
  <c r="E69" i="36"/>
  <c r="F68" i="36"/>
  <c r="E68" i="36" s="1"/>
  <c r="F67" i="36"/>
  <c r="E67" i="36"/>
  <c r="F66" i="36"/>
  <c r="E66" i="36" s="1"/>
  <c r="F65" i="36"/>
  <c r="E65" i="36"/>
  <c r="F64" i="36"/>
  <c r="E64" i="36" s="1"/>
  <c r="F63" i="36"/>
  <c r="E63" i="36"/>
  <c r="F62" i="36"/>
  <c r="E62" i="36" s="1"/>
  <c r="F61" i="36"/>
  <c r="E61" i="36"/>
  <c r="F60" i="36"/>
  <c r="E60" i="36" s="1"/>
  <c r="F59" i="36"/>
  <c r="E59" i="36"/>
  <c r="F58" i="36"/>
  <c r="E58" i="36" s="1"/>
  <c r="F57" i="36"/>
  <c r="E57" i="36"/>
  <c r="F56" i="36"/>
  <c r="E56" i="36" s="1"/>
  <c r="F55" i="36"/>
  <c r="E55" i="36"/>
  <c r="F54" i="36"/>
  <c r="E54" i="36" s="1"/>
  <c r="F53" i="36"/>
  <c r="E53" i="36"/>
  <c r="F52" i="36"/>
  <c r="E52" i="36" s="1"/>
  <c r="F51" i="36"/>
  <c r="E51" i="36"/>
  <c r="F50" i="36"/>
  <c r="E50" i="36" s="1"/>
  <c r="F49" i="36"/>
  <c r="E49" i="36"/>
  <c r="F48" i="36"/>
  <c r="E48" i="36" s="1"/>
  <c r="F47" i="36"/>
  <c r="E47" i="36"/>
  <c r="F46" i="36"/>
  <c r="E46" i="36" s="1"/>
  <c r="F45" i="36"/>
  <c r="E45" i="36"/>
  <c r="F44" i="36"/>
  <c r="E44" i="36" s="1"/>
  <c r="F43" i="36"/>
  <c r="E43" i="36"/>
  <c r="F42" i="36"/>
  <c r="E42" i="36" s="1"/>
  <c r="F41" i="36"/>
  <c r="E41" i="36"/>
  <c r="F40" i="36"/>
  <c r="E40" i="36" s="1"/>
  <c r="F39" i="36"/>
  <c r="E39" i="36"/>
  <c r="F38" i="36"/>
  <c r="E38" i="36" s="1"/>
  <c r="F37" i="36"/>
  <c r="E37" i="36"/>
  <c r="F36" i="36"/>
  <c r="E36" i="36" s="1"/>
  <c r="F35" i="36"/>
  <c r="E35" i="36"/>
  <c r="F34" i="36"/>
  <c r="E34" i="36" s="1"/>
  <c r="F33" i="36"/>
  <c r="E33" i="36"/>
  <c r="F32" i="36"/>
  <c r="E32" i="36" s="1"/>
  <c r="F31" i="36"/>
  <c r="E31" i="36"/>
  <c r="F30" i="36"/>
  <c r="E30" i="36" s="1"/>
  <c r="F29" i="36"/>
  <c r="E29" i="36"/>
  <c r="F28" i="36"/>
  <c r="E28" i="36" s="1"/>
  <c r="F27" i="36"/>
  <c r="E27" i="36"/>
  <c r="F26" i="36"/>
  <c r="E26" i="36" s="1"/>
  <c r="F25" i="36"/>
  <c r="E25" i="36"/>
  <c r="F24" i="36"/>
  <c r="E24" i="36" s="1"/>
  <c r="F23" i="36"/>
  <c r="E23" i="36"/>
  <c r="F22" i="36"/>
  <c r="E22" i="36" s="1"/>
  <c r="F21" i="36"/>
  <c r="E21" i="36"/>
  <c r="F20" i="36"/>
  <c r="E20" i="36" s="1"/>
  <c r="F19" i="36"/>
  <c r="E19" i="36"/>
  <c r="F18" i="36"/>
  <c r="E18" i="36" s="1"/>
  <c r="F17" i="36"/>
  <c r="E17" i="36"/>
  <c r="F16" i="36"/>
  <c r="E16" i="36" s="1"/>
  <c r="F15" i="36"/>
  <c r="E15" i="36"/>
  <c r="F14" i="36"/>
  <c r="E14" i="36" s="1"/>
  <c r="F13" i="36"/>
  <c r="E13" i="36"/>
  <c r="F12" i="36"/>
  <c r="E12" i="36" s="1"/>
  <c r="F11" i="36"/>
  <c r="E11" i="36"/>
  <c r="F10" i="36"/>
  <c r="E10" i="36" s="1"/>
  <c r="F9" i="36"/>
  <c r="E9" i="36"/>
  <c r="F8" i="36"/>
  <c r="E8" i="36" s="1"/>
  <c r="F7" i="36"/>
  <c r="E7" i="36"/>
  <c r="F6" i="36"/>
  <c r="E6" i="36" s="1"/>
  <c r="F5" i="36"/>
  <c r="E5" i="36"/>
  <c r="E4" i="36"/>
  <c r="F4" i="36"/>
  <c r="C123" i="47"/>
  <c r="C122" i="47"/>
  <c r="C121" i="47"/>
  <c r="C120" i="47"/>
  <c r="C119" i="47"/>
  <c r="C118" i="47"/>
  <c r="C117" i="47"/>
  <c r="C116" i="47"/>
  <c r="C115" i="47"/>
  <c r="C114" i="47"/>
  <c r="C113" i="47"/>
  <c r="C112" i="47"/>
  <c r="C111" i="47"/>
  <c r="C110" i="47"/>
  <c r="C109" i="47"/>
  <c r="C108" i="47"/>
  <c r="C107" i="47"/>
  <c r="C106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6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B146" i="50"/>
  <c r="B146" i="49"/>
  <c r="C16" i="27"/>
  <c r="D124" i="36" l="1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E112" i="23" l="1"/>
  <c r="E111" i="23"/>
  <c r="E110" i="23"/>
  <c r="C15" i="40" l="1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4" i="40"/>
  <c r="C17" i="19" l="1"/>
  <c r="E17" i="19" s="1"/>
  <c r="C18" i="19"/>
  <c r="C19" i="19"/>
  <c r="E19" i="19" s="1"/>
  <c r="C20" i="19"/>
  <c r="C21" i="19"/>
  <c r="E21" i="19" s="1"/>
  <c r="C22" i="19"/>
  <c r="C23" i="19"/>
  <c r="E23" i="19" s="1"/>
  <c r="C24" i="19"/>
  <c r="C25" i="19"/>
  <c r="E25" i="19" s="1"/>
  <c r="C26" i="19"/>
  <c r="C27" i="19"/>
  <c r="E27" i="19" s="1"/>
  <c r="C28" i="19"/>
  <c r="C29" i="19"/>
  <c r="E29" i="19" s="1"/>
  <c r="C30" i="19"/>
  <c r="C31" i="19"/>
  <c r="E31" i="19" s="1"/>
  <c r="C32" i="19"/>
  <c r="C33" i="19"/>
  <c r="E33" i="19" s="1"/>
  <c r="C34" i="19"/>
  <c r="C35" i="19"/>
  <c r="E35" i="19" s="1"/>
  <c r="C36" i="19"/>
  <c r="C37" i="19"/>
  <c r="E37" i="19" s="1"/>
  <c r="C38" i="19"/>
  <c r="C39" i="19"/>
  <c r="E39" i="19" s="1"/>
  <c r="C40" i="19"/>
  <c r="C41" i="19"/>
  <c r="E41" i="19" s="1"/>
  <c r="C42" i="19"/>
  <c r="C43" i="19"/>
  <c r="E43" i="19" s="1"/>
  <c r="C44" i="19"/>
  <c r="C45" i="19"/>
  <c r="E45" i="19" s="1"/>
  <c r="C46" i="19"/>
  <c r="C47" i="19"/>
  <c r="E47" i="19" s="1"/>
  <c r="C48" i="19"/>
  <c r="C49" i="19"/>
  <c r="E49" i="19" s="1"/>
  <c r="C50" i="19"/>
  <c r="C51" i="19"/>
  <c r="E51" i="19" s="1"/>
  <c r="C52" i="19"/>
  <c r="C53" i="19"/>
  <c r="E53" i="19" s="1"/>
  <c r="C54" i="19"/>
  <c r="C55" i="19"/>
  <c r="E55" i="19" s="1"/>
  <c r="C56" i="19"/>
  <c r="C57" i="19"/>
  <c r="E57" i="19" s="1"/>
  <c r="C58" i="19"/>
  <c r="C59" i="19"/>
  <c r="E59" i="19" s="1"/>
  <c r="C60" i="19"/>
  <c r="C61" i="19"/>
  <c r="E61" i="19" s="1"/>
  <c r="C62" i="19"/>
  <c r="C63" i="19"/>
  <c r="E63" i="19" s="1"/>
  <c r="C64" i="19"/>
  <c r="C65" i="19"/>
  <c r="E65" i="19" s="1"/>
  <c r="C66" i="19"/>
  <c r="C67" i="19"/>
  <c r="E67" i="19" s="1"/>
  <c r="C68" i="19"/>
  <c r="C69" i="19"/>
  <c r="E69" i="19" s="1"/>
  <c r="C70" i="19"/>
  <c r="C71" i="19"/>
  <c r="E71" i="19" s="1"/>
  <c r="C72" i="19"/>
  <c r="C73" i="19"/>
  <c r="E73" i="19" s="1"/>
  <c r="C74" i="19"/>
  <c r="C75" i="19"/>
  <c r="E75" i="19" s="1"/>
  <c r="C76" i="19"/>
  <c r="C77" i="19"/>
  <c r="E77" i="19" s="1"/>
  <c r="C78" i="19"/>
  <c r="C79" i="19"/>
  <c r="E79" i="19" s="1"/>
  <c r="C80" i="19"/>
  <c r="C81" i="19"/>
  <c r="E81" i="19" s="1"/>
  <c r="C82" i="19"/>
  <c r="C83" i="19"/>
  <c r="E83" i="19" s="1"/>
  <c r="C84" i="19"/>
  <c r="C85" i="19"/>
  <c r="E85" i="19" s="1"/>
  <c r="C86" i="19"/>
  <c r="C87" i="19"/>
  <c r="E87" i="19" s="1"/>
  <c r="C88" i="19"/>
  <c r="C89" i="19"/>
  <c r="E89" i="19" s="1"/>
  <c r="C90" i="19"/>
  <c r="C91" i="19"/>
  <c r="E91" i="19" s="1"/>
  <c r="C92" i="19"/>
  <c r="C93" i="19"/>
  <c r="E93" i="19" s="1"/>
  <c r="C94" i="19"/>
  <c r="C95" i="19"/>
  <c r="E95" i="19" s="1"/>
  <c r="C96" i="19"/>
  <c r="C97" i="19"/>
  <c r="E97" i="19" s="1"/>
  <c r="C98" i="19"/>
  <c r="C99" i="19"/>
  <c r="E99" i="19" s="1"/>
  <c r="C100" i="19"/>
  <c r="C101" i="19"/>
  <c r="E101" i="19" s="1"/>
  <c r="C102" i="19"/>
  <c r="C103" i="19"/>
  <c r="E103" i="19" s="1"/>
  <c r="C104" i="19"/>
  <c r="C105" i="19"/>
  <c r="E105" i="19" s="1"/>
  <c r="C106" i="19"/>
  <c r="C107" i="19"/>
  <c r="E107" i="19" s="1"/>
  <c r="C108" i="19"/>
  <c r="C109" i="19"/>
  <c r="E109" i="19" s="1"/>
  <c r="C110" i="19"/>
  <c r="C111" i="19"/>
  <c r="E111" i="19" s="1"/>
  <c r="C112" i="19"/>
  <c r="C113" i="19"/>
  <c r="E113" i="19" s="1"/>
  <c r="C114" i="19"/>
  <c r="C115" i="19"/>
  <c r="E115" i="19" s="1"/>
  <c r="C116" i="19"/>
  <c r="C117" i="19"/>
  <c r="E117" i="19" s="1"/>
  <c r="C118" i="19"/>
  <c r="C119" i="19"/>
  <c r="E119" i="19" s="1"/>
  <c r="C120" i="19"/>
  <c r="C121" i="19"/>
  <c r="E121" i="19" s="1"/>
  <c r="C122" i="19"/>
  <c r="C123" i="19"/>
  <c r="E123" i="19" s="1"/>
  <c r="C124" i="19"/>
  <c r="C125" i="19"/>
  <c r="E125" i="19" s="1"/>
  <c r="C126" i="19"/>
  <c r="C127" i="19"/>
  <c r="E127" i="19" s="1"/>
  <c r="C128" i="19"/>
  <c r="C129" i="19"/>
  <c r="E129" i="19" s="1"/>
  <c r="C130" i="19"/>
  <c r="C131" i="19"/>
  <c r="E131" i="19" s="1"/>
  <c r="C132" i="19"/>
  <c r="C133" i="19"/>
  <c r="E133" i="19" s="1"/>
  <c r="C134" i="19"/>
  <c r="C135" i="19"/>
  <c r="E135" i="19" s="1"/>
  <c r="C136" i="19"/>
  <c r="C16" i="19"/>
  <c r="E16" i="19" s="1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7" i="23"/>
  <c r="E17" i="23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7" i="19"/>
  <c r="D18" i="19"/>
  <c r="D19" i="19"/>
  <c r="D20" i="19"/>
  <c r="D21" i="19"/>
  <c r="D22" i="19"/>
  <c r="D23" i="19"/>
  <c r="D24" i="19"/>
  <c r="D25" i="19"/>
  <c r="D26" i="19"/>
  <c r="D27" i="19"/>
  <c r="D16" i="19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C46" i="27"/>
  <c r="C42" i="27"/>
  <c r="C43" i="27"/>
  <c r="C44" i="27"/>
  <c r="C45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7" i="27"/>
  <c r="C18" i="27"/>
  <c r="C19" i="27"/>
  <c r="C20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15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6" i="25"/>
  <c r="C17" i="25"/>
  <c r="C18" i="25"/>
  <c r="C19" i="25"/>
  <c r="C20" i="25"/>
  <c r="C21" i="25"/>
  <c r="C22" i="25"/>
  <c r="C23" i="25"/>
  <c r="C24" i="25"/>
  <c r="K21" i="9"/>
  <c r="K142" i="9"/>
  <c r="D142" i="9"/>
  <c r="C142" i="9"/>
  <c r="E136" i="19" l="1"/>
  <c r="E132" i="19"/>
  <c r="E128" i="19"/>
  <c r="E124" i="19"/>
  <c r="E120" i="19"/>
  <c r="E116" i="19"/>
  <c r="E112" i="19"/>
  <c r="E108" i="19"/>
  <c r="E104" i="19"/>
  <c r="E100" i="19"/>
  <c r="E96" i="19"/>
  <c r="E92" i="19"/>
  <c r="E88" i="19"/>
  <c r="E84" i="19"/>
  <c r="E80" i="19"/>
  <c r="E76" i="19"/>
  <c r="E72" i="19"/>
  <c r="E68" i="19"/>
  <c r="E64" i="19"/>
  <c r="E60" i="19"/>
  <c r="E56" i="19"/>
  <c r="E52" i="19"/>
  <c r="E48" i="19"/>
  <c r="E44" i="19"/>
  <c r="E40" i="19"/>
  <c r="E36" i="19"/>
  <c r="E32" i="19"/>
  <c r="E28" i="19"/>
  <c r="E24" i="19"/>
  <c r="E20" i="19"/>
  <c r="E134" i="19"/>
  <c r="E130" i="19"/>
  <c r="E126" i="19"/>
  <c r="E122" i="19"/>
  <c r="E118" i="19"/>
  <c r="E114" i="19"/>
  <c r="E110" i="19"/>
  <c r="E106" i="19"/>
  <c r="E102" i="19"/>
  <c r="E98" i="19"/>
  <c r="E94" i="19"/>
  <c r="E90" i="19"/>
  <c r="E86" i="19"/>
  <c r="E82" i="19"/>
  <c r="E78" i="19"/>
  <c r="E74" i="19"/>
  <c r="E70" i="19"/>
  <c r="E66" i="19"/>
  <c r="E62" i="19"/>
  <c r="E58" i="19"/>
  <c r="E54" i="19"/>
  <c r="E50" i="19"/>
  <c r="E46" i="19"/>
  <c r="E42" i="19"/>
  <c r="E38" i="19"/>
  <c r="E34" i="19"/>
  <c r="E30" i="19"/>
  <c r="E26" i="19"/>
  <c r="E22" i="19"/>
  <c r="E18" i="19"/>
  <c r="D141" i="9"/>
  <c r="D29" i="9" l="1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154" i="15" l="1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F149" i="15" s="1"/>
  <c r="E149" i="15" s="1"/>
  <c r="J136" i="15"/>
  <c r="J135" i="15"/>
  <c r="J134" i="15"/>
  <c r="J133" i="15"/>
  <c r="J132" i="15"/>
  <c r="J131" i="15"/>
  <c r="J130" i="15"/>
  <c r="J129" i="15"/>
  <c r="F141" i="15" s="1"/>
  <c r="E141" i="15" s="1"/>
  <c r="J128" i="15"/>
  <c r="J127" i="15"/>
  <c r="J126" i="15"/>
  <c r="J125" i="15"/>
  <c r="J124" i="15"/>
  <c r="J123" i="15"/>
  <c r="J122" i="15"/>
  <c r="J121" i="15"/>
  <c r="F133" i="15" s="1"/>
  <c r="E133" i="15" s="1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F117" i="15" s="1"/>
  <c r="E117" i="15" s="1"/>
  <c r="J104" i="15"/>
  <c r="J103" i="15"/>
  <c r="J102" i="15"/>
  <c r="J101" i="15"/>
  <c r="J100" i="15"/>
  <c r="J99" i="15"/>
  <c r="J98" i="15"/>
  <c r="J97" i="15"/>
  <c r="F109" i="15" s="1"/>
  <c r="E109" i="15" s="1"/>
  <c r="J96" i="15"/>
  <c r="J95" i="15"/>
  <c r="J94" i="15"/>
  <c r="J93" i="15"/>
  <c r="J92" i="15"/>
  <c r="J91" i="15"/>
  <c r="J90" i="15"/>
  <c r="J89" i="15"/>
  <c r="F101" i="15" s="1"/>
  <c r="E101" i="15" s="1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F85" i="15" s="1"/>
  <c r="E85" i="15" s="1"/>
  <c r="J72" i="15"/>
  <c r="J71" i="15"/>
  <c r="J70" i="15"/>
  <c r="J69" i="15"/>
  <c r="J68" i="15"/>
  <c r="J67" i="15"/>
  <c r="J66" i="15"/>
  <c r="J65" i="15"/>
  <c r="J64" i="15"/>
  <c r="J63" i="15"/>
  <c r="J62" i="15"/>
  <c r="J61" i="15"/>
  <c r="F73" i="15" s="1"/>
  <c r="E73" i="15" s="1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F57" i="15" s="1"/>
  <c r="E57" i="15" s="1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E41" i="15" s="1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J4" i="15"/>
  <c r="C4" i="15"/>
  <c r="B452" i="13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K4" i="9"/>
  <c r="C4" i="9"/>
  <c r="F16" i="15" l="1"/>
  <c r="E36" i="15"/>
  <c r="F52" i="15"/>
  <c r="E52" i="15" s="1"/>
  <c r="G53" i="15" s="1"/>
  <c r="F68" i="15"/>
  <c r="E68" i="15" s="1"/>
  <c r="F96" i="15"/>
  <c r="E96" i="15" s="1"/>
  <c r="F112" i="15"/>
  <c r="E112" i="15" s="1"/>
  <c r="F128" i="15"/>
  <c r="E128" i="15" s="1"/>
  <c r="F144" i="15"/>
  <c r="E144" i="15" s="1"/>
  <c r="G145" i="15" s="1"/>
  <c r="F152" i="15"/>
  <c r="E152" i="15" s="1"/>
  <c r="F18" i="15"/>
  <c r="E18" i="15" s="1"/>
  <c r="F22" i="15"/>
  <c r="E22" i="15" s="1"/>
  <c r="F26" i="15"/>
  <c r="E26" i="15" s="1"/>
  <c r="F30" i="15"/>
  <c r="E30" i="15" s="1"/>
  <c r="E34" i="15"/>
  <c r="E38" i="15"/>
  <c r="E42" i="15"/>
  <c r="E46" i="15"/>
  <c r="E50" i="15"/>
  <c r="F54" i="15"/>
  <c r="E54" i="15" s="1"/>
  <c r="F58" i="15"/>
  <c r="E58" i="15" s="1"/>
  <c r="F62" i="15"/>
  <c r="E62" i="15" s="1"/>
  <c r="F66" i="15"/>
  <c r="E66" i="15" s="1"/>
  <c r="F70" i="15"/>
  <c r="E70" i="15" s="1"/>
  <c r="F74" i="15"/>
  <c r="E74" i="15" s="1"/>
  <c r="F78" i="15"/>
  <c r="E78" i="15" s="1"/>
  <c r="F82" i="15"/>
  <c r="E82" i="15" s="1"/>
  <c r="F86" i="15"/>
  <c r="E86" i="15" s="1"/>
  <c r="F90" i="15"/>
  <c r="E90" i="15" s="1"/>
  <c r="F94" i="15"/>
  <c r="E94" i="15" s="1"/>
  <c r="F98" i="15"/>
  <c r="E98" i="15" s="1"/>
  <c r="F102" i="15"/>
  <c r="E102" i="15" s="1"/>
  <c r="G102" i="15" s="1"/>
  <c r="F106" i="15"/>
  <c r="E106" i="15" s="1"/>
  <c r="F110" i="15"/>
  <c r="E110" i="15" s="1"/>
  <c r="F114" i="15"/>
  <c r="E114" i="15" s="1"/>
  <c r="F118" i="15"/>
  <c r="E118" i="15" s="1"/>
  <c r="G118" i="15" s="1"/>
  <c r="F122" i="15"/>
  <c r="E122" i="15" s="1"/>
  <c r="F126" i="15"/>
  <c r="E126" i="15" s="1"/>
  <c r="F130" i="15"/>
  <c r="E130" i="15" s="1"/>
  <c r="F134" i="15"/>
  <c r="E134" i="15" s="1"/>
  <c r="G135" i="15" s="1"/>
  <c r="F138" i="15"/>
  <c r="E138" i="15" s="1"/>
  <c r="F142" i="15"/>
  <c r="E142" i="15" s="1"/>
  <c r="G142" i="15" s="1"/>
  <c r="F146" i="15"/>
  <c r="E146" i="15" s="1"/>
  <c r="F150" i="15"/>
  <c r="E150" i="15" s="1"/>
  <c r="F154" i="15"/>
  <c r="E154" i="15" s="1"/>
  <c r="E16" i="15"/>
  <c r="F93" i="15"/>
  <c r="E93" i="15" s="1"/>
  <c r="F125" i="15"/>
  <c r="E125" i="15" s="1"/>
  <c r="F31" i="15"/>
  <c r="E31" i="15" s="1"/>
  <c r="E35" i="15"/>
  <c r="E39" i="15"/>
  <c r="E47" i="15"/>
  <c r="E51" i="15"/>
  <c r="F55" i="15"/>
  <c r="E55" i="15" s="1"/>
  <c r="F63" i="15"/>
  <c r="E63" i="15" s="1"/>
  <c r="F67" i="15"/>
  <c r="E67" i="15" s="1"/>
  <c r="G67" i="15" s="1"/>
  <c r="F71" i="15"/>
  <c r="E71" i="15" s="1"/>
  <c r="F79" i="15"/>
  <c r="E79" i="15" s="1"/>
  <c r="F87" i="15"/>
  <c r="E87" i="15" s="1"/>
  <c r="F103" i="15"/>
  <c r="E103" i="15" s="1"/>
  <c r="F119" i="15"/>
  <c r="E119" i="15" s="1"/>
  <c r="F135" i="15"/>
  <c r="E135" i="15" s="1"/>
  <c r="F151" i="15"/>
  <c r="E151" i="15" s="1"/>
  <c r="F32" i="15"/>
  <c r="E32" i="15" s="1"/>
  <c r="E40" i="15"/>
  <c r="E44" i="15"/>
  <c r="E48" i="15"/>
  <c r="F56" i="15"/>
  <c r="E56" i="15" s="1"/>
  <c r="F60" i="15"/>
  <c r="E60" i="15" s="1"/>
  <c r="F64" i="15"/>
  <c r="E64" i="15" s="1"/>
  <c r="F72" i="15"/>
  <c r="E72" i="15" s="1"/>
  <c r="F76" i="15"/>
  <c r="E76" i="15" s="1"/>
  <c r="F80" i="15"/>
  <c r="E80" i="15" s="1"/>
  <c r="F84" i="15"/>
  <c r="E84" i="15" s="1"/>
  <c r="F100" i="15"/>
  <c r="E100" i="15" s="1"/>
  <c r="F116" i="15"/>
  <c r="E116" i="15" s="1"/>
  <c r="F132" i="15"/>
  <c r="E132" i="15" s="1"/>
  <c r="G133" i="15" s="1"/>
  <c r="F148" i="15"/>
  <c r="E148" i="15" s="1"/>
  <c r="E43" i="15"/>
  <c r="F59" i="15"/>
  <c r="E59" i="15" s="1"/>
  <c r="F75" i="15"/>
  <c r="E75" i="15" s="1"/>
  <c r="F91" i="15"/>
  <c r="E91" i="15" s="1"/>
  <c r="F107" i="15"/>
  <c r="E107" i="15" s="1"/>
  <c r="F123" i="15"/>
  <c r="E123" i="15" s="1"/>
  <c r="G123" i="15" s="1"/>
  <c r="F139" i="15"/>
  <c r="E139" i="15" s="1"/>
  <c r="F17" i="15"/>
  <c r="E17" i="15" s="1"/>
  <c r="F21" i="15"/>
  <c r="E21" i="15" s="1"/>
  <c r="F25" i="15"/>
  <c r="E25" i="15" s="1"/>
  <c r="F29" i="15"/>
  <c r="E29" i="15" s="1"/>
  <c r="F33" i="15"/>
  <c r="E33" i="15" s="1"/>
  <c r="E37" i="15"/>
  <c r="E45" i="15"/>
  <c r="E49" i="15"/>
  <c r="G50" i="15" s="1"/>
  <c r="F53" i="15"/>
  <c r="E53" i="15" s="1"/>
  <c r="F61" i="15"/>
  <c r="E61" i="15" s="1"/>
  <c r="F65" i="15"/>
  <c r="E65" i="15" s="1"/>
  <c r="G66" i="15" s="1"/>
  <c r="F69" i="15"/>
  <c r="E69" i="15" s="1"/>
  <c r="F77" i="15"/>
  <c r="E77" i="15" s="1"/>
  <c r="F81" i="15"/>
  <c r="E81" i="15" s="1"/>
  <c r="F89" i="15"/>
  <c r="E89" i="15" s="1"/>
  <c r="F97" i="15"/>
  <c r="E97" i="15" s="1"/>
  <c r="G98" i="15" s="1"/>
  <c r="F105" i="15"/>
  <c r="E105" i="15" s="1"/>
  <c r="F113" i="15"/>
  <c r="E113" i="15" s="1"/>
  <c r="G114" i="15" s="1"/>
  <c r="F121" i="15"/>
  <c r="E121" i="15" s="1"/>
  <c r="F129" i="15"/>
  <c r="E129" i="15" s="1"/>
  <c r="F137" i="15"/>
  <c r="E137" i="15" s="1"/>
  <c r="F145" i="15"/>
  <c r="E145" i="15" s="1"/>
  <c r="G146" i="15" s="1"/>
  <c r="F153" i="15"/>
  <c r="E153" i="15" s="1"/>
  <c r="H119" i="9"/>
  <c r="H95" i="9"/>
  <c r="H123" i="9"/>
  <c r="H127" i="9"/>
  <c r="G86" i="15"/>
  <c r="G150" i="15"/>
  <c r="G55" i="15"/>
  <c r="G87" i="15"/>
  <c r="G119" i="15"/>
  <c r="G64" i="15"/>
  <c r="G80" i="15"/>
  <c r="G149" i="15"/>
  <c r="G85" i="15"/>
  <c r="G151" i="15"/>
  <c r="F19" i="15"/>
  <c r="E19" i="15" s="1"/>
  <c r="F23" i="15"/>
  <c r="E23" i="15" s="1"/>
  <c r="F27" i="15"/>
  <c r="E27" i="15" s="1"/>
  <c r="F83" i="15"/>
  <c r="E83" i="15" s="1"/>
  <c r="F95" i="15"/>
  <c r="E95" i="15" s="1"/>
  <c r="F99" i="15"/>
  <c r="E99" i="15" s="1"/>
  <c r="F111" i="15"/>
  <c r="E111" i="15" s="1"/>
  <c r="F115" i="15"/>
  <c r="E115" i="15" s="1"/>
  <c r="F127" i="15"/>
  <c r="E127" i="15" s="1"/>
  <c r="G128" i="15" s="1"/>
  <c r="F131" i="15"/>
  <c r="E131" i="15" s="1"/>
  <c r="F143" i="15"/>
  <c r="E143" i="15" s="1"/>
  <c r="F147" i="15"/>
  <c r="E147" i="15" s="1"/>
  <c r="F20" i="15"/>
  <c r="E20" i="15" s="1"/>
  <c r="F24" i="15"/>
  <c r="E24" i="15" s="1"/>
  <c r="F28" i="15"/>
  <c r="E28" i="15" s="1"/>
  <c r="F88" i="15"/>
  <c r="E88" i="15" s="1"/>
  <c r="F92" i="15"/>
  <c r="E92" i="15" s="1"/>
  <c r="F104" i="15"/>
  <c r="E104" i="15" s="1"/>
  <c r="F108" i="15"/>
  <c r="E108" i="15" s="1"/>
  <c r="F120" i="15"/>
  <c r="E120" i="15" s="1"/>
  <c r="F124" i="15"/>
  <c r="E124" i="15" s="1"/>
  <c r="F136" i="15"/>
  <c r="E136" i="15" s="1"/>
  <c r="F140" i="15"/>
  <c r="E140" i="15" s="1"/>
  <c r="H62" i="9"/>
  <c r="H46" i="9"/>
  <c r="H78" i="9"/>
  <c r="H126" i="9"/>
  <c r="H130" i="9"/>
  <c r="G36" i="15" l="1"/>
  <c r="G38" i="15"/>
  <c r="G39" i="15"/>
  <c r="G18" i="15"/>
  <c r="G35" i="15"/>
  <c r="G34" i="15"/>
  <c r="G57" i="15"/>
  <c r="G153" i="15"/>
  <c r="G45" i="15"/>
  <c r="G134" i="15"/>
  <c r="G70" i="15"/>
  <c r="G40" i="15"/>
  <c r="G52" i="15"/>
  <c r="G32" i="15"/>
  <c r="G79" i="15"/>
  <c r="G62" i="15"/>
  <c r="G46" i="15"/>
  <c r="G122" i="15"/>
  <c r="G93" i="15"/>
  <c r="G144" i="15"/>
  <c r="G101" i="15"/>
  <c r="H110" i="9"/>
  <c r="H94" i="9"/>
  <c r="H49" i="9"/>
  <c r="H128" i="9"/>
  <c r="H109" i="9"/>
  <c r="H79" i="9"/>
  <c r="H63" i="9"/>
  <c r="H51" i="9"/>
  <c r="H96" i="9"/>
  <c r="H22" i="9"/>
  <c r="H47" i="9"/>
  <c r="H74" i="9"/>
  <c r="H71" i="9"/>
  <c r="H81" i="9"/>
  <c r="H114" i="9"/>
  <c r="H82" i="9"/>
  <c r="H54" i="9"/>
  <c r="H33" i="9"/>
  <c r="H134" i="9"/>
  <c r="H84" i="9"/>
  <c r="H122" i="9"/>
  <c r="H125" i="9"/>
  <c r="H77" i="9"/>
  <c r="H24" i="9"/>
  <c r="H52" i="9"/>
  <c r="H98" i="9"/>
  <c r="H50" i="9"/>
  <c r="H137" i="9"/>
  <c r="H105" i="9"/>
  <c r="G42" i="15"/>
  <c r="G58" i="15"/>
  <c r="G132" i="15"/>
  <c r="G56" i="15"/>
  <c r="G139" i="15"/>
  <c r="G130" i="15"/>
  <c r="G63" i="15"/>
  <c r="G116" i="15"/>
  <c r="G31" i="15"/>
  <c r="G117" i="15"/>
  <c r="G129" i="15"/>
  <c r="H124" i="9"/>
  <c r="H25" i="9"/>
  <c r="H59" i="9"/>
  <c r="H97" i="9"/>
  <c r="H30" i="9"/>
  <c r="H129" i="9"/>
  <c r="H113" i="9"/>
  <c r="H65" i="9"/>
  <c r="H68" i="9"/>
  <c r="H36" i="9"/>
  <c r="H111" i="9"/>
  <c r="H106" i="9"/>
  <c r="H64" i="9"/>
  <c r="H93" i="9"/>
  <c r="H29" i="9"/>
  <c r="H90" i="9"/>
  <c r="H92" i="9"/>
  <c r="H140" i="9"/>
  <c r="H108" i="9"/>
  <c r="H23" i="9"/>
  <c r="H80" i="9"/>
  <c r="H85" i="9"/>
  <c r="H141" i="9"/>
  <c r="H87" i="9"/>
  <c r="H99" i="9"/>
  <c r="H83" i="9"/>
  <c r="H107" i="9"/>
  <c r="H31" i="9"/>
  <c r="H58" i="9"/>
  <c r="H61" i="9"/>
  <c r="H26" i="9"/>
  <c r="H70" i="9"/>
  <c r="H88" i="9"/>
  <c r="H32" i="9"/>
  <c r="H131" i="9"/>
  <c r="H132" i="9"/>
  <c r="H116" i="9"/>
  <c r="H100" i="9"/>
  <c r="H69" i="9"/>
  <c r="H139" i="9"/>
  <c r="H42" i="9"/>
  <c r="H45" i="9"/>
  <c r="H138" i="9"/>
  <c r="G30" i="15"/>
  <c r="G69" i="15"/>
  <c r="G65" i="15"/>
  <c r="G68" i="15"/>
  <c r="G54" i="15"/>
  <c r="G26" i="15"/>
  <c r="G74" i="15"/>
  <c r="G59" i="15"/>
  <c r="G51" i="15"/>
  <c r="G94" i="15"/>
  <c r="G96" i="15"/>
  <c r="G110" i="15"/>
  <c r="G25" i="15"/>
  <c r="G89" i="15"/>
  <c r="G41" i="15"/>
  <c r="G47" i="15"/>
  <c r="G76" i="15"/>
  <c r="G60" i="15"/>
  <c r="G75" i="15"/>
  <c r="G103" i="15"/>
  <c r="G71" i="15"/>
  <c r="G97" i="15"/>
  <c r="G154" i="15"/>
  <c r="G126" i="15"/>
  <c r="G90" i="15"/>
  <c r="G152" i="15"/>
  <c r="G81" i="15"/>
  <c r="G107" i="15"/>
  <c r="G49" i="15"/>
  <c r="G17" i="15"/>
  <c r="G138" i="15"/>
  <c r="G106" i="15"/>
  <c r="G77" i="15"/>
  <c r="G33" i="15"/>
  <c r="G91" i="15"/>
  <c r="G72" i="15"/>
  <c r="G48" i="15"/>
  <c r="G82" i="15"/>
  <c r="G61" i="15"/>
  <c r="G37" i="15"/>
  <c r="G78" i="15"/>
  <c r="G73" i="15"/>
  <c r="G22" i="15"/>
  <c r="G100" i="15"/>
  <c r="G43" i="15"/>
  <c r="G21" i="15"/>
  <c r="G44" i="15"/>
  <c r="G113" i="15"/>
  <c r="H136" i="9"/>
  <c r="H115" i="9"/>
  <c r="H102" i="9"/>
  <c r="H44" i="9"/>
  <c r="H75" i="9"/>
  <c r="H55" i="9"/>
  <c r="H57" i="9"/>
  <c r="H103" i="9"/>
  <c r="H120" i="9"/>
  <c r="H56" i="9"/>
  <c r="H39" i="9"/>
  <c r="H66" i="9"/>
  <c r="H28" i="9"/>
  <c r="H117" i="9"/>
  <c r="H91" i="9"/>
  <c r="H67" i="9"/>
  <c r="H43" i="9"/>
  <c r="H118" i="9"/>
  <c r="H86" i="9"/>
  <c r="H76" i="9"/>
  <c r="H73" i="9"/>
  <c r="H112" i="9"/>
  <c r="H48" i="9"/>
  <c r="H142" i="9"/>
  <c r="H38" i="9"/>
  <c r="H72" i="9"/>
  <c r="H135" i="9"/>
  <c r="H133" i="9"/>
  <c r="H121" i="9"/>
  <c r="H41" i="9"/>
  <c r="H37" i="9"/>
  <c r="H21" i="9"/>
  <c r="H104" i="9"/>
  <c r="H40" i="9"/>
  <c r="H101" i="9"/>
  <c r="H27" i="9"/>
  <c r="H35" i="9"/>
  <c r="H60" i="9"/>
  <c r="H53" i="9"/>
  <c r="H34" i="9"/>
  <c r="H89" i="9"/>
  <c r="G120" i="15"/>
  <c r="G147" i="15"/>
  <c r="G140" i="15"/>
  <c r="G108" i="15"/>
  <c r="G28" i="15"/>
  <c r="G143" i="15"/>
  <c r="G111" i="15"/>
  <c r="G27" i="15"/>
  <c r="G141" i="15"/>
  <c r="G109" i="15"/>
  <c r="G121" i="15"/>
  <c r="G83" i="15"/>
  <c r="G104" i="15"/>
  <c r="G131" i="15"/>
  <c r="G99" i="15"/>
  <c r="G23" i="15"/>
  <c r="G148" i="15"/>
  <c r="G84" i="15"/>
  <c r="G112" i="15"/>
  <c r="G29" i="15"/>
  <c r="G88" i="15"/>
  <c r="G115" i="15"/>
  <c r="G136" i="15"/>
  <c r="G24" i="15"/>
  <c r="G124" i="15"/>
  <c r="G92" i="15"/>
  <c r="G20" i="15"/>
  <c r="G127" i="15"/>
  <c r="G95" i="15"/>
  <c r="G19" i="15"/>
  <c r="G137" i="15"/>
  <c r="G105" i="15"/>
  <c r="G125" i="15"/>
</calcChain>
</file>

<file path=xl/sharedStrings.xml><?xml version="1.0" encoding="utf-8"?>
<sst xmlns="http://schemas.openxmlformats.org/spreadsheetml/2006/main" count="558" uniqueCount="245">
  <si>
    <t>Title:</t>
  </si>
  <si>
    <t>Source:</t>
  </si>
  <si>
    <t>Release:</t>
  </si>
  <si>
    <t>Frequency:</t>
  </si>
  <si>
    <t>Monthly</t>
  </si>
  <si>
    <t>Units:</t>
  </si>
  <si>
    <t>Percent</t>
  </si>
  <si>
    <t>Date</t>
  </si>
  <si>
    <t>Notes:</t>
  </si>
  <si>
    <t>DATE</t>
  </si>
  <si>
    <t>VALUE</t>
  </si>
  <si>
    <t>-</t>
  </si>
  <si>
    <t>(http://stats.bls.gov:80/cpi/cpifaq.htm)</t>
  </si>
  <si>
    <t>Month</t>
  </si>
  <si>
    <t>East North Central
(NSA)</t>
  </si>
  <si>
    <t>East North Central
(SA)</t>
  </si>
  <si>
    <t>East South Central
(NSA)</t>
  </si>
  <si>
    <t>East South Central
(SA)</t>
  </si>
  <si>
    <t>Middle Atlantic
(NSA)</t>
  </si>
  <si>
    <t>Middle Atlantic
(SA)</t>
  </si>
  <si>
    <t>Mountain
(NSA)</t>
  </si>
  <si>
    <t>Mountain
(SA)</t>
  </si>
  <si>
    <t>New England
(NSA)</t>
  </si>
  <si>
    <t>New England
(SA)</t>
  </si>
  <si>
    <t>Pacific
(NSA)</t>
  </si>
  <si>
    <t>Pacific
(SA)</t>
  </si>
  <si>
    <t>South Atlantic
(NSA)</t>
  </si>
  <si>
    <t>South Atlantic
(SA)</t>
  </si>
  <si>
    <t>West North Central
(NSA)</t>
  </si>
  <si>
    <t>West North Central
(SA)</t>
  </si>
  <si>
    <t>West South Central
(NSA)</t>
  </si>
  <si>
    <t>West South Central
(SA)</t>
  </si>
  <si>
    <t>USA
(NSA)</t>
  </si>
  <si>
    <t>USA
(SA)</t>
  </si>
  <si>
    <t>Series ID:</t>
  </si>
  <si>
    <t>Board of Governors of the Federal Reserve System</t>
  </si>
  <si>
    <t>H.15 Selected Interest Rates</t>
  </si>
  <si>
    <t>Seasonal Adjustment:</t>
  </si>
  <si>
    <t>Not Seasonally Adjusted</t>
  </si>
  <si>
    <t>Date Range:</t>
  </si>
  <si>
    <t>Last Updated:</t>
  </si>
  <si>
    <t>2012-09-10 4:03 PM CDT</t>
  </si>
  <si>
    <t>ACTUAL</t>
  </si>
  <si>
    <t>Civilian Unemployment Rate</t>
  </si>
  <si>
    <t>UNRATENSA</t>
  </si>
  <si>
    <t>U.S. Department of Labor: Bureau of Labor Statistics</t>
  </si>
  <si>
    <t>Employment Situation</t>
  </si>
  <si>
    <t>1948-01-01 to 2012-08-01</t>
  </si>
  <si>
    <t>2012-09-07 9:29 AM CDT</t>
  </si>
  <si>
    <t/>
  </si>
  <si>
    <t>%</t>
  </si>
  <si>
    <t>Decimal</t>
  </si>
  <si>
    <t>1-Year Treasury Constant Maturity Rate</t>
  </si>
  <si>
    <t>GS1</t>
  </si>
  <si>
    <t>1953-04-01 to 2012-08-01</t>
  </si>
  <si>
    <t>Averages of business days. For further information regarding treasury</t>
  </si>
  <si>
    <t>constant maturity data, please refer to</t>
  </si>
  <si>
    <t>http://www.federalreserve.gov/releases/h15/current/h15.pdf and</t>
  </si>
  <si>
    <t>http://www.treasury.gov/resource-center/data-chart-center/interest-rates/Pages/yieldmethod.aspx.</t>
  </si>
  <si>
    <t>2-Year Treasury Constant Maturity Rate</t>
  </si>
  <si>
    <t>DGS2</t>
  </si>
  <si>
    <t>Aggregation Method:</t>
  </si>
  <si>
    <t>Average</t>
  </si>
  <si>
    <t>1976-06-01 to 2012-09-21</t>
  </si>
  <si>
    <t>2012-09-24 2:36 PM CDT</t>
  </si>
  <si>
    <t>For further information regarding treasury constant maturity data,</t>
  </si>
  <si>
    <t>please refer to</t>
  </si>
  <si>
    <t>Events</t>
  </si>
  <si>
    <r>
      <t>February</t>
    </r>
    <r>
      <rPr>
        <sz val="10"/>
        <color theme="1"/>
        <rFont val="Times New Roman"/>
        <family val="1"/>
      </rPr>
      <t>: Freddie Mac announced that they were no longer buying the most risky subprime.</t>
    </r>
  </si>
  <si>
    <r>
      <t>April:</t>
    </r>
    <r>
      <rPr>
        <sz val="10"/>
        <color theme="1"/>
        <rFont val="Times New Roman"/>
        <family val="1"/>
      </rPr>
      <t xml:space="preserve"> Subprime lender New Century Financial Corporation files for bankruptcy.</t>
    </r>
  </si>
  <si>
    <r>
      <t>June:</t>
    </r>
    <r>
      <rPr>
        <sz val="10"/>
        <color theme="1"/>
        <rFont val="Times New Roman"/>
        <family val="1"/>
      </rPr>
      <t xml:space="preserve"> Bear Stearns announced a loan of 3.2 billion dollars to help bailout one of its funds that invested in collateralized debt obligations (CDOs).</t>
    </r>
  </si>
  <si>
    <r>
      <t>July:</t>
    </r>
    <r>
      <rPr>
        <sz val="10"/>
        <color theme="1"/>
        <rFont val="Times New Roman"/>
        <family val="1"/>
      </rPr>
      <t xml:space="preserve"> The stock market hit a new all-high over 14,000. On July 31, Bear Stearns liquidates two of its mortgage-back security hedge funds</t>
    </r>
  </si>
  <si>
    <r>
      <t>August:</t>
    </r>
    <r>
      <rPr>
        <sz val="10"/>
        <color theme="1"/>
        <rFont val="Times New Roman"/>
        <family val="1"/>
      </rPr>
      <t xml:space="preserve"> A worldwide credit crunch had begun and there were no subprime loans available. Subprime lender American Home Mortgage files for bankruptcy.  This marked the start of the </t>
    </r>
    <r>
      <rPr>
        <b/>
        <sz val="10"/>
        <color theme="1"/>
        <rFont val="Times New Roman"/>
        <family val="1"/>
      </rPr>
      <t>housing market crash</t>
    </r>
  </si>
  <si>
    <r>
      <t>September:</t>
    </r>
    <r>
      <rPr>
        <sz val="10"/>
        <color theme="1"/>
        <rFont val="Times New Roman"/>
        <family val="1"/>
      </rPr>
      <t xml:space="preserve"> The Libor rate rises to its highest level since December of 1998, at 6.8%.</t>
    </r>
  </si>
  <si>
    <r>
      <t>December:</t>
    </r>
    <r>
      <rPr>
        <sz val="10"/>
        <color theme="1"/>
        <rFont val="Times New Roman"/>
        <family val="1"/>
      </rPr>
      <t xml:space="preserve"> The stock market finishes the year at 13,264.</t>
    </r>
  </si>
  <si>
    <r>
      <t>January 11:</t>
    </r>
    <r>
      <rPr>
        <sz val="10"/>
        <color theme="1"/>
        <rFont val="Times New Roman"/>
        <family val="1"/>
      </rPr>
      <t xml:space="preserve"> Bank of America acquired Countrywide financial for 4.1 billion dollars. Countrywide had a total of 1.5 trillion dollars worth of loans.</t>
    </r>
  </si>
  <si>
    <r>
      <t>March 16:</t>
    </r>
    <r>
      <rPr>
        <sz val="10"/>
        <color theme="1"/>
        <rFont val="Times New Roman"/>
        <family val="1"/>
      </rPr>
      <t xml:space="preserve"> Bear Stearns on the verge of bankruptcy signs a merger agreement with J.P. Morgan to sell itself for $2 a share which was fraction of the current trading price.</t>
    </r>
  </si>
  <si>
    <r>
      <t xml:space="preserve">May 19: </t>
    </r>
    <r>
      <rPr>
        <sz val="10"/>
        <color theme="1"/>
        <rFont val="Times New Roman"/>
        <family val="1"/>
      </rPr>
      <t>The markets had its final day above 13,000 closing at 13028.</t>
    </r>
  </si>
  <si>
    <r>
      <t>September 6:</t>
    </r>
    <r>
      <rPr>
        <sz val="10"/>
        <color theme="1"/>
        <rFont val="Times New Roman"/>
        <family val="1"/>
      </rPr>
      <t xml:space="preserve"> The treasury announced a takeover of both Fannie Mae and Freddie Mac that had over 5 trillion dollars in mortgages.</t>
    </r>
  </si>
  <si>
    <t>∆ bps</t>
  </si>
  <si>
    <t>∆bps</t>
  </si>
  <si>
    <t>Forward</t>
  </si>
  <si>
    <t xml:space="preserve"> </t>
  </si>
  <si>
    <r>
      <t xml:space="preserve">HPI USA(NSA)
</t>
    </r>
    <r>
      <rPr>
        <sz val="12"/>
        <color indexed="8"/>
        <rFont val="Arial"/>
        <family val="2"/>
      </rPr>
      <t>Purchase-Only Index (Only Index available with Monthly Frequency)
NSA=Not Seasonally Adjusted; SA=Seasonally Adjusted</t>
    </r>
  </si>
  <si>
    <t>30-Year Conventional Mortgage Rate</t>
  </si>
  <si>
    <t>MORTG</t>
  </si>
  <si>
    <t>2000-04-01 to 2012-09-01</t>
  </si>
  <si>
    <t>2012-10-01 5:01 PM CDT</t>
  </si>
  <si>
    <t>Contract interest rates on commitments for fixed-rate first mortgages.</t>
  </si>
  <si>
    <t>Source: Primary Mortgage Market Survey data provided by Freddie Mac.</t>
  </si>
  <si>
    <t>Copyright 2011, Freddie Mac. Reprinted with permission.</t>
  </si>
  <si>
    <t>Row Labels</t>
  </si>
  <si>
    <t>Grand Total</t>
  </si>
  <si>
    <t>S&amp;P Case-Shiller 10-City Home Price Index</t>
  </si>
  <si>
    <t>SPCS10RSA</t>
  </si>
  <si>
    <t>Standard and Poor's</t>
  </si>
  <si>
    <t>S&amp;P/Case-Shiller Home Price Indices</t>
  </si>
  <si>
    <t>Seasonally Adjusted</t>
  </si>
  <si>
    <t>Index January 2000 = 100</t>
  </si>
  <si>
    <t>1992-01-01 to 2012-07-01</t>
  </si>
  <si>
    <t>2012-09-25 8:18 AM CDT</t>
  </si>
  <si>
    <t>For more information regarding the index, please visit,</t>
  </si>
  <si>
    <t>http://www.standardandpoors.com/indices/sp-case-shiller-home-price-indices/en/us/?indexId=spusa-cashpidff--p-us----.</t>
  </si>
  <si>
    <t>Copyright, 2011, Standard &amp; Poor's Financial Services LLC. Reprinted</t>
  </si>
  <si>
    <t>with permission.</t>
  </si>
  <si>
    <t xml:space="preserve">Nominal </t>
  </si>
  <si>
    <t>Personal Consumption Expenditures Excluding Food and Energy (Chain-Type Price Index)</t>
  </si>
  <si>
    <t>PCEPILFE</t>
  </si>
  <si>
    <t>U.S. Department of Commerce: Bureau of Economic Analysis</t>
  </si>
  <si>
    <t>Personal Income and Outlays</t>
  </si>
  <si>
    <t>Index 2005=100</t>
  </si>
  <si>
    <t>2002-01-01 to 2012-07-01</t>
  </si>
  <si>
    <t>2012-09-28 8:02 AM CDT</t>
  </si>
  <si>
    <t>A Guide to the National Income and Product Accounts of the United</t>
  </si>
  <si>
    <t>States (NIPA) - (http://www.bea.gov/national/pdf/nipaguid.pdf)</t>
  </si>
  <si>
    <t>Inflation Rate</t>
  </si>
  <si>
    <t>Core Inflation Rate</t>
  </si>
  <si>
    <t>Understanding the CPI: Frequently Asked Questions -</t>
  </si>
  <si>
    <t>Handbook of Methods - (http://www.bls.gov/opub/hom/pdf/homch17.pdf)</t>
  </si>
  <si>
    <t>2012-09-14 9:23 AM CDT</t>
  </si>
  <si>
    <t>Index 1982-84=100</t>
  </si>
  <si>
    <t>Consumer Price Index</t>
  </si>
  <si>
    <t>CPIAUCSL</t>
  </si>
  <si>
    <t>Consumer Price Index for All Urban Consumers: All Items</t>
  </si>
  <si>
    <t>Nominal</t>
  </si>
  <si>
    <t>Real</t>
  </si>
  <si>
    <t>% chg</t>
  </si>
  <si>
    <t>CS10 Ind1</t>
  </si>
  <si>
    <t>30Yr Mort Ind1</t>
  </si>
  <si>
    <t>90 Day Tbill</t>
  </si>
  <si>
    <t>90 Day Tbill Ind1</t>
  </si>
  <si>
    <t>RealCS10 Ind1</t>
  </si>
  <si>
    <t>Real 30 Yr Mort</t>
  </si>
  <si>
    <t>Real 30Yr Mort Ind1</t>
  </si>
  <si>
    <t>10-Year Treasury Constant Maturity Rate</t>
  </si>
  <si>
    <t>DGS10</t>
  </si>
  <si>
    <t>1962-01-02 to 2012-10-01</t>
  </si>
  <si>
    <t>2012-10-02 3:22 PM CDT</t>
  </si>
  <si>
    <t>10 Yr Note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</si>
  <si>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</si>
  <si>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</si>
  <si>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</si>
  <si>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</si>
  <si>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</si>
  <si>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</si>
  <si>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</si>
  <si>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</si>
  <si>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</si>
  <si>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</si>
  <si>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</si>
  <si>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N/A</t>
  </si>
  <si>
    <t>10 Year Treasury Note</t>
  </si>
  <si>
    <t>3 Month Treasury Bill</t>
  </si>
  <si>
    <t>Case Shiller 10 Index</t>
  </si>
  <si>
    <t>3 Month Treasury Bill Index</t>
  </si>
  <si>
    <t>Personal Income</t>
  </si>
  <si>
    <t>PI</t>
  </si>
  <si>
    <t>Seasonally Adjusted Annual Rate</t>
  </si>
  <si>
    <t>Billions of Dollars</t>
  </si>
  <si>
    <t>2012-09-28 8:01 AM CDT</t>
  </si>
  <si>
    <t>PI Ind1</t>
  </si>
  <si>
    <t>Spread</t>
  </si>
  <si>
    <t>Probability of Recession</t>
  </si>
  <si>
    <t>CS10</t>
  </si>
  <si>
    <t>3-Month Treasury Constant Maturity Rate</t>
  </si>
  <si>
    <t>DGS3MO</t>
  </si>
  <si>
    <t>2002-01-04 to 2012-10-04</t>
  </si>
  <si>
    <t>2012-10-05 3:17 PM CDT</t>
  </si>
  <si>
    <t>6-Month Treasury Constant Maturity Rate</t>
  </si>
  <si>
    <t>DGS6MO</t>
  </si>
  <si>
    <t>2002-01-01 to 2012-10-04</t>
  </si>
  <si>
    <t>2012-10-05 3:20 PM CDT</t>
  </si>
  <si>
    <t>3-Month Treasury Bill: Contstant Maturity</t>
  </si>
  <si>
    <t>6-Month Treasury Bill: Constant Maturity</t>
  </si>
  <si>
    <t>3 Month Tbill Index to 1</t>
  </si>
  <si>
    <t>3 Month Treasury Bill Contstant Maturity</t>
  </si>
  <si>
    <t>Calculation</t>
  </si>
  <si>
    <t>Sum of Probability of Recession</t>
  </si>
  <si>
    <t>TBILL Actual</t>
  </si>
  <si>
    <t>TBILL FORWARD</t>
  </si>
  <si>
    <t xml:space="preserve">Actual </t>
  </si>
  <si>
    <t>Calc</t>
  </si>
  <si>
    <t>Mean</t>
  </si>
  <si>
    <t>Median</t>
  </si>
  <si>
    <t>Mode</t>
  </si>
  <si>
    <t>Kurtosis</t>
  </si>
  <si>
    <t>Skewness</t>
  </si>
  <si>
    <t>Range</t>
  </si>
  <si>
    <t>Minimum</t>
  </si>
  <si>
    <t>Maximum</t>
  </si>
  <si>
    <t>Count</t>
  </si>
  <si>
    <t>lnCS10</t>
  </si>
  <si>
    <t>lnCS10 Ind1</t>
  </si>
  <si>
    <t>∆(F-A)</t>
  </si>
  <si>
    <t>CPI Ind1</t>
  </si>
  <si>
    <t>S&amp;P/CS10 Ind1</t>
  </si>
  <si>
    <t>S&amp;P/CS 10 Index = 1.00</t>
  </si>
  <si>
    <t>CPI Index = 1.00</t>
  </si>
  <si>
    <t>Effective Federal Funds Rate</t>
  </si>
  <si>
    <t>DFF</t>
  </si>
  <si>
    <t>2002-07-01 to 2012-10-05</t>
  </si>
  <si>
    <t>2012-10-09 3:47 PM CDT</t>
  </si>
  <si>
    <t>Federal Funds Rate</t>
  </si>
  <si>
    <t>3 Month T Bill</t>
  </si>
  <si>
    <t>as of 7/3/2006</t>
  </si>
  <si>
    <t>as of 3/30/2007</t>
  </si>
  <si>
    <t>as of 7/1/2005</t>
  </si>
  <si>
    <t>3 Month Treasury Forward</t>
  </si>
  <si>
    <t>1 Yr Treasury Bill</t>
  </si>
  <si>
    <t>1 Yr Treasury Forward</t>
  </si>
  <si>
    <t>3MTBill</t>
  </si>
  <si>
    <t>3MTBill Ind1</t>
  </si>
  <si>
    <t>Sum of 3MTBill</t>
  </si>
  <si>
    <t>30Yr Mort</t>
  </si>
  <si>
    <t>Sum of 30Yr Mort</t>
  </si>
  <si>
    <t>Column1</t>
  </si>
  <si>
    <t>Standard Error</t>
  </si>
  <si>
    <t>Standard Deviation</t>
  </si>
  <si>
    <t>Sample Variance</t>
  </si>
  <si>
    <t>Observations</t>
  </si>
  <si>
    <t>lnSPCS10</t>
  </si>
  <si>
    <t>Model 1</t>
  </si>
  <si>
    <t>Model 2</t>
  </si>
  <si>
    <t>Model 3</t>
  </si>
  <si>
    <r>
      <t>β</t>
    </r>
    <r>
      <rPr>
        <vertAlign val="subscript"/>
        <sz val="12"/>
        <color theme="1"/>
        <rFont val="Times New Roman"/>
        <family val="1"/>
      </rPr>
      <t>1</t>
    </r>
  </si>
  <si>
    <t>Pr &gt; |t|</t>
  </si>
  <si>
    <r>
      <t>β</t>
    </r>
    <r>
      <rPr>
        <vertAlign val="subscript"/>
        <sz val="12"/>
        <color theme="1"/>
        <rFont val="Times New Roman"/>
        <family val="1"/>
      </rPr>
      <t xml:space="preserve">0 </t>
    </r>
  </si>
  <si>
    <t>Root MSE</t>
  </si>
  <si>
    <t>R-Square</t>
  </si>
  <si>
    <t>&lt;0.0001</t>
  </si>
  <si>
    <t>Model3</t>
  </si>
  <si>
    <t>Spread for 3MTBILL</t>
  </si>
  <si>
    <t>Spread for 1YrTBILL</t>
  </si>
  <si>
    <t>Sum of CPI Ind1</t>
  </si>
  <si>
    <t>3MTBILL Actual</t>
  </si>
  <si>
    <t>3MTBILL Implied</t>
  </si>
  <si>
    <t>1YrTBILL Actual</t>
  </si>
  <si>
    <t>1YrTBILL Implied</t>
  </si>
  <si>
    <t>3MTBillActual</t>
  </si>
  <si>
    <t>3MTBillImplied</t>
  </si>
  <si>
    <t>1YrTBillActual</t>
  </si>
  <si>
    <t>1YrTBillImplied</t>
  </si>
  <si>
    <t>2 Yr Treasury Note</t>
  </si>
  <si>
    <t>2YrTBillActual</t>
  </si>
  <si>
    <t>3 Month Treasury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</si>
</sst>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yyyy\-mm\-dd"/>
    <numFmt numFmtId="166" formatCode="0.0"/>
    <numFmt numFmtId="167" formatCode="0.0000"/>
    <numFmt numFmtId="168" formatCode="0.0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8" fillId="0" borderId="0"/>
    <xf numFmtId="43" fontId="8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5">
    <xf numFmtId="0" fontId="0" fillId="0" borderId="0" xfId="0"/>
    <xf numFmtId="14" fontId="0" fillId="0" borderId="0" xfId="0" applyNumberFormat="1"/>
    <xf numFmtId="0" fontId="3" fillId="0" borderId="0" xfId="1" applyFont="1" applyAlignment="1">
      <alignment horizontal="centerContinuous" wrapText="1"/>
    </xf>
    <xf numFmtId="0" fontId="2" fillId="0" borderId="0" xfId="1" applyAlignment="1">
      <alignment horizontal="centerContinuous"/>
    </xf>
    <xf numFmtId="0" fontId="4" fillId="0" borderId="0" xfId="2" applyFont="1" applyFill="1" applyAlignment="1">
      <alignment horizontal="centerContinuous"/>
    </xf>
    <xf numFmtId="0" fontId="2" fillId="0" borderId="0" xfId="2"/>
    <xf numFmtId="0" fontId="7" fillId="0" borderId="1" xfId="1" applyFont="1" applyBorder="1"/>
    <xf numFmtId="0" fontId="9" fillId="0" borderId="1" xfId="3" applyFont="1" applyBorder="1"/>
    <xf numFmtId="0" fontId="3" fillId="0" borderId="1" xfId="3" applyFont="1" applyFill="1" applyBorder="1"/>
    <xf numFmtId="0" fontId="3" fillId="0" borderId="2" xfId="1" applyFont="1" applyBorder="1" applyAlignment="1">
      <alignment horizontal="center" vertical="top"/>
    </xf>
    <xf numFmtId="0" fontId="9" fillId="0" borderId="1" xfId="1" applyFont="1" applyBorder="1" applyAlignment="1">
      <alignment horizontal="center" vertical="top" wrapText="1"/>
    </xf>
    <xf numFmtId="0" fontId="2" fillId="0" borderId="0" xfId="2" applyAlignment="1">
      <alignment vertical="top"/>
    </xf>
    <xf numFmtId="0" fontId="3" fillId="0" borderId="0" xfId="1" applyFont="1" applyBorder="1" applyAlignment="1">
      <alignment horizontal="center" vertical="top"/>
    </xf>
    <xf numFmtId="0" fontId="9" fillId="0" borderId="0" xfId="1" applyFont="1" applyBorder="1" applyAlignment="1">
      <alignment horizontal="center" vertical="top" wrapText="1"/>
    </xf>
    <xf numFmtId="14" fontId="4" fillId="0" borderId="0" xfId="1" applyNumberFormat="1" applyFont="1" applyAlignment="1">
      <alignment horizontal="center"/>
    </xf>
    <xf numFmtId="39" fontId="2" fillId="0" borderId="0" xfId="4" applyNumberFormat="1" applyFont="1" applyAlignment="1">
      <alignment horizontal="center"/>
    </xf>
    <xf numFmtId="0" fontId="7" fillId="0" borderId="0" xfId="1" applyFont="1"/>
    <xf numFmtId="0" fontId="2" fillId="0" borderId="0" xfId="1"/>
    <xf numFmtId="0" fontId="4" fillId="0" borderId="0" xfId="2" applyFont="1" applyFill="1"/>
    <xf numFmtId="4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12" applyNumberFormat="1" applyFont="1" applyFill="1" applyBorder="1" applyAlignment="1" applyProtection="1">
      <alignment horizontal="left"/>
    </xf>
    <xf numFmtId="0" fontId="2" fillId="0" borderId="0" xfId="12"/>
    <xf numFmtId="165" fontId="2" fillId="0" borderId="0" xfId="12" applyNumberFormat="1" applyFont="1" applyFill="1" applyBorder="1" applyAlignment="1" applyProtection="1"/>
    <xf numFmtId="2" fontId="2" fillId="0" borderId="0" xfId="12" applyNumberFormat="1" applyFont="1" applyFill="1" applyBorder="1" applyAlignment="1" applyProtection="1"/>
    <xf numFmtId="2" fontId="2" fillId="0" borderId="0" xfId="12" applyNumberFormat="1" applyFont="1" applyFill="1" applyBorder="1" applyAlignment="1" applyProtection="1">
      <alignment horizontal="left"/>
    </xf>
    <xf numFmtId="2" fontId="2" fillId="0" borderId="0" xfId="12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2" fillId="0" borderId="0" xfId="12" applyNumberFormat="1" applyFont="1" applyFill="1" applyBorder="1" applyAlignment="1" applyProtection="1"/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Alignment="1"/>
    <xf numFmtId="0" fontId="2" fillId="0" borderId="0" xfId="12" applyNumberFormat="1" applyFont="1" applyFill="1" applyBorder="1" applyAlignment="1" applyProtection="1">
      <alignment horizontal="right"/>
    </xf>
    <xf numFmtId="2" fontId="11" fillId="0" borderId="3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167" fontId="0" fillId="2" borderId="0" xfId="0" applyNumberFormat="1" applyFill="1"/>
    <xf numFmtId="43" fontId="0" fillId="3" borderId="0" xfId="0" applyNumberFormat="1" applyFill="1"/>
    <xf numFmtId="167" fontId="0" fillId="3" borderId="0" xfId="0" applyNumberFormat="1" applyFill="1"/>
    <xf numFmtId="41" fontId="0" fillId="0" borderId="0" xfId="0" applyNumberFormat="1"/>
    <xf numFmtId="167" fontId="0" fillId="2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2" fillId="0" borderId="0" xfId="12" applyNumberFormat="1" applyFont="1" applyFill="1" applyBorder="1" applyAlignment="1" applyProtection="1">
      <alignment horizontal="left"/>
    </xf>
    <xf numFmtId="14" fontId="2" fillId="0" borderId="0" xfId="12" applyNumberFormat="1"/>
    <xf numFmtId="14" fontId="2" fillId="0" borderId="0" xfId="12" applyNumberFormat="1" applyFont="1" applyFill="1" applyBorder="1" applyAlignment="1" applyProtection="1"/>
    <xf numFmtId="168" fontId="2" fillId="0" borderId="0" xfId="12" applyNumberFormat="1" applyFont="1" applyFill="1" applyBorder="1" applyAlignment="1" applyProtection="1"/>
    <xf numFmtId="43" fontId="2" fillId="0" borderId="0" xfId="12" applyNumberFormat="1"/>
    <xf numFmtId="43" fontId="2" fillId="0" borderId="0" xfId="12" applyNumberFormat="1" applyFont="1" applyFill="1" applyBorder="1" applyAlignment="1" applyProtection="1">
      <alignment horizontal="left"/>
    </xf>
    <xf numFmtId="43" fontId="2" fillId="0" borderId="0" xfId="12" applyNumberFormat="1" applyFont="1" applyFill="1" applyBorder="1" applyAlignment="1" applyProtecti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43" fontId="0" fillId="2" borderId="0" xfId="0" applyNumberFormat="1" applyFill="1"/>
    <xf numFmtId="10" fontId="0" fillId="0" borderId="0" xfId="0" applyNumberFormat="1"/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/>
    <xf numFmtId="169" fontId="0" fillId="0" borderId="0" xfId="0" applyNumberFormat="1"/>
    <xf numFmtId="43" fontId="0" fillId="0" borderId="0" xfId="0" applyNumberFormat="1" applyAlignment="1">
      <alignment horizontal="center"/>
    </xf>
    <xf numFmtId="43" fontId="0" fillId="2" borderId="0" xfId="0" applyNumberFormat="1" applyFill="1" applyAlignment="1">
      <alignment horizontal="center"/>
    </xf>
    <xf numFmtId="43" fontId="0" fillId="3" borderId="0" xfId="0" applyNumberFormat="1" applyFill="1" applyAlignment="1">
      <alignment horizontal="center"/>
    </xf>
    <xf numFmtId="43" fontId="0" fillId="4" borderId="0" xfId="0" applyNumberFormat="1" applyFill="1"/>
    <xf numFmtId="14" fontId="0" fillId="4" borderId="0" xfId="0" applyNumberFormat="1" applyFill="1"/>
    <xf numFmtId="0" fontId="0" fillId="0" borderId="0" xfId="0" applyFill="1" applyBorder="1" applyAlignment="1"/>
    <xf numFmtId="0" fontId="0" fillId="0" borderId="7" xfId="0" applyFill="1" applyBorder="1" applyAlignment="1"/>
    <xf numFmtId="0" fontId="14" fillId="0" borderId="8" xfId="0" applyFont="1" applyFill="1" applyBorder="1" applyAlignment="1">
      <alignment horizontal="centerContinuous"/>
    </xf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7" fontId="15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17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5" fillId="0" borderId="0" xfId="1" applyFont="1" applyAlignment="1">
      <alignment horizontal="center" vertical="top" wrapText="1"/>
    </xf>
    <xf numFmtId="2" fontId="2" fillId="0" borderId="0" xfId="12" applyNumberFormat="1" applyFont="1" applyFill="1" applyBorder="1" applyAlignment="1" applyProtection="1">
      <alignment horizontal="center"/>
    </xf>
    <xf numFmtId="43" fontId="2" fillId="0" borderId="0" xfId="12" applyNumberFormat="1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3">
    <cellStyle name="Comma 2" xfId="4"/>
    <cellStyle name="Normal" xfId="0" builtinId="0"/>
    <cellStyle name="Normal 2" xfId="3"/>
    <cellStyle name="Normal 3" xfId="5"/>
    <cellStyle name="Normal 3 2" xfId="6"/>
    <cellStyle name="Normal 4" xfId="7"/>
    <cellStyle name="Normal 5" xfId="8"/>
    <cellStyle name="Normal 6" xfId="9"/>
    <cellStyle name="Normal 7" xfId="12"/>
    <cellStyle name="Normal_Book1" xfId="1"/>
    <cellStyle name="Normal_monthly sa and nsa" xfId="2"/>
    <cellStyle name="Percent 2" xfId="10"/>
    <cellStyle name="Percent 2 2" xfId="11"/>
  </cellStyles>
  <dxfs count="22">
    <dxf>
      <numFmt numFmtId="167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.00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pivotCacheDefinition" Target="pivotCache/pivotCacheDefinition5.xml"/><Relationship Id="rId50" Type="http://schemas.openxmlformats.org/officeDocument/2006/relationships/pivotCacheDefinition" Target="pivotCache/pivotCacheDefinition8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3.xml"/><Relationship Id="rId53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7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2.xml"/><Relationship Id="rId52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1.xml"/><Relationship Id="rId48" Type="http://schemas.openxmlformats.org/officeDocument/2006/relationships/pivotCacheDefinition" Target="pivotCache/pivotCacheDefinition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Data.xlsx]Sheet11!PivotTable3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Sum of 30Yr Mort</c:v>
                </c:pt>
              </c:strCache>
            </c:strRef>
          </c:tx>
          <c:marker>
            <c:symbol val="none"/>
          </c:marker>
          <c:cat>
            <c:strRef>
              <c:f>Sheet11!$A$2:$A$123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Sheet11!$B$2:$B$123</c:f>
              <c:numCache>
                <c:formatCode>General</c:formatCode>
                <c:ptCount val="121"/>
                <c:pt idx="0">
                  <c:v>6.49</c:v>
                </c:pt>
                <c:pt idx="1">
                  <c:v>6.29</c:v>
                </c:pt>
                <c:pt idx="2">
                  <c:v>6.09</c:v>
                </c:pt>
                <c:pt idx="3">
                  <c:v>6.11</c:v>
                </c:pt>
                <c:pt idx="4">
                  <c:v>6.07</c:v>
                </c:pt>
                <c:pt idx="5">
                  <c:v>6.05</c:v>
                </c:pt>
                <c:pt idx="6">
                  <c:v>5.92</c:v>
                </c:pt>
                <c:pt idx="7">
                  <c:v>5.84</c:v>
                </c:pt>
                <c:pt idx="8">
                  <c:v>5.75</c:v>
                </c:pt>
                <c:pt idx="9">
                  <c:v>5.8100000000000005</c:v>
                </c:pt>
                <c:pt idx="10">
                  <c:v>5.48</c:v>
                </c:pt>
                <c:pt idx="11">
                  <c:v>5.23</c:v>
                </c:pt>
                <c:pt idx="12">
                  <c:v>5.63</c:v>
                </c:pt>
                <c:pt idx="13">
                  <c:v>6.26</c:v>
                </c:pt>
                <c:pt idx="14">
                  <c:v>6.15</c:v>
                </c:pt>
                <c:pt idx="15">
                  <c:v>5.95</c:v>
                </c:pt>
                <c:pt idx="16">
                  <c:v>5.93</c:v>
                </c:pt>
                <c:pt idx="17">
                  <c:v>5.88</c:v>
                </c:pt>
                <c:pt idx="18">
                  <c:v>5.74</c:v>
                </c:pt>
                <c:pt idx="19">
                  <c:v>5.64</c:v>
                </c:pt>
                <c:pt idx="20">
                  <c:v>5.45</c:v>
                </c:pt>
                <c:pt idx="21">
                  <c:v>5.83</c:v>
                </c:pt>
                <c:pt idx="22">
                  <c:v>6.27</c:v>
                </c:pt>
                <c:pt idx="23">
                  <c:v>6.29</c:v>
                </c:pt>
                <c:pt idx="24">
                  <c:v>6.06</c:v>
                </c:pt>
                <c:pt idx="25">
                  <c:v>5.87</c:v>
                </c:pt>
                <c:pt idx="26">
                  <c:v>5.75</c:v>
                </c:pt>
                <c:pt idx="27">
                  <c:v>5.72</c:v>
                </c:pt>
                <c:pt idx="28">
                  <c:v>5.73</c:v>
                </c:pt>
                <c:pt idx="29">
                  <c:v>5.75</c:v>
                </c:pt>
                <c:pt idx="30">
                  <c:v>5.71</c:v>
                </c:pt>
                <c:pt idx="31">
                  <c:v>5.63</c:v>
                </c:pt>
                <c:pt idx="32">
                  <c:v>5.93</c:v>
                </c:pt>
                <c:pt idx="33">
                  <c:v>5.86</c:v>
                </c:pt>
                <c:pt idx="34">
                  <c:v>5.72</c:v>
                </c:pt>
                <c:pt idx="35">
                  <c:v>5.58</c:v>
                </c:pt>
                <c:pt idx="36">
                  <c:v>5.7</c:v>
                </c:pt>
                <c:pt idx="37">
                  <c:v>5.82</c:v>
                </c:pt>
                <c:pt idx="38">
                  <c:v>5.77</c:v>
                </c:pt>
                <c:pt idx="39">
                  <c:v>6.07</c:v>
                </c:pt>
                <c:pt idx="40">
                  <c:v>6.33</c:v>
                </c:pt>
                <c:pt idx="41">
                  <c:v>6.27</c:v>
                </c:pt>
                <c:pt idx="42">
                  <c:v>6.15</c:v>
                </c:pt>
                <c:pt idx="43">
                  <c:v>6.25</c:v>
                </c:pt>
                <c:pt idx="44">
                  <c:v>6.32</c:v>
                </c:pt>
                <c:pt idx="45">
                  <c:v>6.51</c:v>
                </c:pt>
                <c:pt idx="46">
                  <c:v>6.6</c:v>
                </c:pt>
                <c:pt idx="47">
                  <c:v>6.68</c:v>
                </c:pt>
                <c:pt idx="48">
                  <c:v>6.76</c:v>
                </c:pt>
                <c:pt idx="49">
                  <c:v>6.52</c:v>
                </c:pt>
                <c:pt idx="50">
                  <c:v>6.4</c:v>
                </c:pt>
                <c:pt idx="51">
                  <c:v>6.36</c:v>
                </c:pt>
                <c:pt idx="52">
                  <c:v>6.24</c:v>
                </c:pt>
                <c:pt idx="53">
                  <c:v>6.14</c:v>
                </c:pt>
                <c:pt idx="54">
                  <c:v>6.22</c:v>
                </c:pt>
                <c:pt idx="55">
                  <c:v>6.29</c:v>
                </c:pt>
                <c:pt idx="56">
                  <c:v>6.16</c:v>
                </c:pt>
                <c:pt idx="57">
                  <c:v>6.18</c:v>
                </c:pt>
                <c:pt idx="58">
                  <c:v>6.26</c:v>
                </c:pt>
                <c:pt idx="59">
                  <c:v>6.66</c:v>
                </c:pt>
                <c:pt idx="60">
                  <c:v>6.7</c:v>
                </c:pt>
                <c:pt idx="61">
                  <c:v>6.57</c:v>
                </c:pt>
                <c:pt idx="62">
                  <c:v>6.38</c:v>
                </c:pt>
                <c:pt idx="63">
                  <c:v>6.38</c:v>
                </c:pt>
                <c:pt idx="64">
                  <c:v>6.21</c:v>
                </c:pt>
                <c:pt idx="65">
                  <c:v>6.1</c:v>
                </c:pt>
                <c:pt idx="66">
                  <c:v>5.76</c:v>
                </c:pt>
                <c:pt idx="67">
                  <c:v>5.92</c:v>
                </c:pt>
                <c:pt idx="68">
                  <c:v>5.97</c:v>
                </c:pt>
                <c:pt idx="69">
                  <c:v>5.92</c:v>
                </c:pt>
                <c:pt idx="70">
                  <c:v>6.04</c:v>
                </c:pt>
                <c:pt idx="71">
                  <c:v>6.32</c:v>
                </c:pt>
                <c:pt idx="72">
                  <c:v>6.43</c:v>
                </c:pt>
                <c:pt idx="73">
                  <c:v>6.48</c:v>
                </c:pt>
                <c:pt idx="74">
                  <c:v>6.04</c:v>
                </c:pt>
                <c:pt idx="75">
                  <c:v>6.2</c:v>
                </c:pt>
                <c:pt idx="76">
                  <c:v>6.09</c:v>
                </c:pt>
                <c:pt idx="77">
                  <c:v>5.33</c:v>
                </c:pt>
                <c:pt idx="78">
                  <c:v>5.0599999999999996</c:v>
                </c:pt>
                <c:pt idx="79">
                  <c:v>5.13</c:v>
                </c:pt>
                <c:pt idx="80">
                  <c:v>5</c:v>
                </c:pt>
                <c:pt idx="81">
                  <c:v>4.8100000000000005</c:v>
                </c:pt>
                <c:pt idx="82">
                  <c:v>4.8600000000000003</c:v>
                </c:pt>
                <c:pt idx="83">
                  <c:v>5.42</c:v>
                </c:pt>
                <c:pt idx="84">
                  <c:v>5.22</c:v>
                </c:pt>
                <c:pt idx="85">
                  <c:v>5.19</c:v>
                </c:pt>
                <c:pt idx="86">
                  <c:v>5.0599999999999996</c:v>
                </c:pt>
                <c:pt idx="87">
                  <c:v>4.95</c:v>
                </c:pt>
                <c:pt idx="88">
                  <c:v>4.88</c:v>
                </c:pt>
                <c:pt idx="89">
                  <c:v>4.93</c:v>
                </c:pt>
                <c:pt idx="90">
                  <c:v>5.03</c:v>
                </c:pt>
                <c:pt idx="91">
                  <c:v>4.99</c:v>
                </c:pt>
                <c:pt idx="92">
                  <c:v>4.97</c:v>
                </c:pt>
                <c:pt idx="93">
                  <c:v>5.0999999999999996</c:v>
                </c:pt>
                <c:pt idx="94">
                  <c:v>4.8899999999999997</c:v>
                </c:pt>
                <c:pt idx="95">
                  <c:v>4.74</c:v>
                </c:pt>
                <c:pt idx="96">
                  <c:v>4.5599999999999996</c:v>
                </c:pt>
                <c:pt idx="97">
                  <c:v>4.43</c:v>
                </c:pt>
                <c:pt idx="98">
                  <c:v>4.3499999999999996</c:v>
                </c:pt>
                <c:pt idx="99">
                  <c:v>4.2300000000000004</c:v>
                </c:pt>
                <c:pt idx="100">
                  <c:v>4.3</c:v>
                </c:pt>
                <c:pt idx="101">
                  <c:v>4.71</c:v>
                </c:pt>
                <c:pt idx="102">
                  <c:v>4.76</c:v>
                </c:pt>
                <c:pt idx="103">
                  <c:v>4.95</c:v>
                </c:pt>
                <c:pt idx="104">
                  <c:v>4.84</c:v>
                </c:pt>
                <c:pt idx="105">
                  <c:v>4.84</c:v>
                </c:pt>
                <c:pt idx="106">
                  <c:v>4.6399999999999997</c:v>
                </c:pt>
                <c:pt idx="107">
                  <c:v>4.51</c:v>
                </c:pt>
                <c:pt idx="108">
                  <c:v>4.55</c:v>
                </c:pt>
                <c:pt idx="109">
                  <c:v>4.2699999999999996</c:v>
                </c:pt>
                <c:pt idx="110">
                  <c:v>4.1100000000000003</c:v>
                </c:pt>
                <c:pt idx="111">
                  <c:v>4.07</c:v>
                </c:pt>
                <c:pt idx="112">
                  <c:v>3.99</c:v>
                </c:pt>
                <c:pt idx="113">
                  <c:v>3.96</c:v>
                </c:pt>
                <c:pt idx="114">
                  <c:v>3.92</c:v>
                </c:pt>
                <c:pt idx="115">
                  <c:v>3.89</c:v>
                </c:pt>
                <c:pt idx="116">
                  <c:v>3.95</c:v>
                </c:pt>
                <c:pt idx="117">
                  <c:v>3.91</c:v>
                </c:pt>
                <c:pt idx="118">
                  <c:v>3.8</c:v>
                </c:pt>
                <c:pt idx="119">
                  <c:v>3.68</c:v>
                </c:pt>
                <c:pt idx="120">
                  <c:v>3.55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Sum of 3MTBill</c:v>
                </c:pt>
              </c:strCache>
            </c:strRef>
          </c:tx>
          <c:marker>
            <c:symbol val="none"/>
          </c:marker>
          <c:cat>
            <c:strRef>
              <c:f>Sheet11!$A$2:$A$123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Sheet11!$C$2:$C$123</c:f>
              <c:numCache>
                <c:formatCode>General</c:formatCode>
                <c:ptCount val="121"/>
                <c:pt idx="0">
                  <c:v>1.71</c:v>
                </c:pt>
                <c:pt idx="1">
                  <c:v>1.65</c:v>
                </c:pt>
                <c:pt idx="2">
                  <c:v>1.66</c:v>
                </c:pt>
                <c:pt idx="3">
                  <c:v>1.61</c:v>
                </c:pt>
                <c:pt idx="4">
                  <c:v>1.25</c:v>
                </c:pt>
                <c:pt idx="5">
                  <c:v>1.21</c:v>
                </c:pt>
                <c:pt idx="6">
                  <c:v>1.19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1.0900000000000001</c:v>
                </c:pt>
                <c:pt idx="11">
                  <c:v>0.94</c:v>
                </c:pt>
                <c:pt idx="12">
                  <c:v>0.92</c:v>
                </c:pt>
                <c:pt idx="13">
                  <c:v>0.97</c:v>
                </c:pt>
                <c:pt idx="14">
                  <c:v>0.96</c:v>
                </c:pt>
                <c:pt idx="15">
                  <c:v>0.94</c:v>
                </c:pt>
                <c:pt idx="16">
                  <c:v>0.95</c:v>
                </c:pt>
                <c:pt idx="17">
                  <c:v>0.91</c:v>
                </c:pt>
                <c:pt idx="18">
                  <c:v>0.9</c:v>
                </c:pt>
                <c:pt idx="19">
                  <c:v>0.94</c:v>
                </c:pt>
                <c:pt idx="20">
                  <c:v>0.95</c:v>
                </c:pt>
                <c:pt idx="21">
                  <c:v>0.96</c:v>
                </c:pt>
                <c:pt idx="22">
                  <c:v>1.04</c:v>
                </c:pt>
                <c:pt idx="23">
                  <c:v>1.29</c:v>
                </c:pt>
                <c:pt idx="24">
                  <c:v>1.36</c:v>
                </c:pt>
                <c:pt idx="25">
                  <c:v>1.5</c:v>
                </c:pt>
                <c:pt idx="26">
                  <c:v>1.68</c:v>
                </c:pt>
                <c:pt idx="27">
                  <c:v>1.79</c:v>
                </c:pt>
                <c:pt idx="28">
                  <c:v>2.11</c:v>
                </c:pt>
                <c:pt idx="29">
                  <c:v>2.2200000000000002</c:v>
                </c:pt>
                <c:pt idx="30">
                  <c:v>2.37</c:v>
                </c:pt>
                <c:pt idx="31">
                  <c:v>2.58</c:v>
                </c:pt>
                <c:pt idx="32">
                  <c:v>2.8</c:v>
                </c:pt>
                <c:pt idx="33">
                  <c:v>2.84</c:v>
                </c:pt>
                <c:pt idx="34">
                  <c:v>2.9</c:v>
                </c:pt>
                <c:pt idx="35">
                  <c:v>3.04</c:v>
                </c:pt>
                <c:pt idx="36">
                  <c:v>3.29</c:v>
                </c:pt>
                <c:pt idx="37">
                  <c:v>3.52</c:v>
                </c:pt>
                <c:pt idx="38">
                  <c:v>3.49</c:v>
                </c:pt>
                <c:pt idx="39">
                  <c:v>3.79</c:v>
                </c:pt>
                <c:pt idx="40">
                  <c:v>3.97</c:v>
                </c:pt>
                <c:pt idx="41">
                  <c:v>3.97</c:v>
                </c:pt>
                <c:pt idx="42">
                  <c:v>4.34</c:v>
                </c:pt>
                <c:pt idx="43">
                  <c:v>4.54</c:v>
                </c:pt>
                <c:pt idx="44">
                  <c:v>4.63</c:v>
                </c:pt>
                <c:pt idx="45">
                  <c:v>4.72</c:v>
                </c:pt>
                <c:pt idx="46">
                  <c:v>4.84</c:v>
                </c:pt>
                <c:pt idx="47">
                  <c:v>4.92</c:v>
                </c:pt>
                <c:pt idx="48">
                  <c:v>5.08</c:v>
                </c:pt>
                <c:pt idx="49">
                  <c:v>5.09</c:v>
                </c:pt>
                <c:pt idx="50">
                  <c:v>4.93</c:v>
                </c:pt>
                <c:pt idx="51">
                  <c:v>5.05</c:v>
                </c:pt>
                <c:pt idx="52">
                  <c:v>5.07</c:v>
                </c:pt>
                <c:pt idx="53">
                  <c:v>4.97</c:v>
                </c:pt>
                <c:pt idx="54">
                  <c:v>5.1100000000000003</c:v>
                </c:pt>
                <c:pt idx="55">
                  <c:v>5.16</c:v>
                </c:pt>
                <c:pt idx="56">
                  <c:v>5.08</c:v>
                </c:pt>
                <c:pt idx="57">
                  <c:v>5.01</c:v>
                </c:pt>
                <c:pt idx="58">
                  <c:v>4.87</c:v>
                </c:pt>
                <c:pt idx="59">
                  <c:v>4.74</c:v>
                </c:pt>
                <c:pt idx="60">
                  <c:v>4.96</c:v>
                </c:pt>
                <c:pt idx="61">
                  <c:v>4.32</c:v>
                </c:pt>
                <c:pt idx="62">
                  <c:v>3.99</c:v>
                </c:pt>
                <c:pt idx="63">
                  <c:v>4</c:v>
                </c:pt>
                <c:pt idx="64">
                  <c:v>3.35</c:v>
                </c:pt>
                <c:pt idx="65">
                  <c:v>3.07</c:v>
                </c:pt>
                <c:pt idx="66">
                  <c:v>2.82</c:v>
                </c:pt>
                <c:pt idx="67">
                  <c:v>2.17</c:v>
                </c:pt>
                <c:pt idx="68">
                  <c:v>1.28</c:v>
                </c:pt>
                <c:pt idx="69">
                  <c:v>1.31</c:v>
                </c:pt>
                <c:pt idx="70">
                  <c:v>1.76</c:v>
                </c:pt>
                <c:pt idx="71">
                  <c:v>1.89</c:v>
                </c:pt>
                <c:pt idx="72">
                  <c:v>1.66</c:v>
                </c:pt>
                <c:pt idx="73">
                  <c:v>1.75</c:v>
                </c:pt>
                <c:pt idx="74">
                  <c:v>1.1499999999999999</c:v>
                </c:pt>
                <c:pt idx="75">
                  <c:v>0.69</c:v>
                </c:pt>
                <c:pt idx="76">
                  <c:v>0.19</c:v>
                </c:pt>
                <c:pt idx="77">
                  <c:v>0.03</c:v>
                </c:pt>
                <c:pt idx="78">
                  <c:v>0.13</c:v>
                </c:pt>
                <c:pt idx="79">
                  <c:v>0.3</c:v>
                </c:pt>
                <c:pt idx="80">
                  <c:v>0.22</c:v>
                </c:pt>
                <c:pt idx="81">
                  <c:v>0.16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0.12</c:v>
                </c:pt>
                <c:pt idx="87">
                  <c:v>7.0000000000000007E-2</c:v>
                </c:pt>
                <c:pt idx="88">
                  <c:v>0.05</c:v>
                </c:pt>
                <c:pt idx="89">
                  <c:v>0.05</c:v>
                </c:pt>
                <c:pt idx="90">
                  <c:v>0.06</c:v>
                </c:pt>
                <c:pt idx="91">
                  <c:v>0.11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0.12</c:v>
                </c:pt>
                <c:pt idx="96">
                  <c:v>0.16</c:v>
                </c:pt>
                <c:pt idx="97">
                  <c:v>0.16</c:v>
                </c:pt>
                <c:pt idx="98">
                  <c:v>0.15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0.13</c:v>
                </c:pt>
                <c:pt idx="104">
                  <c:v>0.1</c:v>
                </c:pt>
                <c:pt idx="105">
                  <c:v>0.06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71840"/>
        <c:axId val="407581824"/>
      </c:lineChart>
      <c:catAx>
        <c:axId val="4075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581824"/>
        <c:crosses val="autoZero"/>
        <c:auto val="1"/>
        <c:lblAlgn val="ctr"/>
        <c:lblOffset val="100"/>
        <c:noMultiLvlLbl val="0"/>
      </c:catAx>
      <c:valAx>
        <c:axId val="4075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5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3.3a!PivotTable1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1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Year Tresury Bill Rate: Actual vs Implied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3.3a'!$B$1</c:f>
              <c:strCache>
                <c:ptCount val="1"/>
                <c:pt idx="0">
                  <c:v>1YrTBILL Actual</c:v>
                </c:pt>
              </c:strCache>
            </c:strRef>
          </c:tx>
          <c:marker>
            <c:symbol val="none"/>
          </c:marker>
          <c:cat>
            <c:strRef>
              <c:f>'Figure 3.3a'!$A$2:$A$123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3.3a'!$B$2:$B$123</c:f>
              <c:numCache>
                <c:formatCode>General</c:formatCode>
                <c:ptCount val="121"/>
                <c:pt idx="0">
                  <c:v>1.96</c:v>
                </c:pt>
                <c:pt idx="1">
                  <c:v>1.76</c:v>
                </c:pt>
                <c:pt idx="2">
                  <c:v>1.72</c:v>
                </c:pt>
                <c:pt idx="3">
                  <c:v>1.65</c:v>
                </c:pt>
                <c:pt idx="4">
                  <c:v>1.49</c:v>
                </c:pt>
                <c:pt idx="5">
                  <c:v>1.45</c:v>
                </c:pt>
                <c:pt idx="6">
                  <c:v>1.36</c:v>
                </c:pt>
                <c:pt idx="7">
                  <c:v>1.3</c:v>
                </c:pt>
                <c:pt idx="8">
                  <c:v>1.24</c:v>
                </c:pt>
                <c:pt idx="9">
                  <c:v>1.27</c:v>
                </c:pt>
                <c:pt idx="10">
                  <c:v>1.18</c:v>
                </c:pt>
                <c:pt idx="11">
                  <c:v>1.01</c:v>
                </c:pt>
                <c:pt idx="12">
                  <c:v>1.1200000000000001</c:v>
                </c:pt>
                <c:pt idx="13">
                  <c:v>1.31</c:v>
                </c:pt>
                <c:pt idx="14">
                  <c:v>1.24</c:v>
                </c:pt>
                <c:pt idx="15">
                  <c:v>1.25</c:v>
                </c:pt>
                <c:pt idx="16">
                  <c:v>1.34</c:v>
                </c:pt>
                <c:pt idx="17">
                  <c:v>1.31</c:v>
                </c:pt>
                <c:pt idx="18">
                  <c:v>1.24</c:v>
                </c:pt>
                <c:pt idx="19">
                  <c:v>1.24</c:v>
                </c:pt>
                <c:pt idx="20">
                  <c:v>1.19</c:v>
                </c:pt>
                <c:pt idx="21">
                  <c:v>1.43</c:v>
                </c:pt>
                <c:pt idx="22">
                  <c:v>1.78</c:v>
                </c:pt>
                <c:pt idx="23">
                  <c:v>2.12</c:v>
                </c:pt>
                <c:pt idx="24">
                  <c:v>2.1</c:v>
                </c:pt>
                <c:pt idx="25">
                  <c:v>2.02</c:v>
                </c:pt>
                <c:pt idx="26">
                  <c:v>2.12</c:v>
                </c:pt>
                <c:pt idx="27">
                  <c:v>2.23</c:v>
                </c:pt>
                <c:pt idx="28">
                  <c:v>2.5</c:v>
                </c:pt>
                <c:pt idx="29">
                  <c:v>2.67</c:v>
                </c:pt>
                <c:pt idx="30">
                  <c:v>2.86</c:v>
                </c:pt>
                <c:pt idx="31">
                  <c:v>3.03</c:v>
                </c:pt>
                <c:pt idx="32">
                  <c:v>3.3</c:v>
                </c:pt>
                <c:pt idx="33">
                  <c:v>3.32</c:v>
                </c:pt>
                <c:pt idx="34">
                  <c:v>3.33</c:v>
                </c:pt>
                <c:pt idx="35">
                  <c:v>3.36</c:v>
                </c:pt>
                <c:pt idx="36">
                  <c:v>3.64</c:v>
                </c:pt>
                <c:pt idx="37">
                  <c:v>3.87</c:v>
                </c:pt>
                <c:pt idx="38">
                  <c:v>3.85</c:v>
                </c:pt>
                <c:pt idx="39">
                  <c:v>4.18</c:v>
                </c:pt>
                <c:pt idx="40">
                  <c:v>4.33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4.9000000000000004</c:v>
                </c:pt>
                <c:pt idx="46">
                  <c:v>5</c:v>
                </c:pt>
                <c:pt idx="47">
                  <c:v>5.16</c:v>
                </c:pt>
                <c:pt idx="48">
                  <c:v>5.22</c:v>
                </c:pt>
                <c:pt idx="49">
                  <c:v>5.08</c:v>
                </c:pt>
                <c:pt idx="50">
                  <c:v>4.97</c:v>
                </c:pt>
                <c:pt idx="51">
                  <c:v>5.01</c:v>
                </c:pt>
                <c:pt idx="52">
                  <c:v>5.01</c:v>
                </c:pt>
                <c:pt idx="53">
                  <c:v>4.9400000000000004</c:v>
                </c:pt>
                <c:pt idx="54">
                  <c:v>5.0599999999999996</c:v>
                </c:pt>
                <c:pt idx="55">
                  <c:v>5.05</c:v>
                </c:pt>
                <c:pt idx="56">
                  <c:v>4.92</c:v>
                </c:pt>
                <c:pt idx="57">
                  <c:v>4.93</c:v>
                </c:pt>
                <c:pt idx="58">
                  <c:v>4.91</c:v>
                </c:pt>
                <c:pt idx="59">
                  <c:v>4.96</c:v>
                </c:pt>
                <c:pt idx="60">
                  <c:v>4.96</c:v>
                </c:pt>
                <c:pt idx="61">
                  <c:v>4.47</c:v>
                </c:pt>
                <c:pt idx="62">
                  <c:v>4.1399999999999997</c:v>
                </c:pt>
                <c:pt idx="63">
                  <c:v>4.0999999999999996</c:v>
                </c:pt>
                <c:pt idx="64">
                  <c:v>3.5</c:v>
                </c:pt>
                <c:pt idx="65">
                  <c:v>3.26</c:v>
                </c:pt>
                <c:pt idx="66">
                  <c:v>2.71</c:v>
                </c:pt>
                <c:pt idx="67">
                  <c:v>2.0499999999999998</c:v>
                </c:pt>
                <c:pt idx="68">
                  <c:v>1.54</c:v>
                </c:pt>
                <c:pt idx="69">
                  <c:v>1.74</c:v>
                </c:pt>
                <c:pt idx="70">
                  <c:v>2.06</c:v>
                </c:pt>
                <c:pt idx="71">
                  <c:v>2.42</c:v>
                </c:pt>
                <c:pt idx="72">
                  <c:v>2.2799999999999998</c:v>
                </c:pt>
                <c:pt idx="73">
                  <c:v>2.1800000000000002</c:v>
                </c:pt>
                <c:pt idx="74">
                  <c:v>1.91</c:v>
                </c:pt>
                <c:pt idx="75">
                  <c:v>1.42</c:v>
                </c:pt>
                <c:pt idx="76">
                  <c:v>1.07</c:v>
                </c:pt>
                <c:pt idx="77">
                  <c:v>0.49</c:v>
                </c:pt>
                <c:pt idx="78">
                  <c:v>0.44</c:v>
                </c:pt>
                <c:pt idx="79">
                  <c:v>0.62</c:v>
                </c:pt>
                <c:pt idx="80">
                  <c:v>0.64</c:v>
                </c:pt>
                <c:pt idx="81">
                  <c:v>0.55000000000000004</c:v>
                </c:pt>
                <c:pt idx="82">
                  <c:v>0.5</c:v>
                </c:pt>
                <c:pt idx="83">
                  <c:v>0.51</c:v>
                </c:pt>
                <c:pt idx="84">
                  <c:v>0.48</c:v>
                </c:pt>
                <c:pt idx="85">
                  <c:v>0.46</c:v>
                </c:pt>
                <c:pt idx="86">
                  <c:v>0.4</c:v>
                </c:pt>
                <c:pt idx="87">
                  <c:v>0.37</c:v>
                </c:pt>
                <c:pt idx="88">
                  <c:v>0.31</c:v>
                </c:pt>
                <c:pt idx="89">
                  <c:v>0.37</c:v>
                </c:pt>
                <c:pt idx="90">
                  <c:v>0.35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0.37</c:v>
                </c:pt>
                <c:pt idx="95">
                  <c:v>0.32</c:v>
                </c:pt>
                <c:pt idx="96">
                  <c:v>0.28999999999999998</c:v>
                </c:pt>
                <c:pt idx="97">
                  <c:v>0.26</c:v>
                </c:pt>
                <c:pt idx="98">
                  <c:v>0.26</c:v>
                </c:pt>
                <c:pt idx="99">
                  <c:v>0.23</c:v>
                </c:pt>
                <c:pt idx="100">
                  <c:v>0.25</c:v>
                </c:pt>
                <c:pt idx="101">
                  <c:v>0.28999999999999998</c:v>
                </c:pt>
                <c:pt idx="102">
                  <c:v>0.27</c:v>
                </c:pt>
                <c:pt idx="103">
                  <c:v>0.28999999999999998</c:v>
                </c:pt>
                <c:pt idx="104">
                  <c:v>0.26</c:v>
                </c:pt>
                <c:pt idx="105">
                  <c:v>0.25</c:v>
                </c:pt>
                <c:pt idx="106">
                  <c:v>0.19</c:v>
                </c:pt>
                <c:pt idx="107">
                  <c:v>0.18</c:v>
                </c:pt>
                <c:pt idx="108">
                  <c:v>0.19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0.12</c:v>
                </c:pt>
                <c:pt idx="114">
                  <c:v>0.12</c:v>
                </c:pt>
                <c:pt idx="115">
                  <c:v>0.16</c:v>
                </c:pt>
                <c:pt idx="116">
                  <c:v>0.19</c:v>
                </c:pt>
                <c:pt idx="117">
                  <c:v>0.18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3.3a'!$C$1</c:f>
              <c:strCache>
                <c:ptCount val="1"/>
                <c:pt idx="0">
                  <c:v>1YrTBILL Implied</c:v>
                </c:pt>
              </c:strCache>
            </c:strRef>
          </c:tx>
          <c:marker>
            <c:symbol val="none"/>
          </c:marker>
          <c:cat>
            <c:strRef>
              <c:f>'Figure 3.3a'!$A$2:$A$123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3.3a'!$C$2:$C$123</c:f>
              <c:numCache>
                <c:formatCode>General</c:formatCode>
                <c:ptCount val="121"/>
                <c:pt idx="0">
                  <c:v>4.4617023740590511</c:v>
                </c:pt>
                <c:pt idx="1">
                  <c:v>4.0508127959795193</c:v>
                </c:pt>
                <c:pt idx="2">
                  <c:v>3.420875316086347</c:v>
                </c:pt>
                <c:pt idx="3">
                  <c:v>3.1315635688458965</c:v>
                </c:pt>
                <c:pt idx="4">
                  <c:v>3.3835231943629029</c:v>
                </c:pt>
                <c:pt idx="5">
                  <c:v>4.0077489728037374</c:v>
                </c:pt>
                <c:pt idx="6">
                  <c:v>3.9074089663273304</c:v>
                </c:pt>
                <c:pt idx="7">
                  <c:v>3.8161048615866111</c:v>
                </c:pt>
                <c:pt idx="8">
                  <c:v>4.5595554255630333</c:v>
                </c:pt>
                <c:pt idx="9">
                  <c:v>4.3686221701795702</c:v>
                </c:pt>
                <c:pt idx="10">
                  <c:v>4.1780908646799952</c:v>
                </c:pt>
                <c:pt idx="11">
                  <c:v>3.786106653620358</c:v>
                </c:pt>
                <c:pt idx="12">
                  <c:v>3.1635307963907566</c:v>
                </c:pt>
                <c:pt idx="13">
                  <c:v>2.5013453223270643</c:v>
                </c:pt>
                <c:pt idx="14">
                  <c:v>2.2807707432166646</c:v>
                </c:pt>
                <c:pt idx="15">
                  <c:v>2.1706650270536088</c:v>
                </c:pt>
                <c:pt idx="16">
                  <c:v>2.3518218543699287</c:v>
                </c:pt>
                <c:pt idx="17">
                  <c:v>2.2314992607195716</c:v>
                </c:pt>
                <c:pt idx="18">
                  <c:v>2.1214246250986779</c:v>
                </c:pt>
                <c:pt idx="19">
                  <c:v>1.9610750246791708</c:v>
                </c:pt>
                <c:pt idx="20">
                  <c:v>1.901075661793783</c:v>
                </c:pt>
                <c:pt idx="21">
                  <c:v>1.9712096376024446</c:v>
                </c:pt>
                <c:pt idx="22">
                  <c:v>1.6605692824668949</c:v>
                </c:pt>
                <c:pt idx="23">
                  <c:v>1.4504791604791567</c:v>
                </c:pt>
                <c:pt idx="24">
                  <c:v>1.8212114319619888</c:v>
                </c:pt>
                <c:pt idx="25">
                  <c:v>2.4129858849076813</c:v>
                </c:pt>
                <c:pt idx="26">
                  <c:v>2.1821819438956558</c:v>
                </c:pt>
                <c:pt idx="27">
                  <c:v>2.2524691358024818</c:v>
                </c:pt>
                <c:pt idx="28">
                  <c:v>2.5234349713834758</c:v>
                </c:pt>
                <c:pt idx="29">
                  <c:v>2.5135534498074819</c:v>
                </c:pt>
                <c:pt idx="30">
                  <c:v>2.2826708810746776</c:v>
                </c:pt>
                <c:pt idx="31">
                  <c:v>2.2424693796918582</c:v>
                </c:pt>
                <c:pt idx="32">
                  <c:v>1.9715031129558414</c:v>
                </c:pt>
                <c:pt idx="33">
                  <c:v>2.7140382529823537</c:v>
                </c:pt>
                <c:pt idx="34">
                  <c:v>3.2855266260562344</c:v>
                </c:pt>
                <c:pt idx="35">
                  <c:v>3.4040109674892349</c:v>
                </c:pt>
                <c:pt idx="36">
                  <c:v>3.1828560235063641</c:v>
                </c:pt>
                <c:pt idx="37">
                  <c:v>3.0023534601058444</c:v>
                </c:pt>
                <c:pt idx="38">
                  <c:v>2.9416461026243734</c:v>
                </c:pt>
                <c:pt idx="39">
                  <c:v>2.9311982783918777</c:v>
                </c:pt>
                <c:pt idx="40">
                  <c:v>3.201195121951228</c:v>
                </c:pt>
                <c:pt idx="41">
                  <c:v>3.351125937469579</c:v>
                </c:pt>
                <c:pt idx="42">
                  <c:v>3.5812599650009824</c:v>
                </c:pt>
                <c:pt idx="43">
                  <c:v>3.73118897408522</c:v>
                </c:pt>
                <c:pt idx="44">
                  <c:v>4.1617899322362373</c:v>
                </c:pt>
                <c:pt idx="45">
                  <c:v>3.9810540069686429</c:v>
                </c:pt>
                <c:pt idx="46">
                  <c:v>3.9509300300009542</c:v>
                </c:pt>
                <c:pt idx="47">
                  <c:v>3.9207585139318768</c:v>
                </c:pt>
                <c:pt idx="48">
                  <c:v>4.100510420686998</c:v>
                </c:pt>
                <c:pt idx="49">
                  <c:v>4.2102782324058952</c:v>
                </c:pt>
                <c:pt idx="50">
                  <c:v>4.0500962927299211</c:v>
                </c:pt>
                <c:pt idx="51">
                  <c:v>4.3600777500479637</c:v>
                </c:pt>
                <c:pt idx="52">
                  <c:v>4.5100776382632102</c:v>
                </c:pt>
                <c:pt idx="53">
                  <c:v>4.4500239578342038</c:v>
                </c:pt>
                <c:pt idx="54">
                  <c:v>4.3500239348970737</c:v>
                </c:pt>
                <c:pt idx="55">
                  <c:v>4.6600009552923094</c:v>
                </c:pt>
                <c:pt idx="56">
                  <c:v>4.6900152715471766</c:v>
                </c:pt>
                <c:pt idx="57">
                  <c:v>4.8800009532888433</c:v>
                </c:pt>
                <c:pt idx="58">
                  <c:v>4.9400085714286002</c:v>
                </c:pt>
                <c:pt idx="59">
                  <c:v>5.0800152149105937</c:v>
                </c:pt>
                <c:pt idx="60">
                  <c:v>5.0200950389659438</c:v>
                </c:pt>
                <c:pt idx="61">
                  <c:v>4.7203083365055187</c:v>
                </c:pt>
                <c:pt idx="62">
                  <c:v>4.5703810612556017</c:v>
                </c:pt>
                <c:pt idx="63">
                  <c:v>4.590419960003822</c:v>
                </c:pt>
                <c:pt idx="64">
                  <c:v>4.4706942195981592</c:v>
                </c:pt>
                <c:pt idx="65">
                  <c:v>4.4006946826757876</c:v>
                </c:pt>
                <c:pt idx="66">
                  <c:v>4.7003083952027236</c:v>
                </c:pt>
                <c:pt idx="67">
                  <c:v>4.6503807710613909</c:v>
                </c:pt>
                <c:pt idx="68">
                  <c:v>4.2211675562333406</c:v>
                </c:pt>
                <c:pt idx="69">
                  <c:v>4.4106442390164924</c:v>
                </c:pt>
                <c:pt idx="70">
                  <c:v>4.6301868268039614</c:v>
                </c:pt>
                <c:pt idx="71">
                  <c:v>5.0000038109756062</c:v>
                </c:pt>
                <c:pt idx="72">
                  <c:v>4.6801867378048589</c:v>
                </c:pt>
                <c:pt idx="73">
                  <c:v>4.1502450464248053</c:v>
                </c:pt>
                <c:pt idx="74">
                  <c:v>3.880162281544064</c:v>
                </c:pt>
                <c:pt idx="75">
                  <c:v>3.8401623439000998</c:v>
                </c:pt>
                <c:pt idx="76">
                  <c:v>3.1802473429951794</c:v>
                </c:pt>
                <c:pt idx="77">
                  <c:v>2.9801898121247339</c:v>
                </c:pt>
                <c:pt idx="78">
                  <c:v>2.2505150423522524</c:v>
                </c:pt>
                <c:pt idx="79">
                  <c:v>1.8900627143557225</c:v>
                </c:pt>
                <c:pt idx="80">
                  <c:v>1.7000630293480201</c:v>
                </c:pt>
                <c:pt idx="81">
                  <c:v>2.3609445645763394</c:v>
                </c:pt>
                <c:pt idx="82">
                  <c:v>2.8414902998236347</c:v>
                </c:pt>
                <c:pt idx="83">
                  <c:v>3.121196055457931</c:v>
                </c:pt>
                <c:pt idx="84">
                  <c:v>2.8608222526398386</c:v>
                </c:pt>
                <c:pt idx="85">
                  <c:v>2.6605637110980629</c:v>
                </c:pt>
                <c:pt idx="86">
                  <c:v>2.2502835835541246</c:v>
                </c:pt>
                <c:pt idx="87">
                  <c:v>1.8003559455728624</c:v>
                </c:pt>
                <c:pt idx="88">
                  <c:v>1.350193925002463</c:v>
                </c:pt>
                <c:pt idx="89">
                  <c:v>1.1510836899193855</c:v>
                </c:pt>
                <c:pt idx="90">
                  <c:v>1.1813630027877497</c:v>
                </c:pt>
                <c:pt idx="91">
                  <c:v>1.3412880143112815</c:v>
                </c:pt>
                <c:pt idx="92">
                  <c:v>1.2208356518283114</c:v>
                </c:pt>
                <c:pt idx="93">
                  <c:v>1.311436101442065</c:v>
                </c:pt>
                <c:pt idx="94">
                  <c:v>1.3618398009950461</c:v>
                </c:pt>
                <c:pt idx="95">
                  <c:v>1.8544662222664376</c:v>
                </c:pt>
                <c:pt idx="96">
                  <c:v>1.5629020700637097</c:v>
                </c:pt>
                <c:pt idx="97">
                  <c:v>1.7843360541509146</c:v>
                </c:pt>
                <c:pt idx="98">
                  <c:v>1.5231235059760984</c:v>
                </c:pt>
                <c:pt idx="99">
                  <c:v>1.5333515990833879</c:v>
                </c:pt>
                <c:pt idx="100">
                  <c:v>1.2923935799022956</c:v>
                </c:pt>
                <c:pt idx="101">
                  <c:v>1.3724907840988232</c:v>
                </c:pt>
                <c:pt idx="102">
                  <c:v>1.5133522670652821</c:v>
                </c:pt>
                <c:pt idx="103">
                  <c:v>1.372591928251099</c:v>
                </c:pt>
                <c:pt idx="104">
                  <c:v>1.5231235059760984</c:v>
                </c:pt>
                <c:pt idx="105">
                  <c:v>1.673704330512682</c:v>
                </c:pt>
                <c:pt idx="106">
                  <c:v>1.2921081996612571</c:v>
                </c:pt>
                <c:pt idx="107">
                  <c:v>1.1215948963317457</c:v>
                </c:pt>
                <c:pt idx="108">
                  <c:v>0.95108585103200749</c:v>
                </c:pt>
                <c:pt idx="109">
                  <c:v>0.7806742469579353</c:v>
                </c:pt>
                <c:pt idx="110">
                  <c:v>0.70048274486336215</c:v>
                </c:pt>
                <c:pt idx="111">
                  <c:v>0.53022448368751363</c:v>
                </c:pt>
                <c:pt idx="112">
                  <c:v>0.65039900249375115</c:v>
                </c:pt>
                <c:pt idx="113">
                  <c:v>0.95108585103200749</c:v>
                </c:pt>
                <c:pt idx="114">
                  <c:v>0.95115288720455382</c:v>
                </c:pt>
                <c:pt idx="115">
                  <c:v>1.2522973377206315</c:v>
                </c:pt>
                <c:pt idx="116">
                  <c:v>1.1419309794534094</c:v>
                </c:pt>
                <c:pt idx="117">
                  <c:v>1.2122982543641303</c:v>
                </c:pt>
                <c:pt idx="118">
                  <c:v>0.93136640383271185</c:v>
                </c:pt>
                <c:pt idx="119">
                  <c:v>0.64052804951086895</c:v>
                </c:pt>
                <c:pt idx="120">
                  <c:v>0.6304830821439289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6736"/>
        <c:axId val="395638656"/>
      </c:lineChart>
      <c:catAx>
        <c:axId val="395636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95638656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5638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Yield 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956367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Implied vs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Actual Rate Spread 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Spread for 3MTBILL</c:v>
                </c:pt>
              </c:strCache>
            </c:strRef>
          </c:tx>
          <c:marker>
            <c:symbol val="none"/>
          </c:marker>
          <c:cat>
            <c:strRef>
              <c:f>Sheet2!$A$2:$A$123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Sheet2!$B$2:$B$123</c:f>
              <c:numCache>
                <c:formatCode>General</c:formatCode>
                <c:ptCount val="121"/>
                <c:pt idx="0">
                  <c:v>0.50051990171989846</c:v>
                </c:pt>
                <c:pt idx="1">
                  <c:v>0.41022110849051208</c:v>
                </c:pt>
                <c:pt idx="2">
                  <c:v>0.27009829942005781</c:v>
                </c:pt>
                <c:pt idx="3">
                  <c:v>0.16000884868740983</c:v>
                </c:pt>
                <c:pt idx="4">
                  <c:v>0.38000098376790969</c:v>
                </c:pt>
                <c:pt idx="5">
                  <c:v>0.41000393468424434</c:v>
                </c:pt>
                <c:pt idx="6">
                  <c:v>0.38000393662050103</c:v>
                </c:pt>
                <c:pt idx="7">
                  <c:v>0.16002469135798725</c:v>
                </c:pt>
                <c:pt idx="8">
                  <c:v>0.18003556960780154</c:v>
                </c:pt>
                <c:pt idx="9">
                  <c:v>0.10000889415949343</c:v>
                </c:pt>
                <c:pt idx="10">
                  <c:v>0.12000098824000083</c:v>
                </c:pt>
                <c:pt idx="11">
                  <c:v>0.23000098863075946</c:v>
                </c:pt>
                <c:pt idx="12">
                  <c:v>0.27000395452293346</c:v>
                </c:pt>
                <c:pt idx="13">
                  <c:v>0.16000395687015145</c:v>
                </c:pt>
                <c:pt idx="14">
                  <c:v>-1.9999999999970264E-2</c:v>
                </c:pt>
                <c:pt idx="15">
                  <c:v>8.0024772096683794E-2</c:v>
                </c:pt>
                <c:pt idx="16">
                  <c:v>0.18006338516383757</c:v>
                </c:pt>
                <c:pt idx="17">
                  <c:v>0.19004853407295041</c:v>
                </c:pt>
                <c:pt idx="18">
                  <c:v>0.20006340400239375</c:v>
                </c:pt>
                <c:pt idx="19">
                  <c:v>0.19008023774143767</c:v>
                </c:pt>
                <c:pt idx="20">
                  <c:v>0.16009909820634083</c:v>
                </c:pt>
                <c:pt idx="21">
                  <c:v>0.12008027750250427</c:v>
                </c:pt>
                <c:pt idx="22">
                  <c:v>4.0048543689282567E-2</c:v>
                </c:pt>
                <c:pt idx="23">
                  <c:v>-0.21996433878158417</c:v>
                </c:pt>
                <c:pt idx="24">
                  <c:v>-9.9777139461182385E-2</c:v>
                </c:pt>
                <c:pt idx="25">
                  <c:v>0.12083234362633277</c:v>
                </c:pt>
                <c:pt idx="26">
                  <c:v>0.31120939875598874</c:v>
                </c:pt>
                <c:pt idx="27">
                  <c:v>0.25114048934491695</c:v>
                </c:pt>
                <c:pt idx="28">
                  <c:v>-8.9333990147754339E-2</c:v>
                </c:pt>
                <c:pt idx="29">
                  <c:v>-7.9479740361910078E-2</c:v>
                </c:pt>
                <c:pt idx="30">
                  <c:v>-5.9335887611728033E-2</c:v>
                </c:pt>
                <c:pt idx="31">
                  <c:v>-4.9568112819482479E-2</c:v>
                </c:pt>
                <c:pt idx="32">
                  <c:v>-1.9233026804951869E-2</c:v>
                </c:pt>
                <c:pt idx="33">
                  <c:v>0.15093875158731329</c:v>
                </c:pt>
                <c:pt idx="34">
                  <c:v>0.22071066484700408</c:v>
                </c:pt>
                <c:pt idx="35">
                  <c:v>0.3408180933852849</c:v>
                </c:pt>
                <c:pt idx="36">
                  <c:v>0.15087514585769135</c:v>
                </c:pt>
                <c:pt idx="37">
                  <c:v>-7.9291545189540624E-2</c:v>
                </c:pt>
                <c:pt idx="38">
                  <c:v>-8.9685559006265514E-2</c:v>
                </c:pt>
                <c:pt idx="39">
                  <c:v>-1.9442346790627951E-2</c:v>
                </c:pt>
                <c:pt idx="40">
                  <c:v>7.0653013910411122E-2</c:v>
                </c:pt>
                <c:pt idx="41">
                  <c:v>0.1208696492415684</c:v>
                </c:pt>
                <c:pt idx="42">
                  <c:v>0.13111378745539426</c:v>
                </c:pt>
                <c:pt idx="43">
                  <c:v>9.1047417524292129E-2</c:v>
                </c:pt>
                <c:pt idx="44">
                  <c:v>6.1246513417346549E-2</c:v>
                </c:pt>
                <c:pt idx="45">
                  <c:v>-0.11983802951896827</c:v>
                </c:pt>
                <c:pt idx="46">
                  <c:v>2.1522862063694248E-4</c:v>
                </c:pt>
                <c:pt idx="47">
                  <c:v>3.0244671700243586E-2</c:v>
                </c:pt>
                <c:pt idx="48">
                  <c:v>3.093964859157694E-4</c:v>
                </c:pt>
                <c:pt idx="49">
                  <c:v>9.0275658145761106E-2</c:v>
                </c:pt>
                <c:pt idx="50">
                  <c:v>0.49059569195580988</c:v>
                </c:pt>
                <c:pt idx="51">
                  <c:v>0.41034354777307236</c:v>
                </c:pt>
                <c:pt idx="52">
                  <c:v>0.18006090018087484</c:v>
                </c:pt>
                <c:pt idx="53">
                  <c:v>0.26021442866671318</c:v>
                </c:pt>
                <c:pt idx="54">
                  <c:v>8.0046644454903948E-2</c:v>
                </c:pt>
                <c:pt idx="55">
                  <c:v>7.0060911773137668E-2</c:v>
                </c:pt>
                <c:pt idx="56">
                  <c:v>9.0095265313911987E-2</c:v>
                </c:pt>
                <c:pt idx="57">
                  <c:v>0.18001522214834775</c:v>
                </c:pt>
                <c:pt idx="58">
                  <c:v>0.28999999999996451</c:v>
                </c:pt>
                <c:pt idx="59">
                  <c:v>0.3800038066234519</c:v>
                </c:pt>
                <c:pt idx="60">
                  <c:v>0.17003428244929175</c:v>
                </c:pt>
                <c:pt idx="61">
                  <c:v>0.77011538094787912</c:v>
                </c:pt>
                <c:pt idx="62">
                  <c:v>1.1704210425816752</c:v>
                </c:pt>
                <c:pt idx="63">
                  <c:v>1.1200609756097082</c:v>
                </c:pt>
                <c:pt idx="64">
                  <c:v>1.4305070935582171</c:v>
                </c:pt>
                <c:pt idx="65">
                  <c:v>1.3404240792383733</c:v>
                </c:pt>
                <c:pt idx="66">
                  <c:v>1.5002461538461414</c:v>
                </c:pt>
                <c:pt idx="67">
                  <c:v>1.6405118529269123</c:v>
                </c:pt>
                <c:pt idx="68">
                  <c:v>2.3307072863103437</c:v>
                </c:pt>
                <c:pt idx="69">
                  <c:v>1.5500038902937274</c:v>
                </c:pt>
                <c:pt idx="70">
                  <c:v>0.27004795928347636</c:v>
                </c:pt>
                <c:pt idx="71">
                  <c:v>-0.14947768562410801</c:v>
                </c:pt>
                <c:pt idx="72">
                  <c:v>0.19071957358604608</c:v>
                </c:pt>
                <c:pt idx="73">
                  <c:v>0.21009827044030249</c:v>
                </c:pt>
                <c:pt idx="74">
                  <c:v>1.340883305525582</c:v>
                </c:pt>
                <c:pt idx="75">
                  <c:v>1.6110072791658676</c:v>
                </c:pt>
                <c:pt idx="76">
                  <c:v>2.0004756756756961</c:v>
                </c:pt>
                <c:pt idx="77">
                  <c:v>2.1023737024221192</c:v>
                </c:pt>
                <c:pt idx="78">
                  <c:v>1.6428960174794307</c:v>
                </c:pt>
                <c:pt idx="79">
                  <c:v>0.99301926339959734</c:v>
                </c:pt>
                <c:pt idx="80">
                  <c:v>0.27052884134761501</c:v>
                </c:pt>
                <c:pt idx="81">
                  <c:v>0.31028862478768471</c:v>
                </c:pt>
                <c:pt idx="82">
                  <c:v>0.44025523429705132</c:v>
                </c:pt>
                <c:pt idx="83">
                  <c:v>0.46044003192980093</c:v>
                </c:pt>
                <c:pt idx="84">
                  <c:v>0.3603604233226389</c:v>
                </c:pt>
                <c:pt idx="85">
                  <c:v>0.25014374126562167</c:v>
                </c:pt>
                <c:pt idx="86">
                  <c:v>0.32016869634653233</c:v>
                </c:pt>
                <c:pt idx="87">
                  <c:v>0.31009982032334299</c:v>
                </c:pt>
                <c:pt idx="88">
                  <c:v>0.32009983028843952</c:v>
                </c:pt>
                <c:pt idx="89">
                  <c:v>0.25008090291653301</c:v>
                </c:pt>
                <c:pt idx="90">
                  <c:v>0.19008094333971443</c:v>
                </c:pt>
                <c:pt idx="91">
                  <c:v>0.14009995002498454</c:v>
                </c:pt>
                <c:pt idx="92">
                  <c:v>0.14014392803603518</c:v>
                </c:pt>
                <c:pt idx="93">
                  <c:v>8.008095142915575E-2</c:v>
                </c:pt>
                <c:pt idx="94">
                  <c:v>9.0048946159275861E-2</c:v>
                </c:pt>
                <c:pt idx="95">
                  <c:v>0.19006390414369811</c:v>
                </c:pt>
                <c:pt idx="96">
                  <c:v>0.16006389776360055</c:v>
                </c:pt>
                <c:pt idx="97">
                  <c:v>0.12003594249195185</c:v>
                </c:pt>
                <c:pt idx="98">
                  <c:v>0.11004894127040768</c:v>
                </c:pt>
                <c:pt idx="99">
                  <c:v>0.11001597444092137</c:v>
                </c:pt>
                <c:pt idx="100">
                  <c:v>8.000898562297698E-2</c:v>
                </c:pt>
                <c:pt idx="101">
                  <c:v>9.0015976035891065E-2</c:v>
                </c:pt>
                <c:pt idx="102">
                  <c:v>8.0024967542186159E-2</c:v>
                </c:pt>
                <c:pt idx="103">
                  <c:v>9.0015977631327071E-2</c:v>
                </c:pt>
                <c:pt idx="104">
                  <c:v>0.14002496504884618</c:v>
                </c:pt>
                <c:pt idx="105">
                  <c:v>0.15000898652019373</c:v>
                </c:pt>
                <c:pt idx="106">
                  <c:v>0.17001597922702952</c:v>
                </c:pt>
                <c:pt idx="107">
                  <c:v>0.18003596403603608</c:v>
                </c:pt>
                <c:pt idx="108">
                  <c:v>0.14003597841298457</c:v>
                </c:pt>
                <c:pt idx="109">
                  <c:v>0.12002499000400625</c:v>
                </c:pt>
                <c:pt idx="110">
                  <c:v>0.15003598560576648</c:v>
                </c:pt>
                <c:pt idx="111">
                  <c:v>0.10001599360251802</c:v>
                </c:pt>
                <c:pt idx="112">
                  <c:v>9.001599680065088E-2</c:v>
                </c:pt>
                <c:pt idx="113">
                  <c:v>6.0008999100079626E-2</c:v>
                </c:pt>
                <c:pt idx="114">
                  <c:v>5.0008998200331584E-2</c:v>
                </c:pt>
                <c:pt idx="115">
                  <c:v>1.5998400172495542E-5</c:v>
                </c:pt>
                <c:pt idx="116">
                  <c:v>1.0015998400172491E-2</c:v>
                </c:pt>
                <c:pt idx="117">
                  <c:v>3.0015995201440118E-2</c:v>
                </c:pt>
                <c:pt idx="118">
                  <c:v>6.0008991907379933E-2</c:v>
                </c:pt>
                <c:pt idx="119">
                  <c:v>0.11003597122302264</c:v>
                </c:pt>
                <c:pt idx="120">
                  <c:v>0.10003597122302263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Spread for 1YrTBILL</c:v>
                </c:pt>
              </c:strCache>
            </c:strRef>
          </c:tx>
          <c:marker>
            <c:symbol val="none"/>
          </c:marker>
          <c:cat>
            <c:strRef>
              <c:f>Sheet2!$A$2:$A$123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Sheet2!$C$2:$C$123</c:f>
              <c:numCache>
                <c:formatCode>General</c:formatCode>
                <c:ptCount val="121"/>
                <c:pt idx="0">
                  <c:v>2.5017023740590512</c:v>
                </c:pt>
                <c:pt idx="1">
                  <c:v>2.2908127959795195</c:v>
                </c:pt>
                <c:pt idx="2">
                  <c:v>1.700875316086347</c:v>
                </c:pt>
                <c:pt idx="3">
                  <c:v>1.4815635688458966</c:v>
                </c:pt>
                <c:pt idx="4">
                  <c:v>1.893523194362903</c:v>
                </c:pt>
                <c:pt idx="5">
                  <c:v>2.5577489728037373</c:v>
                </c:pt>
                <c:pt idx="6">
                  <c:v>2.54740896632733</c:v>
                </c:pt>
                <c:pt idx="7">
                  <c:v>2.5161048615866113</c:v>
                </c:pt>
                <c:pt idx="8">
                  <c:v>3.3195554255630331</c:v>
                </c:pt>
                <c:pt idx="9">
                  <c:v>3.0986221701795702</c:v>
                </c:pt>
                <c:pt idx="10">
                  <c:v>2.9980908646799955</c:v>
                </c:pt>
                <c:pt idx="11">
                  <c:v>2.7761066536203582</c:v>
                </c:pt>
                <c:pt idx="12">
                  <c:v>2.0435307963907565</c:v>
                </c:pt>
                <c:pt idx="13">
                  <c:v>1.1913453223270642</c:v>
                </c:pt>
                <c:pt idx="14">
                  <c:v>1.0407707432166646</c:v>
                </c:pt>
                <c:pt idx="15">
                  <c:v>0.92066502705360875</c:v>
                </c:pt>
                <c:pt idx="16">
                  <c:v>1.0118218543699287</c:v>
                </c:pt>
                <c:pt idx="17">
                  <c:v>0.92149926071957156</c:v>
                </c:pt>
                <c:pt idx="18">
                  <c:v>0.88142462509867792</c:v>
                </c:pt>
                <c:pt idx="19">
                  <c:v>0.72107502467917084</c:v>
                </c:pt>
                <c:pt idx="20">
                  <c:v>0.71107566179378301</c:v>
                </c:pt>
                <c:pt idx="21">
                  <c:v>0.54120963760244467</c:v>
                </c:pt>
                <c:pt idx="22">
                  <c:v>-0.11943071753310508</c:v>
                </c:pt>
                <c:pt idx="23">
                  <c:v>-0.6695208395208434</c:v>
                </c:pt>
                <c:pt idx="24">
                  <c:v>-0.27878856803801133</c:v>
                </c:pt>
                <c:pt idx="25">
                  <c:v>0.39298588490768127</c:v>
                </c:pt>
                <c:pt idx="26">
                  <c:v>6.2181943895655678E-2</c:v>
                </c:pt>
                <c:pt idx="27">
                  <c:v>2.2469135802481777E-2</c:v>
                </c:pt>
                <c:pt idx="28">
                  <c:v>2.3434971383475833E-2</c:v>
                </c:pt>
                <c:pt idx="29">
                  <c:v>-0.15644655019251807</c:v>
                </c:pt>
                <c:pt idx="30">
                  <c:v>-0.57732911892532224</c:v>
                </c:pt>
                <c:pt idx="31">
                  <c:v>-0.78753062030814158</c:v>
                </c:pt>
                <c:pt idx="32">
                  <c:v>-1.3284968870441585</c:v>
                </c:pt>
                <c:pt idx="33">
                  <c:v>-0.60596174701764616</c:v>
                </c:pt>
                <c:pt idx="34">
                  <c:v>-4.4473373943765715E-2</c:v>
                </c:pt>
                <c:pt idx="35">
                  <c:v>4.4010967489235053E-2</c:v>
                </c:pt>
                <c:pt idx="36">
                  <c:v>-0.45714397649363603</c:v>
                </c:pt>
                <c:pt idx="37">
                  <c:v>-0.86764653989415574</c:v>
                </c:pt>
                <c:pt idx="38">
                  <c:v>-0.90835389737562666</c:v>
                </c:pt>
                <c:pt idx="39">
                  <c:v>-1.248801721608122</c:v>
                </c:pt>
                <c:pt idx="40">
                  <c:v>-1.1288048780487721</c:v>
                </c:pt>
                <c:pt idx="41">
                  <c:v>-0.99887406253042066</c:v>
                </c:pt>
                <c:pt idx="42">
                  <c:v>-0.86874003499901775</c:v>
                </c:pt>
                <c:pt idx="43">
                  <c:v>-0.94881102591477973</c:v>
                </c:pt>
                <c:pt idx="44">
                  <c:v>-0.6082100677637623</c:v>
                </c:pt>
                <c:pt idx="45">
                  <c:v>-0.91894599303135749</c:v>
                </c:pt>
                <c:pt idx="46">
                  <c:v>-1.0490699699990458</c:v>
                </c:pt>
                <c:pt idx="47">
                  <c:v>-1.2392414860681233</c:v>
                </c:pt>
                <c:pt idx="48">
                  <c:v>-1.1194895793130017</c:v>
                </c:pt>
                <c:pt idx="49">
                  <c:v>-0.86972176759410491</c:v>
                </c:pt>
                <c:pt idx="50">
                  <c:v>-0.91990370727007864</c:v>
                </c:pt>
                <c:pt idx="51">
                  <c:v>-0.64992224995203607</c:v>
                </c:pt>
                <c:pt idx="52">
                  <c:v>-0.49992236173678961</c:v>
                </c:pt>
                <c:pt idx="53">
                  <c:v>-0.4899760421657966</c:v>
                </c:pt>
                <c:pt idx="54">
                  <c:v>-0.70997606510292588</c:v>
                </c:pt>
                <c:pt idx="55">
                  <c:v>-0.38999904470769042</c:v>
                </c:pt>
                <c:pt idx="56">
                  <c:v>-0.22998472845282336</c:v>
                </c:pt>
                <c:pt idx="57">
                  <c:v>-4.9999046711156403E-2</c:v>
                </c:pt>
                <c:pt idx="58">
                  <c:v>3.0008571428600028E-2</c:v>
                </c:pt>
                <c:pt idx="59">
                  <c:v>0.12001521491059375</c:v>
                </c:pt>
                <c:pt idx="60">
                  <c:v>6.0095038965943814E-2</c:v>
                </c:pt>
                <c:pt idx="61">
                  <c:v>0.25030833650551898</c:v>
                </c:pt>
                <c:pt idx="62">
                  <c:v>0.43038106125560205</c:v>
                </c:pt>
                <c:pt idx="63">
                  <c:v>0.49041996000382237</c:v>
                </c:pt>
                <c:pt idx="64">
                  <c:v>0.97069421959815916</c:v>
                </c:pt>
                <c:pt idx="65">
                  <c:v>1.1406946826757878</c:v>
                </c:pt>
                <c:pt idx="66">
                  <c:v>1.9903083952027236</c:v>
                </c:pt>
                <c:pt idx="67">
                  <c:v>2.6003807710613911</c:v>
                </c:pt>
                <c:pt idx="68">
                  <c:v>2.6811675562333406</c:v>
                </c:pt>
                <c:pt idx="69">
                  <c:v>2.6706442390164922</c:v>
                </c:pt>
                <c:pt idx="70">
                  <c:v>2.5701868268039614</c:v>
                </c:pt>
                <c:pt idx="71">
                  <c:v>2.5800038109756063</c:v>
                </c:pt>
                <c:pt idx="72">
                  <c:v>2.4001867378048591</c:v>
                </c:pt>
                <c:pt idx="73">
                  <c:v>1.9702450464248051</c:v>
                </c:pt>
                <c:pt idx="74">
                  <c:v>1.970162281544064</c:v>
                </c:pt>
                <c:pt idx="75">
                  <c:v>2.4201623439000999</c:v>
                </c:pt>
                <c:pt idx="76">
                  <c:v>2.1102473429951791</c:v>
                </c:pt>
                <c:pt idx="77">
                  <c:v>2.4901898121247337</c:v>
                </c:pt>
                <c:pt idx="78">
                  <c:v>1.8105150423522525</c:v>
                </c:pt>
                <c:pt idx="79">
                  <c:v>1.2700627143557224</c:v>
                </c:pt>
                <c:pt idx="80">
                  <c:v>1.06006302934802</c:v>
                </c:pt>
                <c:pt idx="81">
                  <c:v>1.8109445645763393</c:v>
                </c:pt>
                <c:pt idx="82">
                  <c:v>2.3414902998236347</c:v>
                </c:pt>
                <c:pt idx="83">
                  <c:v>2.6111960554579312</c:v>
                </c:pt>
                <c:pt idx="84">
                  <c:v>2.3808222526398386</c:v>
                </c:pt>
                <c:pt idx="85">
                  <c:v>2.2005637110980629</c:v>
                </c:pt>
                <c:pt idx="86">
                  <c:v>1.8502835835541247</c:v>
                </c:pt>
                <c:pt idx="87">
                  <c:v>1.4303559455728623</c:v>
                </c:pt>
                <c:pt idx="88">
                  <c:v>1.040193925002463</c:v>
                </c:pt>
                <c:pt idx="89">
                  <c:v>0.78108368991938548</c:v>
                </c:pt>
                <c:pt idx="90">
                  <c:v>0.83136300278774977</c:v>
                </c:pt>
                <c:pt idx="91">
                  <c:v>0.99128801431128155</c:v>
                </c:pt>
                <c:pt idx="92">
                  <c:v>0.82083565182831142</c:v>
                </c:pt>
                <c:pt idx="93">
                  <c:v>0.86143610144206506</c:v>
                </c:pt>
                <c:pt idx="94">
                  <c:v>0.99183980099504609</c:v>
                </c:pt>
                <c:pt idx="95">
                  <c:v>1.5344662222664376</c:v>
                </c:pt>
                <c:pt idx="96">
                  <c:v>1.2729020700637097</c:v>
                </c:pt>
                <c:pt idx="97">
                  <c:v>1.5243360541509146</c:v>
                </c:pt>
                <c:pt idx="98">
                  <c:v>1.2631235059760983</c:v>
                </c:pt>
                <c:pt idx="99">
                  <c:v>1.3033515990833879</c:v>
                </c:pt>
                <c:pt idx="100">
                  <c:v>1.0423935799022956</c:v>
                </c:pt>
                <c:pt idx="101">
                  <c:v>1.0824907840988232</c:v>
                </c:pt>
                <c:pt idx="102">
                  <c:v>1.2433522670652821</c:v>
                </c:pt>
                <c:pt idx="103">
                  <c:v>1.082591928251099</c:v>
                </c:pt>
                <c:pt idx="104">
                  <c:v>1.2631235059760983</c:v>
                </c:pt>
                <c:pt idx="105">
                  <c:v>1.423704330512682</c:v>
                </c:pt>
                <c:pt idx="106">
                  <c:v>1.1021081996612572</c:v>
                </c:pt>
                <c:pt idx="107">
                  <c:v>0.94159489633174576</c:v>
                </c:pt>
                <c:pt idx="108">
                  <c:v>0.76108585103200754</c:v>
                </c:pt>
                <c:pt idx="109">
                  <c:v>0.67067424695793532</c:v>
                </c:pt>
                <c:pt idx="110">
                  <c:v>0.60048274486336217</c:v>
                </c:pt>
                <c:pt idx="111">
                  <c:v>0.42022448368751364</c:v>
                </c:pt>
                <c:pt idx="112">
                  <c:v>0.54039900249375117</c:v>
                </c:pt>
                <c:pt idx="113">
                  <c:v>0.83108585103200749</c:v>
                </c:pt>
                <c:pt idx="114">
                  <c:v>0.83115288720455383</c:v>
                </c:pt>
                <c:pt idx="115">
                  <c:v>1.0922973377206315</c:v>
                </c:pt>
                <c:pt idx="116">
                  <c:v>0.95193097945340943</c:v>
                </c:pt>
                <c:pt idx="117">
                  <c:v>1.0322982543641304</c:v>
                </c:pt>
                <c:pt idx="118">
                  <c:v>0.74136640383271191</c:v>
                </c:pt>
                <c:pt idx="119">
                  <c:v>0.45052804951086894</c:v>
                </c:pt>
                <c:pt idx="120">
                  <c:v>0.44048308214392889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3920"/>
        <c:axId val="395419648"/>
      </c:lineChart>
      <c:catAx>
        <c:axId val="865139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95419648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541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Yield(%)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8651392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1.1a-c!PivotTable9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Spot Treasury Yield Curves - Expectation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of Stagnation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1.1a-c'!$B$1</c:f>
              <c:strCache>
                <c:ptCount val="1"/>
                <c:pt idx="0">
                  <c:v>as of 7/1/2005</c:v>
                </c:pt>
              </c:strCache>
            </c:strRef>
          </c:tx>
          <c:cat>
            <c:strRef>
              <c:f>'Figure 1.1a-c'!$A$2:$A$13</c:f>
              <c:strCache>
                <c:ptCount val="11"/>
                <c:pt idx="0">
                  <c:v>1 mo</c:v>
                </c:pt>
                <c:pt idx="1">
                  <c:v>3 mo</c:v>
                </c:pt>
                <c:pt idx="2">
                  <c:v>6 mo</c:v>
                </c:pt>
                <c:pt idx="3">
                  <c:v>1 yr</c:v>
                </c:pt>
                <c:pt idx="4">
                  <c:v>2 yr</c:v>
                </c:pt>
                <c:pt idx="5">
                  <c:v>3 yr</c:v>
                </c:pt>
                <c:pt idx="6">
                  <c:v>5 yr</c:v>
                </c:pt>
                <c:pt idx="7">
                  <c:v>7 yr</c:v>
                </c:pt>
                <c:pt idx="8">
                  <c:v>10 yr</c:v>
                </c:pt>
                <c:pt idx="9">
                  <c:v>20 yr</c:v>
                </c:pt>
                <c:pt idx="10">
                  <c:v>30 yr</c:v>
                </c:pt>
              </c:strCache>
            </c:strRef>
          </c:cat>
          <c:val>
            <c:numRef>
              <c:f>'Figure 1.1a-c'!$B$2:$B$13</c:f>
              <c:numCache>
                <c:formatCode>General</c:formatCode>
                <c:ptCount val="11"/>
                <c:pt idx="0">
                  <c:v>3.02</c:v>
                </c:pt>
                <c:pt idx="1">
                  <c:v>3.17</c:v>
                </c:pt>
                <c:pt idx="2">
                  <c:v>3.38</c:v>
                </c:pt>
                <c:pt idx="3">
                  <c:v>3.51</c:v>
                </c:pt>
                <c:pt idx="4">
                  <c:v>3.76</c:v>
                </c:pt>
                <c:pt idx="5">
                  <c:v>3.77</c:v>
                </c:pt>
                <c:pt idx="6">
                  <c:v>3.84</c:v>
                </c:pt>
                <c:pt idx="7">
                  <c:v>3.92</c:v>
                </c:pt>
                <c:pt idx="8">
                  <c:v>4.0599999999999996</c:v>
                </c:pt>
                <c:pt idx="9">
                  <c:v>4.37</c:v>
                </c:pt>
                <c:pt idx="10">
                  <c:v>4.37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1.1a-c'!$C$1</c:f>
              <c:strCache>
                <c:ptCount val="1"/>
                <c:pt idx="0">
                  <c:v>as of 7/3/2006</c:v>
                </c:pt>
              </c:strCache>
            </c:strRef>
          </c:tx>
          <c:cat>
            <c:strRef>
              <c:f>'Figure 1.1a-c'!$A$2:$A$13</c:f>
              <c:strCache>
                <c:ptCount val="11"/>
                <c:pt idx="0">
                  <c:v>1 mo</c:v>
                </c:pt>
                <c:pt idx="1">
                  <c:v>3 mo</c:v>
                </c:pt>
                <c:pt idx="2">
                  <c:v>6 mo</c:v>
                </c:pt>
                <c:pt idx="3">
                  <c:v>1 yr</c:v>
                </c:pt>
                <c:pt idx="4">
                  <c:v>2 yr</c:v>
                </c:pt>
                <c:pt idx="5">
                  <c:v>3 yr</c:v>
                </c:pt>
                <c:pt idx="6">
                  <c:v>5 yr</c:v>
                </c:pt>
                <c:pt idx="7">
                  <c:v>7 yr</c:v>
                </c:pt>
                <c:pt idx="8">
                  <c:v>10 yr</c:v>
                </c:pt>
                <c:pt idx="9">
                  <c:v>20 yr</c:v>
                </c:pt>
                <c:pt idx="10">
                  <c:v>30 yr</c:v>
                </c:pt>
              </c:strCache>
            </c:strRef>
          </c:cat>
          <c:val>
            <c:numRef>
              <c:f>'Figure 1.1a-c'!$C$2:$C$13</c:f>
              <c:numCache>
                <c:formatCode>General</c:formatCode>
                <c:ptCount val="11"/>
                <c:pt idx="0">
                  <c:v>4.6900000000000004</c:v>
                </c:pt>
                <c:pt idx="1">
                  <c:v>5.08</c:v>
                </c:pt>
                <c:pt idx="2">
                  <c:v>5.31</c:v>
                </c:pt>
                <c:pt idx="3">
                  <c:v>5.26</c:v>
                </c:pt>
                <c:pt idx="4">
                  <c:v>5.17</c:v>
                </c:pt>
                <c:pt idx="5">
                  <c:v>5.14</c:v>
                </c:pt>
                <c:pt idx="6">
                  <c:v>5.1100000000000003</c:v>
                </c:pt>
                <c:pt idx="7">
                  <c:v>5.12</c:v>
                </c:pt>
                <c:pt idx="8">
                  <c:v>5.15</c:v>
                </c:pt>
                <c:pt idx="9">
                  <c:v>5.33</c:v>
                </c:pt>
                <c:pt idx="10">
                  <c:v>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1.1a-c'!$D$1</c:f>
              <c:strCache>
                <c:ptCount val="1"/>
                <c:pt idx="0">
                  <c:v>as of 3/30/2007</c:v>
                </c:pt>
              </c:strCache>
            </c:strRef>
          </c:tx>
          <c:cat>
            <c:strRef>
              <c:f>'Figure 1.1a-c'!$A$2:$A$13</c:f>
              <c:strCache>
                <c:ptCount val="11"/>
                <c:pt idx="0">
                  <c:v>1 mo</c:v>
                </c:pt>
                <c:pt idx="1">
                  <c:v>3 mo</c:v>
                </c:pt>
                <c:pt idx="2">
                  <c:v>6 mo</c:v>
                </c:pt>
                <c:pt idx="3">
                  <c:v>1 yr</c:v>
                </c:pt>
                <c:pt idx="4">
                  <c:v>2 yr</c:v>
                </c:pt>
                <c:pt idx="5">
                  <c:v>3 yr</c:v>
                </c:pt>
                <c:pt idx="6">
                  <c:v>5 yr</c:v>
                </c:pt>
                <c:pt idx="7">
                  <c:v>7 yr</c:v>
                </c:pt>
                <c:pt idx="8">
                  <c:v>10 yr</c:v>
                </c:pt>
                <c:pt idx="9">
                  <c:v>20 yr</c:v>
                </c:pt>
                <c:pt idx="10">
                  <c:v>30 yr</c:v>
                </c:pt>
              </c:strCache>
            </c:strRef>
          </c:cat>
          <c:val>
            <c:numRef>
              <c:f>'Figure 1.1a-c'!$D$2:$D$13</c:f>
              <c:numCache>
                <c:formatCode>General</c:formatCode>
                <c:ptCount val="11"/>
                <c:pt idx="0">
                  <c:v>5.07</c:v>
                </c:pt>
                <c:pt idx="1">
                  <c:v>5.04</c:v>
                </c:pt>
                <c:pt idx="2">
                  <c:v>5.0599999999999996</c:v>
                </c:pt>
                <c:pt idx="3">
                  <c:v>4.9000000000000004</c:v>
                </c:pt>
                <c:pt idx="4">
                  <c:v>4.58</c:v>
                </c:pt>
                <c:pt idx="5">
                  <c:v>4.54</c:v>
                </c:pt>
                <c:pt idx="6">
                  <c:v>4.54</c:v>
                </c:pt>
                <c:pt idx="7">
                  <c:v>4.58</c:v>
                </c:pt>
                <c:pt idx="8">
                  <c:v>4.6500000000000004</c:v>
                </c:pt>
                <c:pt idx="9">
                  <c:v>4.92</c:v>
                </c:pt>
                <c:pt idx="10">
                  <c:v>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48736"/>
        <c:axId val="392950912"/>
      </c:lineChart>
      <c:catAx>
        <c:axId val="392948736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Maturity (t)</a:t>
                </a:r>
              </a:p>
            </c:rich>
          </c:tx>
          <c:layout/>
          <c:overlay val="0"/>
        </c:title>
        <c:majorTickMark val="in"/>
        <c:minorTickMark val="in"/>
        <c:tickLblPos val="low"/>
        <c:crossAx val="392950912"/>
        <c:crosses val="autoZero"/>
        <c:auto val="1"/>
        <c:lblAlgn val="ctr"/>
        <c:lblOffset val="100"/>
        <c:noMultiLvlLbl val="0"/>
      </c:catAx>
      <c:valAx>
        <c:axId val="392950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Yield 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929487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1.1d!PivotTable8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Treasury Yield Spread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1.1d'!$B$1</c:f>
              <c:strCache>
                <c:ptCount val="1"/>
                <c:pt idx="0">
                  <c:v>10 Year Treasury Note</c:v>
                </c:pt>
              </c:strCache>
            </c:strRef>
          </c:tx>
          <c:marker>
            <c:symbol val="none"/>
          </c:marker>
          <c:cat>
            <c:strRef>
              <c:f>'Figure 1.1d'!$A$2:$A$123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1.1d'!$B$2:$B$123</c:f>
              <c:numCache>
                <c:formatCode>General</c:formatCode>
                <c:ptCount val="121"/>
                <c:pt idx="0">
                  <c:v>4.6500000000000004</c:v>
                </c:pt>
                <c:pt idx="1">
                  <c:v>4.26</c:v>
                </c:pt>
                <c:pt idx="2">
                  <c:v>3.87</c:v>
                </c:pt>
                <c:pt idx="3">
                  <c:v>3.94</c:v>
                </c:pt>
                <c:pt idx="4">
                  <c:v>4.05</c:v>
                </c:pt>
                <c:pt idx="5">
                  <c:v>4.03</c:v>
                </c:pt>
                <c:pt idx="6">
                  <c:v>4.05</c:v>
                </c:pt>
                <c:pt idx="7">
                  <c:v>3.9</c:v>
                </c:pt>
                <c:pt idx="8">
                  <c:v>3.81</c:v>
                </c:pt>
                <c:pt idx="9">
                  <c:v>3.96</c:v>
                </c:pt>
                <c:pt idx="10">
                  <c:v>3.57</c:v>
                </c:pt>
                <c:pt idx="11">
                  <c:v>3.33</c:v>
                </c:pt>
                <c:pt idx="12">
                  <c:v>3.98</c:v>
                </c:pt>
                <c:pt idx="13">
                  <c:v>4.45</c:v>
                </c:pt>
                <c:pt idx="14">
                  <c:v>4.2699999999999996</c:v>
                </c:pt>
                <c:pt idx="15">
                  <c:v>4.29</c:v>
                </c:pt>
                <c:pt idx="16">
                  <c:v>4.3</c:v>
                </c:pt>
                <c:pt idx="17">
                  <c:v>4.2699999999999996</c:v>
                </c:pt>
                <c:pt idx="18">
                  <c:v>4.1500000000000004</c:v>
                </c:pt>
                <c:pt idx="19">
                  <c:v>4.08</c:v>
                </c:pt>
                <c:pt idx="20">
                  <c:v>3.83</c:v>
                </c:pt>
                <c:pt idx="21">
                  <c:v>4.3499999999999996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4.5</c:v>
                </c:pt>
                <c:pt idx="25">
                  <c:v>4.28</c:v>
                </c:pt>
                <c:pt idx="26">
                  <c:v>4.13</c:v>
                </c:pt>
                <c:pt idx="27">
                  <c:v>4.0999999999999996</c:v>
                </c:pt>
                <c:pt idx="28">
                  <c:v>4.1900000000000004</c:v>
                </c:pt>
                <c:pt idx="29">
                  <c:v>4.2300000000000004</c:v>
                </c:pt>
                <c:pt idx="30">
                  <c:v>4.22</c:v>
                </c:pt>
                <c:pt idx="31">
                  <c:v>4.17</c:v>
                </c:pt>
                <c:pt idx="32">
                  <c:v>4.5</c:v>
                </c:pt>
                <c:pt idx="33">
                  <c:v>4.34</c:v>
                </c:pt>
                <c:pt idx="34">
                  <c:v>4.1399999999999997</c:v>
                </c:pt>
                <c:pt idx="35">
                  <c:v>4</c:v>
                </c:pt>
                <c:pt idx="36">
                  <c:v>4.18</c:v>
                </c:pt>
                <c:pt idx="37">
                  <c:v>4.26</c:v>
                </c:pt>
                <c:pt idx="38">
                  <c:v>4.2</c:v>
                </c:pt>
                <c:pt idx="39">
                  <c:v>4.46</c:v>
                </c:pt>
                <c:pt idx="40">
                  <c:v>4.54</c:v>
                </c:pt>
                <c:pt idx="41">
                  <c:v>4.47</c:v>
                </c:pt>
                <c:pt idx="42">
                  <c:v>4.42</c:v>
                </c:pt>
                <c:pt idx="43">
                  <c:v>4.57</c:v>
                </c:pt>
                <c:pt idx="44">
                  <c:v>4.72</c:v>
                </c:pt>
                <c:pt idx="45">
                  <c:v>4.99</c:v>
                </c:pt>
                <c:pt idx="46">
                  <c:v>5.1100000000000003</c:v>
                </c:pt>
                <c:pt idx="47">
                  <c:v>5.1100000000000003</c:v>
                </c:pt>
                <c:pt idx="48">
                  <c:v>5.09</c:v>
                </c:pt>
                <c:pt idx="49">
                  <c:v>4.88</c:v>
                </c:pt>
                <c:pt idx="50">
                  <c:v>4.72</c:v>
                </c:pt>
                <c:pt idx="51">
                  <c:v>4.7300000000000004</c:v>
                </c:pt>
                <c:pt idx="52">
                  <c:v>4.5999999999999996</c:v>
                </c:pt>
                <c:pt idx="53">
                  <c:v>4.5599999999999996</c:v>
                </c:pt>
                <c:pt idx="54">
                  <c:v>4.76</c:v>
                </c:pt>
                <c:pt idx="55">
                  <c:v>4.72</c:v>
                </c:pt>
                <c:pt idx="56">
                  <c:v>4.5599999999999996</c:v>
                </c:pt>
                <c:pt idx="57">
                  <c:v>4.6900000000000004</c:v>
                </c:pt>
                <c:pt idx="58">
                  <c:v>4.75</c:v>
                </c:pt>
                <c:pt idx="59">
                  <c:v>5.0999999999999996</c:v>
                </c:pt>
                <c:pt idx="60">
                  <c:v>5</c:v>
                </c:pt>
                <c:pt idx="61">
                  <c:v>4.67</c:v>
                </c:pt>
                <c:pt idx="62">
                  <c:v>4.5199999999999996</c:v>
                </c:pt>
                <c:pt idx="63">
                  <c:v>4.53</c:v>
                </c:pt>
                <c:pt idx="64">
                  <c:v>4.1500000000000004</c:v>
                </c:pt>
                <c:pt idx="65">
                  <c:v>4.0999999999999996</c:v>
                </c:pt>
                <c:pt idx="66">
                  <c:v>3.74</c:v>
                </c:pt>
                <c:pt idx="67">
                  <c:v>3.74</c:v>
                </c:pt>
                <c:pt idx="68">
                  <c:v>3.51</c:v>
                </c:pt>
                <c:pt idx="69">
                  <c:v>3.68</c:v>
                </c:pt>
                <c:pt idx="70">
                  <c:v>3.88</c:v>
                </c:pt>
                <c:pt idx="71">
                  <c:v>4.0999999999999996</c:v>
                </c:pt>
                <c:pt idx="72">
                  <c:v>4.01</c:v>
                </c:pt>
                <c:pt idx="73">
                  <c:v>3.89</c:v>
                </c:pt>
                <c:pt idx="74">
                  <c:v>3.69</c:v>
                </c:pt>
                <c:pt idx="75">
                  <c:v>3.81</c:v>
                </c:pt>
                <c:pt idx="76">
                  <c:v>3.53</c:v>
                </c:pt>
                <c:pt idx="77">
                  <c:v>2.42</c:v>
                </c:pt>
                <c:pt idx="78">
                  <c:v>2.52</c:v>
                </c:pt>
                <c:pt idx="79">
                  <c:v>2.87</c:v>
                </c:pt>
                <c:pt idx="80">
                  <c:v>2.82</c:v>
                </c:pt>
                <c:pt idx="81">
                  <c:v>2.93</c:v>
                </c:pt>
                <c:pt idx="82">
                  <c:v>3.29</c:v>
                </c:pt>
                <c:pt idx="83">
                  <c:v>3.72</c:v>
                </c:pt>
                <c:pt idx="84">
                  <c:v>3.56</c:v>
                </c:pt>
                <c:pt idx="85">
                  <c:v>3.59</c:v>
                </c:pt>
                <c:pt idx="86">
                  <c:v>3.4</c:v>
                </c:pt>
                <c:pt idx="87">
                  <c:v>3.39</c:v>
                </c:pt>
                <c:pt idx="88">
                  <c:v>3.4</c:v>
                </c:pt>
                <c:pt idx="89">
                  <c:v>3.59</c:v>
                </c:pt>
                <c:pt idx="90">
                  <c:v>3.73</c:v>
                </c:pt>
                <c:pt idx="91">
                  <c:v>3.69</c:v>
                </c:pt>
                <c:pt idx="92">
                  <c:v>3.73</c:v>
                </c:pt>
                <c:pt idx="93">
                  <c:v>3.85</c:v>
                </c:pt>
                <c:pt idx="94">
                  <c:v>3.42</c:v>
                </c:pt>
                <c:pt idx="95">
                  <c:v>3.2</c:v>
                </c:pt>
                <c:pt idx="96">
                  <c:v>3.01</c:v>
                </c:pt>
                <c:pt idx="97">
                  <c:v>2.7</c:v>
                </c:pt>
                <c:pt idx="98">
                  <c:v>2.65</c:v>
                </c:pt>
                <c:pt idx="99">
                  <c:v>2.54</c:v>
                </c:pt>
                <c:pt idx="100">
                  <c:v>2.76</c:v>
                </c:pt>
                <c:pt idx="101">
                  <c:v>3.29</c:v>
                </c:pt>
                <c:pt idx="102">
                  <c:v>3.39</c:v>
                </c:pt>
                <c:pt idx="103">
                  <c:v>3.58</c:v>
                </c:pt>
                <c:pt idx="104">
                  <c:v>3.41</c:v>
                </c:pt>
                <c:pt idx="105">
                  <c:v>3.46</c:v>
                </c:pt>
                <c:pt idx="106">
                  <c:v>3.17</c:v>
                </c:pt>
                <c:pt idx="107">
                  <c:v>3</c:v>
                </c:pt>
                <c:pt idx="108">
                  <c:v>3</c:v>
                </c:pt>
                <c:pt idx="109">
                  <c:v>2.2999999999999998</c:v>
                </c:pt>
                <c:pt idx="110">
                  <c:v>1.98</c:v>
                </c:pt>
                <c:pt idx="111">
                  <c:v>2.15</c:v>
                </c:pt>
                <c:pt idx="112">
                  <c:v>2.0099999999999998</c:v>
                </c:pt>
                <c:pt idx="113">
                  <c:v>1.98</c:v>
                </c:pt>
                <c:pt idx="114">
                  <c:v>1.97</c:v>
                </c:pt>
                <c:pt idx="115">
                  <c:v>1.97</c:v>
                </c:pt>
                <c:pt idx="116">
                  <c:v>2.17</c:v>
                </c:pt>
                <c:pt idx="117">
                  <c:v>2.0499999999999998</c:v>
                </c:pt>
                <c:pt idx="118">
                  <c:v>1.8</c:v>
                </c:pt>
                <c:pt idx="119">
                  <c:v>1.62</c:v>
                </c:pt>
                <c:pt idx="120">
                  <c:v>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1.1d'!$C$1</c:f>
              <c:strCache>
                <c:ptCount val="1"/>
                <c:pt idx="0">
                  <c:v>3 Month Treasury Bill</c:v>
                </c:pt>
              </c:strCache>
            </c:strRef>
          </c:tx>
          <c:marker>
            <c:symbol val="none"/>
          </c:marker>
          <c:cat>
            <c:strRef>
              <c:f>'Figure 1.1d'!$A$2:$A$123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1.1d'!$C$2:$C$123</c:f>
              <c:numCache>
                <c:formatCode>General</c:formatCode>
                <c:ptCount val="121"/>
                <c:pt idx="0">
                  <c:v>1.71</c:v>
                </c:pt>
                <c:pt idx="1">
                  <c:v>1.65</c:v>
                </c:pt>
                <c:pt idx="2">
                  <c:v>1.66</c:v>
                </c:pt>
                <c:pt idx="3">
                  <c:v>1.61</c:v>
                </c:pt>
                <c:pt idx="4">
                  <c:v>1.25</c:v>
                </c:pt>
                <c:pt idx="5">
                  <c:v>1.21</c:v>
                </c:pt>
                <c:pt idx="6">
                  <c:v>1.19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1.0900000000000001</c:v>
                </c:pt>
                <c:pt idx="11">
                  <c:v>0.94</c:v>
                </c:pt>
                <c:pt idx="12">
                  <c:v>0.92</c:v>
                </c:pt>
                <c:pt idx="13">
                  <c:v>0.97</c:v>
                </c:pt>
                <c:pt idx="14">
                  <c:v>0.96</c:v>
                </c:pt>
                <c:pt idx="15">
                  <c:v>0.94</c:v>
                </c:pt>
                <c:pt idx="16">
                  <c:v>0.95</c:v>
                </c:pt>
                <c:pt idx="17">
                  <c:v>0.91</c:v>
                </c:pt>
                <c:pt idx="18">
                  <c:v>0.9</c:v>
                </c:pt>
                <c:pt idx="19">
                  <c:v>0.94</c:v>
                </c:pt>
                <c:pt idx="20">
                  <c:v>0.95</c:v>
                </c:pt>
                <c:pt idx="21">
                  <c:v>0.96</c:v>
                </c:pt>
                <c:pt idx="22">
                  <c:v>1.04</c:v>
                </c:pt>
                <c:pt idx="23">
                  <c:v>1.29</c:v>
                </c:pt>
                <c:pt idx="24">
                  <c:v>1.36</c:v>
                </c:pt>
                <c:pt idx="25">
                  <c:v>1.5</c:v>
                </c:pt>
                <c:pt idx="26">
                  <c:v>1.68</c:v>
                </c:pt>
                <c:pt idx="27">
                  <c:v>1.79</c:v>
                </c:pt>
                <c:pt idx="28">
                  <c:v>2.11</c:v>
                </c:pt>
                <c:pt idx="29">
                  <c:v>2.2200000000000002</c:v>
                </c:pt>
                <c:pt idx="30">
                  <c:v>2.37</c:v>
                </c:pt>
                <c:pt idx="31">
                  <c:v>2.58</c:v>
                </c:pt>
                <c:pt idx="32">
                  <c:v>2.8</c:v>
                </c:pt>
                <c:pt idx="33">
                  <c:v>2.84</c:v>
                </c:pt>
                <c:pt idx="34">
                  <c:v>2.9</c:v>
                </c:pt>
                <c:pt idx="35">
                  <c:v>3.04</c:v>
                </c:pt>
                <c:pt idx="36">
                  <c:v>3.29</c:v>
                </c:pt>
                <c:pt idx="37">
                  <c:v>3.52</c:v>
                </c:pt>
                <c:pt idx="38">
                  <c:v>3.49</c:v>
                </c:pt>
                <c:pt idx="39">
                  <c:v>3.79</c:v>
                </c:pt>
                <c:pt idx="40">
                  <c:v>3.97</c:v>
                </c:pt>
                <c:pt idx="41">
                  <c:v>3.97</c:v>
                </c:pt>
                <c:pt idx="42">
                  <c:v>4.34</c:v>
                </c:pt>
                <c:pt idx="43">
                  <c:v>4.54</c:v>
                </c:pt>
                <c:pt idx="44">
                  <c:v>4.63</c:v>
                </c:pt>
                <c:pt idx="45">
                  <c:v>4.72</c:v>
                </c:pt>
                <c:pt idx="46">
                  <c:v>4.84</c:v>
                </c:pt>
                <c:pt idx="47">
                  <c:v>4.92</c:v>
                </c:pt>
                <c:pt idx="48">
                  <c:v>5.08</c:v>
                </c:pt>
                <c:pt idx="49">
                  <c:v>5.09</c:v>
                </c:pt>
                <c:pt idx="50">
                  <c:v>4.93</c:v>
                </c:pt>
                <c:pt idx="51">
                  <c:v>5.05</c:v>
                </c:pt>
                <c:pt idx="52">
                  <c:v>5.07</c:v>
                </c:pt>
                <c:pt idx="53">
                  <c:v>4.97</c:v>
                </c:pt>
                <c:pt idx="54">
                  <c:v>5.1100000000000003</c:v>
                </c:pt>
                <c:pt idx="55">
                  <c:v>5.16</c:v>
                </c:pt>
                <c:pt idx="56">
                  <c:v>5.08</c:v>
                </c:pt>
                <c:pt idx="57">
                  <c:v>5.01</c:v>
                </c:pt>
                <c:pt idx="58">
                  <c:v>4.87</c:v>
                </c:pt>
                <c:pt idx="59">
                  <c:v>4.74</c:v>
                </c:pt>
                <c:pt idx="60">
                  <c:v>4.96</c:v>
                </c:pt>
                <c:pt idx="61">
                  <c:v>4.32</c:v>
                </c:pt>
                <c:pt idx="62">
                  <c:v>3.99</c:v>
                </c:pt>
                <c:pt idx="63">
                  <c:v>4</c:v>
                </c:pt>
                <c:pt idx="64">
                  <c:v>3.35</c:v>
                </c:pt>
                <c:pt idx="65">
                  <c:v>3.07</c:v>
                </c:pt>
                <c:pt idx="66">
                  <c:v>2.82</c:v>
                </c:pt>
                <c:pt idx="67">
                  <c:v>2.17</c:v>
                </c:pt>
                <c:pt idx="68">
                  <c:v>1.28</c:v>
                </c:pt>
                <c:pt idx="69">
                  <c:v>1.31</c:v>
                </c:pt>
                <c:pt idx="70">
                  <c:v>1.76</c:v>
                </c:pt>
                <c:pt idx="71">
                  <c:v>1.89</c:v>
                </c:pt>
                <c:pt idx="72">
                  <c:v>1.66</c:v>
                </c:pt>
                <c:pt idx="73">
                  <c:v>1.75</c:v>
                </c:pt>
                <c:pt idx="74">
                  <c:v>1.1499999999999999</c:v>
                </c:pt>
                <c:pt idx="75">
                  <c:v>0.69</c:v>
                </c:pt>
                <c:pt idx="76">
                  <c:v>0.19</c:v>
                </c:pt>
                <c:pt idx="77">
                  <c:v>0.03</c:v>
                </c:pt>
                <c:pt idx="78">
                  <c:v>0.13</c:v>
                </c:pt>
                <c:pt idx="79">
                  <c:v>0.3</c:v>
                </c:pt>
                <c:pt idx="80">
                  <c:v>0.22</c:v>
                </c:pt>
                <c:pt idx="81">
                  <c:v>0.16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0.12</c:v>
                </c:pt>
                <c:pt idx="87">
                  <c:v>7.0000000000000007E-2</c:v>
                </c:pt>
                <c:pt idx="88">
                  <c:v>0.05</c:v>
                </c:pt>
                <c:pt idx="89">
                  <c:v>0.05</c:v>
                </c:pt>
                <c:pt idx="90">
                  <c:v>0.06</c:v>
                </c:pt>
                <c:pt idx="91">
                  <c:v>0.11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0.12</c:v>
                </c:pt>
                <c:pt idx="96">
                  <c:v>0.16</c:v>
                </c:pt>
                <c:pt idx="97">
                  <c:v>0.16</c:v>
                </c:pt>
                <c:pt idx="98">
                  <c:v>0.15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0.13</c:v>
                </c:pt>
                <c:pt idx="104">
                  <c:v>0.1</c:v>
                </c:pt>
                <c:pt idx="105">
                  <c:v>0.06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accent3">
                  <a:lumMod val="50000"/>
                </a:schemeClr>
              </a:solidFill>
            </a:ln>
          </c:spPr>
        </c:hiLowLines>
        <c:marker val="1"/>
        <c:smooth val="0"/>
        <c:axId val="388734336"/>
        <c:axId val="388756992"/>
      </c:lineChart>
      <c:catAx>
        <c:axId val="3887343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8756992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88756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Yield(%)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887343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1.1e!PivotTable1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Probability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of Recession 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1.1e'!$B$1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'Figure 1.1e'!$A$2:$A$123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1.1e'!$B$2:$B$123</c:f>
              <c:numCache>
                <c:formatCode>General</c:formatCode>
                <c:ptCount val="121"/>
                <c:pt idx="0">
                  <c:v>2.4544183808833022E-3</c:v>
                </c:pt>
                <c:pt idx="1">
                  <c:v>5.0905943642325299E-3</c:v>
                </c:pt>
                <c:pt idx="2">
                  <c:v>1.1463346996942615E-2</c:v>
                </c:pt>
                <c:pt idx="3">
                  <c:v>9.060362434577628E-3</c:v>
                </c:pt>
                <c:pt idx="4">
                  <c:v>3.3670014759279716E-3</c:v>
                </c:pt>
                <c:pt idx="5">
                  <c:v>3.220258562766587E-3</c:v>
                </c:pt>
                <c:pt idx="6">
                  <c:v>2.9439122084831946E-3</c:v>
                </c:pt>
                <c:pt idx="7">
                  <c:v>4.1044579902922759E-3</c:v>
                </c:pt>
                <c:pt idx="8">
                  <c:v>4.5738548826125E-3</c:v>
                </c:pt>
                <c:pt idx="9">
                  <c:v>3.2928950174739235E-3</c:v>
                </c:pt>
                <c:pt idx="10">
                  <c:v>6.6851236549657122E-3</c:v>
                </c:pt>
                <c:pt idx="11">
                  <c:v>8.0335888101337235E-3</c:v>
                </c:pt>
                <c:pt idx="12">
                  <c:v>1.85723581861974E-3</c:v>
                </c:pt>
                <c:pt idx="13">
                  <c:v>6.6101993301208458E-4</c:v>
                </c:pt>
                <c:pt idx="14">
                  <c:v>1.0150470798858395E-3</c:v>
                </c:pt>
                <c:pt idx="15">
                  <c:v>9.1882072636118961E-4</c:v>
                </c:pt>
                <c:pt idx="16">
                  <c:v>9.1882072636118961E-4</c:v>
                </c:pt>
                <c:pt idx="17">
                  <c:v>8.961111192224957E-4</c:v>
                </c:pt>
                <c:pt idx="18">
                  <c:v>1.1768173575479384E-3</c:v>
                </c:pt>
                <c:pt idx="19">
                  <c:v>1.5360197118583837E-3</c:v>
                </c:pt>
                <c:pt idx="20">
                  <c:v>2.8139179232790574E-3</c:v>
                </c:pt>
                <c:pt idx="21">
                  <c:v>8.3104181060269253E-4</c:v>
                </c:pt>
                <c:pt idx="22">
                  <c:v>3.9164650759105458E-4</c:v>
                </c:pt>
                <c:pt idx="23">
                  <c:v>7.3217817981060748E-4</c:v>
                </c:pt>
                <c:pt idx="24">
                  <c:v>1.5360197118583837E-3</c:v>
                </c:pt>
                <c:pt idx="25">
                  <c:v>3.5197273118453506E-3</c:v>
                </c:pt>
                <c:pt idx="26">
                  <c:v>7.1105403407147024E-3</c:v>
                </c:pt>
                <c:pt idx="27">
                  <c:v>9.4272825011960035E-3</c:v>
                </c:pt>
                <c:pt idx="28">
                  <c:v>1.4673561764623149E-2</c:v>
                </c:pt>
                <c:pt idx="29">
                  <c:v>1.6702814284394008E-2</c:v>
                </c:pt>
                <c:pt idx="30">
                  <c:v>2.2258493912042574E-2</c:v>
                </c:pt>
                <c:pt idx="31">
                  <c:v>3.4572894903332117E-2</c:v>
                </c:pt>
                <c:pt idx="32">
                  <c:v>2.8809860047063627E-2</c:v>
                </c:pt>
                <c:pt idx="33">
                  <c:v>3.996434311974522E-2</c:v>
                </c:pt>
                <c:pt idx="34">
                  <c:v>5.9453706639708698E-2</c:v>
                </c:pt>
                <c:pt idx="35">
                  <c:v>8.8043150684999835E-2</c:v>
                </c:pt>
                <c:pt idx="36">
                  <c:v>9.658028874994018E-2</c:v>
                </c:pt>
                <c:pt idx="37">
                  <c:v>0.11689040159572971</c:v>
                </c:pt>
                <c:pt idx="38">
                  <c:v>0.12129168536270778</c:v>
                </c:pt>
                <c:pt idx="39">
                  <c:v>0.12733948187125926</c:v>
                </c:pt>
                <c:pt idx="40">
                  <c:v>0.14336602498003989</c:v>
                </c:pt>
                <c:pt idx="41">
                  <c:v>0.15536296203981093</c:v>
                </c:pt>
                <c:pt idx="42">
                  <c:v>0.24071887783828977</c:v>
                </c:pt>
                <c:pt idx="43">
                  <c:v>0.25234710430141899</c:v>
                </c:pt>
                <c:pt idx="44">
                  <c:v>0.23842873119453517</c:v>
                </c:pt>
                <c:pt idx="45">
                  <c:v>0.19930732261677639</c:v>
                </c:pt>
                <c:pt idx="46">
                  <c:v>0.19930732261677639</c:v>
                </c:pt>
                <c:pt idx="47">
                  <c:v>0.21619571107448871</c:v>
                </c:pt>
                <c:pt idx="48">
                  <c:v>0.25707996641467074</c:v>
                </c:pt>
                <c:pt idx="49">
                  <c:v>0.31201529465919409</c:v>
                </c:pt>
                <c:pt idx="50">
                  <c:v>0.31201529465919409</c:v>
                </c:pt>
                <c:pt idx="51">
                  <c:v>0.34125808883047953</c:v>
                </c:pt>
                <c:pt idx="52">
                  <c:v>0.3826905500096241</c:v>
                </c:pt>
                <c:pt idx="53">
                  <c:v>0.36592487190545531</c:v>
                </c:pt>
                <c:pt idx="54">
                  <c:v>0.3494114188532339</c:v>
                </c:pt>
                <c:pt idx="55">
                  <c:v>0.37427799062658473</c:v>
                </c:pt>
                <c:pt idx="56">
                  <c:v>0.39683342720285864</c:v>
                </c:pt>
                <c:pt idx="57">
                  <c:v>0.34125808883047953</c:v>
                </c:pt>
                <c:pt idx="58">
                  <c:v>0.28893044668036783</c:v>
                </c:pt>
                <c:pt idx="59">
                  <c:v>0.18128892947180644</c:v>
                </c:pt>
                <c:pt idx="60">
                  <c:v>0.24999801396291682</c:v>
                </c:pt>
                <c:pt idx="61">
                  <c:v>0.18323906544503801</c:v>
                </c:pt>
                <c:pt idx="62">
                  <c:v>0.15014259599092891</c:v>
                </c:pt>
                <c:pt idx="63">
                  <c:v>0.15014259599092883</c:v>
                </c:pt>
                <c:pt idx="64">
                  <c:v>0.10843013961545096</c:v>
                </c:pt>
                <c:pt idx="65">
                  <c:v>8.0081732604958489E-2</c:v>
                </c:pt>
                <c:pt idx="66">
                  <c:v>9.2849866399678904E-2</c:v>
                </c:pt>
                <c:pt idx="67">
                  <c:v>3.5716256912480843E-2</c:v>
                </c:pt>
                <c:pt idx="68">
                  <c:v>1.1028003023805036E-2</c:v>
                </c:pt>
                <c:pt idx="69">
                  <c:v>8.363868078351145E-3</c:v>
                </c:pt>
                <c:pt idx="70">
                  <c:v>1.3612101652370602E-2</c:v>
                </c:pt>
                <c:pt idx="71">
                  <c:v>1.1463346996942615E-2</c:v>
                </c:pt>
                <c:pt idx="72">
                  <c:v>8.7060096315132746E-3</c:v>
                </c:pt>
                <c:pt idx="73">
                  <c:v>1.3106686283578072E-2</c:v>
                </c:pt>
                <c:pt idx="74">
                  <c:v>5.9012330708560351E-3</c:v>
                </c:pt>
                <c:pt idx="75">
                  <c:v>1.6111862834395157E-3</c:v>
                </c:pt>
                <c:pt idx="76">
                  <c:v>9.4205805784908692E-4</c:v>
                </c:pt>
                <c:pt idx="77">
                  <c:v>8.0335888101337235E-3</c:v>
                </c:pt>
                <c:pt idx="78">
                  <c:v>8.0335888101337235E-3</c:v>
                </c:pt>
                <c:pt idx="79">
                  <c:v>5.5407537089742932E-3</c:v>
                </c:pt>
                <c:pt idx="80">
                  <c:v>5.1999711872652956E-3</c:v>
                </c:pt>
                <c:pt idx="81">
                  <c:v>3.5983990289243863E-3</c:v>
                </c:pt>
                <c:pt idx="82">
                  <c:v>1.6500130336680556E-3</c:v>
                </c:pt>
                <c:pt idx="83">
                  <c:v>5.6617179681142248E-4</c:v>
                </c:pt>
                <c:pt idx="84">
                  <c:v>8.5223215595513842E-4</c:v>
                </c:pt>
                <c:pt idx="85">
                  <c:v>7.7034526001304113E-4</c:v>
                </c:pt>
                <c:pt idx="86">
                  <c:v>1.0931924020536128E-3</c:v>
                </c:pt>
                <c:pt idx="87">
                  <c:v>9.9015997033722095E-4</c:v>
                </c:pt>
                <c:pt idx="88">
                  <c:v>9.1882072636118961E-4</c:v>
                </c:pt>
                <c:pt idx="89">
                  <c:v>5.6617179681142248E-4</c:v>
                </c:pt>
                <c:pt idx="90">
                  <c:v>4.0222658036390374E-4</c:v>
                </c:pt>
                <c:pt idx="91">
                  <c:v>5.1010734898790464E-4</c:v>
                </c:pt>
                <c:pt idx="92">
                  <c:v>5.1010734898790464E-4</c:v>
                </c:pt>
                <c:pt idx="93">
                  <c:v>3.8132524739516247E-4</c:v>
                </c:pt>
                <c:pt idx="94">
                  <c:v>1.1483128681598223E-3</c:v>
                </c:pt>
                <c:pt idx="95">
                  <c:v>1.7716618814642877E-3</c:v>
                </c:pt>
                <c:pt idx="96">
                  <c:v>3.0109180718830616E-3</c:v>
                </c:pt>
                <c:pt idx="97">
                  <c:v>5.9012330708560351E-3</c:v>
                </c:pt>
                <c:pt idx="98">
                  <c:v>6.4141618586071982E-3</c:v>
                </c:pt>
                <c:pt idx="99">
                  <c:v>7.7148298906802495E-3</c:v>
                </c:pt>
                <c:pt idx="100">
                  <c:v>4.9832705286615951E-3</c:v>
                </c:pt>
                <c:pt idx="101">
                  <c:v>1.4996483353220229E-3</c:v>
                </c:pt>
                <c:pt idx="102">
                  <c:v>1.2059683770151203E-3</c:v>
                </c:pt>
                <c:pt idx="103">
                  <c:v>7.1375531116109467E-4</c:v>
                </c:pt>
                <c:pt idx="104">
                  <c:v>1.0150470798858395E-3</c:v>
                </c:pt>
                <c:pt idx="105">
                  <c:v>8.1033720593683275E-4</c:v>
                </c:pt>
                <c:pt idx="106">
                  <c:v>1.573193811126773E-3</c:v>
                </c:pt>
                <c:pt idx="107">
                  <c:v>2.3441566849593015E-3</c:v>
                </c:pt>
                <c:pt idx="108">
                  <c:v>2.3441566849593015E-3</c:v>
                </c:pt>
                <c:pt idx="109">
                  <c:v>1.0002022384203783E-2</c:v>
                </c:pt>
                <c:pt idx="110">
                  <c:v>1.7966799788727988E-2</c:v>
                </c:pt>
                <c:pt idx="111">
                  <c:v>1.3357329617332507E-2</c:v>
                </c:pt>
                <c:pt idx="112">
                  <c:v>1.7011457657064563E-2</c:v>
                </c:pt>
                <c:pt idx="113">
                  <c:v>1.7966799788727988E-2</c:v>
                </c:pt>
                <c:pt idx="114">
                  <c:v>1.8967517236699996E-2</c:v>
                </c:pt>
                <c:pt idx="115">
                  <c:v>2.1111677421922725E-2</c:v>
                </c:pt>
                <c:pt idx="116">
                  <c:v>1.4401731381860039E-2</c:v>
                </c:pt>
                <c:pt idx="117">
                  <c:v>1.7966799788727988E-2</c:v>
                </c:pt>
                <c:pt idx="118">
                  <c:v>2.83280870181261E-2</c:v>
                </c:pt>
                <c:pt idx="119">
                  <c:v>3.8095963977945166E-2</c:v>
                </c:pt>
                <c:pt idx="120">
                  <c:v>4.4614201635022839E-2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08896"/>
        <c:axId val="393410816"/>
      </c:lineChart>
      <c:catAx>
        <c:axId val="3934088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410816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3410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39340889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1.2a!PivotTable2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CPI Index vs S&amp;P/Case Shiller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>
                <a:latin typeface="Times New Roman" pitchFamily="18" charset="0"/>
                <a:cs typeface="Times New Roman" pitchFamily="18" charset="0"/>
              </a:rPr>
              <a:t>10 Index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1.2a'!$B$1</c:f>
              <c:strCache>
                <c:ptCount val="1"/>
                <c:pt idx="0">
                  <c:v>CPI Index = 1.00</c:v>
                </c:pt>
              </c:strCache>
            </c:strRef>
          </c:tx>
          <c:marker>
            <c:symbol val="none"/>
          </c:marker>
          <c:cat>
            <c:strRef>
              <c:f>'Figure 1.2a'!$A$2:$A$123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1.2a'!$B$2:$B$123</c:f>
              <c:numCache>
                <c:formatCode>General</c:formatCode>
                <c:ptCount val="121"/>
                <c:pt idx="0">
                  <c:v>1</c:v>
                </c:pt>
                <c:pt idx="1">
                  <c:v>1.0027777777777778</c:v>
                </c:pt>
                <c:pt idx="2">
                  <c:v>1.0044444444444445</c:v>
                </c:pt>
                <c:pt idx="3">
                  <c:v>1.0066666666666666</c:v>
                </c:pt>
                <c:pt idx="4">
                  <c:v>1.0083333333333333</c:v>
                </c:pt>
                <c:pt idx="5">
                  <c:v>1.01</c:v>
                </c:pt>
                <c:pt idx="6">
                  <c:v>1.0144444444444445</c:v>
                </c:pt>
                <c:pt idx="7">
                  <c:v>1.02</c:v>
                </c:pt>
                <c:pt idx="8">
                  <c:v>1.0216666666666667</c:v>
                </c:pt>
                <c:pt idx="9">
                  <c:v>1.0177777777777777</c:v>
                </c:pt>
                <c:pt idx="10">
                  <c:v>1.0161111111111112</c:v>
                </c:pt>
                <c:pt idx="11">
                  <c:v>1.0172222222222222</c:v>
                </c:pt>
                <c:pt idx="12">
                  <c:v>1.0205555555555554</c:v>
                </c:pt>
                <c:pt idx="13">
                  <c:v>1.0249999999999999</c:v>
                </c:pt>
                <c:pt idx="14">
                  <c:v>1.0283333333333333</c:v>
                </c:pt>
                <c:pt idx="15">
                  <c:v>1.0272222222222223</c:v>
                </c:pt>
                <c:pt idx="16">
                  <c:v>1.0277777777777777</c:v>
                </c:pt>
                <c:pt idx="17">
                  <c:v>1.0305555555555554</c:v>
                </c:pt>
                <c:pt idx="18">
                  <c:v>1.0350000000000001</c:v>
                </c:pt>
                <c:pt idx="19">
                  <c:v>1.0372222222222223</c:v>
                </c:pt>
                <c:pt idx="20">
                  <c:v>1.0394444444444444</c:v>
                </c:pt>
                <c:pt idx="21">
                  <c:v>1.0411111111111111</c:v>
                </c:pt>
                <c:pt idx="22">
                  <c:v>1.0455555555555556</c:v>
                </c:pt>
                <c:pt idx="23">
                  <c:v>1.0494444444444444</c:v>
                </c:pt>
                <c:pt idx="24">
                  <c:v>1.0505555555555555</c:v>
                </c:pt>
                <c:pt idx="25">
                  <c:v>1.0511111111111111</c:v>
                </c:pt>
                <c:pt idx="26">
                  <c:v>1.0544444444444445</c:v>
                </c:pt>
                <c:pt idx="27">
                  <c:v>1.06</c:v>
                </c:pt>
                <c:pt idx="28">
                  <c:v>1.0649999999999999</c:v>
                </c:pt>
                <c:pt idx="29">
                  <c:v>1.0649999999999999</c:v>
                </c:pt>
                <c:pt idx="30">
                  <c:v>1.0644444444444443</c:v>
                </c:pt>
                <c:pt idx="31">
                  <c:v>1.068888888888889</c:v>
                </c:pt>
                <c:pt idx="32">
                  <c:v>1.0727777777777778</c:v>
                </c:pt>
                <c:pt idx="33">
                  <c:v>1.076111111111111</c:v>
                </c:pt>
                <c:pt idx="34">
                  <c:v>1.0755555555555556</c:v>
                </c:pt>
                <c:pt idx="35">
                  <c:v>1.076111111111111</c:v>
                </c:pt>
                <c:pt idx="36">
                  <c:v>1.0827777777777778</c:v>
                </c:pt>
                <c:pt idx="37">
                  <c:v>1.0894444444444444</c:v>
                </c:pt>
                <c:pt idx="38">
                  <c:v>1.1044444444444446</c:v>
                </c:pt>
                <c:pt idx="39">
                  <c:v>1.106111111111111</c:v>
                </c:pt>
                <c:pt idx="40">
                  <c:v>1.1005555555555555</c:v>
                </c:pt>
                <c:pt idx="41">
                  <c:v>1.1005555555555555</c:v>
                </c:pt>
                <c:pt idx="42">
                  <c:v>1.1072222222222223</c:v>
                </c:pt>
                <c:pt idx="43">
                  <c:v>1.1077777777777778</c:v>
                </c:pt>
                <c:pt idx="44">
                  <c:v>1.1094444444444445</c:v>
                </c:pt>
                <c:pt idx="45">
                  <c:v>1.115</c:v>
                </c:pt>
                <c:pt idx="46">
                  <c:v>1.1183333333333334</c:v>
                </c:pt>
                <c:pt idx="47">
                  <c:v>1.1211111111111112</c:v>
                </c:pt>
                <c:pt idx="48">
                  <c:v>1.1272222222222223</c:v>
                </c:pt>
                <c:pt idx="49">
                  <c:v>1.1322222222222222</c:v>
                </c:pt>
                <c:pt idx="50">
                  <c:v>1.1266666666666667</c:v>
                </c:pt>
                <c:pt idx="51">
                  <c:v>1.1216666666666666</c:v>
                </c:pt>
                <c:pt idx="52">
                  <c:v>1.1222222222222222</c:v>
                </c:pt>
                <c:pt idx="53">
                  <c:v>1.1283333333333334</c:v>
                </c:pt>
                <c:pt idx="54">
                  <c:v>1.1302055555555557</c:v>
                </c:pt>
                <c:pt idx="55">
                  <c:v>1.1345888888888889</c:v>
                </c:pt>
                <c:pt idx="56">
                  <c:v>1.1404888888888889</c:v>
                </c:pt>
                <c:pt idx="57">
                  <c:v>1.1439111111111111</c:v>
                </c:pt>
                <c:pt idx="58">
                  <c:v>1.1486388888888888</c:v>
                </c:pt>
                <c:pt idx="59">
                  <c:v>1.1513</c:v>
                </c:pt>
                <c:pt idx="60">
                  <c:v>1.1533500000000001</c:v>
                </c:pt>
                <c:pt idx="61">
                  <c:v>1.1537055555555555</c:v>
                </c:pt>
                <c:pt idx="62">
                  <c:v>1.1585944444444445</c:v>
                </c:pt>
                <c:pt idx="63">
                  <c:v>1.1621666666666666</c:v>
                </c:pt>
                <c:pt idx="64">
                  <c:v>1.1713</c:v>
                </c:pt>
                <c:pt idx="65">
                  <c:v>1.1746944444444445</c:v>
                </c:pt>
                <c:pt idx="66">
                  <c:v>1.1788833333333335</c:v>
                </c:pt>
                <c:pt idx="67">
                  <c:v>1.1812388888888887</c:v>
                </c:pt>
                <c:pt idx="68">
                  <c:v>1.1857833333333334</c:v>
                </c:pt>
                <c:pt idx="69">
                  <c:v>1.1887277777777778</c:v>
                </c:pt>
                <c:pt idx="70">
                  <c:v>1.1955888888888888</c:v>
                </c:pt>
                <c:pt idx="71">
                  <c:v>1.2081666666666666</c:v>
                </c:pt>
                <c:pt idx="72">
                  <c:v>1.2171666666666667</c:v>
                </c:pt>
                <c:pt idx="73">
                  <c:v>1.2152722222222221</c:v>
                </c:pt>
                <c:pt idx="74">
                  <c:v>1.2159555555555557</c:v>
                </c:pt>
                <c:pt idx="75">
                  <c:v>1.2053666666666667</c:v>
                </c:pt>
                <c:pt idx="76">
                  <c:v>1.1837444444444445</c:v>
                </c:pt>
                <c:pt idx="77">
                  <c:v>1.17445</c:v>
                </c:pt>
                <c:pt idx="78">
                  <c:v>1.1775666666666667</c:v>
                </c:pt>
                <c:pt idx="79">
                  <c:v>1.18235</c:v>
                </c:pt>
                <c:pt idx="80">
                  <c:v>1.1808944444444445</c:v>
                </c:pt>
                <c:pt idx="81">
                  <c:v>1.1816944444444446</c:v>
                </c:pt>
                <c:pt idx="82">
                  <c:v>1.1832055555555556</c:v>
                </c:pt>
                <c:pt idx="83">
                  <c:v>1.1930222222222222</c:v>
                </c:pt>
                <c:pt idx="84">
                  <c:v>1.1929222222222222</c:v>
                </c:pt>
                <c:pt idx="85">
                  <c:v>1.1971055555555556</c:v>
                </c:pt>
                <c:pt idx="86">
                  <c:v>1.1993500000000001</c:v>
                </c:pt>
                <c:pt idx="87">
                  <c:v>1.2026444444444444</c:v>
                </c:pt>
                <c:pt idx="88">
                  <c:v>1.2061833333333334</c:v>
                </c:pt>
                <c:pt idx="89">
                  <c:v>1.2073888888888891</c:v>
                </c:pt>
                <c:pt idx="90">
                  <c:v>1.208161111111111</c:v>
                </c:pt>
                <c:pt idx="91">
                  <c:v>1.2077611111111111</c:v>
                </c:pt>
                <c:pt idx="92">
                  <c:v>1.208</c:v>
                </c:pt>
                <c:pt idx="93">
                  <c:v>1.2076277777777777</c:v>
                </c:pt>
                <c:pt idx="94">
                  <c:v>1.2065666666666666</c:v>
                </c:pt>
                <c:pt idx="95">
                  <c:v>1.2066999999999999</c:v>
                </c:pt>
                <c:pt idx="96">
                  <c:v>1.2091611111111111</c:v>
                </c:pt>
                <c:pt idx="97">
                  <c:v>1.2114555555555557</c:v>
                </c:pt>
                <c:pt idx="98">
                  <c:v>1.2131333333333334</c:v>
                </c:pt>
                <c:pt idx="99">
                  <c:v>1.2167777777777777</c:v>
                </c:pt>
                <c:pt idx="100">
                  <c:v>1.2191166666666666</c:v>
                </c:pt>
                <c:pt idx="101">
                  <c:v>1.2245222222222221</c:v>
                </c:pt>
                <c:pt idx="102">
                  <c:v>1.2279777777777778</c:v>
                </c:pt>
                <c:pt idx="103">
                  <c:v>1.2333777777777779</c:v>
                </c:pt>
                <c:pt idx="104">
                  <c:v>1.2399611111111111</c:v>
                </c:pt>
                <c:pt idx="105">
                  <c:v>1.2446111111111111</c:v>
                </c:pt>
                <c:pt idx="106">
                  <c:v>1.2479666666666667</c:v>
                </c:pt>
                <c:pt idx="107">
                  <c:v>1.2490944444444443</c:v>
                </c:pt>
                <c:pt idx="108">
                  <c:v>1.252861111111111</c:v>
                </c:pt>
                <c:pt idx="109">
                  <c:v>1.2570333333333332</c:v>
                </c:pt>
                <c:pt idx="110">
                  <c:v>1.260388888888889</c:v>
                </c:pt>
                <c:pt idx="111">
                  <c:v>1.2600222222222222</c:v>
                </c:pt>
                <c:pt idx="112">
                  <c:v>1.2611888888888889</c:v>
                </c:pt>
                <c:pt idx="113">
                  <c:v>1.2612944444444443</c:v>
                </c:pt>
                <c:pt idx="114">
                  <c:v>1.2639166666666666</c:v>
                </c:pt>
                <c:pt idx="115">
                  <c:v>1.2690722222222222</c:v>
                </c:pt>
                <c:pt idx="116">
                  <c:v>1.2727666666666668</c:v>
                </c:pt>
                <c:pt idx="117">
                  <c:v>1.2732055555555555</c:v>
                </c:pt>
                <c:pt idx="118">
                  <c:v>1.2695944444444445</c:v>
                </c:pt>
                <c:pt idx="119">
                  <c:v>1.2701</c:v>
                </c:pt>
                <c:pt idx="120">
                  <c:v>1.2706833333333334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1.2a'!$C$1</c:f>
              <c:strCache>
                <c:ptCount val="1"/>
                <c:pt idx="0">
                  <c:v>S&amp;P/CS 10 Index = 1.00</c:v>
                </c:pt>
              </c:strCache>
            </c:strRef>
          </c:tx>
          <c:marker>
            <c:symbol val="none"/>
          </c:marker>
          <c:cat>
            <c:strRef>
              <c:f>'Figure 1.2a'!$A$2:$A$123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1.2a'!$C$2:$C$123</c:f>
              <c:numCache>
                <c:formatCode>General</c:formatCode>
                <c:ptCount val="121"/>
                <c:pt idx="0">
                  <c:v>1</c:v>
                </c:pt>
                <c:pt idx="1">
                  <c:v>1.0138702460850113</c:v>
                </c:pt>
                <c:pt idx="2">
                  <c:v>1.0261744966442954</c:v>
                </c:pt>
                <c:pt idx="3">
                  <c:v>1.0392990305741985</c:v>
                </c:pt>
                <c:pt idx="4">
                  <c:v>1.0515287099179715</c:v>
                </c:pt>
                <c:pt idx="5">
                  <c:v>1.0630872483221476</c:v>
                </c:pt>
                <c:pt idx="6">
                  <c:v>1.0727815063385535</c:v>
                </c:pt>
                <c:pt idx="7">
                  <c:v>1.0815809097688291</c:v>
                </c:pt>
                <c:pt idx="8">
                  <c:v>1.0897837434750186</c:v>
                </c:pt>
                <c:pt idx="9">
                  <c:v>1.0972408650260999</c:v>
                </c:pt>
                <c:pt idx="10">
                  <c:v>1.1050708426547353</c:v>
                </c:pt>
                <c:pt idx="11">
                  <c:v>1.1120805369127518</c:v>
                </c:pt>
                <c:pt idx="12">
                  <c:v>1.1234153616703952</c:v>
                </c:pt>
                <c:pt idx="13">
                  <c:v>1.1367636092468307</c:v>
                </c:pt>
                <c:pt idx="14">
                  <c:v>1.1533184190902313</c:v>
                </c:pt>
                <c:pt idx="15">
                  <c:v>1.169351230425056</c:v>
                </c:pt>
                <c:pt idx="16">
                  <c:v>1.1869500372856077</c:v>
                </c:pt>
                <c:pt idx="17">
                  <c:v>1.2053691275167784</c:v>
                </c:pt>
                <c:pt idx="18">
                  <c:v>1.2230425055928411</c:v>
                </c:pt>
                <c:pt idx="19">
                  <c:v>1.241014168530947</c:v>
                </c:pt>
                <c:pt idx="20">
                  <c:v>1.2639075316927668</c:v>
                </c:pt>
                <c:pt idx="21">
                  <c:v>1.2862043251304995</c:v>
                </c:pt>
                <c:pt idx="22">
                  <c:v>1.3090231170768083</c:v>
                </c:pt>
                <c:pt idx="23">
                  <c:v>1.3336316181953767</c:v>
                </c:pt>
                <c:pt idx="24">
                  <c:v>1.3536912751677852</c:v>
                </c:pt>
                <c:pt idx="25">
                  <c:v>1.3686800894854587</c:v>
                </c:pt>
                <c:pt idx="26">
                  <c:v>1.3834451901565996</c:v>
                </c:pt>
                <c:pt idx="27">
                  <c:v>1.3977628635346757</c:v>
                </c:pt>
                <c:pt idx="28">
                  <c:v>1.4130499627143924</c:v>
                </c:pt>
                <c:pt idx="29">
                  <c:v>1.4299030574198359</c:v>
                </c:pt>
                <c:pt idx="30">
                  <c:v>1.4511558538404177</c:v>
                </c:pt>
                <c:pt idx="31">
                  <c:v>1.4748695003728562</c:v>
                </c:pt>
                <c:pt idx="32">
                  <c:v>1.501193139448173</c:v>
                </c:pt>
                <c:pt idx="33">
                  <c:v>1.5199105145413871</c:v>
                </c:pt>
                <c:pt idx="34">
                  <c:v>1.5367636092468309</c:v>
                </c:pt>
                <c:pt idx="35">
                  <c:v>1.5527218493661448</c:v>
                </c:pt>
                <c:pt idx="36">
                  <c:v>1.5680835197613723</c:v>
                </c:pt>
                <c:pt idx="37">
                  <c:v>1.583370618941089</c:v>
                </c:pt>
                <c:pt idx="38">
                  <c:v>1.6029828486204327</c:v>
                </c:pt>
                <c:pt idx="39">
                  <c:v>1.6215510812826248</c:v>
                </c:pt>
                <c:pt idx="40">
                  <c:v>1.6400447427293066</c:v>
                </c:pt>
                <c:pt idx="41">
                  <c:v>1.6566741237882179</c:v>
                </c:pt>
                <c:pt idx="42">
                  <c:v>1.6694258016405668</c:v>
                </c:pt>
                <c:pt idx="43">
                  <c:v>1.6825503355704698</c:v>
                </c:pt>
                <c:pt idx="44">
                  <c:v>1.6892617449664431</c:v>
                </c:pt>
                <c:pt idx="45">
                  <c:v>1.6919463087248321</c:v>
                </c:pt>
                <c:pt idx="46">
                  <c:v>1.6901565995525729</c:v>
                </c:pt>
                <c:pt idx="47">
                  <c:v>1.6829977628635346</c:v>
                </c:pt>
                <c:pt idx="48">
                  <c:v>1.674571215510813</c:v>
                </c:pt>
                <c:pt idx="49">
                  <c:v>1.6652498135719613</c:v>
                </c:pt>
                <c:pt idx="50">
                  <c:v>1.6615958240119315</c:v>
                </c:pt>
                <c:pt idx="51">
                  <c:v>1.6611483967188665</c:v>
                </c:pt>
                <c:pt idx="52">
                  <c:v>1.6618941088739749</c:v>
                </c:pt>
                <c:pt idx="53">
                  <c:v>1.6594332587621179</c:v>
                </c:pt>
                <c:pt idx="54">
                  <c:v>1.6607755406413125</c:v>
                </c:pt>
                <c:pt idx="55">
                  <c:v>1.6624161073825505</c:v>
                </c:pt>
                <c:pt idx="56">
                  <c:v>1.6627143922445937</c:v>
                </c:pt>
                <c:pt idx="57">
                  <c:v>1.6507829977628636</c:v>
                </c:pt>
                <c:pt idx="58">
                  <c:v>1.6354213273676361</c:v>
                </c:pt>
                <c:pt idx="59">
                  <c:v>1.6168530947054438</c:v>
                </c:pt>
                <c:pt idx="60">
                  <c:v>1.5993288590604027</c:v>
                </c:pt>
                <c:pt idx="61">
                  <c:v>1.5812080536912752</c:v>
                </c:pt>
                <c:pt idx="62">
                  <c:v>1.5666666666666667</c:v>
                </c:pt>
                <c:pt idx="63">
                  <c:v>1.5483221476510067</c:v>
                </c:pt>
                <c:pt idx="64">
                  <c:v>1.5220730797912008</c:v>
                </c:pt>
                <c:pt idx="65">
                  <c:v>1.4967934377330352</c:v>
                </c:pt>
                <c:pt idx="66">
                  <c:v>1.4718120805369128</c:v>
                </c:pt>
                <c:pt idx="67">
                  <c:v>1.4395227442207308</c:v>
                </c:pt>
                <c:pt idx="68">
                  <c:v>1.4129753914988814</c:v>
                </c:pt>
                <c:pt idx="69">
                  <c:v>1.3862788963460106</c:v>
                </c:pt>
                <c:pt idx="70">
                  <c:v>1.3618195376584639</c:v>
                </c:pt>
                <c:pt idx="71">
                  <c:v>1.3427293064876957</c:v>
                </c:pt>
                <c:pt idx="72">
                  <c:v>1.3186428038777034</c:v>
                </c:pt>
                <c:pt idx="73">
                  <c:v>1.2985831469052944</c:v>
                </c:pt>
                <c:pt idx="74">
                  <c:v>1.2732289336316183</c:v>
                </c:pt>
                <c:pt idx="75">
                  <c:v>1.2508575689783745</c:v>
                </c:pt>
                <c:pt idx="76">
                  <c:v>1.2301267710663686</c:v>
                </c:pt>
                <c:pt idx="77">
                  <c:v>1.2089485458612976</c:v>
                </c:pt>
                <c:pt idx="78">
                  <c:v>1.1863534675615213</c:v>
                </c:pt>
                <c:pt idx="79">
                  <c:v>1.1700969425801642</c:v>
                </c:pt>
                <c:pt idx="80">
                  <c:v>1.1533184190902313</c:v>
                </c:pt>
                <c:pt idx="81">
                  <c:v>1.140268456375839</c:v>
                </c:pt>
                <c:pt idx="82">
                  <c:v>1.1351976137211037</c:v>
                </c:pt>
                <c:pt idx="83">
                  <c:v>1.1399701715137958</c:v>
                </c:pt>
                <c:pt idx="84">
                  <c:v>1.1486950037285608</c:v>
                </c:pt>
                <c:pt idx="85">
                  <c:v>1.1588366890380315</c:v>
                </c:pt>
                <c:pt idx="86">
                  <c:v>1.1634601043997019</c:v>
                </c:pt>
                <c:pt idx="87">
                  <c:v>1.1689038031319912</c:v>
                </c:pt>
                <c:pt idx="88">
                  <c:v>1.1734526472781508</c:v>
                </c:pt>
                <c:pt idx="89">
                  <c:v>1.1797912005965698</c:v>
                </c:pt>
                <c:pt idx="90">
                  <c:v>1.1865026099925431</c:v>
                </c:pt>
                <c:pt idx="91">
                  <c:v>1.1890380313199105</c:v>
                </c:pt>
                <c:pt idx="92">
                  <c:v>1.1920208799403431</c:v>
                </c:pt>
                <c:pt idx="93">
                  <c:v>1.1948545861297539</c:v>
                </c:pt>
                <c:pt idx="94">
                  <c:v>1.1974645786726326</c:v>
                </c:pt>
                <c:pt idx="95">
                  <c:v>1.1965697240865028</c:v>
                </c:pt>
                <c:pt idx="96">
                  <c:v>1.1929903057419835</c:v>
                </c:pt>
                <c:pt idx="97">
                  <c:v>1.1857568978374347</c:v>
                </c:pt>
                <c:pt idx="98">
                  <c:v>1.1779269202087994</c:v>
                </c:pt>
                <c:pt idx="99">
                  <c:v>1.1699478001491423</c:v>
                </c:pt>
                <c:pt idx="100">
                  <c:v>1.1674869500372858</c:v>
                </c:pt>
                <c:pt idx="101">
                  <c:v>1.1643549589858315</c:v>
                </c:pt>
                <c:pt idx="102">
                  <c:v>1.1607755406413125</c:v>
                </c:pt>
                <c:pt idx="103">
                  <c:v>1.1565995525727069</c:v>
                </c:pt>
                <c:pt idx="104">
                  <c:v>1.1531692766592094</c:v>
                </c:pt>
                <c:pt idx="105">
                  <c:v>1.1536912751677852</c:v>
                </c:pt>
                <c:pt idx="106">
                  <c:v>1.151826994780015</c:v>
                </c:pt>
                <c:pt idx="107">
                  <c:v>1.149813571961223</c:v>
                </c:pt>
                <c:pt idx="108">
                  <c:v>1.1482475764354958</c:v>
                </c:pt>
                <c:pt idx="109">
                  <c:v>1.1445935868754662</c:v>
                </c:pt>
                <c:pt idx="110">
                  <c:v>1.1376584638329605</c:v>
                </c:pt>
                <c:pt idx="111">
                  <c:v>1.1303504847129009</c:v>
                </c:pt>
                <c:pt idx="112">
                  <c:v>1.1224459358687549</c:v>
                </c:pt>
                <c:pt idx="113">
                  <c:v>1.1165548098434004</c:v>
                </c:pt>
                <c:pt idx="114">
                  <c:v>1.1134228187919464</c:v>
                </c:pt>
                <c:pt idx="115">
                  <c:v>1.1137956748695006</c:v>
                </c:pt>
                <c:pt idx="116">
                  <c:v>1.1202087994034302</c:v>
                </c:pt>
                <c:pt idx="117">
                  <c:v>1.1289336316181953</c:v>
                </c:pt>
                <c:pt idx="118">
                  <c:v>1.1400447427293066</c:v>
                </c:pt>
                <c:pt idx="119">
                  <c:v>1.1499627143922446</c:v>
                </c:pt>
                <c:pt idx="120">
                  <c:v>1.1547352721849367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55648"/>
        <c:axId val="393766016"/>
      </c:lineChart>
      <c:catAx>
        <c:axId val="393755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93766016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3766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9375564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1.2b!PivotTable1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Federal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Funds Rate vs 3 Month Treasury Yield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1.2b'!$B$1</c:f>
              <c:strCache>
                <c:ptCount val="1"/>
                <c:pt idx="0">
                  <c:v>Effective Federal Funds Rate</c:v>
                </c:pt>
              </c:strCache>
            </c:strRef>
          </c:tx>
          <c:marker>
            <c:symbol val="none"/>
          </c:marker>
          <c:cat>
            <c:strRef>
              <c:f>'Figure 1.2b'!$A$2:$A$123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1.2b'!$B$2:$B$123</c:f>
              <c:numCache>
                <c:formatCode>General</c:formatCode>
                <c:ptCount val="121"/>
                <c:pt idx="0">
                  <c:v>1.73</c:v>
                </c:pt>
                <c:pt idx="1">
                  <c:v>1.74</c:v>
                </c:pt>
                <c:pt idx="2">
                  <c:v>1.75</c:v>
                </c:pt>
                <c:pt idx="3">
                  <c:v>1.75</c:v>
                </c:pt>
                <c:pt idx="4">
                  <c:v>1.34</c:v>
                </c:pt>
                <c:pt idx="5">
                  <c:v>1.24</c:v>
                </c:pt>
                <c:pt idx="6">
                  <c:v>1.24</c:v>
                </c:pt>
                <c:pt idx="7">
                  <c:v>1.26</c:v>
                </c:pt>
                <c:pt idx="8">
                  <c:v>1.25</c:v>
                </c:pt>
                <c:pt idx="9">
                  <c:v>1.26</c:v>
                </c:pt>
                <c:pt idx="10">
                  <c:v>1.26</c:v>
                </c:pt>
                <c:pt idx="11">
                  <c:v>1.22</c:v>
                </c:pt>
                <c:pt idx="12">
                  <c:v>1.01</c:v>
                </c:pt>
                <c:pt idx="13">
                  <c:v>1.03</c:v>
                </c:pt>
                <c:pt idx="14">
                  <c:v>1.01</c:v>
                </c:pt>
                <c:pt idx="15">
                  <c:v>1.01</c:v>
                </c:pt>
                <c:pt idx="16">
                  <c:v>1</c:v>
                </c:pt>
                <c:pt idx="17">
                  <c:v>0.98</c:v>
                </c:pt>
                <c:pt idx="18">
                  <c:v>1</c:v>
                </c:pt>
                <c:pt idx="19">
                  <c:v>1.01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1.03</c:v>
                </c:pt>
                <c:pt idx="24">
                  <c:v>1.26</c:v>
                </c:pt>
                <c:pt idx="25">
                  <c:v>1.43</c:v>
                </c:pt>
                <c:pt idx="26">
                  <c:v>1.61</c:v>
                </c:pt>
                <c:pt idx="27">
                  <c:v>1.76</c:v>
                </c:pt>
                <c:pt idx="28">
                  <c:v>1.93</c:v>
                </c:pt>
                <c:pt idx="29">
                  <c:v>2.16</c:v>
                </c:pt>
                <c:pt idx="30">
                  <c:v>2.2799999999999998</c:v>
                </c:pt>
                <c:pt idx="31">
                  <c:v>2.5</c:v>
                </c:pt>
                <c:pt idx="32">
                  <c:v>2.63</c:v>
                </c:pt>
                <c:pt idx="33">
                  <c:v>2.79</c:v>
                </c:pt>
                <c:pt idx="34">
                  <c:v>3</c:v>
                </c:pt>
                <c:pt idx="35">
                  <c:v>3.04</c:v>
                </c:pt>
                <c:pt idx="36">
                  <c:v>3.26</c:v>
                </c:pt>
                <c:pt idx="37">
                  <c:v>3.5</c:v>
                </c:pt>
                <c:pt idx="38">
                  <c:v>3.62</c:v>
                </c:pt>
                <c:pt idx="39">
                  <c:v>3.78</c:v>
                </c:pt>
                <c:pt idx="40">
                  <c:v>4</c:v>
                </c:pt>
                <c:pt idx="41">
                  <c:v>4.16</c:v>
                </c:pt>
                <c:pt idx="42">
                  <c:v>4.29</c:v>
                </c:pt>
                <c:pt idx="43">
                  <c:v>4.49</c:v>
                </c:pt>
                <c:pt idx="44">
                  <c:v>4.59</c:v>
                </c:pt>
                <c:pt idx="45">
                  <c:v>4.79</c:v>
                </c:pt>
                <c:pt idx="46">
                  <c:v>4.9400000000000004</c:v>
                </c:pt>
                <c:pt idx="47">
                  <c:v>4.99</c:v>
                </c:pt>
                <c:pt idx="48">
                  <c:v>5.24</c:v>
                </c:pt>
                <c:pt idx="49">
                  <c:v>5.25</c:v>
                </c:pt>
                <c:pt idx="50">
                  <c:v>5.25</c:v>
                </c:pt>
                <c:pt idx="51">
                  <c:v>5.25</c:v>
                </c:pt>
                <c:pt idx="52">
                  <c:v>5.25</c:v>
                </c:pt>
                <c:pt idx="53">
                  <c:v>5.24</c:v>
                </c:pt>
                <c:pt idx="54">
                  <c:v>5.25</c:v>
                </c:pt>
                <c:pt idx="55">
                  <c:v>5.26</c:v>
                </c:pt>
                <c:pt idx="56">
                  <c:v>5.26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5.26</c:v>
                </c:pt>
                <c:pt idx="61">
                  <c:v>5.0199999999999996</c:v>
                </c:pt>
                <c:pt idx="62">
                  <c:v>4.9400000000000004</c:v>
                </c:pt>
                <c:pt idx="63">
                  <c:v>4.76</c:v>
                </c:pt>
                <c:pt idx="64">
                  <c:v>4.49</c:v>
                </c:pt>
                <c:pt idx="65">
                  <c:v>4.24</c:v>
                </c:pt>
                <c:pt idx="66">
                  <c:v>3.94</c:v>
                </c:pt>
                <c:pt idx="67">
                  <c:v>2.98</c:v>
                </c:pt>
                <c:pt idx="68">
                  <c:v>2.61</c:v>
                </c:pt>
                <c:pt idx="69">
                  <c:v>2.2799999999999998</c:v>
                </c:pt>
                <c:pt idx="70">
                  <c:v>1.98</c:v>
                </c:pt>
                <c:pt idx="71">
                  <c:v>2</c:v>
                </c:pt>
                <c:pt idx="72">
                  <c:v>2.0099999999999998</c:v>
                </c:pt>
                <c:pt idx="73">
                  <c:v>2</c:v>
                </c:pt>
                <c:pt idx="74">
                  <c:v>1.81</c:v>
                </c:pt>
                <c:pt idx="75">
                  <c:v>0.97</c:v>
                </c:pt>
                <c:pt idx="76">
                  <c:v>0.39</c:v>
                </c:pt>
                <c:pt idx="77">
                  <c:v>0.16</c:v>
                </c:pt>
                <c:pt idx="78">
                  <c:v>0.15</c:v>
                </c:pt>
                <c:pt idx="79">
                  <c:v>0.22</c:v>
                </c:pt>
                <c:pt idx="80">
                  <c:v>0.18</c:v>
                </c:pt>
                <c:pt idx="81">
                  <c:v>0.15</c:v>
                </c:pt>
                <c:pt idx="82">
                  <c:v>0.18</c:v>
                </c:pt>
                <c:pt idx="83">
                  <c:v>0.21</c:v>
                </c:pt>
                <c:pt idx="84">
                  <c:v>0.16</c:v>
                </c:pt>
                <c:pt idx="85">
                  <c:v>0.16</c:v>
                </c:pt>
                <c:pt idx="86">
                  <c:v>0.15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0.13</c:v>
                </c:pt>
                <c:pt idx="92">
                  <c:v>0.16</c:v>
                </c:pt>
                <c:pt idx="93">
                  <c:v>0.2</c:v>
                </c:pt>
                <c:pt idx="94">
                  <c:v>0.2</c:v>
                </c:pt>
                <c:pt idx="95">
                  <c:v>0.18</c:v>
                </c:pt>
                <c:pt idx="96">
                  <c:v>0.18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0.14000000000000001</c:v>
                </c:pt>
                <c:pt idx="105">
                  <c:v>0.1</c:v>
                </c:pt>
                <c:pt idx="106">
                  <c:v>0.09</c:v>
                </c:pt>
                <c:pt idx="107">
                  <c:v>0.09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0.08</c:v>
                </c:pt>
                <c:pt idx="115">
                  <c:v>0.1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1.2b'!$C$1</c:f>
              <c:strCache>
                <c:ptCount val="1"/>
                <c:pt idx="0">
                  <c:v>3 Month Treasury Yield</c:v>
                </c:pt>
              </c:strCache>
            </c:strRef>
          </c:tx>
          <c:marker>
            <c:symbol val="none"/>
          </c:marker>
          <c:cat>
            <c:strRef>
              <c:f>'Figure 1.2b'!$A$2:$A$123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1.2b'!$C$2:$C$123</c:f>
              <c:numCache>
                <c:formatCode>General</c:formatCode>
                <c:ptCount val="121"/>
                <c:pt idx="0">
                  <c:v>1.71</c:v>
                </c:pt>
                <c:pt idx="1">
                  <c:v>1.65</c:v>
                </c:pt>
                <c:pt idx="2">
                  <c:v>1.66</c:v>
                </c:pt>
                <c:pt idx="3">
                  <c:v>1.61</c:v>
                </c:pt>
                <c:pt idx="4">
                  <c:v>1.25</c:v>
                </c:pt>
                <c:pt idx="5">
                  <c:v>1.21</c:v>
                </c:pt>
                <c:pt idx="6">
                  <c:v>1.19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1.0900000000000001</c:v>
                </c:pt>
                <c:pt idx="11">
                  <c:v>0.94</c:v>
                </c:pt>
                <c:pt idx="12">
                  <c:v>0.92</c:v>
                </c:pt>
                <c:pt idx="13">
                  <c:v>0.97</c:v>
                </c:pt>
                <c:pt idx="14">
                  <c:v>0.96</c:v>
                </c:pt>
                <c:pt idx="15">
                  <c:v>0.94</c:v>
                </c:pt>
                <c:pt idx="16">
                  <c:v>0.95</c:v>
                </c:pt>
                <c:pt idx="17">
                  <c:v>0.91</c:v>
                </c:pt>
                <c:pt idx="18">
                  <c:v>0.9</c:v>
                </c:pt>
                <c:pt idx="19">
                  <c:v>0.94</c:v>
                </c:pt>
                <c:pt idx="20">
                  <c:v>0.95</c:v>
                </c:pt>
                <c:pt idx="21">
                  <c:v>0.96</c:v>
                </c:pt>
                <c:pt idx="22">
                  <c:v>1.04</c:v>
                </c:pt>
                <c:pt idx="23">
                  <c:v>1.29</c:v>
                </c:pt>
                <c:pt idx="24">
                  <c:v>1.36</c:v>
                </c:pt>
                <c:pt idx="25">
                  <c:v>1.5</c:v>
                </c:pt>
                <c:pt idx="26">
                  <c:v>1.68</c:v>
                </c:pt>
                <c:pt idx="27">
                  <c:v>1.79</c:v>
                </c:pt>
                <c:pt idx="28">
                  <c:v>2.11</c:v>
                </c:pt>
                <c:pt idx="29">
                  <c:v>2.2200000000000002</c:v>
                </c:pt>
                <c:pt idx="30">
                  <c:v>2.37</c:v>
                </c:pt>
                <c:pt idx="31">
                  <c:v>2.58</c:v>
                </c:pt>
                <c:pt idx="32">
                  <c:v>2.8</c:v>
                </c:pt>
                <c:pt idx="33">
                  <c:v>2.84</c:v>
                </c:pt>
                <c:pt idx="34">
                  <c:v>2.9</c:v>
                </c:pt>
                <c:pt idx="35">
                  <c:v>3.04</c:v>
                </c:pt>
                <c:pt idx="36">
                  <c:v>3.29</c:v>
                </c:pt>
                <c:pt idx="37">
                  <c:v>3.52</c:v>
                </c:pt>
                <c:pt idx="38">
                  <c:v>3.49</c:v>
                </c:pt>
                <c:pt idx="39">
                  <c:v>3.79</c:v>
                </c:pt>
                <c:pt idx="40">
                  <c:v>3.97</c:v>
                </c:pt>
                <c:pt idx="41">
                  <c:v>3.97</c:v>
                </c:pt>
                <c:pt idx="42">
                  <c:v>4.34</c:v>
                </c:pt>
                <c:pt idx="43">
                  <c:v>4.54</c:v>
                </c:pt>
                <c:pt idx="44">
                  <c:v>4.63</c:v>
                </c:pt>
                <c:pt idx="45">
                  <c:v>4.72</c:v>
                </c:pt>
                <c:pt idx="46">
                  <c:v>4.84</c:v>
                </c:pt>
                <c:pt idx="47">
                  <c:v>4.92</c:v>
                </c:pt>
                <c:pt idx="48">
                  <c:v>5.08</c:v>
                </c:pt>
                <c:pt idx="49">
                  <c:v>5.09</c:v>
                </c:pt>
                <c:pt idx="50">
                  <c:v>4.93</c:v>
                </c:pt>
                <c:pt idx="51">
                  <c:v>5.05</c:v>
                </c:pt>
                <c:pt idx="52">
                  <c:v>5.07</c:v>
                </c:pt>
                <c:pt idx="53">
                  <c:v>4.97</c:v>
                </c:pt>
                <c:pt idx="54">
                  <c:v>5.1100000000000003</c:v>
                </c:pt>
                <c:pt idx="55">
                  <c:v>5.16</c:v>
                </c:pt>
                <c:pt idx="56">
                  <c:v>5.08</c:v>
                </c:pt>
                <c:pt idx="57">
                  <c:v>5.01</c:v>
                </c:pt>
                <c:pt idx="58">
                  <c:v>4.87</c:v>
                </c:pt>
                <c:pt idx="59">
                  <c:v>4.74</c:v>
                </c:pt>
                <c:pt idx="60">
                  <c:v>4.96</c:v>
                </c:pt>
                <c:pt idx="61">
                  <c:v>4.32</c:v>
                </c:pt>
                <c:pt idx="62">
                  <c:v>3.99</c:v>
                </c:pt>
                <c:pt idx="63">
                  <c:v>4</c:v>
                </c:pt>
                <c:pt idx="64">
                  <c:v>3.35</c:v>
                </c:pt>
                <c:pt idx="65">
                  <c:v>3.07</c:v>
                </c:pt>
                <c:pt idx="66">
                  <c:v>2.82</c:v>
                </c:pt>
                <c:pt idx="67">
                  <c:v>2.17</c:v>
                </c:pt>
                <c:pt idx="68">
                  <c:v>1.28</c:v>
                </c:pt>
                <c:pt idx="69">
                  <c:v>1.31</c:v>
                </c:pt>
                <c:pt idx="70">
                  <c:v>1.76</c:v>
                </c:pt>
                <c:pt idx="71">
                  <c:v>1.89</c:v>
                </c:pt>
                <c:pt idx="72">
                  <c:v>1.66</c:v>
                </c:pt>
                <c:pt idx="73">
                  <c:v>1.75</c:v>
                </c:pt>
                <c:pt idx="74">
                  <c:v>1.1499999999999999</c:v>
                </c:pt>
                <c:pt idx="75">
                  <c:v>0.69</c:v>
                </c:pt>
                <c:pt idx="76">
                  <c:v>0.19</c:v>
                </c:pt>
                <c:pt idx="77">
                  <c:v>0.03</c:v>
                </c:pt>
                <c:pt idx="78">
                  <c:v>0.13</c:v>
                </c:pt>
                <c:pt idx="79">
                  <c:v>0.3</c:v>
                </c:pt>
                <c:pt idx="80">
                  <c:v>0.22</c:v>
                </c:pt>
                <c:pt idx="81">
                  <c:v>0.16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0.12</c:v>
                </c:pt>
                <c:pt idx="87">
                  <c:v>7.0000000000000007E-2</c:v>
                </c:pt>
                <c:pt idx="88">
                  <c:v>0.05</c:v>
                </c:pt>
                <c:pt idx="89">
                  <c:v>0.05</c:v>
                </c:pt>
                <c:pt idx="90">
                  <c:v>0.06</c:v>
                </c:pt>
                <c:pt idx="91">
                  <c:v>0.11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0.12</c:v>
                </c:pt>
                <c:pt idx="96">
                  <c:v>0.16</c:v>
                </c:pt>
                <c:pt idx="97">
                  <c:v>0.16</c:v>
                </c:pt>
                <c:pt idx="98">
                  <c:v>0.15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0.13</c:v>
                </c:pt>
                <c:pt idx="104">
                  <c:v>0.1</c:v>
                </c:pt>
                <c:pt idx="105">
                  <c:v>0.06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19936"/>
        <c:axId val="393321856"/>
      </c:lineChart>
      <c:catAx>
        <c:axId val="3933199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93321856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3321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933199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Data.xlsx]Sheet3!PivotTable2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Sheet3!$B$2:$B$123</c:f>
              <c:numCache>
                <c:formatCode>General</c:formatCode>
                <c:ptCount val="121"/>
                <c:pt idx="0">
                  <c:v>1</c:v>
                </c:pt>
                <c:pt idx="1">
                  <c:v>1.0027777777777778</c:v>
                </c:pt>
                <c:pt idx="2">
                  <c:v>1.0044444444444445</c:v>
                </c:pt>
                <c:pt idx="3">
                  <c:v>1.0066666666666666</c:v>
                </c:pt>
                <c:pt idx="4">
                  <c:v>1.0083333333333333</c:v>
                </c:pt>
                <c:pt idx="5">
                  <c:v>1.01</c:v>
                </c:pt>
                <c:pt idx="6">
                  <c:v>1.0144444444444445</c:v>
                </c:pt>
                <c:pt idx="7">
                  <c:v>1.02</c:v>
                </c:pt>
                <c:pt idx="8">
                  <c:v>1.0216666666666667</c:v>
                </c:pt>
                <c:pt idx="9">
                  <c:v>1.0177777777777777</c:v>
                </c:pt>
                <c:pt idx="10">
                  <c:v>1.0161111111111112</c:v>
                </c:pt>
                <c:pt idx="11">
                  <c:v>1.0172222222222222</c:v>
                </c:pt>
                <c:pt idx="12">
                  <c:v>1.0205555555555554</c:v>
                </c:pt>
                <c:pt idx="13">
                  <c:v>1.0249999999999999</c:v>
                </c:pt>
                <c:pt idx="14">
                  <c:v>1.0283333333333333</c:v>
                </c:pt>
                <c:pt idx="15">
                  <c:v>1.0272222222222223</c:v>
                </c:pt>
                <c:pt idx="16">
                  <c:v>1.0277777777777777</c:v>
                </c:pt>
                <c:pt idx="17">
                  <c:v>1.0305555555555554</c:v>
                </c:pt>
                <c:pt idx="18">
                  <c:v>1.0350000000000001</c:v>
                </c:pt>
                <c:pt idx="19">
                  <c:v>1.0372222222222223</c:v>
                </c:pt>
                <c:pt idx="20">
                  <c:v>1.0394444444444444</c:v>
                </c:pt>
                <c:pt idx="21">
                  <c:v>1.0411111111111111</c:v>
                </c:pt>
                <c:pt idx="22">
                  <c:v>1.0455555555555556</c:v>
                </c:pt>
                <c:pt idx="23">
                  <c:v>1.0494444444444444</c:v>
                </c:pt>
                <c:pt idx="24">
                  <c:v>1.0505555555555555</c:v>
                </c:pt>
                <c:pt idx="25">
                  <c:v>1.0511111111111111</c:v>
                </c:pt>
                <c:pt idx="26">
                  <c:v>1.0544444444444445</c:v>
                </c:pt>
                <c:pt idx="27">
                  <c:v>1.06</c:v>
                </c:pt>
                <c:pt idx="28">
                  <c:v>1.0649999999999999</c:v>
                </c:pt>
                <c:pt idx="29">
                  <c:v>1.0649999999999999</c:v>
                </c:pt>
                <c:pt idx="30">
                  <c:v>1.0644444444444443</c:v>
                </c:pt>
                <c:pt idx="31">
                  <c:v>1.068888888888889</c:v>
                </c:pt>
                <c:pt idx="32">
                  <c:v>1.0727777777777778</c:v>
                </c:pt>
                <c:pt idx="33">
                  <c:v>1.076111111111111</c:v>
                </c:pt>
                <c:pt idx="34">
                  <c:v>1.0755555555555556</c:v>
                </c:pt>
                <c:pt idx="35">
                  <c:v>1.076111111111111</c:v>
                </c:pt>
                <c:pt idx="36">
                  <c:v>1.0827777777777778</c:v>
                </c:pt>
                <c:pt idx="37">
                  <c:v>1.0894444444444444</c:v>
                </c:pt>
                <c:pt idx="38">
                  <c:v>1.1044444444444446</c:v>
                </c:pt>
                <c:pt idx="39">
                  <c:v>1.106111111111111</c:v>
                </c:pt>
                <c:pt idx="40">
                  <c:v>1.1005555555555555</c:v>
                </c:pt>
                <c:pt idx="41">
                  <c:v>1.1005555555555555</c:v>
                </c:pt>
                <c:pt idx="42">
                  <c:v>1.1072222222222223</c:v>
                </c:pt>
                <c:pt idx="43">
                  <c:v>1.1077777777777778</c:v>
                </c:pt>
                <c:pt idx="44">
                  <c:v>1.1094444444444445</c:v>
                </c:pt>
                <c:pt idx="45">
                  <c:v>1.115</c:v>
                </c:pt>
                <c:pt idx="46">
                  <c:v>1.1183333333333334</c:v>
                </c:pt>
                <c:pt idx="47">
                  <c:v>1.1211111111111112</c:v>
                </c:pt>
                <c:pt idx="48">
                  <c:v>1.1272222222222223</c:v>
                </c:pt>
                <c:pt idx="49">
                  <c:v>1.1322222222222222</c:v>
                </c:pt>
                <c:pt idx="50">
                  <c:v>1.1266666666666667</c:v>
                </c:pt>
                <c:pt idx="51">
                  <c:v>1.1216666666666666</c:v>
                </c:pt>
                <c:pt idx="52">
                  <c:v>1.1222222222222222</c:v>
                </c:pt>
                <c:pt idx="53">
                  <c:v>1.1283333333333334</c:v>
                </c:pt>
                <c:pt idx="54">
                  <c:v>1.1302055555555557</c:v>
                </c:pt>
                <c:pt idx="55">
                  <c:v>1.1345888888888889</c:v>
                </c:pt>
                <c:pt idx="56">
                  <c:v>1.1404888888888889</c:v>
                </c:pt>
                <c:pt idx="57">
                  <c:v>1.1439111111111111</c:v>
                </c:pt>
                <c:pt idx="58">
                  <c:v>1.1486388888888888</c:v>
                </c:pt>
                <c:pt idx="59">
                  <c:v>1.1513</c:v>
                </c:pt>
                <c:pt idx="60">
                  <c:v>1.1533500000000001</c:v>
                </c:pt>
                <c:pt idx="61">
                  <c:v>1.1537055555555555</c:v>
                </c:pt>
                <c:pt idx="62">
                  <c:v>1.1585944444444445</c:v>
                </c:pt>
                <c:pt idx="63">
                  <c:v>1.1621666666666666</c:v>
                </c:pt>
                <c:pt idx="64">
                  <c:v>1.1713</c:v>
                </c:pt>
                <c:pt idx="65">
                  <c:v>1.1746944444444445</c:v>
                </c:pt>
                <c:pt idx="66">
                  <c:v>1.1788833333333335</c:v>
                </c:pt>
                <c:pt idx="67">
                  <c:v>1.1812388888888887</c:v>
                </c:pt>
                <c:pt idx="68">
                  <c:v>1.1857833333333334</c:v>
                </c:pt>
                <c:pt idx="69">
                  <c:v>1.1887277777777778</c:v>
                </c:pt>
                <c:pt idx="70">
                  <c:v>1.1955888888888888</c:v>
                </c:pt>
                <c:pt idx="71">
                  <c:v>1.2081666666666666</c:v>
                </c:pt>
                <c:pt idx="72">
                  <c:v>1.2171666666666667</c:v>
                </c:pt>
                <c:pt idx="73">
                  <c:v>1.2152722222222221</c:v>
                </c:pt>
                <c:pt idx="74">
                  <c:v>1.2159555555555557</c:v>
                </c:pt>
                <c:pt idx="75">
                  <c:v>1.2053666666666667</c:v>
                </c:pt>
                <c:pt idx="76">
                  <c:v>1.1837444444444445</c:v>
                </c:pt>
                <c:pt idx="77">
                  <c:v>1.17445</c:v>
                </c:pt>
                <c:pt idx="78">
                  <c:v>1.1775666666666667</c:v>
                </c:pt>
                <c:pt idx="79">
                  <c:v>1.18235</c:v>
                </c:pt>
                <c:pt idx="80">
                  <c:v>1.1808944444444445</c:v>
                </c:pt>
                <c:pt idx="81">
                  <c:v>1.1816944444444446</c:v>
                </c:pt>
                <c:pt idx="82">
                  <c:v>1.1832055555555556</c:v>
                </c:pt>
                <c:pt idx="83">
                  <c:v>1.1930222222222222</c:v>
                </c:pt>
                <c:pt idx="84">
                  <c:v>1.1929222222222222</c:v>
                </c:pt>
                <c:pt idx="85">
                  <c:v>1.1971055555555556</c:v>
                </c:pt>
                <c:pt idx="86">
                  <c:v>1.1993500000000001</c:v>
                </c:pt>
                <c:pt idx="87">
                  <c:v>1.2026444444444444</c:v>
                </c:pt>
                <c:pt idx="88">
                  <c:v>1.2061833333333334</c:v>
                </c:pt>
                <c:pt idx="89">
                  <c:v>1.2073888888888891</c:v>
                </c:pt>
                <c:pt idx="90">
                  <c:v>1.208161111111111</c:v>
                </c:pt>
                <c:pt idx="91">
                  <c:v>1.2077611111111111</c:v>
                </c:pt>
                <c:pt idx="92">
                  <c:v>1.208</c:v>
                </c:pt>
                <c:pt idx="93">
                  <c:v>1.2076277777777777</c:v>
                </c:pt>
                <c:pt idx="94">
                  <c:v>1.2065666666666666</c:v>
                </c:pt>
                <c:pt idx="95">
                  <c:v>1.2066999999999999</c:v>
                </c:pt>
                <c:pt idx="96">
                  <c:v>1.2091611111111111</c:v>
                </c:pt>
                <c:pt idx="97">
                  <c:v>1.2114555555555557</c:v>
                </c:pt>
                <c:pt idx="98">
                  <c:v>1.2131333333333334</c:v>
                </c:pt>
                <c:pt idx="99">
                  <c:v>1.2167777777777777</c:v>
                </c:pt>
                <c:pt idx="100">
                  <c:v>1.2191166666666666</c:v>
                </c:pt>
                <c:pt idx="101">
                  <c:v>1.2245222222222221</c:v>
                </c:pt>
                <c:pt idx="102">
                  <c:v>1.2279777777777778</c:v>
                </c:pt>
                <c:pt idx="103">
                  <c:v>1.2333777777777779</c:v>
                </c:pt>
                <c:pt idx="104">
                  <c:v>1.2399611111111111</c:v>
                </c:pt>
                <c:pt idx="105">
                  <c:v>1.2446111111111111</c:v>
                </c:pt>
                <c:pt idx="106">
                  <c:v>1.2479666666666667</c:v>
                </c:pt>
                <c:pt idx="107">
                  <c:v>1.2490944444444443</c:v>
                </c:pt>
                <c:pt idx="108">
                  <c:v>1.252861111111111</c:v>
                </c:pt>
                <c:pt idx="109">
                  <c:v>1.2570333333333332</c:v>
                </c:pt>
                <c:pt idx="110">
                  <c:v>1.260388888888889</c:v>
                </c:pt>
                <c:pt idx="111">
                  <c:v>1.2600222222222222</c:v>
                </c:pt>
                <c:pt idx="112">
                  <c:v>1.2611888888888889</c:v>
                </c:pt>
                <c:pt idx="113">
                  <c:v>1.2612944444444443</c:v>
                </c:pt>
                <c:pt idx="114">
                  <c:v>1.2639166666666666</c:v>
                </c:pt>
                <c:pt idx="115">
                  <c:v>1.2690722222222222</c:v>
                </c:pt>
                <c:pt idx="116">
                  <c:v>1.2727666666666668</c:v>
                </c:pt>
                <c:pt idx="117">
                  <c:v>1.2732055555555555</c:v>
                </c:pt>
                <c:pt idx="118">
                  <c:v>1.2695944444444445</c:v>
                </c:pt>
                <c:pt idx="119">
                  <c:v>1.2701</c:v>
                </c:pt>
                <c:pt idx="120">
                  <c:v>1.2706833333333334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25120"/>
        <c:axId val="351527680"/>
      </c:lineChart>
      <c:catAx>
        <c:axId val="3515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527680"/>
        <c:crosses val="autoZero"/>
        <c:auto val="1"/>
        <c:lblAlgn val="ctr"/>
        <c:lblOffset val="100"/>
        <c:noMultiLvlLbl val="0"/>
      </c:catAx>
      <c:valAx>
        <c:axId val="3515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2.1!PivotTable5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Indexed Home Prices vs 3 Month Treasury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Bills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2.1'!$B$1</c:f>
              <c:strCache>
                <c:ptCount val="1"/>
                <c:pt idx="0">
                  <c:v>Case Shiller 10 Index</c:v>
                </c:pt>
              </c:strCache>
            </c:strRef>
          </c:tx>
          <c:marker>
            <c:symbol val="none"/>
          </c:marker>
          <c:cat>
            <c:strRef>
              <c:f>'Figure 2.1'!$A$2:$A$123</c:f>
              <c:strCache>
                <c:ptCount val="121"/>
                <c:pt idx="0">
                  <c:v>07/01/02</c:v>
                </c:pt>
                <c:pt idx="1">
                  <c:v>08/01/02</c:v>
                </c:pt>
                <c:pt idx="2">
                  <c:v>09/01/02</c:v>
                </c:pt>
                <c:pt idx="3">
                  <c:v>10/01/02</c:v>
                </c:pt>
                <c:pt idx="4">
                  <c:v>11/01/02</c:v>
                </c:pt>
                <c:pt idx="5">
                  <c:v>12/01/02</c:v>
                </c:pt>
                <c:pt idx="6">
                  <c:v>01/01/03</c:v>
                </c:pt>
                <c:pt idx="7">
                  <c:v>02/01/03</c:v>
                </c:pt>
                <c:pt idx="8">
                  <c:v>03/01/03</c:v>
                </c:pt>
                <c:pt idx="9">
                  <c:v>04/01/03</c:v>
                </c:pt>
                <c:pt idx="10">
                  <c:v>05/01/03</c:v>
                </c:pt>
                <c:pt idx="11">
                  <c:v>06/01/03</c:v>
                </c:pt>
                <c:pt idx="12">
                  <c:v>07/01/03</c:v>
                </c:pt>
                <c:pt idx="13">
                  <c:v>08/01/03</c:v>
                </c:pt>
                <c:pt idx="14">
                  <c:v>09/01/03</c:v>
                </c:pt>
                <c:pt idx="15">
                  <c:v>10/01/03</c:v>
                </c:pt>
                <c:pt idx="16">
                  <c:v>11/01/03</c:v>
                </c:pt>
                <c:pt idx="17">
                  <c:v>12/01/03</c:v>
                </c:pt>
                <c:pt idx="18">
                  <c:v>01/01/04</c:v>
                </c:pt>
                <c:pt idx="19">
                  <c:v>02/01/04</c:v>
                </c:pt>
                <c:pt idx="20">
                  <c:v>03/01/04</c:v>
                </c:pt>
                <c:pt idx="21">
                  <c:v>04/01/04</c:v>
                </c:pt>
                <c:pt idx="22">
                  <c:v>05/01/04</c:v>
                </c:pt>
                <c:pt idx="23">
                  <c:v>06/01/04</c:v>
                </c:pt>
                <c:pt idx="24">
                  <c:v>07/01/04</c:v>
                </c:pt>
                <c:pt idx="25">
                  <c:v>08/01/04</c:v>
                </c:pt>
                <c:pt idx="26">
                  <c:v>09/01/04</c:v>
                </c:pt>
                <c:pt idx="27">
                  <c:v>10/01/04</c:v>
                </c:pt>
                <c:pt idx="28">
                  <c:v>11/01/04</c:v>
                </c:pt>
                <c:pt idx="29">
                  <c:v>12/01/04</c:v>
                </c:pt>
                <c:pt idx="30">
                  <c:v>01/01/05</c:v>
                </c:pt>
                <c:pt idx="31">
                  <c:v>02/01/05</c:v>
                </c:pt>
                <c:pt idx="32">
                  <c:v>03/01/05</c:v>
                </c:pt>
                <c:pt idx="33">
                  <c:v>04/01/05</c:v>
                </c:pt>
                <c:pt idx="34">
                  <c:v>05/01/05</c:v>
                </c:pt>
                <c:pt idx="35">
                  <c:v>06/01/05</c:v>
                </c:pt>
                <c:pt idx="36">
                  <c:v>07/01/05</c:v>
                </c:pt>
                <c:pt idx="37">
                  <c:v>08/01/05</c:v>
                </c:pt>
                <c:pt idx="38">
                  <c:v>09/01/05</c:v>
                </c:pt>
                <c:pt idx="39">
                  <c:v>10/01/05</c:v>
                </c:pt>
                <c:pt idx="40">
                  <c:v>11/01/05</c:v>
                </c:pt>
                <c:pt idx="41">
                  <c:v>12/01/05</c:v>
                </c:pt>
                <c:pt idx="42">
                  <c:v>01/01/06</c:v>
                </c:pt>
                <c:pt idx="43">
                  <c:v>02/01/06</c:v>
                </c:pt>
                <c:pt idx="44">
                  <c:v>03/01/06</c:v>
                </c:pt>
                <c:pt idx="45">
                  <c:v>04/01/06</c:v>
                </c:pt>
                <c:pt idx="46">
                  <c:v>05/01/06</c:v>
                </c:pt>
                <c:pt idx="47">
                  <c:v>06/01/06</c:v>
                </c:pt>
                <c:pt idx="48">
                  <c:v>07/01/06</c:v>
                </c:pt>
                <c:pt idx="49">
                  <c:v>08/01/06</c:v>
                </c:pt>
                <c:pt idx="50">
                  <c:v>09/01/06</c:v>
                </c:pt>
                <c:pt idx="51">
                  <c:v>10/01/06</c:v>
                </c:pt>
                <c:pt idx="52">
                  <c:v>11/01/06</c:v>
                </c:pt>
                <c:pt idx="53">
                  <c:v>12/01/06</c:v>
                </c:pt>
                <c:pt idx="54">
                  <c:v>01/01/07</c:v>
                </c:pt>
                <c:pt idx="55">
                  <c:v>02/01/07</c:v>
                </c:pt>
                <c:pt idx="56">
                  <c:v>03/01/07</c:v>
                </c:pt>
                <c:pt idx="57">
                  <c:v>04/01/07</c:v>
                </c:pt>
                <c:pt idx="58">
                  <c:v>05/01/07</c:v>
                </c:pt>
                <c:pt idx="59">
                  <c:v>06/01/07</c:v>
                </c:pt>
                <c:pt idx="60">
                  <c:v>07/01/07</c:v>
                </c:pt>
                <c:pt idx="61">
                  <c:v>08/01/07</c:v>
                </c:pt>
                <c:pt idx="62">
                  <c:v>09/01/07</c:v>
                </c:pt>
                <c:pt idx="63">
                  <c:v>10/01/07</c:v>
                </c:pt>
                <c:pt idx="64">
                  <c:v>11/01/07</c:v>
                </c:pt>
                <c:pt idx="65">
                  <c:v>12/01/07</c:v>
                </c:pt>
                <c:pt idx="66">
                  <c:v>01/01/08</c:v>
                </c:pt>
                <c:pt idx="67">
                  <c:v>02/01/08</c:v>
                </c:pt>
                <c:pt idx="68">
                  <c:v>03/01/08</c:v>
                </c:pt>
                <c:pt idx="69">
                  <c:v>04/01/08</c:v>
                </c:pt>
                <c:pt idx="70">
                  <c:v>05/01/08</c:v>
                </c:pt>
                <c:pt idx="71">
                  <c:v>06/01/08</c:v>
                </c:pt>
                <c:pt idx="72">
                  <c:v>07/01/08</c:v>
                </c:pt>
                <c:pt idx="73">
                  <c:v>08/01/08</c:v>
                </c:pt>
                <c:pt idx="74">
                  <c:v>09/01/08</c:v>
                </c:pt>
                <c:pt idx="75">
                  <c:v>10/01/08</c:v>
                </c:pt>
                <c:pt idx="76">
                  <c:v>11/01/08</c:v>
                </c:pt>
                <c:pt idx="77">
                  <c:v>12/01/08</c:v>
                </c:pt>
                <c:pt idx="78">
                  <c:v>01/01/09</c:v>
                </c:pt>
                <c:pt idx="79">
                  <c:v>02/01/09</c:v>
                </c:pt>
                <c:pt idx="80">
                  <c:v>03/01/09</c:v>
                </c:pt>
                <c:pt idx="81">
                  <c:v>04/01/09</c:v>
                </c:pt>
                <c:pt idx="82">
                  <c:v>05/01/09</c:v>
                </c:pt>
                <c:pt idx="83">
                  <c:v>06/01/09</c:v>
                </c:pt>
                <c:pt idx="84">
                  <c:v>07/01/09</c:v>
                </c:pt>
                <c:pt idx="85">
                  <c:v>08/01/09</c:v>
                </c:pt>
                <c:pt idx="86">
                  <c:v>09/01/09</c:v>
                </c:pt>
                <c:pt idx="87">
                  <c:v>10/01/09</c:v>
                </c:pt>
                <c:pt idx="88">
                  <c:v>11/01/09</c:v>
                </c:pt>
                <c:pt idx="89">
                  <c:v>12/01/09</c:v>
                </c:pt>
                <c:pt idx="90">
                  <c:v>01/01/10</c:v>
                </c:pt>
                <c:pt idx="91">
                  <c:v>02/01/10</c:v>
                </c:pt>
                <c:pt idx="92">
                  <c:v>03/01/10</c:v>
                </c:pt>
                <c:pt idx="93">
                  <c:v>04/01/10</c:v>
                </c:pt>
                <c:pt idx="94">
                  <c:v>05/01/10</c:v>
                </c:pt>
                <c:pt idx="95">
                  <c:v>06/01/10</c:v>
                </c:pt>
                <c:pt idx="96">
                  <c:v>07/01/10</c:v>
                </c:pt>
                <c:pt idx="97">
                  <c:v>08/01/10</c:v>
                </c:pt>
                <c:pt idx="98">
                  <c:v>09/01/10</c:v>
                </c:pt>
                <c:pt idx="99">
                  <c:v>10/01/10</c:v>
                </c:pt>
                <c:pt idx="100">
                  <c:v>11/01/10</c:v>
                </c:pt>
                <c:pt idx="101">
                  <c:v>12/01/10</c:v>
                </c:pt>
                <c:pt idx="102">
                  <c:v>01/01/11</c:v>
                </c:pt>
                <c:pt idx="103">
                  <c:v>02/01/11</c:v>
                </c:pt>
                <c:pt idx="104">
                  <c:v>03/01/11</c:v>
                </c:pt>
                <c:pt idx="105">
                  <c:v>04/01/11</c:v>
                </c:pt>
                <c:pt idx="106">
                  <c:v>05/01/11</c:v>
                </c:pt>
                <c:pt idx="107">
                  <c:v>06/01/11</c:v>
                </c:pt>
                <c:pt idx="108">
                  <c:v>07/01/11</c:v>
                </c:pt>
                <c:pt idx="109">
                  <c:v>08/01/11</c:v>
                </c:pt>
                <c:pt idx="110">
                  <c:v>09/01/11</c:v>
                </c:pt>
                <c:pt idx="111">
                  <c:v>10/01/11</c:v>
                </c:pt>
                <c:pt idx="112">
                  <c:v>11/01/11</c:v>
                </c:pt>
                <c:pt idx="113">
                  <c:v>12/01/11</c:v>
                </c:pt>
                <c:pt idx="114">
                  <c:v>01/01/12</c:v>
                </c:pt>
                <c:pt idx="115">
                  <c:v>02/01/12</c:v>
                </c:pt>
                <c:pt idx="116">
                  <c:v>03/01/12</c:v>
                </c:pt>
                <c:pt idx="117">
                  <c:v>04/01/12</c:v>
                </c:pt>
                <c:pt idx="118">
                  <c:v>05/01/12</c:v>
                </c:pt>
                <c:pt idx="119">
                  <c:v>06/01/12</c:v>
                </c:pt>
                <c:pt idx="120">
                  <c:v>07/01/12</c:v>
                </c:pt>
              </c:strCache>
            </c:strRef>
          </c:cat>
          <c:val>
            <c:numRef>
              <c:f>'Figure 2.1'!$B$2:$B$123</c:f>
              <c:numCache>
                <c:formatCode>General</c:formatCode>
                <c:ptCount val="121"/>
                <c:pt idx="0">
                  <c:v>1</c:v>
                </c:pt>
                <c:pt idx="1">
                  <c:v>1.0138702460850113</c:v>
                </c:pt>
                <c:pt idx="2">
                  <c:v>1.0261744966442954</c:v>
                </c:pt>
                <c:pt idx="3">
                  <c:v>1.0392990305741985</c:v>
                </c:pt>
                <c:pt idx="4">
                  <c:v>1.0515287099179715</c:v>
                </c:pt>
                <c:pt idx="5">
                  <c:v>1.0630872483221476</c:v>
                </c:pt>
                <c:pt idx="6">
                  <c:v>1.0727815063385535</c:v>
                </c:pt>
                <c:pt idx="7">
                  <c:v>1.0815809097688291</c:v>
                </c:pt>
                <c:pt idx="8">
                  <c:v>1.0897837434750186</c:v>
                </c:pt>
                <c:pt idx="9">
                  <c:v>1.0972408650260999</c:v>
                </c:pt>
                <c:pt idx="10">
                  <c:v>1.1050708426547353</c:v>
                </c:pt>
                <c:pt idx="11">
                  <c:v>1.1120805369127518</c:v>
                </c:pt>
                <c:pt idx="12">
                  <c:v>1.1234153616703952</c:v>
                </c:pt>
                <c:pt idx="13">
                  <c:v>1.1367636092468307</c:v>
                </c:pt>
                <c:pt idx="14">
                  <c:v>1.1533184190902313</c:v>
                </c:pt>
                <c:pt idx="15">
                  <c:v>1.169351230425056</c:v>
                </c:pt>
                <c:pt idx="16">
                  <c:v>1.1869500372856077</c:v>
                </c:pt>
                <c:pt idx="17">
                  <c:v>1.2053691275167784</c:v>
                </c:pt>
                <c:pt idx="18">
                  <c:v>1.2230425055928411</c:v>
                </c:pt>
                <c:pt idx="19">
                  <c:v>1.241014168530947</c:v>
                </c:pt>
                <c:pt idx="20">
                  <c:v>1.2639075316927668</c:v>
                </c:pt>
                <c:pt idx="21">
                  <c:v>1.2862043251304995</c:v>
                </c:pt>
                <c:pt idx="22">
                  <c:v>1.3090231170768083</c:v>
                </c:pt>
                <c:pt idx="23">
                  <c:v>1.3336316181953767</c:v>
                </c:pt>
                <c:pt idx="24">
                  <c:v>1.3536912751677852</c:v>
                </c:pt>
                <c:pt idx="25">
                  <c:v>1.3686800894854587</c:v>
                </c:pt>
                <c:pt idx="26">
                  <c:v>1.3834451901565996</c:v>
                </c:pt>
                <c:pt idx="27">
                  <c:v>1.3977628635346757</c:v>
                </c:pt>
                <c:pt idx="28">
                  <c:v>1.4130499627143924</c:v>
                </c:pt>
                <c:pt idx="29">
                  <c:v>1.4299030574198359</c:v>
                </c:pt>
                <c:pt idx="30">
                  <c:v>1.4511558538404177</c:v>
                </c:pt>
                <c:pt idx="31">
                  <c:v>1.4748695003728562</c:v>
                </c:pt>
                <c:pt idx="32">
                  <c:v>1.501193139448173</c:v>
                </c:pt>
                <c:pt idx="33">
                  <c:v>1.5199105145413871</c:v>
                </c:pt>
                <c:pt idx="34">
                  <c:v>1.5367636092468309</c:v>
                </c:pt>
                <c:pt idx="35">
                  <c:v>1.5527218493661448</c:v>
                </c:pt>
                <c:pt idx="36">
                  <c:v>1.5680835197613723</c:v>
                </c:pt>
                <c:pt idx="37">
                  <c:v>1.583370618941089</c:v>
                </c:pt>
                <c:pt idx="38">
                  <c:v>1.6029828486204327</c:v>
                </c:pt>
                <c:pt idx="39">
                  <c:v>1.6215510812826248</c:v>
                </c:pt>
                <c:pt idx="40">
                  <c:v>1.6400447427293066</c:v>
                </c:pt>
                <c:pt idx="41">
                  <c:v>1.6566741237882179</c:v>
                </c:pt>
                <c:pt idx="42">
                  <c:v>1.6694258016405668</c:v>
                </c:pt>
                <c:pt idx="43">
                  <c:v>1.6825503355704698</c:v>
                </c:pt>
                <c:pt idx="44">
                  <c:v>1.6892617449664431</c:v>
                </c:pt>
                <c:pt idx="45">
                  <c:v>1.6919463087248321</c:v>
                </c:pt>
                <c:pt idx="46">
                  <c:v>1.6901565995525729</c:v>
                </c:pt>
                <c:pt idx="47">
                  <c:v>1.6829977628635346</c:v>
                </c:pt>
                <c:pt idx="48">
                  <c:v>1.674571215510813</c:v>
                </c:pt>
                <c:pt idx="49">
                  <c:v>1.6652498135719613</c:v>
                </c:pt>
                <c:pt idx="50">
                  <c:v>1.6615958240119315</c:v>
                </c:pt>
                <c:pt idx="51">
                  <c:v>1.6611483967188665</c:v>
                </c:pt>
                <c:pt idx="52">
                  <c:v>1.6618941088739749</c:v>
                </c:pt>
                <c:pt idx="53">
                  <c:v>1.6594332587621179</c:v>
                </c:pt>
                <c:pt idx="54">
                  <c:v>1.6607755406413125</c:v>
                </c:pt>
                <c:pt idx="55">
                  <c:v>1.6624161073825505</c:v>
                </c:pt>
                <c:pt idx="56">
                  <c:v>1.6627143922445937</c:v>
                </c:pt>
                <c:pt idx="57">
                  <c:v>1.6507829977628636</c:v>
                </c:pt>
                <c:pt idx="58">
                  <c:v>1.6354213273676361</c:v>
                </c:pt>
                <c:pt idx="59">
                  <c:v>1.6168530947054438</c:v>
                </c:pt>
                <c:pt idx="60">
                  <c:v>1.5993288590604027</c:v>
                </c:pt>
                <c:pt idx="61">
                  <c:v>1.5812080536912752</c:v>
                </c:pt>
                <c:pt idx="62">
                  <c:v>1.5666666666666667</c:v>
                </c:pt>
                <c:pt idx="63">
                  <c:v>1.5483221476510067</c:v>
                </c:pt>
                <c:pt idx="64">
                  <c:v>1.5220730797912008</c:v>
                </c:pt>
                <c:pt idx="65">
                  <c:v>1.4967934377330352</c:v>
                </c:pt>
                <c:pt idx="66">
                  <c:v>1.4718120805369128</c:v>
                </c:pt>
                <c:pt idx="67">
                  <c:v>1.4395227442207308</c:v>
                </c:pt>
                <c:pt idx="68">
                  <c:v>1.4129753914988814</c:v>
                </c:pt>
                <c:pt idx="69">
                  <c:v>1.3862788963460106</c:v>
                </c:pt>
                <c:pt idx="70">
                  <c:v>1.3618195376584639</c:v>
                </c:pt>
                <c:pt idx="71">
                  <c:v>1.3427293064876957</c:v>
                </c:pt>
                <c:pt idx="72">
                  <c:v>1.3186428038777034</c:v>
                </c:pt>
                <c:pt idx="73">
                  <c:v>1.2985831469052944</c:v>
                </c:pt>
                <c:pt idx="74">
                  <c:v>1.2732289336316183</c:v>
                </c:pt>
                <c:pt idx="75">
                  <c:v>1.2508575689783745</c:v>
                </c:pt>
                <c:pt idx="76">
                  <c:v>1.2301267710663686</c:v>
                </c:pt>
                <c:pt idx="77">
                  <c:v>1.2089485458612976</c:v>
                </c:pt>
                <c:pt idx="78">
                  <c:v>1.1863534675615213</c:v>
                </c:pt>
                <c:pt idx="79">
                  <c:v>1.1700969425801642</c:v>
                </c:pt>
                <c:pt idx="80">
                  <c:v>1.1533184190902313</c:v>
                </c:pt>
                <c:pt idx="81">
                  <c:v>1.140268456375839</c:v>
                </c:pt>
                <c:pt idx="82">
                  <c:v>1.1351976137211037</c:v>
                </c:pt>
                <c:pt idx="83">
                  <c:v>1.1399701715137958</c:v>
                </c:pt>
                <c:pt idx="84">
                  <c:v>1.1486950037285608</c:v>
                </c:pt>
                <c:pt idx="85">
                  <c:v>1.1588366890380315</c:v>
                </c:pt>
                <c:pt idx="86">
                  <c:v>1.1634601043997019</c:v>
                </c:pt>
                <c:pt idx="87">
                  <c:v>1.1689038031319912</c:v>
                </c:pt>
                <c:pt idx="88">
                  <c:v>1.1734526472781508</c:v>
                </c:pt>
                <c:pt idx="89">
                  <c:v>1.1797912005965698</c:v>
                </c:pt>
                <c:pt idx="90">
                  <c:v>1.1865026099925431</c:v>
                </c:pt>
                <c:pt idx="91">
                  <c:v>1.1890380313199105</c:v>
                </c:pt>
                <c:pt idx="92">
                  <c:v>1.1920208799403431</c:v>
                </c:pt>
                <c:pt idx="93">
                  <c:v>1.1948545861297539</c:v>
                </c:pt>
                <c:pt idx="94">
                  <c:v>1.1974645786726326</c:v>
                </c:pt>
                <c:pt idx="95">
                  <c:v>1.1965697240865028</c:v>
                </c:pt>
                <c:pt idx="96">
                  <c:v>1.1929903057419835</c:v>
                </c:pt>
                <c:pt idx="97">
                  <c:v>1.1857568978374347</c:v>
                </c:pt>
                <c:pt idx="98">
                  <c:v>1.1779269202087994</c:v>
                </c:pt>
                <c:pt idx="99">
                  <c:v>1.1699478001491423</c:v>
                </c:pt>
                <c:pt idx="100">
                  <c:v>1.1674869500372858</c:v>
                </c:pt>
                <c:pt idx="101">
                  <c:v>1.1643549589858315</c:v>
                </c:pt>
                <c:pt idx="102">
                  <c:v>1.1607755406413125</c:v>
                </c:pt>
                <c:pt idx="103">
                  <c:v>1.1565995525727069</c:v>
                </c:pt>
                <c:pt idx="104">
                  <c:v>1.1531692766592094</c:v>
                </c:pt>
                <c:pt idx="105">
                  <c:v>1.1536912751677852</c:v>
                </c:pt>
                <c:pt idx="106">
                  <c:v>1.151826994780015</c:v>
                </c:pt>
                <c:pt idx="107">
                  <c:v>1.149813571961223</c:v>
                </c:pt>
                <c:pt idx="108">
                  <c:v>1.1482475764354958</c:v>
                </c:pt>
                <c:pt idx="109">
                  <c:v>1.1445935868754662</c:v>
                </c:pt>
                <c:pt idx="110">
                  <c:v>1.1376584638329605</c:v>
                </c:pt>
                <c:pt idx="111">
                  <c:v>1.1303504847129009</c:v>
                </c:pt>
                <c:pt idx="112">
                  <c:v>1.1224459358687549</c:v>
                </c:pt>
                <c:pt idx="113">
                  <c:v>1.1165548098434004</c:v>
                </c:pt>
                <c:pt idx="114">
                  <c:v>1.1134228187919464</c:v>
                </c:pt>
                <c:pt idx="115">
                  <c:v>1.1137956748695006</c:v>
                </c:pt>
                <c:pt idx="116">
                  <c:v>1.1202087994034302</c:v>
                </c:pt>
                <c:pt idx="117">
                  <c:v>1.1289336316181953</c:v>
                </c:pt>
                <c:pt idx="118">
                  <c:v>1.1400447427293066</c:v>
                </c:pt>
                <c:pt idx="119">
                  <c:v>1.1499627143922446</c:v>
                </c:pt>
                <c:pt idx="120">
                  <c:v>1.1547352721849367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2.1'!$C$1</c:f>
              <c:strCache>
                <c:ptCount val="1"/>
                <c:pt idx="0">
                  <c:v>3 Month Treasury Bill Index</c:v>
                </c:pt>
              </c:strCache>
            </c:strRef>
          </c:tx>
          <c:marker>
            <c:symbol val="none"/>
          </c:marker>
          <c:cat>
            <c:strRef>
              <c:f>'Figure 2.1'!$A$2:$A$123</c:f>
              <c:strCache>
                <c:ptCount val="121"/>
                <c:pt idx="0">
                  <c:v>07/01/02</c:v>
                </c:pt>
                <c:pt idx="1">
                  <c:v>08/01/02</c:v>
                </c:pt>
                <c:pt idx="2">
                  <c:v>09/01/02</c:v>
                </c:pt>
                <c:pt idx="3">
                  <c:v>10/01/02</c:v>
                </c:pt>
                <c:pt idx="4">
                  <c:v>11/01/02</c:v>
                </c:pt>
                <c:pt idx="5">
                  <c:v>12/01/02</c:v>
                </c:pt>
                <c:pt idx="6">
                  <c:v>01/01/03</c:v>
                </c:pt>
                <c:pt idx="7">
                  <c:v>02/01/03</c:v>
                </c:pt>
                <c:pt idx="8">
                  <c:v>03/01/03</c:v>
                </c:pt>
                <c:pt idx="9">
                  <c:v>04/01/03</c:v>
                </c:pt>
                <c:pt idx="10">
                  <c:v>05/01/03</c:v>
                </c:pt>
                <c:pt idx="11">
                  <c:v>06/01/03</c:v>
                </c:pt>
                <c:pt idx="12">
                  <c:v>07/01/03</c:v>
                </c:pt>
                <c:pt idx="13">
                  <c:v>08/01/03</c:v>
                </c:pt>
                <c:pt idx="14">
                  <c:v>09/01/03</c:v>
                </c:pt>
                <c:pt idx="15">
                  <c:v>10/01/03</c:v>
                </c:pt>
                <c:pt idx="16">
                  <c:v>11/01/03</c:v>
                </c:pt>
                <c:pt idx="17">
                  <c:v>12/01/03</c:v>
                </c:pt>
                <c:pt idx="18">
                  <c:v>01/01/04</c:v>
                </c:pt>
                <c:pt idx="19">
                  <c:v>02/01/04</c:v>
                </c:pt>
                <c:pt idx="20">
                  <c:v>03/01/04</c:v>
                </c:pt>
                <c:pt idx="21">
                  <c:v>04/01/04</c:v>
                </c:pt>
                <c:pt idx="22">
                  <c:v>05/01/04</c:v>
                </c:pt>
                <c:pt idx="23">
                  <c:v>06/01/04</c:v>
                </c:pt>
                <c:pt idx="24">
                  <c:v>07/01/04</c:v>
                </c:pt>
                <c:pt idx="25">
                  <c:v>08/01/04</c:v>
                </c:pt>
                <c:pt idx="26">
                  <c:v>09/01/04</c:v>
                </c:pt>
                <c:pt idx="27">
                  <c:v>10/01/04</c:v>
                </c:pt>
                <c:pt idx="28">
                  <c:v>11/01/04</c:v>
                </c:pt>
                <c:pt idx="29">
                  <c:v>12/01/04</c:v>
                </c:pt>
                <c:pt idx="30">
                  <c:v>01/01/05</c:v>
                </c:pt>
                <c:pt idx="31">
                  <c:v>02/01/05</c:v>
                </c:pt>
                <c:pt idx="32">
                  <c:v>03/01/05</c:v>
                </c:pt>
                <c:pt idx="33">
                  <c:v>04/01/05</c:v>
                </c:pt>
                <c:pt idx="34">
                  <c:v>05/01/05</c:v>
                </c:pt>
                <c:pt idx="35">
                  <c:v>06/01/05</c:v>
                </c:pt>
                <c:pt idx="36">
                  <c:v>07/01/05</c:v>
                </c:pt>
                <c:pt idx="37">
                  <c:v>08/01/05</c:v>
                </c:pt>
                <c:pt idx="38">
                  <c:v>09/01/05</c:v>
                </c:pt>
                <c:pt idx="39">
                  <c:v>10/01/05</c:v>
                </c:pt>
                <c:pt idx="40">
                  <c:v>11/01/05</c:v>
                </c:pt>
                <c:pt idx="41">
                  <c:v>12/01/05</c:v>
                </c:pt>
                <c:pt idx="42">
                  <c:v>01/01/06</c:v>
                </c:pt>
                <c:pt idx="43">
                  <c:v>02/01/06</c:v>
                </c:pt>
                <c:pt idx="44">
                  <c:v>03/01/06</c:v>
                </c:pt>
                <c:pt idx="45">
                  <c:v>04/01/06</c:v>
                </c:pt>
                <c:pt idx="46">
                  <c:v>05/01/06</c:v>
                </c:pt>
                <c:pt idx="47">
                  <c:v>06/01/06</c:v>
                </c:pt>
                <c:pt idx="48">
                  <c:v>07/01/06</c:v>
                </c:pt>
                <c:pt idx="49">
                  <c:v>08/01/06</c:v>
                </c:pt>
                <c:pt idx="50">
                  <c:v>09/01/06</c:v>
                </c:pt>
                <c:pt idx="51">
                  <c:v>10/01/06</c:v>
                </c:pt>
                <c:pt idx="52">
                  <c:v>11/01/06</c:v>
                </c:pt>
                <c:pt idx="53">
                  <c:v>12/01/06</c:v>
                </c:pt>
                <c:pt idx="54">
                  <c:v>01/01/07</c:v>
                </c:pt>
                <c:pt idx="55">
                  <c:v>02/01/07</c:v>
                </c:pt>
                <c:pt idx="56">
                  <c:v>03/01/07</c:v>
                </c:pt>
                <c:pt idx="57">
                  <c:v>04/01/07</c:v>
                </c:pt>
                <c:pt idx="58">
                  <c:v>05/01/07</c:v>
                </c:pt>
                <c:pt idx="59">
                  <c:v>06/01/07</c:v>
                </c:pt>
                <c:pt idx="60">
                  <c:v>07/01/07</c:v>
                </c:pt>
                <c:pt idx="61">
                  <c:v>08/01/07</c:v>
                </c:pt>
                <c:pt idx="62">
                  <c:v>09/01/07</c:v>
                </c:pt>
                <c:pt idx="63">
                  <c:v>10/01/07</c:v>
                </c:pt>
                <c:pt idx="64">
                  <c:v>11/01/07</c:v>
                </c:pt>
                <c:pt idx="65">
                  <c:v>12/01/07</c:v>
                </c:pt>
                <c:pt idx="66">
                  <c:v>01/01/08</c:v>
                </c:pt>
                <c:pt idx="67">
                  <c:v>02/01/08</c:v>
                </c:pt>
                <c:pt idx="68">
                  <c:v>03/01/08</c:v>
                </c:pt>
                <c:pt idx="69">
                  <c:v>04/01/08</c:v>
                </c:pt>
                <c:pt idx="70">
                  <c:v>05/01/08</c:v>
                </c:pt>
                <c:pt idx="71">
                  <c:v>06/01/08</c:v>
                </c:pt>
                <c:pt idx="72">
                  <c:v>07/01/08</c:v>
                </c:pt>
                <c:pt idx="73">
                  <c:v>08/01/08</c:v>
                </c:pt>
                <c:pt idx="74">
                  <c:v>09/01/08</c:v>
                </c:pt>
                <c:pt idx="75">
                  <c:v>10/01/08</c:v>
                </c:pt>
                <c:pt idx="76">
                  <c:v>11/01/08</c:v>
                </c:pt>
                <c:pt idx="77">
                  <c:v>12/01/08</c:v>
                </c:pt>
                <c:pt idx="78">
                  <c:v>01/01/09</c:v>
                </c:pt>
                <c:pt idx="79">
                  <c:v>02/01/09</c:v>
                </c:pt>
                <c:pt idx="80">
                  <c:v>03/01/09</c:v>
                </c:pt>
                <c:pt idx="81">
                  <c:v>04/01/09</c:v>
                </c:pt>
                <c:pt idx="82">
                  <c:v>05/01/09</c:v>
                </c:pt>
                <c:pt idx="83">
                  <c:v>06/01/09</c:v>
                </c:pt>
                <c:pt idx="84">
                  <c:v>07/01/09</c:v>
                </c:pt>
                <c:pt idx="85">
                  <c:v>08/01/09</c:v>
                </c:pt>
                <c:pt idx="86">
                  <c:v>09/01/09</c:v>
                </c:pt>
                <c:pt idx="87">
                  <c:v>10/01/09</c:v>
                </c:pt>
                <c:pt idx="88">
                  <c:v>11/01/09</c:v>
                </c:pt>
                <c:pt idx="89">
                  <c:v>12/01/09</c:v>
                </c:pt>
                <c:pt idx="90">
                  <c:v>01/01/10</c:v>
                </c:pt>
                <c:pt idx="91">
                  <c:v>02/01/10</c:v>
                </c:pt>
                <c:pt idx="92">
                  <c:v>03/01/10</c:v>
                </c:pt>
                <c:pt idx="93">
                  <c:v>04/01/10</c:v>
                </c:pt>
                <c:pt idx="94">
                  <c:v>05/01/10</c:v>
                </c:pt>
                <c:pt idx="95">
                  <c:v>06/01/10</c:v>
                </c:pt>
                <c:pt idx="96">
                  <c:v>07/01/10</c:v>
                </c:pt>
                <c:pt idx="97">
                  <c:v>08/01/10</c:v>
                </c:pt>
                <c:pt idx="98">
                  <c:v>09/01/10</c:v>
                </c:pt>
                <c:pt idx="99">
                  <c:v>10/01/10</c:v>
                </c:pt>
                <c:pt idx="100">
                  <c:v>11/01/10</c:v>
                </c:pt>
                <c:pt idx="101">
                  <c:v>12/01/10</c:v>
                </c:pt>
                <c:pt idx="102">
                  <c:v>01/01/11</c:v>
                </c:pt>
                <c:pt idx="103">
                  <c:v>02/01/11</c:v>
                </c:pt>
                <c:pt idx="104">
                  <c:v>03/01/11</c:v>
                </c:pt>
                <c:pt idx="105">
                  <c:v>04/01/11</c:v>
                </c:pt>
                <c:pt idx="106">
                  <c:v>05/01/11</c:v>
                </c:pt>
                <c:pt idx="107">
                  <c:v>06/01/11</c:v>
                </c:pt>
                <c:pt idx="108">
                  <c:v>07/01/11</c:v>
                </c:pt>
                <c:pt idx="109">
                  <c:v>08/01/11</c:v>
                </c:pt>
                <c:pt idx="110">
                  <c:v>09/01/11</c:v>
                </c:pt>
                <c:pt idx="111">
                  <c:v>10/01/11</c:v>
                </c:pt>
                <c:pt idx="112">
                  <c:v>11/01/11</c:v>
                </c:pt>
                <c:pt idx="113">
                  <c:v>12/01/11</c:v>
                </c:pt>
                <c:pt idx="114">
                  <c:v>01/01/12</c:v>
                </c:pt>
                <c:pt idx="115">
                  <c:v>02/01/12</c:v>
                </c:pt>
                <c:pt idx="116">
                  <c:v>03/01/12</c:v>
                </c:pt>
                <c:pt idx="117">
                  <c:v>04/01/12</c:v>
                </c:pt>
                <c:pt idx="118">
                  <c:v>05/01/12</c:v>
                </c:pt>
                <c:pt idx="119">
                  <c:v>06/01/12</c:v>
                </c:pt>
                <c:pt idx="120">
                  <c:v>07/01/12</c:v>
                </c:pt>
              </c:strCache>
            </c:strRef>
          </c:cat>
          <c:val>
            <c:numRef>
              <c:f>'Figure 2.1'!$C$2:$C$123</c:f>
              <c:numCache>
                <c:formatCode>General</c:formatCode>
                <c:ptCount val="121"/>
                <c:pt idx="0">
                  <c:v>1</c:v>
                </c:pt>
                <c:pt idx="1">
                  <c:v>0.96491228070175439</c:v>
                </c:pt>
                <c:pt idx="2">
                  <c:v>0.9707602339181286</c:v>
                </c:pt>
                <c:pt idx="3">
                  <c:v>0.94152046783625742</c:v>
                </c:pt>
                <c:pt idx="4">
                  <c:v>0.73099415204678364</c:v>
                </c:pt>
                <c:pt idx="5">
                  <c:v>0.70760233918128657</c:v>
                </c:pt>
                <c:pt idx="6">
                  <c:v>0.69590643274853803</c:v>
                </c:pt>
                <c:pt idx="7">
                  <c:v>0.69590643274853803</c:v>
                </c:pt>
                <c:pt idx="8">
                  <c:v>0.67251461988304084</c:v>
                </c:pt>
                <c:pt idx="9">
                  <c:v>0.67251461988304084</c:v>
                </c:pt>
                <c:pt idx="10">
                  <c:v>0.63742690058479534</c:v>
                </c:pt>
                <c:pt idx="11">
                  <c:v>0.54970760233918126</c:v>
                </c:pt>
                <c:pt idx="12">
                  <c:v>0.53801169590643283</c:v>
                </c:pt>
                <c:pt idx="13">
                  <c:v>0.56725146198830412</c:v>
                </c:pt>
                <c:pt idx="14">
                  <c:v>0.56140350877192979</c:v>
                </c:pt>
                <c:pt idx="15">
                  <c:v>0.54970760233918126</c:v>
                </c:pt>
                <c:pt idx="16">
                  <c:v>0.55555555555555558</c:v>
                </c:pt>
                <c:pt idx="17">
                  <c:v>0.53216374269005851</c:v>
                </c:pt>
                <c:pt idx="18">
                  <c:v>0.52631578947368418</c:v>
                </c:pt>
                <c:pt idx="19">
                  <c:v>0.54970760233918126</c:v>
                </c:pt>
                <c:pt idx="20">
                  <c:v>0.55555555555555558</c:v>
                </c:pt>
                <c:pt idx="21">
                  <c:v>0.56140350877192979</c:v>
                </c:pt>
                <c:pt idx="22">
                  <c:v>0.60818713450292405</c:v>
                </c:pt>
                <c:pt idx="23">
                  <c:v>0.75438596491228072</c:v>
                </c:pt>
                <c:pt idx="24">
                  <c:v>0.79532163742690065</c:v>
                </c:pt>
                <c:pt idx="25">
                  <c:v>0.87719298245614041</c:v>
                </c:pt>
                <c:pt idx="26">
                  <c:v>0.98245614035087714</c:v>
                </c:pt>
                <c:pt idx="27">
                  <c:v>1.0467836257309941</c:v>
                </c:pt>
                <c:pt idx="28">
                  <c:v>1.2339181286549707</c:v>
                </c:pt>
                <c:pt idx="29">
                  <c:v>1.2982456140350878</c:v>
                </c:pt>
                <c:pt idx="30">
                  <c:v>1.3859649122807018</c:v>
                </c:pt>
                <c:pt idx="31">
                  <c:v>1.5087719298245614</c:v>
                </c:pt>
                <c:pt idx="32">
                  <c:v>1.6374269005847952</c:v>
                </c:pt>
                <c:pt idx="33">
                  <c:v>1.6608187134502923</c:v>
                </c:pt>
                <c:pt idx="34">
                  <c:v>1.695906432748538</c:v>
                </c:pt>
                <c:pt idx="35">
                  <c:v>1.7777777777777779</c:v>
                </c:pt>
                <c:pt idx="36">
                  <c:v>1.9239766081871346</c:v>
                </c:pt>
                <c:pt idx="37">
                  <c:v>2.0584795321637426</c:v>
                </c:pt>
                <c:pt idx="38">
                  <c:v>2.0409356725146202</c:v>
                </c:pt>
                <c:pt idx="39">
                  <c:v>2.2163742690058479</c:v>
                </c:pt>
                <c:pt idx="40">
                  <c:v>2.3216374269005851</c:v>
                </c:pt>
                <c:pt idx="41">
                  <c:v>2.3216374269005851</c:v>
                </c:pt>
                <c:pt idx="42">
                  <c:v>2.5380116959064325</c:v>
                </c:pt>
                <c:pt idx="43">
                  <c:v>2.6549707602339181</c:v>
                </c:pt>
                <c:pt idx="44">
                  <c:v>2.7076023391812867</c:v>
                </c:pt>
                <c:pt idx="45">
                  <c:v>2.7602339181286548</c:v>
                </c:pt>
                <c:pt idx="46">
                  <c:v>2.8304093567251463</c:v>
                </c:pt>
                <c:pt idx="47">
                  <c:v>2.8771929824561404</c:v>
                </c:pt>
                <c:pt idx="48">
                  <c:v>2.9707602339181287</c:v>
                </c:pt>
                <c:pt idx="49">
                  <c:v>2.9766081871345027</c:v>
                </c:pt>
                <c:pt idx="50">
                  <c:v>2.8830409356725144</c:v>
                </c:pt>
                <c:pt idx="51">
                  <c:v>2.9532163742690059</c:v>
                </c:pt>
                <c:pt idx="52">
                  <c:v>2.9649122807017547</c:v>
                </c:pt>
                <c:pt idx="53">
                  <c:v>2.9064327485380117</c:v>
                </c:pt>
                <c:pt idx="54">
                  <c:v>2.9883040935672516</c:v>
                </c:pt>
                <c:pt idx="55">
                  <c:v>3.0175438596491229</c:v>
                </c:pt>
                <c:pt idx="56">
                  <c:v>2.9707602339181287</c:v>
                </c:pt>
                <c:pt idx="57">
                  <c:v>2.9298245614035086</c:v>
                </c:pt>
                <c:pt idx="58">
                  <c:v>2.8479532163742691</c:v>
                </c:pt>
                <c:pt idx="59">
                  <c:v>2.7719298245614037</c:v>
                </c:pt>
                <c:pt idx="60">
                  <c:v>2.9005847953216373</c:v>
                </c:pt>
                <c:pt idx="61">
                  <c:v>2.5263157894736845</c:v>
                </c:pt>
                <c:pt idx="62">
                  <c:v>2.3333333333333335</c:v>
                </c:pt>
                <c:pt idx="63">
                  <c:v>2.3391812865497075</c:v>
                </c:pt>
                <c:pt idx="64">
                  <c:v>1.9590643274853803</c:v>
                </c:pt>
                <c:pt idx="65">
                  <c:v>1.7953216374269005</c:v>
                </c:pt>
                <c:pt idx="66">
                  <c:v>1.6491228070175439</c:v>
                </c:pt>
                <c:pt idx="67">
                  <c:v>1.2690058479532162</c:v>
                </c:pt>
                <c:pt idx="68">
                  <c:v>0.7485380116959065</c:v>
                </c:pt>
                <c:pt idx="69">
                  <c:v>0.76608187134502925</c:v>
                </c:pt>
                <c:pt idx="70">
                  <c:v>1.0292397660818713</c:v>
                </c:pt>
                <c:pt idx="71">
                  <c:v>1.1052631578947367</c:v>
                </c:pt>
                <c:pt idx="72">
                  <c:v>0.9707602339181286</c:v>
                </c:pt>
                <c:pt idx="73">
                  <c:v>1.0233918128654971</c:v>
                </c:pt>
                <c:pt idx="74">
                  <c:v>0.67251461988304084</c:v>
                </c:pt>
                <c:pt idx="75">
                  <c:v>0.40350877192982454</c:v>
                </c:pt>
                <c:pt idx="76">
                  <c:v>0.11111111111111112</c:v>
                </c:pt>
                <c:pt idx="77">
                  <c:v>1.7543859649122806E-2</c:v>
                </c:pt>
                <c:pt idx="78">
                  <c:v>7.6023391812865507E-2</c:v>
                </c:pt>
                <c:pt idx="79">
                  <c:v>0.17543859649122806</c:v>
                </c:pt>
                <c:pt idx="80">
                  <c:v>0.12865497076023391</c:v>
                </c:pt>
                <c:pt idx="81">
                  <c:v>9.3567251461988313E-2</c:v>
                </c:pt>
                <c:pt idx="82">
                  <c:v>0.10526315789473684</c:v>
                </c:pt>
                <c:pt idx="83">
                  <c:v>0.10526315789473684</c:v>
                </c:pt>
                <c:pt idx="84">
                  <c:v>0.10526315789473684</c:v>
                </c:pt>
                <c:pt idx="85">
                  <c:v>9.9415204678362581E-2</c:v>
                </c:pt>
                <c:pt idx="86">
                  <c:v>7.0175438596491224E-2</c:v>
                </c:pt>
                <c:pt idx="87">
                  <c:v>4.0935672514619888E-2</c:v>
                </c:pt>
                <c:pt idx="88">
                  <c:v>2.9239766081871347E-2</c:v>
                </c:pt>
                <c:pt idx="89">
                  <c:v>2.9239766081871347E-2</c:v>
                </c:pt>
                <c:pt idx="90">
                  <c:v>3.5087719298245612E-2</c:v>
                </c:pt>
                <c:pt idx="91">
                  <c:v>6.4327485380116955E-2</c:v>
                </c:pt>
                <c:pt idx="92">
                  <c:v>8.771929824561403E-2</c:v>
                </c:pt>
                <c:pt idx="93">
                  <c:v>9.3567251461988313E-2</c:v>
                </c:pt>
                <c:pt idx="94">
                  <c:v>9.3567251461988313E-2</c:v>
                </c:pt>
                <c:pt idx="95">
                  <c:v>7.0175438596491224E-2</c:v>
                </c:pt>
                <c:pt idx="96">
                  <c:v>9.3567251461988313E-2</c:v>
                </c:pt>
                <c:pt idx="97">
                  <c:v>9.3567251461988313E-2</c:v>
                </c:pt>
                <c:pt idx="98">
                  <c:v>8.771929824561403E-2</c:v>
                </c:pt>
                <c:pt idx="99">
                  <c:v>7.6023391812865507E-2</c:v>
                </c:pt>
                <c:pt idx="100">
                  <c:v>8.1871345029239775E-2</c:v>
                </c:pt>
                <c:pt idx="101">
                  <c:v>8.1871345029239775E-2</c:v>
                </c:pt>
                <c:pt idx="102">
                  <c:v>8.771929824561403E-2</c:v>
                </c:pt>
                <c:pt idx="103">
                  <c:v>7.6023391812865507E-2</c:v>
                </c:pt>
                <c:pt idx="104">
                  <c:v>5.8479532163742694E-2</c:v>
                </c:pt>
                <c:pt idx="105">
                  <c:v>3.5087719298245612E-2</c:v>
                </c:pt>
                <c:pt idx="106">
                  <c:v>2.3391812865497078E-2</c:v>
                </c:pt>
                <c:pt idx="107">
                  <c:v>2.3391812865497078E-2</c:v>
                </c:pt>
                <c:pt idx="108">
                  <c:v>2.3391812865497078E-2</c:v>
                </c:pt>
                <c:pt idx="109">
                  <c:v>1.1695906432748539E-2</c:v>
                </c:pt>
                <c:pt idx="110">
                  <c:v>5.8479532163742695E-3</c:v>
                </c:pt>
                <c:pt idx="111">
                  <c:v>1.1695906432748539E-2</c:v>
                </c:pt>
                <c:pt idx="112">
                  <c:v>5.8479532163742695E-3</c:v>
                </c:pt>
                <c:pt idx="113">
                  <c:v>5.8479532163742695E-3</c:v>
                </c:pt>
                <c:pt idx="114">
                  <c:v>1.7543859649122806E-2</c:v>
                </c:pt>
                <c:pt idx="115">
                  <c:v>5.2631578947368418E-2</c:v>
                </c:pt>
                <c:pt idx="116">
                  <c:v>4.6783625730994156E-2</c:v>
                </c:pt>
                <c:pt idx="117">
                  <c:v>4.6783625730994156E-2</c:v>
                </c:pt>
                <c:pt idx="118">
                  <c:v>5.2631578947368418E-2</c:v>
                </c:pt>
                <c:pt idx="119">
                  <c:v>5.2631578947368418E-2</c:v>
                </c:pt>
                <c:pt idx="120">
                  <c:v>5.8479532163742694E-2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23264"/>
        <c:axId val="393725440"/>
      </c:lineChart>
      <c:catAx>
        <c:axId val="3937232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25440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3725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937232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[FINA274 Assignment Data.xlsx]Figure 3.2a!PivotTable2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3 Month Treasury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Bill Rates:  Actual vs Implied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>
            <a:solidFill>
              <a:schemeClr val="bg1">
                <a:lumMod val="65000"/>
              </a:schemeClr>
            </a:solidFill>
          </a:ln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3.2a'!$B$1</c:f>
              <c:strCache>
                <c:ptCount val="1"/>
                <c:pt idx="0">
                  <c:v>3MTBILL Actual</c:v>
                </c:pt>
              </c:strCache>
            </c:strRef>
          </c:tx>
          <c:marker>
            <c:symbol val="none"/>
          </c:marker>
          <c:cat>
            <c:strRef>
              <c:f>'Figure 3.2a'!$A$2:$A$123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3.2a'!$B$2:$B$123</c:f>
              <c:numCache>
                <c:formatCode>General</c:formatCode>
                <c:ptCount val="121"/>
                <c:pt idx="0">
                  <c:v>1.71</c:v>
                </c:pt>
                <c:pt idx="1">
                  <c:v>1.65</c:v>
                </c:pt>
                <c:pt idx="2">
                  <c:v>1.66</c:v>
                </c:pt>
                <c:pt idx="3">
                  <c:v>1.61</c:v>
                </c:pt>
                <c:pt idx="4">
                  <c:v>1.25</c:v>
                </c:pt>
                <c:pt idx="5">
                  <c:v>1.21</c:v>
                </c:pt>
                <c:pt idx="6">
                  <c:v>1.19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1.0900000000000001</c:v>
                </c:pt>
                <c:pt idx="11">
                  <c:v>0.94</c:v>
                </c:pt>
                <c:pt idx="12">
                  <c:v>0.92</c:v>
                </c:pt>
                <c:pt idx="13">
                  <c:v>0.97</c:v>
                </c:pt>
                <c:pt idx="14">
                  <c:v>0.96</c:v>
                </c:pt>
                <c:pt idx="15">
                  <c:v>0.94</c:v>
                </c:pt>
                <c:pt idx="16">
                  <c:v>0.95</c:v>
                </c:pt>
                <c:pt idx="17">
                  <c:v>0.91</c:v>
                </c:pt>
                <c:pt idx="18">
                  <c:v>0.9</c:v>
                </c:pt>
                <c:pt idx="19">
                  <c:v>0.94</c:v>
                </c:pt>
                <c:pt idx="20">
                  <c:v>0.95</c:v>
                </c:pt>
                <c:pt idx="21">
                  <c:v>0.96</c:v>
                </c:pt>
                <c:pt idx="22">
                  <c:v>1.04</c:v>
                </c:pt>
                <c:pt idx="23">
                  <c:v>1.29</c:v>
                </c:pt>
                <c:pt idx="24">
                  <c:v>1.36</c:v>
                </c:pt>
                <c:pt idx="25">
                  <c:v>1.5</c:v>
                </c:pt>
                <c:pt idx="26">
                  <c:v>1.68</c:v>
                </c:pt>
                <c:pt idx="27">
                  <c:v>1.79</c:v>
                </c:pt>
                <c:pt idx="28">
                  <c:v>2.11</c:v>
                </c:pt>
                <c:pt idx="29">
                  <c:v>2.2200000000000002</c:v>
                </c:pt>
                <c:pt idx="30">
                  <c:v>2.37</c:v>
                </c:pt>
                <c:pt idx="31">
                  <c:v>2.58</c:v>
                </c:pt>
                <c:pt idx="32">
                  <c:v>2.8</c:v>
                </c:pt>
                <c:pt idx="33">
                  <c:v>2.84</c:v>
                </c:pt>
                <c:pt idx="34">
                  <c:v>2.9</c:v>
                </c:pt>
                <c:pt idx="35">
                  <c:v>3.04</c:v>
                </c:pt>
                <c:pt idx="36">
                  <c:v>3.29</c:v>
                </c:pt>
                <c:pt idx="37">
                  <c:v>3.52</c:v>
                </c:pt>
                <c:pt idx="38">
                  <c:v>3.49</c:v>
                </c:pt>
                <c:pt idx="39">
                  <c:v>3.79</c:v>
                </c:pt>
                <c:pt idx="40">
                  <c:v>3.97</c:v>
                </c:pt>
                <c:pt idx="41">
                  <c:v>3.97</c:v>
                </c:pt>
                <c:pt idx="42">
                  <c:v>4.34</c:v>
                </c:pt>
                <c:pt idx="43">
                  <c:v>4.54</c:v>
                </c:pt>
                <c:pt idx="44">
                  <c:v>4.63</c:v>
                </c:pt>
                <c:pt idx="45">
                  <c:v>4.72</c:v>
                </c:pt>
                <c:pt idx="46">
                  <c:v>4.84</c:v>
                </c:pt>
                <c:pt idx="47">
                  <c:v>4.92</c:v>
                </c:pt>
                <c:pt idx="48">
                  <c:v>5.08</c:v>
                </c:pt>
                <c:pt idx="49">
                  <c:v>5.09</c:v>
                </c:pt>
                <c:pt idx="50">
                  <c:v>4.93</c:v>
                </c:pt>
                <c:pt idx="51">
                  <c:v>5.05</c:v>
                </c:pt>
                <c:pt idx="52">
                  <c:v>5.07</c:v>
                </c:pt>
                <c:pt idx="53">
                  <c:v>4.97</c:v>
                </c:pt>
                <c:pt idx="54">
                  <c:v>5.1100000000000003</c:v>
                </c:pt>
                <c:pt idx="55">
                  <c:v>5.16</c:v>
                </c:pt>
                <c:pt idx="56">
                  <c:v>5.08</c:v>
                </c:pt>
                <c:pt idx="57">
                  <c:v>5.01</c:v>
                </c:pt>
                <c:pt idx="58">
                  <c:v>4.87</c:v>
                </c:pt>
                <c:pt idx="59">
                  <c:v>4.74</c:v>
                </c:pt>
                <c:pt idx="60">
                  <c:v>4.96</c:v>
                </c:pt>
                <c:pt idx="61">
                  <c:v>4.32</c:v>
                </c:pt>
                <c:pt idx="62">
                  <c:v>3.99</c:v>
                </c:pt>
                <c:pt idx="63">
                  <c:v>4</c:v>
                </c:pt>
                <c:pt idx="64">
                  <c:v>3.35</c:v>
                </c:pt>
                <c:pt idx="65">
                  <c:v>3.07</c:v>
                </c:pt>
                <c:pt idx="66">
                  <c:v>2.82</c:v>
                </c:pt>
                <c:pt idx="67">
                  <c:v>2.17</c:v>
                </c:pt>
                <c:pt idx="68">
                  <c:v>1.28</c:v>
                </c:pt>
                <c:pt idx="69">
                  <c:v>1.31</c:v>
                </c:pt>
                <c:pt idx="70">
                  <c:v>1.76</c:v>
                </c:pt>
                <c:pt idx="71">
                  <c:v>1.89</c:v>
                </c:pt>
                <c:pt idx="72">
                  <c:v>1.66</c:v>
                </c:pt>
                <c:pt idx="73">
                  <c:v>1.75</c:v>
                </c:pt>
                <c:pt idx="74">
                  <c:v>1.1499999999999999</c:v>
                </c:pt>
                <c:pt idx="75">
                  <c:v>0.69</c:v>
                </c:pt>
                <c:pt idx="76">
                  <c:v>0.19</c:v>
                </c:pt>
                <c:pt idx="77">
                  <c:v>0.03</c:v>
                </c:pt>
                <c:pt idx="78">
                  <c:v>0.13</c:v>
                </c:pt>
                <c:pt idx="79">
                  <c:v>0.3</c:v>
                </c:pt>
                <c:pt idx="80">
                  <c:v>0.22</c:v>
                </c:pt>
                <c:pt idx="81">
                  <c:v>0.16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0.12</c:v>
                </c:pt>
                <c:pt idx="87">
                  <c:v>7.0000000000000007E-2</c:v>
                </c:pt>
                <c:pt idx="88">
                  <c:v>0.05</c:v>
                </c:pt>
                <c:pt idx="89">
                  <c:v>0.05</c:v>
                </c:pt>
                <c:pt idx="90">
                  <c:v>0.06</c:v>
                </c:pt>
                <c:pt idx="91">
                  <c:v>0.11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0.12</c:v>
                </c:pt>
                <c:pt idx="96">
                  <c:v>0.16</c:v>
                </c:pt>
                <c:pt idx="97">
                  <c:v>0.16</c:v>
                </c:pt>
                <c:pt idx="98">
                  <c:v>0.15</c:v>
                </c:pt>
                <c:pt idx="99">
                  <c:v>0.13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0.13</c:v>
                </c:pt>
                <c:pt idx="104">
                  <c:v>0.1</c:v>
                </c:pt>
                <c:pt idx="105">
                  <c:v>0.06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3.2a'!$C$1</c:f>
              <c:strCache>
                <c:ptCount val="1"/>
                <c:pt idx="0">
                  <c:v>3MTBILL Implied</c:v>
                </c:pt>
              </c:strCache>
            </c:strRef>
          </c:tx>
          <c:marker>
            <c:symbol val="none"/>
          </c:marker>
          <c:cat>
            <c:strRef>
              <c:f>'Figure 3.2a'!$A$2:$A$123</c:f>
              <c:strCache>
                <c:ptCount val="121"/>
                <c:pt idx="0">
                  <c:v>7/1/2002</c:v>
                </c:pt>
                <c:pt idx="1">
                  <c:v>8/1/2002</c:v>
                </c:pt>
                <c:pt idx="2">
                  <c:v>9/1/2002</c:v>
                </c:pt>
                <c:pt idx="3">
                  <c:v>10/1/2002</c:v>
                </c:pt>
                <c:pt idx="4">
                  <c:v>11/1/2002</c:v>
                </c:pt>
                <c:pt idx="5">
                  <c:v>12/1/2002</c:v>
                </c:pt>
                <c:pt idx="6">
                  <c:v>1/1/2003</c:v>
                </c:pt>
                <c:pt idx="7">
                  <c:v>2/1/2003</c:v>
                </c:pt>
                <c:pt idx="8">
                  <c:v>3/1/2003</c:v>
                </c:pt>
                <c:pt idx="9">
                  <c:v>4/1/2003</c:v>
                </c:pt>
                <c:pt idx="10">
                  <c:v>5/1/2003</c:v>
                </c:pt>
                <c:pt idx="11">
                  <c:v>6/1/2003</c:v>
                </c:pt>
                <c:pt idx="12">
                  <c:v>7/1/2003</c:v>
                </c:pt>
                <c:pt idx="13">
                  <c:v>8/1/2003</c:v>
                </c:pt>
                <c:pt idx="14">
                  <c:v>9/1/2003</c:v>
                </c:pt>
                <c:pt idx="15">
                  <c:v>10/1/2003</c:v>
                </c:pt>
                <c:pt idx="16">
                  <c:v>11/1/2003</c:v>
                </c:pt>
                <c:pt idx="17">
                  <c:v>12/1/2003</c:v>
                </c:pt>
                <c:pt idx="18">
                  <c:v>1/1/2004</c:v>
                </c:pt>
                <c:pt idx="19">
                  <c:v>2/1/2004</c:v>
                </c:pt>
                <c:pt idx="20">
                  <c:v>3/1/2004</c:v>
                </c:pt>
                <c:pt idx="21">
                  <c:v>4/1/2004</c:v>
                </c:pt>
                <c:pt idx="22">
                  <c:v>5/1/2004</c:v>
                </c:pt>
                <c:pt idx="23">
                  <c:v>6/1/2004</c:v>
                </c:pt>
                <c:pt idx="24">
                  <c:v>7/1/2004</c:v>
                </c:pt>
                <c:pt idx="25">
                  <c:v>8/1/2004</c:v>
                </c:pt>
                <c:pt idx="26">
                  <c:v>9/1/2004</c:v>
                </c:pt>
                <c:pt idx="27">
                  <c:v>10/1/2004</c:v>
                </c:pt>
                <c:pt idx="28">
                  <c:v>11/1/2004</c:v>
                </c:pt>
                <c:pt idx="29">
                  <c:v>12/1/2004</c:v>
                </c:pt>
                <c:pt idx="30">
                  <c:v>1/1/2005</c:v>
                </c:pt>
                <c:pt idx="31">
                  <c:v>2/1/2005</c:v>
                </c:pt>
                <c:pt idx="32">
                  <c:v>3/1/2005</c:v>
                </c:pt>
                <c:pt idx="33">
                  <c:v>4/1/2005</c:v>
                </c:pt>
                <c:pt idx="34">
                  <c:v>5/1/2005</c:v>
                </c:pt>
                <c:pt idx="35">
                  <c:v>6/1/2005</c:v>
                </c:pt>
                <c:pt idx="36">
                  <c:v>7/1/2005</c:v>
                </c:pt>
                <c:pt idx="37">
                  <c:v>8/1/2005</c:v>
                </c:pt>
                <c:pt idx="38">
                  <c:v>9/1/2005</c:v>
                </c:pt>
                <c:pt idx="39">
                  <c:v>10/1/2005</c:v>
                </c:pt>
                <c:pt idx="40">
                  <c:v>11/1/2005</c:v>
                </c:pt>
                <c:pt idx="41">
                  <c:v>12/1/2005</c:v>
                </c:pt>
                <c:pt idx="42">
                  <c:v>1/1/2006</c:v>
                </c:pt>
                <c:pt idx="43">
                  <c:v>2/1/2006</c:v>
                </c:pt>
                <c:pt idx="44">
                  <c:v>3/1/2006</c:v>
                </c:pt>
                <c:pt idx="45">
                  <c:v>4/1/2006</c:v>
                </c:pt>
                <c:pt idx="46">
                  <c:v>5/1/2006</c:v>
                </c:pt>
                <c:pt idx="47">
                  <c:v>6/1/2006</c:v>
                </c:pt>
                <c:pt idx="48">
                  <c:v>7/1/2006</c:v>
                </c:pt>
                <c:pt idx="49">
                  <c:v>8/1/2006</c:v>
                </c:pt>
                <c:pt idx="50">
                  <c:v>9/1/2006</c:v>
                </c:pt>
                <c:pt idx="51">
                  <c:v>10/1/2006</c:v>
                </c:pt>
                <c:pt idx="52">
                  <c:v>11/1/2006</c:v>
                </c:pt>
                <c:pt idx="53">
                  <c:v>12/1/2006</c:v>
                </c:pt>
                <c:pt idx="54">
                  <c:v>1/1/2007</c:v>
                </c:pt>
                <c:pt idx="55">
                  <c:v>2/1/2007</c:v>
                </c:pt>
                <c:pt idx="56">
                  <c:v>3/1/2007</c:v>
                </c:pt>
                <c:pt idx="57">
                  <c:v>4/1/2007</c:v>
                </c:pt>
                <c:pt idx="58">
                  <c:v>5/1/2007</c:v>
                </c:pt>
                <c:pt idx="59">
                  <c:v>6/1/2007</c:v>
                </c:pt>
                <c:pt idx="60">
                  <c:v>7/1/2007</c:v>
                </c:pt>
                <c:pt idx="61">
                  <c:v>8/1/2007</c:v>
                </c:pt>
                <c:pt idx="62">
                  <c:v>9/1/2007</c:v>
                </c:pt>
                <c:pt idx="63">
                  <c:v>10/1/2007</c:v>
                </c:pt>
                <c:pt idx="64">
                  <c:v>11/1/2007</c:v>
                </c:pt>
                <c:pt idx="65">
                  <c:v>12/1/2007</c:v>
                </c:pt>
                <c:pt idx="66">
                  <c:v>1/1/2008</c:v>
                </c:pt>
                <c:pt idx="67">
                  <c:v>2/1/2008</c:v>
                </c:pt>
                <c:pt idx="68">
                  <c:v>3/1/2008</c:v>
                </c:pt>
                <c:pt idx="69">
                  <c:v>4/1/2008</c:v>
                </c:pt>
                <c:pt idx="70">
                  <c:v>5/1/2008</c:v>
                </c:pt>
                <c:pt idx="71">
                  <c:v>6/1/2008</c:v>
                </c:pt>
                <c:pt idx="72">
                  <c:v>7/1/2008</c:v>
                </c:pt>
                <c:pt idx="73">
                  <c:v>8/1/2008</c:v>
                </c:pt>
                <c:pt idx="74">
                  <c:v>9/1/2008</c:v>
                </c:pt>
                <c:pt idx="75">
                  <c:v>10/1/2008</c:v>
                </c:pt>
                <c:pt idx="76">
                  <c:v>11/1/2008</c:v>
                </c:pt>
                <c:pt idx="77">
                  <c:v>12/1/2008</c:v>
                </c:pt>
                <c:pt idx="78">
                  <c:v>1/1/2009</c:v>
                </c:pt>
                <c:pt idx="79">
                  <c:v>2/1/2009</c:v>
                </c:pt>
                <c:pt idx="80">
                  <c:v>3/1/2009</c:v>
                </c:pt>
                <c:pt idx="81">
                  <c:v>4/1/2009</c:v>
                </c:pt>
                <c:pt idx="82">
                  <c:v>5/1/2009</c:v>
                </c:pt>
                <c:pt idx="83">
                  <c:v>6/1/2009</c:v>
                </c:pt>
                <c:pt idx="84">
                  <c:v>7/1/2009</c:v>
                </c:pt>
                <c:pt idx="85">
                  <c:v>8/1/2009</c:v>
                </c:pt>
                <c:pt idx="86">
                  <c:v>9/1/2009</c:v>
                </c:pt>
                <c:pt idx="87">
                  <c:v>10/1/2009</c:v>
                </c:pt>
                <c:pt idx="88">
                  <c:v>11/1/2009</c:v>
                </c:pt>
                <c:pt idx="89">
                  <c:v>12/1/2009</c:v>
                </c:pt>
                <c:pt idx="90">
                  <c:v>1/1/2010</c:v>
                </c:pt>
                <c:pt idx="91">
                  <c:v>2/1/2010</c:v>
                </c:pt>
                <c:pt idx="92">
                  <c:v>3/1/2010</c:v>
                </c:pt>
                <c:pt idx="93">
                  <c:v>4/1/2010</c:v>
                </c:pt>
                <c:pt idx="94">
                  <c:v>5/1/2010</c:v>
                </c:pt>
                <c:pt idx="95">
                  <c:v>6/1/2010</c:v>
                </c:pt>
                <c:pt idx="96">
                  <c:v>7/1/2010</c:v>
                </c:pt>
                <c:pt idx="97">
                  <c:v>8/1/2010</c:v>
                </c:pt>
                <c:pt idx="98">
                  <c:v>9/1/2010</c:v>
                </c:pt>
                <c:pt idx="99">
                  <c:v>10/1/2010</c:v>
                </c:pt>
                <c:pt idx="100">
                  <c:v>11/1/2010</c:v>
                </c:pt>
                <c:pt idx="101">
                  <c:v>12/1/2010</c:v>
                </c:pt>
                <c:pt idx="102">
                  <c:v>1/1/2011</c:v>
                </c:pt>
                <c:pt idx="103">
                  <c:v>2/1/2011</c:v>
                </c:pt>
                <c:pt idx="104">
                  <c:v>3/1/2011</c:v>
                </c:pt>
                <c:pt idx="105">
                  <c:v>4/1/2011</c:v>
                </c:pt>
                <c:pt idx="106">
                  <c:v>5/1/2011</c:v>
                </c:pt>
                <c:pt idx="107">
                  <c:v>6/1/2011</c:v>
                </c:pt>
                <c:pt idx="108">
                  <c:v>7/1/2011</c:v>
                </c:pt>
                <c:pt idx="109">
                  <c:v>8/1/2011</c:v>
                </c:pt>
                <c:pt idx="110">
                  <c:v>9/1/2011</c:v>
                </c:pt>
                <c:pt idx="111">
                  <c:v>10/1/2011</c:v>
                </c:pt>
                <c:pt idx="112">
                  <c:v>11/1/2011</c:v>
                </c:pt>
                <c:pt idx="113">
                  <c:v>12/1/2011</c:v>
                </c:pt>
                <c:pt idx="114">
                  <c:v>1/1/2012</c:v>
                </c:pt>
                <c:pt idx="115">
                  <c:v>2/1/2012</c:v>
                </c:pt>
                <c:pt idx="116">
                  <c:v>3/1/2012</c:v>
                </c:pt>
                <c:pt idx="117">
                  <c:v>4/1/2012</c:v>
                </c:pt>
                <c:pt idx="118">
                  <c:v>5/1/2012</c:v>
                </c:pt>
                <c:pt idx="119">
                  <c:v>6/1/2012</c:v>
                </c:pt>
                <c:pt idx="120">
                  <c:v>7/1/2012</c:v>
                </c:pt>
              </c:strCache>
            </c:strRef>
          </c:cat>
          <c:val>
            <c:numRef>
              <c:f>'Figure 3.2a'!$C$2:$C$123</c:f>
              <c:numCache>
                <c:formatCode>General</c:formatCode>
                <c:ptCount val="121"/>
                <c:pt idx="0">
                  <c:v>2.2105199017198984</c:v>
                </c:pt>
                <c:pt idx="1">
                  <c:v>2.060221108490512</c:v>
                </c:pt>
                <c:pt idx="2">
                  <c:v>1.9300982994200577</c:v>
                </c:pt>
                <c:pt idx="3">
                  <c:v>1.7700088486874099</c:v>
                </c:pt>
                <c:pt idx="4">
                  <c:v>1.6300009837679097</c:v>
                </c:pt>
                <c:pt idx="5">
                  <c:v>1.6200039346842443</c:v>
                </c:pt>
                <c:pt idx="6">
                  <c:v>1.570003936620501</c:v>
                </c:pt>
                <c:pt idx="7">
                  <c:v>1.3500246913579872</c:v>
                </c:pt>
                <c:pt idx="8">
                  <c:v>1.3300355696078014</c:v>
                </c:pt>
                <c:pt idx="9">
                  <c:v>1.2500088941594933</c:v>
                </c:pt>
                <c:pt idx="10">
                  <c:v>1.2100009882400009</c:v>
                </c:pt>
                <c:pt idx="11">
                  <c:v>1.1700009886307594</c:v>
                </c:pt>
                <c:pt idx="12">
                  <c:v>1.1900039545229335</c:v>
                </c:pt>
                <c:pt idx="13">
                  <c:v>1.1300039568701514</c:v>
                </c:pt>
                <c:pt idx="14">
                  <c:v>0.9400000000000297</c:v>
                </c:pt>
                <c:pt idx="15">
                  <c:v>1.0200247720966837</c:v>
                </c:pt>
                <c:pt idx="16">
                  <c:v>1.1300633851638375</c:v>
                </c:pt>
                <c:pt idx="17">
                  <c:v>1.1000485340729504</c:v>
                </c:pt>
                <c:pt idx="18">
                  <c:v>1.1000634040023938</c:v>
                </c:pt>
                <c:pt idx="19">
                  <c:v>1.1300802377414376</c:v>
                </c:pt>
                <c:pt idx="20">
                  <c:v>1.1100990982063408</c:v>
                </c:pt>
                <c:pt idx="21">
                  <c:v>1.0800802775025042</c:v>
                </c:pt>
                <c:pt idx="22">
                  <c:v>1.0800485436892826</c:v>
                </c:pt>
                <c:pt idx="23">
                  <c:v>1.0700356612184159</c:v>
                </c:pt>
                <c:pt idx="24">
                  <c:v>1.2602228605388177</c:v>
                </c:pt>
                <c:pt idx="25">
                  <c:v>1.6208323436263328</c:v>
                </c:pt>
                <c:pt idx="26">
                  <c:v>1.9912093987559887</c:v>
                </c:pt>
                <c:pt idx="27">
                  <c:v>2.041140489344917</c:v>
                </c:pt>
                <c:pt idx="28">
                  <c:v>2.0206660098522455</c:v>
                </c:pt>
                <c:pt idx="29">
                  <c:v>2.1405202596380901</c:v>
                </c:pt>
                <c:pt idx="30">
                  <c:v>2.3106641123882721</c:v>
                </c:pt>
                <c:pt idx="31">
                  <c:v>2.5304318871805176</c:v>
                </c:pt>
                <c:pt idx="32">
                  <c:v>2.780766973195048</c:v>
                </c:pt>
                <c:pt idx="33">
                  <c:v>2.9909387515873131</c:v>
                </c:pt>
                <c:pt idx="34">
                  <c:v>3.120710664847004</c:v>
                </c:pt>
                <c:pt idx="35">
                  <c:v>3.3808180933852849</c:v>
                </c:pt>
                <c:pt idx="36">
                  <c:v>3.4408751458576914</c:v>
                </c:pt>
                <c:pt idx="37">
                  <c:v>3.4407084548104594</c:v>
                </c:pt>
                <c:pt idx="38">
                  <c:v>3.4003144409937347</c:v>
                </c:pt>
                <c:pt idx="39">
                  <c:v>3.7705576532093721</c:v>
                </c:pt>
                <c:pt idx="40">
                  <c:v>4.0406530139104113</c:v>
                </c:pt>
                <c:pt idx="41">
                  <c:v>4.0908696492415686</c:v>
                </c:pt>
                <c:pt idx="42">
                  <c:v>4.4711137874553941</c:v>
                </c:pt>
                <c:pt idx="43">
                  <c:v>4.6310474175242922</c:v>
                </c:pt>
                <c:pt idx="44">
                  <c:v>4.6912465134173464</c:v>
                </c:pt>
                <c:pt idx="45">
                  <c:v>4.6001619704810315</c:v>
                </c:pt>
                <c:pt idx="46">
                  <c:v>4.8402152286206368</c:v>
                </c:pt>
                <c:pt idx="47">
                  <c:v>4.9502446717002435</c:v>
                </c:pt>
                <c:pt idx="48">
                  <c:v>5.0803093964859158</c:v>
                </c:pt>
                <c:pt idx="49">
                  <c:v>5.180275658145761</c:v>
                </c:pt>
                <c:pt idx="50">
                  <c:v>5.4205956919558096</c:v>
                </c:pt>
                <c:pt idx="51">
                  <c:v>5.4603435477730722</c:v>
                </c:pt>
                <c:pt idx="52">
                  <c:v>5.2500609001808751</c:v>
                </c:pt>
                <c:pt idx="53">
                  <c:v>5.2302144286667129</c:v>
                </c:pt>
                <c:pt idx="54">
                  <c:v>5.1900466444549043</c:v>
                </c:pt>
                <c:pt idx="55">
                  <c:v>5.2300609117731378</c:v>
                </c:pt>
                <c:pt idx="56">
                  <c:v>5.1700952653139121</c:v>
                </c:pt>
                <c:pt idx="57">
                  <c:v>5.1900152221483475</c:v>
                </c:pt>
                <c:pt idx="58">
                  <c:v>5.1599999999999646</c:v>
                </c:pt>
                <c:pt idx="59">
                  <c:v>5.1200038066234521</c:v>
                </c:pt>
                <c:pt idx="60">
                  <c:v>5.1300342824492917</c:v>
                </c:pt>
                <c:pt idx="61">
                  <c:v>5.0901153809478794</c:v>
                </c:pt>
                <c:pt idx="62">
                  <c:v>5.1604210425816754</c:v>
                </c:pt>
                <c:pt idx="63">
                  <c:v>5.1200609756097082</c:v>
                </c:pt>
                <c:pt idx="64">
                  <c:v>4.7805070935582172</c:v>
                </c:pt>
                <c:pt idx="65">
                  <c:v>4.4104240792383731</c:v>
                </c:pt>
                <c:pt idx="66">
                  <c:v>4.3202461538461412</c:v>
                </c:pt>
                <c:pt idx="67">
                  <c:v>3.8105118529269122</c:v>
                </c:pt>
                <c:pt idx="68">
                  <c:v>3.610707286310344</c:v>
                </c:pt>
                <c:pt idx="69">
                  <c:v>2.8600038902937275</c:v>
                </c:pt>
                <c:pt idx="70">
                  <c:v>2.0300479592834764</c:v>
                </c:pt>
                <c:pt idx="71">
                  <c:v>1.7405223143758919</c:v>
                </c:pt>
                <c:pt idx="72">
                  <c:v>1.850719573586046</c:v>
                </c:pt>
                <c:pt idx="73">
                  <c:v>1.9600982704403025</c:v>
                </c:pt>
                <c:pt idx="74">
                  <c:v>2.4908833055255819</c:v>
                </c:pt>
                <c:pt idx="75">
                  <c:v>2.3010072791658676</c:v>
                </c:pt>
                <c:pt idx="76">
                  <c:v>2.190475675675696</c:v>
                </c:pt>
                <c:pt idx="77">
                  <c:v>2.132373702422119</c:v>
                </c:pt>
                <c:pt idx="78">
                  <c:v>1.7728960174794306</c:v>
                </c:pt>
                <c:pt idx="79">
                  <c:v>1.2930192633995974</c:v>
                </c:pt>
                <c:pt idx="80">
                  <c:v>0.49052884134761499</c:v>
                </c:pt>
                <c:pt idx="81">
                  <c:v>0.47028862478768474</c:v>
                </c:pt>
                <c:pt idx="82">
                  <c:v>0.62025523429705132</c:v>
                </c:pt>
                <c:pt idx="83">
                  <c:v>0.64044003192980092</c:v>
                </c:pt>
                <c:pt idx="84">
                  <c:v>0.54036042332263889</c:v>
                </c:pt>
                <c:pt idx="85">
                  <c:v>0.42014374126562171</c:v>
                </c:pt>
                <c:pt idx="86">
                  <c:v>0.44016869634653233</c:v>
                </c:pt>
                <c:pt idx="87">
                  <c:v>0.380099820323343</c:v>
                </c:pt>
                <c:pt idx="88">
                  <c:v>0.37009983028843951</c:v>
                </c:pt>
                <c:pt idx="89">
                  <c:v>0.300080902916533</c:v>
                </c:pt>
                <c:pt idx="90">
                  <c:v>0.25008094333971442</c:v>
                </c:pt>
                <c:pt idx="91">
                  <c:v>0.25009995002498453</c:v>
                </c:pt>
                <c:pt idx="92">
                  <c:v>0.29014392803603517</c:v>
                </c:pt>
                <c:pt idx="93">
                  <c:v>0.24008095142915575</c:v>
                </c:pt>
                <c:pt idx="94">
                  <c:v>0.25004894615927586</c:v>
                </c:pt>
                <c:pt idx="95">
                  <c:v>0.31006390414369811</c:v>
                </c:pt>
                <c:pt idx="96">
                  <c:v>0.32006389776360056</c:v>
                </c:pt>
                <c:pt idx="97">
                  <c:v>0.28003594249195185</c:v>
                </c:pt>
                <c:pt idx="98">
                  <c:v>0.26004894127040767</c:v>
                </c:pt>
                <c:pt idx="99">
                  <c:v>0.24001597444092138</c:v>
                </c:pt>
                <c:pt idx="100">
                  <c:v>0.22000898562297699</c:v>
                </c:pt>
                <c:pt idx="101">
                  <c:v>0.23001597603589108</c:v>
                </c:pt>
                <c:pt idx="102">
                  <c:v>0.23002496754218615</c:v>
                </c:pt>
                <c:pt idx="103">
                  <c:v>0.22001597763132708</c:v>
                </c:pt>
                <c:pt idx="104">
                  <c:v>0.24002496504884618</c:v>
                </c:pt>
                <c:pt idx="105">
                  <c:v>0.21000898652019373</c:v>
                </c:pt>
                <c:pt idx="106">
                  <c:v>0.21001597922702953</c:v>
                </c:pt>
                <c:pt idx="107">
                  <c:v>0.22003596403603609</c:v>
                </c:pt>
                <c:pt idx="108">
                  <c:v>0.18003597841298458</c:v>
                </c:pt>
                <c:pt idx="109">
                  <c:v>0.14002499000400626</c:v>
                </c:pt>
                <c:pt idx="110">
                  <c:v>0.16003598560576648</c:v>
                </c:pt>
                <c:pt idx="111">
                  <c:v>0.12001599360251802</c:v>
                </c:pt>
                <c:pt idx="112">
                  <c:v>0.10001599680065087</c:v>
                </c:pt>
                <c:pt idx="113">
                  <c:v>7.0008999100079627E-2</c:v>
                </c:pt>
                <c:pt idx="114">
                  <c:v>8.0008998200331582E-2</c:v>
                </c:pt>
                <c:pt idx="115">
                  <c:v>9.0015998400172492E-2</c:v>
                </c:pt>
                <c:pt idx="116">
                  <c:v>9.0015998400172492E-2</c:v>
                </c:pt>
                <c:pt idx="117">
                  <c:v>0.11001599520144012</c:v>
                </c:pt>
                <c:pt idx="118">
                  <c:v>0.15000899190737993</c:v>
                </c:pt>
                <c:pt idx="119">
                  <c:v>0.20003597122302264</c:v>
                </c:pt>
                <c:pt idx="120">
                  <c:v>0.20003597122302264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01600"/>
        <c:axId val="394603520"/>
      </c:lineChart>
      <c:catAx>
        <c:axId val="394601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94603520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394603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Yield (%)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946016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133350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76200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20</xdr:col>
      <xdr:colOff>0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180975</xdr:rowOff>
    </xdr:from>
    <xdr:to>
      <xdr:col>23</xdr:col>
      <xdr:colOff>1009649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18</xdr:col>
      <xdr:colOff>466724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571500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16</xdr:col>
      <xdr:colOff>552450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571500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590550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123825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19049</xdr:rowOff>
    </xdr:from>
    <xdr:to>
      <xdr:col>19</xdr:col>
      <xdr:colOff>542925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PI%20OPAR%20PRODUCTION/2011/11q2m06--2011Q2/1%20%20Quarterly/1%20%20Release%20Graphs%20and%20Fact%20Checks/2%20%20Sanity-Checks%20of%20Seasonally%20Adjusted%20Values/Sanity_Check_Seasonally_Adjusted_Census_Divis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PI%20OPAR%20PRODUCTION/Traditional%20HPI%20(All-Trans%20and%20Purchase-Only)/2012/12q2m06--2012Q2/2%20%20Monthly/1%20Excel%20Work/1%20%20Excel%20file%20for%20final%20table,%20graph,%20and%20downloadables/Monthly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nostics--Tests &amp; NSA vs. SA"/>
      <sheetName val="Diagnostics--Revisions"/>
      <sheetName val="Summary--NSAvsSA_1"/>
      <sheetName val="Summary--NSAvsSA_2"/>
      <sheetName val="Tests-Utility"/>
      <sheetName val="Tests-Utility2"/>
      <sheetName val="Tests-Utility3"/>
      <sheetName val="CD Summary for Release"/>
      <sheetName val="New Summary_CD"/>
      <sheetName val="Old Summary_CD"/>
      <sheetName val="Summary"/>
      <sheetName val="New_Summary_State"/>
      <sheetName val="st_weights_detached"/>
      <sheetName val="Periods Since 1991Q1"/>
      <sheetName val="State-CD Lookup"/>
    </sheetNames>
    <sheetDataSet>
      <sheetData sheetId="0">
        <row r="8">
          <cell r="C8">
            <v>20111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4"/>
      <sheetName val="Graphing Data-Figure4"/>
      <sheetName val="Figure3"/>
      <sheetName val="Graphing Data-Figure3"/>
      <sheetName val="Figure2"/>
      <sheetName val="Graphing Data-Figure2"/>
      <sheetName val="Figure1"/>
      <sheetName val="Graphing Data-Figure1"/>
      <sheetName val="Table 1-Downloadable--SA--Flat"/>
      <sheetName val="Downloadable--NSA--Flat"/>
      <sheetName val="Downloadable--Series to91--FLAT"/>
      <sheetName val="SA Release Table"/>
      <sheetName val="NSA Release Table"/>
      <sheetName val="Month Names"/>
      <sheetName val="Full Series to 1991"/>
      <sheetName val="Input Page"/>
      <sheetName val="Diagnostics--Part 1"/>
      <sheetName val="Diagnostics--Part 2-NSA vs. SA"/>
      <sheetName val="Diagnostics--Part 3-Revisions"/>
      <sheetName val="Data Validation Worksheet--1a"/>
      <sheetName val="Data Validation Worksheet--2"/>
      <sheetName val="Data Validation Worksheet--3"/>
      <sheetName val="Data Validation Worksheet--1b"/>
      <sheetName val="raw_data_latest"/>
      <sheetName val="raw_data_penultimate"/>
      <sheetName val="Raw Data_New"/>
      <sheetName val="Raw Data_Old"/>
      <sheetName val="Lookups"/>
      <sheetName val="Shares"/>
      <sheetName val="Build usa_sa"/>
      <sheetName val="Build usa_orig"/>
      <sheetName val="Build usa_sa_old"/>
      <sheetName val="Build usa_orig_old"/>
      <sheetName val="Weights and Other Lookups"/>
      <sheetName val="Date Format Lookup"/>
      <sheetName val="st_weights_detached"/>
      <sheetName val="State-CD Lookup"/>
    </sheetNames>
    <sheetDataSet>
      <sheetData sheetId="0" refreshError="1"/>
      <sheetData sheetId="1"/>
      <sheetData sheetId="2" refreshError="1"/>
      <sheetData sheetId="3">
        <row r="163">
          <cell r="E163">
            <v>227.27593064999999</v>
          </cell>
        </row>
      </sheetData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B2">
            <v>41061</v>
          </cell>
        </row>
        <row r="4">
          <cell r="B4">
            <v>450</v>
          </cell>
        </row>
        <row r="5">
          <cell r="B5">
            <v>6</v>
          </cell>
        </row>
        <row r="6">
          <cell r="B6">
            <v>2012</v>
          </cell>
        </row>
        <row r="7">
          <cell r="B7" t="str">
            <v>20126</v>
          </cell>
        </row>
      </sheetData>
      <sheetData sheetId="16">
        <row r="1">
          <cell r="B1">
            <v>450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James Noone" refreshedDate="41187.819698842592" createdVersion="4" refreshedVersion="4" minRefreshableVersion="3" recordCount="121">
  <cacheSource type="worksheet">
    <worksheetSource ref="A2:D123" sheet="Figure 2.1 DATA"/>
  </cacheSource>
  <cacheFields count="4">
    <cacheField name="Date" numFmtId="16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90 Day Tbill" numFmtId="2">
      <sharedItems containsSemiMixedTypes="0" containsString="0" containsNumber="1" minValue="0.01" maxValue="5.16"/>
    </cacheField>
    <cacheField name="90 Day Tbill Ind1" numFmtId="2">
      <sharedItems containsSemiMixedTypes="0" containsString="0" containsNumber="1" minValue="5.8479532163742695E-3" maxValue="3.0175438596491229"/>
    </cacheField>
    <cacheField name="CS10 Ind1" numFmtId="43">
      <sharedItems containsSemiMixedTypes="0" containsString="0" containsNumber="1" minValue="1" maxValue="1.6919463087248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William James Noone" refreshedDate="41194.498445138888" createdVersion="4" refreshedVersion="4" minRefreshableVersion="3" recordCount="121">
  <cacheSource type="worksheet">
    <worksheetSource ref="A1:C122" sheet="Sheet1"/>
  </cacheSource>
  <cacheFields count="3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Model 2" numFmtId="2">
      <sharedItems containsSemiMixedTypes="0" containsString="0" containsNumber="1" minValue="-0.21996433878158417" maxValue="2.3307072863103437"/>
    </cacheField>
    <cacheField name="Model3" numFmtId="2">
      <sharedItems containsSemiMixedTypes="0" containsString="0" containsNumber="1" minValue="-1.3284968870441585" maxValue="3.3195554255630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William James Noone" refreshedDate="41194.583952893518" createdVersion="4" refreshedVersion="4" minRefreshableVersion="3" recordCount="121">
  <cacheSource type="worksheet">
    <worksheetSource ref="A3:B124" sheet="Figure 1.4a Data"/>
  </cacheSource>
  <cacheFields count="2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CPI Ind1" numFmtId="43">
      <sharedItems containsSemiMixedTypes="0" containsString="0" containsNumber="1" minValue="1" maxValue="1.2732055555555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liam James Noone" refreshedDate="41187.822690624998" createdVersion="4" refreshedVersion="4" minRefreshableVersion="3" recordCount="121">
  <cacheSource type="worksheet">
    <worksheetSource ref="A3:D124" sheet="Figure 1.1d-e Data"/>
  </cacheSource>
  <cacheFields count="4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90 Day Tbill" numFmtId="43">
      <sharedItems containsSemiMixedTypes="0" containsString="0" containsNumber="1" minValue="0.01" maxValue="5.16"/>
    </cacheField>
    <cacheField name="10 Yr Note" numFmtId="43">
      <sharedItems containsSemiMixedTypes="0" containsString="0" containsNumber="1" minValue="1.53" maxValue="5.1100000000000003"/>
    </cacheField>
    <cacheField name="Spread" numFmtId="43">
      <sharedItems containsSemiMixedTypes="0" containsString="0" containsNumber="1" minValue="-0.52000000000000046" maxValue="3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lliam James Noone" refreshedDate="41187.827436805557" createdVersion="4" refreshedVersion="4" minRefreshableVersion="3" recordCount="121">
  <cacheSource type="worksheet">
    <worksheetSource ref="A3:E124" sheet="Figure 1.1d-e Data"/>
  </cacheSource>
  <cacheFields count="5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90 Day Tbill" numFmtId="43">
      <sharedItems containsSemiMixedTypes="0" containsString="0" containsNumber="1" minValue="0.01" maxValue="5.16"/>
    </cacheField>
    <cacheField name="10 Yr Note" numFmtId="43">
      <sharedItems containsSemiMixedTypes="0" containsString="0" containsNumber="1" minValue="1.53" maxValue="5.1100000000000003"/>
    </cacheField>
    <cacheField name="Spread" numFmtId="43">
      <sharedItems containsSemiMixedTypes="0" containsString="0" containsNumber="1" minValue="-0.52000000000000046" maxValue="3.69"/>
    </cacheField>
    <cacheField name="Probability of Recession" numFmtId="10">
      <sharedItems containsSemiMixedTypes="0" containsString="0" containsNumber="1" minValue="3.8132524739516247E-4" maxValue="0.39683342720285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lliam James Noone" refreshedDate="41190.858536342595" createdVersion="4" refreshedVersion="4" minRefreshableVersion="3" recordCount="121">
  <cacheSource type="worksheet">
    <worksheetSource ref="A2:D123" sheet="Figure 3.3 DATA"/>
  </cacheSource>
  <cacheFields count="4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Actual " numFmtId="43">
      <sharedItems containsSemiMixedTypes="0" containsString="0" containsNumber="1" minValue="0.1" maxValue="5.22"/>
    </cacheField>
    <cacheField name="Forward" numFmtId="43">
      <sharedItems containsSemiMixedTypes="0" containsString="0" containsNumber="1" minValue="0.53022448368751363" maxValue="5.0800152149105937"/>
    </cacheField>
    <cacheField name="∆(F-A)" numFmtId="43">
      <sharedItems containsSemiMixedTypes="0" containsString="0" containsNumber="1" minValue="-1.3284968870441585" maxValue="3.3195554255630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lliam James Noone" refreshedDate="41190.861402314818" createdVersion="4" refreshedVersion="4" minRefreshableVersion="3" recordCount="121">
  <cacheSource type="worksheet">
    <worksheetSource ref="A2:D123" sheet="Figure 3.2 Data"/>
  </cacheSource>
  <cacheFields count="4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TBILL Actual" numFmtId="2">
      <sharedItems containsSemiMixedTypes="0" containsString="0" containsNumber="1" minValue="0.01" maxValue="5.16"/>
    </cacheField>
    <cacheField name="TBILL FORWARD" numFmtId="2">
      <sharedItems containsSemiMixedTypes="0" containsString="0" containsNumber="1" minValue="7.0008999100079627E-2" maxValue="5.4603435477730722"/>
    </cacheField>
    <cacheField name="∆(F-A)" numFmtId="2">
      <sharedItems containsSemiMixedTypes="0" containsString="0" containsNumber="1" minValue="-0.21996433878158417" maxValue="2.3307072863103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illiam James Noone" refreshedDate="41191.746372569447" createdVersion="4" refreshedVersion="4" minRefreshableVersion="3" recordCount="121">
  <cacheSource type="worksheet">
    <worksheetSource ref="A2:C123" sheet="Figure 1.2 Data"/>
  </cacheSource>
  <cacheFields count="3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CPI Ind1" numFmtId="43">
      <sharedItems containsSemiMixedTypes="0" containsString="0" containsNumber="1" minValue="1" maxValue="1.2732055555555555"/>
    </cacheField>
    <cacheField name="S&amp;P/CS10 Ind1" numFmtId="2">
      <sharedItems containsSemiMixedTypes="0" containsString="0" containsNumber="1" minValue="1" maxValue="1.6919463087248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William James Noone" refreshedDate="41191.78514699074" createdVersion="4" refreshedVersion="4" minRefreshableVersion="3" recordCount="121">
  <cacheSource type="worksheet">
    <worksheetSource ref="A2:E123" sheet="Figure 1.2 Data"/>
  </cacheSource>
  <cacheFields count="5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CPI Ind1" numFmtId="43">
      <sharedItems containsSemiMixedTypes="0" containsString="0" containsNumber="1" minValue="1" maxValue="1.2732055555555555"/>
    </cacheField>
    <cacheField name="S&amp;P/CS10 Ind1" numFmtId="2">
      <sharedItems containsSemiMixedTypes="0" containsString="0" containsNumber="1" minValue="1" maxValue="1.6919463087248321"/>
    </cacheField>
    <cacheField name="Federal Funds Rate" numFmtId="2">
      <sharedItems containsSemiMixedTypes="0" containsString="0" containsNumber="1" minValue="7.0000000000000007E-2" maxValue="5.26"/>
    </cacheField>
    <cacheField name="3 Month T Bill" numFmtId="2">
      <sharedItems containsSemiMixedTypes="0" containsString="0" containsNumber="1" minValue="0.01" maxValue="5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William James Noone" refreshedDate="41191.853535185182" createdVersion="4" refreshedVersion="4" minRefreshableVersion="3" recordCount="11">
  <cacheSource type="worksheet">
    <worksheetSource ref="A2:M13" sheet="Figure 1.1a-c Data "/>
  </cacheSource>
  <cacheFields count="13">
    <cacheField name="Date" numFmtId="0">
      <sharedItems count="11">
        <s v="1 mo"/>
        <s v="3 mo"/>
        <s v="6 mo"/>
        <s v="1 yr"/>
        <s v="2 yr"/>
        <s v="3 yr"/>
        <s v="5 yr"/>
        <s v="7 yr"/>
        <s v="10 yr"/>
        <s v="20 yr"/>
        <s v="30 yr"/>
      </sharedItems>
    </cacheField>
    <cacheField name="7/1/2002" numFmtId="43">
      <sharedItems containsSemiMixedTypes="0" containsString="0" containsNumber="1" minValue="1.71" maxValue="5.64"/>
    </cacheField>
    <cacheField name="7/1/2003" numFmtId="43">
      <sharedItems containsSemiMixedTypes="0" containsString="0" containsNumber="1" minValue="0.89" maxValue="4.54"/>
    </cacheField>
    <cacheField name="7/1/2004" numFmtId="43">
      <sharedItems containsSemiMixedTypes="0" containsString="0" containsNumber="1" minValue="1.01" maxValue="5.31"/>
    </cacheField>
    <cacheField name="7/1/2005" numFmtId="43">
      <sharedItems containsSemiMixedTypes="0" containsString="0" containsNumber="1" minValue="3.02" maxValue="4.37"/>
    </cacheField>
    <cacheField name="7/3/2006" numFmtId="43">
      <sharedItems containsSemiMixedTypes="0" containsString="0" containsNumber="1" minValue="4.6900000000000004" maxValue="5.33"/>
    </cacheField>
    <cacheField name="3/30/2007" numFmtId="0">
      <sharedItems containsSemiMixedTypes="0" containsString="0" containsNumber="1" minValue="4.54" maxValue="5.07"/>
    </cacheField>
    <cacheField name="7/2/2007" numFmtId="43">
      <sharedItems containsSemiMixedTypes="0" containsString="0" containsNumber="1" minValue="4.55" maxValue="5.18"/>
    </cacheField>
    <cacheField name="7/1/2008" numFmtId="43">
      <sharedItems containsSemiMixedTypes="0" containsString="0" containsNumber="1" minValue="1.87" maxValue="4.5999999999999996" count="11">
        <n v="1.92"/>
        <n v="1.87"/>
        <n v="2.13"/>
        <n v="2.38"/>
        <n v="2.63"/>
        <n v="2.9"/>
        <n v="3.33"/>
        <n v="3.62"/>
        <n v="4.01"/>
        <n v="4.5999999999999996"/>
        <n v="4.55"/>
      </sharedItems>
    </cacheField>
    <cacheField name="7/1/2009" numFmtId="43">
      <sharedItems containsSemiMixedTypes="0" containsString="0" containsNumber="1" minValue="0.13" maxValue="4.34"/>
    </cacheField>
    <cacheField name="7/1/2010" numFmtId="43">
      <sharedItems containsSemiMixedTypes="0" containsString="0" containsNumber="1" minValue="0.16" maxValue="3.88"/>
    </cacheField>
    <cacheField name="7/1/2011" numFmtId="43">
      <sharedItems containsSemiMixedTypes="0" containsString="0" containsNumber="1" minValue="0.01" maxValue="4.4000000000000004"/>
    </cacheField>
    <cacheField name="7/2/2012" numFmtId="43">
      <sharedItems containsSemiMixedTypes="0" containsString="0" containsNumber="1" minValue="0.06" maxValue="2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William James Noone" refreshedDate="41192.82975636574" createdVersion="4" refreshedVersion="4" minRefreshableVersion="3" recordCount="121">
  <cacheSource type="worksheet">
    <worksheetSource ref="A3:E124" sheet="Figure 1 Data"/>
  </cacheSource>
  <cacheFields count="5">
    <cacheField name="Date" numFmtId="14">
      <sharedItems containsSemiMixedTypes="0" containsNonDate="0" containsDate="1" containsString="0" minDate="2002-07-01T00:00:00" maxDate="2012-07-02T00:00:00" count="121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</sharedItems>
    </cacheField>
    <cacheField name="30Yr Mort" numFmtId="14">
      <sharedItems containsSemiMixedTypes="0" containsNonDate="0" containsDate="1" containsString="0" minDate="1900-01-02T13:12:00" maxDate="1900-01-05T18:14:24"/>
    </cacheField>
    <cacheField name="30Yr Mort Ind1" numFmtId="2">
      <sharedItems containsSemiMixedTypes="0" containsString="0" containsNumber="1" minValue="0.54699537750385208" maxValue="1.0416024653312788"/>
    </cacheField>
    <cacheField name="3MTBill" numFmtId="2">
      <sharedItems containsSemiMixedTypes="0" containsString="0" containsNumber="1" minValue="0.01" maxValue="5.16"/>
    </cacheField>
    <cacheField name="3MTBill Ind1" numFmtId="2">
      <sharedItems containsSemiMixedTypes="0" containsString="0" containsNumber="1" minValue="5.8479532163742695E-3" maxValue="3.0175438596491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n v="1.71"/>
    <n v="1"/>
    <n v="1"/>
  </r>
  <r>
    <x v="1"/>
    <n v="1.65"/>
    <n v="0.96491228070175439"/>
    <n v="1.0138702460850113"/>
  </r>
  <r>
    <x v="2"/>
    <n v="1.66"/>
    <n v="0.9707602339181286"/>
    <n v="1.0261744966442954"/>
  </r>
  <r>
    <x v="3"/>
    <n v="1.61"/>
    <n v="0.94152046783625742"/>
    <n v="1.0392990305741985"/>
  </r>
  <r>
    <x v="4"/>
    <n v="1.25"/>
    <n v="0.73099415204678364"/>
    <n v="1.0515287099179715"/>
  </r>
  <r>
    <x v="5"/>
    <n v="1.21"/>
    <n v="0.70760233918128657"/>
    <n v="1.0630872483221476"/>
  </r>
  <r>
    <x v="6"/>
    <n v="1.19"/>
    <n v="0.69590643274853803"/>
    <n v="1.0727815063385535"/>
  </r>
  <r>
    <x v="7"/>
    <n v="1.19"/>
    <n v="0.69590643274853803"/>
    <n v="1.0815809097688291"/>
  </r>
  <r>
    <x v="8"/>
    <n v="1.1499999999999999"/>
    <n v="0.67251461988304084"/>
    <n v="1.0897837434750186"/>
  </r>
  <r>
    <x v="9"/>
    <n v="1.1499999999999999"/>
    <n v="0.67251461988304084"/>
    <n v="1.0972408650260999"/>
  </r>
  <r>
    <x v="10"/>
    <n v="1.0900000000000001"/>
    <n v="0.63742690058479534"/>
    <n v="1.1050708426547353"/>
  </r>
  <r>
    <x v="11"/>
    <n v="0.94"/>
    <n v="0.54970760233918126"/>
    <n v="1.1120805369127518"/>
  </r>
  <r>
    <x v="12"/>
    <n v="0.92"/>
    <n v="0.53801169590643283"/>
    <n v="1.1234153616703952"/>
  </r>
  <r>
    <x v="13"/>
    <n v="0.97"/>
    <n v="0.56725146198830412"/>
    <n v="1.1367636092468307"/>
  </r>
  <r>
    <x v="14"/>
    <n v="0.96"/>
    <n v="0.56140350877192979"/>
    <n v="1.1533184190902313"/>
  </r>
  <r>
    <x v="15"/>
    <n v="0.94"/>
    <n v="0.54970760233918126"/>
    <n v="1.169351230425056"/>
  </r>
  <r>
    <x v="16"/>
    <n v="0.95"/>
    <n v="0.55555555555555558"/>
    <n v="1.1869500372856077"/>
  </r>
  <r>
    <x v="17"/>
    <n v="0.91"/>
    <n v="0.53216374269005851"/>
    <n v="1.2053691275167784"/>
  </r>
  <r>
    <x v="18"/>
    <n v="0.9"/>
    <n v="0.52631578947368418"/>
    <n v="1.2230425055928411"/>
  </r>
  <r>
    <x v="19"/>
    <n v="0.94"/>
    <n v="0.54970760233918126"/>
    <n v="1.241014168530947"/>
  </r>
  <r>
    <x v="20"/>
    <n v="0.95"/>
    <n v="0.55555555555555558"/>
    <n v="1.2639075316927668"/>
  </r>
  <r>
    <x v="21"/>
    <n v="0.96"/>
    <n v="0.56140350877192979"/>
    <n v="1.2862043251304995"/>
  </r>
  <r>
    <x v="22"/>
    <n v="1.04"/>
    <n v="0.60818713450292405"/>
    <n v="1.3090231170768083"/>
  </r>
  <r>
    <x v="23"/>
    <n v="1.29"/>
    <n v="0.75438596491228072"/>
    <n v="1.3336316181953767"/>
  </r>
  <r>
    <x v="24"/>
    <n v="1.36"/>
    <n v="0.79532163742690065"/>
    <n v="1.3536912751677852"/>
  </r>
  <r>
    <x v="25"/>
    <n v="1.5"/>
    <n v="0.87719298245614041"/>
    <n v="1.3686800894854587"/>
  </r>
  <r>
    <x v="26"/>
    <n v="1.68"/>
    <n v="0.98245614035087714"/>
    <n v="1.3834451901565996"/>
  </r>
  <r>
    <x v="27"/>
    <n v="1.79"/>
    <n v="1.0467836257309941"/>
    <n v="1.3977628635346757"/>
  </r>
  <r>
    <x v="28"/>
    <n v="2.11"/>
    <n v="1.2339181286549707"/>
    <n v="1.4130499627143924"/>
  </r>
  <r>
    <x v="29"/>
    <n v="2.2200000000000002"/>
    <n v="1.2982456140350878"/>
    <n v="1.4299030574198359"/>
  </r>
  <r>
    <x v="30"/>
    <n v="2.37"/>
    <n v="1.3859649122807018"/>
    <n v="1.4511558538404177"/>
  </r>
  <r>
    <x v="31"/>
    <n v="2.58"/>
    <n v="1.5087719298245614"/>
    <n v="1.4748695003728562"/>
  </r>
  <r>
    <x v="32"/>
    <n v="2.8"/>
    <n v="1.6374269005847952"/>
    <n v="1.501193139448173"/>
  </r>
  <r>
    <x v="33"/>
    <n v="2.84"/>
    <n v="1.6608187134502923"/>
    <n v="1.5199105145413871"/>
  </r>
  <r>
    <x v="34"/>
    <n v="2.9"/>
    <n v="1.695906432748538"/>
    <n v="1.5367636092468309"/>
  </r>
  <r>
    <x v="35"/>
    <n v="3.04"/>
    <n v="1.7777777777777779"/>
    <n v="1.5527218493661448"/>
  </r>
  <r>
    <x v="36"/>
    <n v="3.29"/>
    <n v="1.9239766081871346"/>
    <n v="1.5680835197613723"/>
  </r>
  <r>
    <x v="37"/>
    <n v="3.52"/>
    <n v="2.0584795321637426"/>
    <n v="1.583370618941089"/>
  </r>
  <r>
    <x v="38"/>
    <n v="3.49"/>
    <n v="2.0409356725146202"/>
    <n v="1.6029828486204327"/>
  </r>
  <r>
    <x v="39"/>
    <n v="3.79"/>
    <n v="2.2163742690058479"/>
    <n v="1.6215510812826248"/>
  </r>
  <r>
    <x v="40"/>
    <n v="3.97"/>
    <n v="2.3216374269005851"/>
    <n v="1.6400447427293066"/>
  </r>
  <r>
    <x v="41"/>
    <n v="3.97"/>
    <n v="2.3216374269005851"/>
    <n v="1.6566741237882179"/>
  </r>
  <r>
    <x v="42"/>
    <n v="4.34"/>
    <n v="2.5380116959064325"/>
    <n v="1.6694258016405668"/>
  </r>
  <r>
    <x v="43"/>
    <n v="4.54"/>
    <n v="2.6549707602339181"/>
    <n v="1.6825503355704698"/>
  </r>
  <r>
    <x v="44"/>
    <n v="4.63"/>
    <n v="2.7076023391812867"/>
    <n v="1.6892617449664431"/>
  </r>
  <r>
    <x v="45"/>
    <n v="4.72"/>
    <n v="2.7602339181286548"/>
    <n v="1.6919463087248321"/>
  </r>
  <r>
    <x v="46"/>
    <n v="4.84"/>
    <n v="2.8304093567251463"/>
    <n v="1.6901565995525729"/>
  </r>
  <r>
    <x v="47"/>
    <n v="4.92"/>
    <n v="2.8771929824561404"/>
    <n v="1.6829977628635346"/>
  </r>
  <r>
    <x v="48"/>
    <n v="5.08"/>
    <n v="2.9707602339181287"/>
    <n v="1.674571215510813"/>
  </r>
  <r>
    <x v="49"/>
    <n v="5.09"/>
    <n v="2.9766081871345027"/>
    <n v="1.6652498135719613"/>
  </r>
  <r>
    <x v="50"/>
    <n v="4.93"/>
    <n v="2.8830409356725144"/>
    <n v="1.6615958240119315"/>
  </r>
  <r>
    <x v="51"/>
    <n v="5.05"/>
    <n v="2.9532163742690059"/>
    <n v="1.6611483967188665"/>
  </r>
  <r>
    <x v="52"/>
    <n v="5.07"/>
    <n v="2.9649122807017547"/>
    <n v="1.6618941088739749"/>
  </r>
  <r>
    <x v="53"/>
    <n v="4.97"/>
    <n v="2.9064327485380117"/>
    <n v="1.6594332587621179"/>
  </r>
  <r>
    <x v="54"/>
    <n v="5.1100000000000003"/>
    <n v="2.9883040935672516"/>
    <n v="1.6607755406413125"/>
  </r>
  <r>
    <x v="55"/>
    <n v="5.16"/>
    <n v="3.0175438596491229"/>
    <n v="1.6624161073825505"/>
  </r>
  <r>
    <x v="56"/>
    <n v="5.08"/>
    <n v="2.9707602339181287"/>
    <n v="1.6627143922445937"/>
  </r>
  <r>
    <x v="57"/>
    <n v="5.01"/>
    <n v="2.9298245614035086"/>
    <n v="1.6507829977628636"/>
  </r>
  <r>
    <x v="58"/>
    <n v="4.87"/>
    <n v="2.8479532163742691"/>
    <n v="1.6354213273676361"/>
  </r>
  <r>
    <x v="59"/>
    <n v="4.74"/>
    <n v="2.7719298245614037"/>
    <n v="1.6168530947054438"/>
  </r>
  <r>
    <x v="60"/>
    <n v="4.96"/>
    <n v="2.9005847953216373"/>
    <n v="1.5993288590604027"/>
  </r>
  <r>
    <x v="61"/>
    <n v="4.32"/>
    <n v="2.5263157894736845"/>
    <n v="1.5812080536912752"/>
  </r>
  <r>
    <x v="62"/>
    <n v="3.99"/>
    <n v="2.3333333333333335"/>
    <n v="1.5666666666666667"/>
  </r>
  <r>
    <x v="63"/>
    <n v="4"/>
    <n v="2.3391812865497075"/>
    <n v="1.5483221476510067"/>
  </r>
  <r>
    <x v="64"/>
    <n v="3.35"/>
    <n v="1.9590643274853803"/>
    <n v="1.5220730797912008"/>
  </r>
  <r>
    <x v="65"/>
    <n v="3.07"/>
    <n v="1.7953216374269005"/>
    <n v="1.4967934377330352"/>
  </r>
  <r>
    <x v="66"/>
    <n v="2.82"/>
    <n v="1.6491228070175439"/>
    <n v="1.4718120805369128"/>
  </r>
  <r>
    <x v="67"/>
    <n v="2.17"/>
    <n v="1.2690058479532162"/>
    <n v="1.4395227442207308"/>
  </r>
  <r>
    <x v="68"/>
    <n v="1.28"/>
    <n v="0.7485380116959065"/>
    <n v="1.4129753914988814"/>
  </r>
  <r>
    <x v="69"/>
    <n v="1.31"/>
    <n v="0.76608187134502925"/>
    <n v="1.3862788963460106"/>
  </r>
  <r>
    <x v="70"/>
    <n v="1.76"/>
    <n v="1.0292397660818713"/>
    <n v="1.3618195376584639"/>
  </r>
  <r>
    <x v="71"/>
    <n v="1.89"/>
    <n v="1.1052631578947367"/>
    <n v="1.3427293064876957"/>
  </r>
  <r>
    <x v="72"/>
    <n v="1.66"/>
    <n v="0.9707602339181286"/>
    <n v="1.3186428038777034"/>
  </r>
  <r>
    <x v="73"/>
    <n v="1.75"/>
    <n v="1.0233918128654971"/>
    <n v="1.2985831469052944"/>
  </r>
  <r>
    <x v="74"/>
    <n v="1.1499999999999999"/>
    <n v="0.67251461988304084"/>
    <n v="1.2732289336316183"/>
  </r>
  <r>
    <x v="75"/>
    <n v="0.69"/>
    <n v="0.40350877192982454"/>
    <n v="1.2508575689783745"/>
  </r>
  <r>
    <x v="76"/>
    <n v="0.19"/>
    <n v="0.11111111111111112"/>
    <n v="1.2301267710663686"/>
  </r>
  <r>
    <x v="77"/>
    <n v="0.03"/>
    <n v="1.7543859649122806E-2"/>
    <n v="1.2089485458612976"/>
  </r>
  <r>
    <x v="78"/>
    <n v="0.13"/>
    <n v="7.6023391812865507E-2"/>
    <n v="1.1863534675615213"/>
  </r>
  <r>
    <x v="79"/>
    <n v="0.3"/>
    <n v="0.17543859649122806"/>
    <n v="1.1700969425801642"/>
  </r>
  <r>
    <x v="80"/>
    <n v="0.22"/>
    <n v="0.12865497076023391"/>
    <n v="1.1533184190902313"/>
  </r>
  <r>
    <x v="81"/>
    <n v="0.16"/>
    <n v="9.3567251461988313E-2"/>
    <n v="1.140268456375839"/>
  </r>
  <r>
    <x v="82"/>
    <n v="0.18"/>
    <n v="0.10526315789473684"/>
    <n v="1.1351976137211037"/>
  </r>
  <r>
    <x v="83"/>
    <n v="0.18"/>
    <n v="0.10526315789473684"/>
    <n v="1.1399701715137958"/>
  </r>
  <r>
    <x v="84"/>
    <n v="0.18"/>
    <n v="0.10526315789473684"/>
    <n v="1.1486950037285608"/>
  </r>
  <r>
    <x v="85"/>
    <n v="0.17"/>
    <n v="9.9415204678362581E-2"/>
    <n v="1.1588366890380315"/>
  </r>
  <r>
    <x v="86"/>
    <n v="0.12"/>
    <n v="7.0175438596491224E-2"/>
    <n v="1.1634601043997019"/>
  </r>
  <r>
    <x v="87"/>
    <n v="7.0000000000000007E-2"/>
    <n v="4.0935672514619888E-2"/>
    <n v="1.1689038031319912"/>
  </r>
  <r>
    <x v="88"/>
    <n v="0.05"/>
    <n v="2.9239766081871347E-2"/>
    <n v="1.1734526472781508"/>
  </r>
  <r>
    <x v="89"/>
    <n v="0.05"/>
    <n v="2.9239766081871347E-2"/>
    <n v="1.1797912005965698"/>
  </r>
  <r>
    <x v="90"/>
    <n v="0.06"/>
    <n v="3.5087719298245612E-2"/>
    <n v="1.1865026099925431"/>
  </r>
  <r>
    <x v="91"/>
    <n v="0.11"/>
    <n v="6.4327485380116955E-2"/>
    <n v="1.1890380313199105"/>
  </r>
  <r>
    <x v="92"/>
    <n v="0.15"/>
    <n v="8.771929824561403E-2"/>
    <n v="1.1920208799403431"/>
  </r>
  <r>
    <x v="93"/>
    <n v="0.16"/>
    <n v="9.3567251461988313E-2"/>
    <n v="1.1948545861297539"/>
  </r>
  <r>
    <x v="94"/>
    <n v="0.16"/>
    <n v="9.3567251461988313E-2"/>
    <n v="1.1974645786726326"/>
  </r>
  <r>
    <x v="95"/>
    <n v="0.12"/>
    <n v="7.0175438596491224E-2"/>
    <n v="1.1965697240865028"/>
  </r>
  <r>
    <x v="96"/>
    <n v="0.16"/>
    <n v="9.3567251461988313E-2"/>
    <n v="1.1929903057419835"/>
  </r>
  <r>
    <x v="97"/>
    <n v="0.16"/>
    <n v="9.3567251461988313E-2"/>
    <n v="1.1857568978374347"/>
  </r>
  <r>
    <x v="98"/>
    <n v="0.15"/>
    <n v="8.771929824561403E-2"/>
    <n v="1.1779269202087994"/>
  </r>
  <r>
    <x v="99"/>
    <n v="0.13"/>
    <n v="7.6023391812865507E-2"/>
    <n v="1.1699478001491423"/>
  </r>
  <r>
    <x v="100"/>
    <n v="0.14000000000000001"/>
    <n v="8.1871345029239775E-2"/>
    <n v="1.1674869500372858"/>
  </r>
  <r>
    <x v="101"/>
    <n v="0.14000000000000001"/>
    <n v="8.1871345029239775E-2"/>
    <n v="1.1643549589858315"/>
  </r>
  <r>
    <x v="102"/>
    <n v="0.15"/>
    <n v="8.771929824561403E-2"/>
    <n v="1.1607755406413125"/>
  </r>
  <r>
    <x v="103"/>
    <n v="0.13"/>
    <n v="7.6023391812865507E-2"/>
    <n v="1.1565995525727069"/>
  </r>
  <r>
    <x v="104"/>
    <n v="0.1"/>
    <n v="5.8479532163742694E-2"/>
    <n v="1.1531692766592094"/>
  </r>
  <r>
    <x v="105"/>
    <n v="0.06"/>
    <n v="3.5087719298245612E-2"/>
    <n v="1.1536912751677852"/>
  </r>
  <r>
    <x v="106"/>
    <n v="0.04"/>
    <n v="2.3391812865497078E-2"/>
    <n v="1.151826994780015"/>
  </r>
  <r>
    <x v="107"/>
    <n v="0.04"/>
    <n v="2.3391812865497078E-2"/>
    <n v="1.149813571961223"/>
  </r>
  <r>
    <x v="108"/>
    <n v="0.04"/>
    <n v="2.3391812865497078E-2"/>
    <n v="1.1482475764354958"/>
  </r>
  <r>
    <x v="109"/>
    <n v="0.02"/>
    <n v="1.1695906432748539E-2"/>
    <n v="1.1445935868754662"/>
  </r>
  <r>
    <x v="110"/>
    <n v="0.01"/>
    <n v="5.8479532163742695E-3"/>
    <n v="1.1376584638329605"/>
  </r>
  <r>
    <x v="111"/>
    <n v="0.02"/>
    <n v="1.1695906432748539E-2"/>
    <n v="1.1303504847129009"/>
  </r>
  <r>
    <x v="112"/>
    <n v="0.01"/>
    <n v="5.8479532163742695E-3"/>
    <n v="1.1224459358687549"/>
  </r>
  <r>
    <x v="113"/>
    <n v="0.01"/>
    <n v="5.8479532163742695E-3"/>
    <n v="1.1165548098434004"/>
  </r>
  <r>
    <x v="114"/>
    <n v="0.03"/>
    <n v="1.7543859649122806E-2"/>
    <n v="1.1134228187919464"/>
  </r>
  <r>
    <x v="115"/>
    <n v="0.09"/>
    <n v="5.2631578947368418E-2"/>
    <n v="1.1137956748695006"/>
  </r>
  <r>
    <x v="116"/>
    <n v="0.08"/>
    <n v="4.6783625730994156E-2"/>
    <n v="1.1202087994034302"/>
  </r>
  <r>
    <x v="117"/>
    <n v="0.08"/>
    <n v="4.6783625730994156E-2"/>
    <n v="1.1289336316181953"/>
  </r>
  <r>
    <x v="118"/>
    <n v="0.09"/>
    <n v="5.2631578947368418E-2"/>
    <n v="1.1400447427293066"/>
  </r>
  <r>
    <x v="119"/>
    <n v="0.09"/>
    <n v="5.2631578947368418E-2"/>
    <n v="1.1499627143922446"/>
  </r>
  <r>
    <x v="120"/>
    <n v="0.1"/>
    <n v="5.8479532163742694E-2"/>
    <n v="1.154735272184936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21">
  <r>
    <x v="0"/>
    <n v="0.50051990171989846"/>
    <n v="2.5017023740590512"/>
  </r>
  <r>
    <x v="1"/>
    <n v="0.41022110849051208"/>
    <n v="2.2908127959795195"/>
  </r>
  <r>
    <x v="2"/>
    <n v="0.27009829942005781"/>
    <n v="1.700875316086347"/>
  </r>
  <r>
    <x v="3"/>
    <n v="0.16000884868740983"/>
    <n v="1.4815635688458966"/>
  </r>
  <r>
    <x v="4"/>
    <n v="0.38000098376790969"/>
    <n v="1.893523194362903"/>
  </r>
  <r>
    <x v="5"/>
    <n v="0.41000393468424434"/>
    <n v="2.5577489728037373"/>
  </r>
  <r>
    <x v="6"/>
    <n v="0.38000393662050103"/>
    <n v="2.54740896632733"/>
  </r>
  <r>
    <x v="7"/>
    <n v="0.16002469135798725"/>
    <n v="2.5161048615866113"/>
  </r>
  <r>
    <x v="8"/>
    <n v="0.18003556960780154"/>
    <n v="3.3195554255630331"/>
  </r>
  <r>
    <x v="9"/>
    <n v="0.10000889415949343"/>
    <n v="3.0986221701795702"/>
  </r>
  <r>
    <x v="10"/>
    <n v="0.12000098824000083"/>
    <n v="2.9980908646799955"/>
  </r>
  <r>
    <x v="11"/>
    <n v="0.23000098863075946"/>
    <n v="2.7761066536203582"/>
  </r>
  <r>
    <x v="12"/>
    <n v="0.27000395452293346"/>
    <n v="2.0435307963907565"/>
  </r>
  <r>
    <x v="13"/>
    <n v="0.16000395687015145"/>
    <n v="1.1913453223270642"/>
  </r>
  <r>
    <x v="14"/>
    <n v="-1.9999999999970264E-2"/>
    <n v="1.0407707432166646"/>
  </r>
  <r>
    <x v="15"/>
    <n v="8.0024772096683794E-2"/>
    <n v="0.92066502705360875"/>
  </r>
  <r>
    <x v="16"/>
    <n v="0.18006338516383757"/>
    <n v="1.0118218543699287"/>
  </r>
  <r>
    <x v="17"/>
    <n v="0.19004853407295041"/>
    <n v="0.92149926071957156"/>
  </r>
  <r>
    <x v="18"/>
    <n v="0.20006340400239375"/>
    <n v="0.88142462509867792"/>
  </r>
  <r>
    <x v="19"/>
    <n v="0.19008023774143767"/>
    <n v="0.72107502467917084"/>
  </r>
  <r>
    <x v="20"/>
    <n v="0.16009909820634083"/>
    <n v="0.71107566179378301"/>
  </r>
  <r>
    <x v="21"/>
    <n v="0.12008027750250427"/>
    <n v="0.54120963760244467"/>
  </r>
  <r>
    <x v="22"/>
    <n v="4.0048543689282567E-2"/>
    <n v="-0.11943071753310508"/>
  </r>
  <r>
    <x v="23"/>
    <n v="-0.21996433878158417"/>
    <n v="-0.6695208395208434"/>
  </r>
  <r>
    <x v="24"/>
    <n v="-9.9777139461182385E-2"/>
    <n v="-0.27878856803801133"/>
  </r>
  <r>
    <x v="25"/>
    <n v="0.12083234362633277"/>
    <n v="0.39298588490768127"/>
  </r>
  <r>
    <x v="26"/>
    <n v="0.31120939875598874"/>
    <n v="6.2181943895655678E-2"/>
  </r>
  <r>
    <x v="27"/>
    <n v="0.25114048934491695"/>
    <n v="2.2469135802481777E-2"/>
  </r>
  <r>
    <x v="28"/>
    <n v="-8.9333990147754339E-2"/>
    <n v="2.3434971383475833E-2"/>
  </r>
  <r>
    <x v="29"/>
    <n v="-7.9479740361910078E-2"/>
    <n v="-0.15644655019251807"/>
  </r>
  <r>
    <x v="30"/>
    <n v="-5.9335887611728033E-2"/>
    <n v="-0.57732911892532224"/>
  </r>
  <r>
    <x v="31"/>
    <n v="-4.9568112819482479E-2"/>
    <n v="-0.78753062030814158"/>
  </r>
  <r>
    <x v="32"/>
    <n v="-1.9233026804951869E-2"/>
    <n v="-1.3284968870441585"/>
  </r>
  <r>
    <x v="33"/>
    <n v="0.15093875158731329"/>
    <n v="-0.60596174701764616"/>
  </r>
  <r>
    <x v="34"/>
    <n v="0.22071066484700408"/>
    <n v="-4.4473373943765715E-2"/>
  </r>
  <r>
    <x v="35"/>
    <n v="0.3408180933852849"/>
    <n v="4.4010967489235053E-2"/>
  </r>
  <r>
    <x v="36"/>
    <n v="0.15087514585769135"/>
    <n v="-0.45714397649363603"/>
  </r>
  <r>
    <x v="37"/>
    <n v="-7.9291545189540624E-2"/>
    <n v="-0.86764653989415574"/>
  </r>
  <r>
    <x v="38"/>
    <n v="-8.9685559006265514E-2"/>
    <n v="-0.90835389737562666"/>
  </r>
  <r>
    <x v="39"/>
    <n v="-1.9442346790627951E-2"/>
    <n v="-1.248801721608122"/>
  </r>
  <r>
    <x v="40"/>
    <n v="7.0653013910411122E-2"/>
    <n v="-1.1288048780487721"/>
  </r>
  <r>
    <x v="41"/>
    <n v="0.1208696492415684"/>
    <n v="-0.99887406253042066"/>
  </r>
  <r>
    <x v="42"/>
    <n v="0.13111378745539426"/>
    <n v="-0.86874003499901775"/>
  </r>
  <r>
    <x v="43"/>
    <n v="9.1047417524292129E-2"/>
    <n v="-0.94881102591477973"/>
  </r>
  <r>
    <x v="44"/>
    <n v="6.1246513417346549E-2"/>
    <n v="-0.6082100677637623"/>
  </r>
  <r>
    <x v="45"/>
    <n v="-0.11983802951896827"/>
    <n v="-0.91894599303135749"/>
  </r>
  <r>
    <x v="46"/>
    <n v="2.1522862063694248E-4"/>
    <n v="-1.0490699699990458"/>
  </r>
  <r>
    <x v="47"/>
    <n v="3.0244671700243586E-2"/>
    <n v="-1.2392414860681233"/>
  </r>
  <r>
    <x v="48"/>
    <n v="3.093964859157694E-4"/>
    <n v="-1.1194895793130017"/>
  </r>
  <r>
    <x v="49"/>
    <n v="9.0275658145761106E-2"/>
    <n v="-0.86972176759410491"/>
  </r>
  <r>
    <x v="50"/>
    <n v="0.49059569195580988"/>
    <n v="-0.91990370727007864"/>
  </r>
  <r>
    <x v="51"/>
    <n v="0.41034354777307236"/>
    <n v="-0.64992224995203607"/>
  </r>
  <r>
    <x v="52"/>
    <n v="0.18006090018087484"/>
    <n v="-0.49992236173678961"/>
  </r>
  <r>
    <x v="53"/>
    <n v="0.26021442866671318"/>
    <n v="-0.4899760421657966"/>
  </r>
  <r>
    <x v="54"/>
    <n v="8.0046644454903948E-2"/>
    <n v="-0.70997606510292588"/>
  </r>
  <r>
    <x v="55"/>
    <n v="7.0060911773137668E-2"/>
    <n v="-0.38999904470769042"/>
  </r>
  <r>
    <x v="56"/>
    <n v="9.0095265313911987E-2"/>
    <n v="-0.22998472845282336"/>
  </r>
  <r>
    <x v="57"/>
    <n v="0.18001522214834775"/>
    <n v="-4.9999046711156403E-2"/>
  </r>
  <r>
    <x v="58"/>
    <n v="0.28999999999996451"/>
    <n v="3.0008571428600028E-2"/>
  </r>
  <r>
    <x v="59"/>
    <n v="0.3800038066234519"/>
    <n v="0.12001521491059375"/>
  </r>
  <r>
    <x v="60"/>
    <n v="0.17003428244929175"/>
    <n v="6.0095038965943814E-2"/>
  </r>
  <r>
    <x v="61"/>
    <n v="0.77011538094787912"/>
    <n v="0.25030833650551898"/>
  </r>
  <r>
    <x v="62"/>
    <n v="1.1704210425816752"/>
    <n v="0.43038106125560205"/>
  </r>
  <r>
    <x v="63"/>
    <n v="1.1200609756097082"/>
    <n v="0.49041996000382237"/>
  </r>
  <r>
    <x v="64"/>
    <n v="1.4305070935582171"/>
    <n v="0.97069421959815916"/>
  </r>
  <r>
    <x v="65"/>
    <n v="1.3404240792383733"/>
    <n v="1.1406946826757878"/>
  </r>
  <r>
    <x v="66"/>
    <n v="1.5002461538461414"/>
    <n v="1.9903083952027236"/>
  </r>
  <r>
    <x v="67"/>
    <n v="1.6405118529269123"/>
    <n v="2.6003807710613911"/>
  </r>
  <r>
    <x v="68"/>
    <n v="2.3307072863103437"/>
    <n v="2.6811675562333406"/>
  </r>
  <r>
    <x v="69"/>
    <n v="1.5500038902937274"/>
    <n v="2.6706442390164922"/>
  </r>
  <r>
    <x v="70"/>
    <n v="0.27004795928347636"/>
    <n v="2.5701868268039614"/>
  </r>
  <r>
    <x v="71"/>
    <n v="-0.14947768562410801"/>
    <n v="2.5800038109756063"/>
  </r>
  <r>
    <x v="72"/>
    <n v="0.19071957358604608"/>
    <n v="2.4001867378048591"/>
  </r>
  <r>
    <x v="73"/>
    <n v="0.21009827044030249"/>
    <n v="1.9702450464248051"/>
  </r>
  <r>
    <x v="74"/>
    <n v="1.340883305525582"/>
    <n v="1.970162281544064"/>
  </r>
  <r>
    <x v="75"/>
    <n v="1.6110072791658676"/>
    <n v="2.4201623439000999"/>
  </r>
  <r>
    <x v="76"/>
    <n v="2.0004756756756961"/>
    <n v="2.1102473429951791"/>
  </r>
  <r>
    <x v="77"/>
    <n v="2.1023737024221192"/>
    <n v="2.4901898121247337"/>
  </r>
  <r>
    <x v="78"/>
    <n v="1.6428960174794307"/>
    <n v="1.8105150423522525"/>
  </r>
  <r>
    <x v="79"/>
    <n v="0.99301926339959734"/>
    <n v="1.2700627143557224"/>
  </r>
  <r>
    <x v="80"/>
    <n v="0.27052884134761501"/>
    <n v="1.06006302934802"/>
  </r>
  <r>
    <x v="81"/>
    <n v="0.31028862478768471"/>
    <n v="1.8109445645763393"/>
  </r>
  <r>
    <x v="82"/>
    <n v="0.44025523429705132"/>
    <n v="2.3414902998236347"/>
  </r>
  <r>
    <x v="83"/>
    <n v="0.46044003192980093"/>
    <n v="2.6111960554579312"/>
  </r>
  <r>
    <x v="84"/>
    <n v="0.3603604233226389"/>
    <n v="2.3808222526398386"/>
  </r>
  <r>
    <x v="85"/>
    <n v="0.25014374126562167"/>
    <n v="2.2005637110980629"/>
  </r>
  <r>
    <x v="86"/>
    <n v="0.32016869634653233"/>
    <n v="1.8502835835541247"/>
  </r>
  <r>
    <x v="87"/>
    <n v="0.31009982032334299"/>
    <n v="1.4303559455728623"/>
  </r>
  <r>
    <x v="88"/>
    <n v="0.32009983028843952"/>
    <n v="1.040193925002463"/>
  </r>
  <r>
    <x v="89"/>
    <n v="0.25008090291653301"/>
    <n v="0.78108368991938548"/>
  </r>
  <r>
    <x v="90"/>
    <n v="0.19008094333971443"/>
    <n v="0.83136300278774977"/>
  </r>
  <r>
    <x v="91"/>
    <n v="0.14009995002498454"/>
    <n v="0.99128801431128155"/>
  </r>
  <r>
    <x v="92"/>
    <n v="0.14014392803603518"/>
    <n v="0.82083565182831142"/>
  </r>
  <r>
    <x v="93"/>
    <n v="8.008095142915575E-2"/>
    <n v="0.86143610144206506"/>
  </r>
  <r>
    <x v="94"/>
    <n v="9.0048946159275861E-2"/>
    <n v="0.99183980099504609"/>
  </r>
  <r>
    <x v="95"/>
    <n v="0.19006390414369811"/>
    <n v="1.5344662222664376"/>
  </r>
  <r>
    <x v="96"/>
    <n v="0.16006389776360055"/>
    <n v="1.2729020700637097"/>
  </r>
  <r>
    <x v="97"/>
    <n v="0.12003594249195185"/>
    <n v="1.5243360541509146"/>
  </r>
  <r>
    <x v="98"/>
    <n v="0.11004894127040768"/>
    <n v="1.2631235059760983"/>
  </r>
  <r>
    <x v="99"/>
    <n v="0.11001597444092137"/>
    <n v="1.3033515990833879"/>
  </r>
  <r>
    <x v="100"/>
    <n v="8.000898562297698E-2"/>
    <n v="1.0423935799022956"/>
  </r>
  <r>
    <x v="101"/>
    <n v="9.0015976035891065E-2"/>
    <n v="1.0824907840988232"/>
  </r>
  <r>
    <x v="102"/>
    <n v="8.0024967542186159E-2"/>
    <n v="1.2433522670652821"/>
  </r>
  <r>
    <x v="103"/>
    <n v="9.0015977631327071E-2"/>
    <n v="1.082591928251099"/>
  </r>
  <r>
    <x v="104"/>
    <n v="0.14002496504884618"/>
    <n v="1.2631235059760983"/>
  </r>
  <r>
    <x v="105"/>
    <n v="0.15000898652019373"/>
    <n v="1.423704330512682"/>
  </r>
  <r>
    <x v="106"/>
    <n v="0.17001597922702952"/>
    <n v="1.1021081996612572"/>
  </r>
  <r>
    <x v="107"/>
    <n v="0.18003596403603608"/>
    <n v="0.94159489633174576"/>
  </r>
  <r>
    <x v="108"/>
    <n v="0.14003597841298457"/>
    <n v="0.76108585103200754"/>
  </r>
  <r>
    <x v="109"/>
    <n v="0.12002499000400625"/>
    <n v="0.67067424695793532"/>
  </r>
  <r>
    <x v="110"/>
    <n v="0.15003598560576648"/>
    <n v="0.60048274486336217"/>
  </r>
  <r>
    <x v="111"/>
    <n v="0.10001599360251802"/>
    <n v="0.42022448368751364"/>
  </r>
  <r>
    <x v="112"/>
    <n v="9.001599680065088E-2"/>
    <n v="0.54039900249375117"/>
  </r>
  <r>
    <x v="113"/>
    <n v="6.0008999100079626E-2"/>
    <n v="0.83108585103200749"/>
  </r>
  <r>
    <x v="114"/>
    <n v="5.0008998200331584E-2"/>
    <n v="0.83115288720455383"/>
  </r>
  <r>
    <x v="115"/>
    <n v="1.5998400172495542E-5"/>
    <n v="1.0922973377206315"/>
  </r>
  <r>
    <x v="116"/>
    <n v="1.0015998400172491E-2"/>
    <n v="0.95193097945340943"/>
  </r>
  <r>
    <x v="117"/>
    <n v="3.0015995201440118E-2"/>
    <n v="1.0322982543641304"/>
  </r>
  <r>
    <x v="118"/>
    <n v="6.0008991907379933E-2"/>
    <n v="0.74136640383271191"/>
  </r>
  <r>
    <x v="119"/>
    <n v="0.11003597122302264"/>
    <n v="0.45052804951086894"/>
  </r>
  <r>
    <x v="120"/>
    <n v="0.10003597122302263"/>
    <n v="0.4404830821439288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21">
  <r>
    <x v="0"/>
    <n v="1"/>
  </r>
  <r>
    <x v="1"/>
    <n v="1.0027777777777778"/>
  </r>
  <r>
    <x v="2"/>
    <n v="1.0044444444444445"/>
  </r>
  <r>
    <x v="3"/>
    <n v="1.0066666666666666"/>
  </r>
  <r>
    <x v="4"/>
    <n v="1.0083333333333333"/>
  </r>
  <r>
    <x v="5"/>
    <n v="1.01"/>
  </r>
  <r>
    <x v="6"/>
    <n v="1.0144444444444445"/>
  </r>
  <r>
    <x v="7"/>
    <n v="1.02"/>
  </r>
  <r>
    <x v="8"/>
    <n v="1.0216666666666667"/>
  </r>
  <r>
    <x v="9"/>
    <n v="1.0177777777777777"/>
  </r>
  <r>
    <x v="10"/>
    <n v="1.0161111111111112"/>
  </r>
  <r>
    <x v="11"/>
    <n v="1.0172222222222222"/>
  </r>
  <r>
    <x v="12"/>
    <n v="1.0205555555555554"/>
  </r>
  <r>
    <x v="13"/>
    <n v="1.0249999999999999"/>
  </r>
  <r>
    <x v="14"/>
    <n v="1.0283333333333333"/>
  </r>
  <r>
    <x v="15"/>
    <n v="1.0272222222222223"/>
  </r>
  <r>
    <x v="16"/>
    <n v="1.0277777777777777"/>
  </r>
  <r>
    <x v="17"/>
    <n v="1.0305555555555554"/>
  </r>
  <r>
    <x v="18"/>
    <n v="1.0350000000000001"/>
  </r>
  <r>
    <x v="19"/>
    <n v="1.0372222222222223"/>
  </r>
  <r>
    <x v="20"/>
    <n v="1.0394444444444444"/>
  </r>
  <r>
    <x v="21"/>
    <n v="1.0411111111111111"/>
  </r>
  <r>
    <x v="22"/>
    <n v="1.0455555555555556"/>
  </r>
  <r>
    <x v="23"/>
    <n v="1.0494444444444444"/>
  </r>
  <r>
    <x v="24"/>
    <n v="1.0505555555555555"/>
  </r>
  <r>
    <x v="25"/>
    <n v="1.0511111111111111"/>
  </r>
  <r>
    <x v="26"/>
    <n v="1.0544444444444445"/>
  </r>
  <r>
    <x v="27"/>
    <n v="1.06"/>
  </r>
  <r>
    <x v="28"/>
    <n v="1.0649999999999999"/>
  </r>
  <r>
    <x v="29"/>
    <n v="1.0649999999999999"/>
  </r>
  <r>
    <x v="30"/>
    <n v="1.0644444444444443"/>
  </r>
  <r>
    <x v="31"/>
    <n v="1.068888888888889"/>
  </r>
  <r>
    <x v="32"/>
    <n v="1.0727777777777778"/>
  </r>
  <r>
    <x v="33"/>
    <n v="1.076111111111111"/>
  </r>
  <r>
    <x v="34"/>
    <n v="1.0755555555555556"/>
  </r>
  <r>
    <x v="35"/>
    <n v="1.076111111111111"/>
  </r>
  <r>
    <x v="36"/>
    <n v="1.0827777777777778"/>
  </r>
  <r>
    <x v="37"/>
    <n v="1.0894444444444444"/>
  </r>
  <r>
    <x v="38"/>
    <n v="1.1044444444444446"/>
  </r>
  <r>
    <x v="39"/>
    <n v="1.106111111111111"/>
  </r>
  <r>
    <x v="40"/>
    <n v="1.1005555555555555"/>
  </r>
  <r>
    <x v="41"/>
    <n v="1.1005555555555555"/>
  </r>
  <r>
    <x v="42"/>
    <n v="1.1072222222222223"/>
  </r>
  <r>
    <x v="43"/>
    <n v="1.1077777777777778"/>
  </r>
  <r>
    <x v="44"/>
    <n v="1.1094444444444445"/>
  </r>
  <r>
    <x v="45"/>
    <n v="1.115"/>
  </r>
  <r>
    <x v="46"/>
    <n v="1.1183333333333334"/>
  </r>
  <r>
    <x v="47"/>
    <n v="1.1211111111111112"/>
  </r>
  <r>
    <x v="48"/>
    <n v="1.1272222222222223"/>
  </r>
  <r>
    <x v="49"/>
    <n v="1.1322222222222222"/>
  </r>
  <r>
    <x v="50"/>
    <n v="1.1266666666666667"/>
  </r>
  <r>
    <x v="51"/>
    <n v="1.1216666666666666"/>
  </r>
  <r>
    <x v="52"/>
    <n v="1.1222222222222222"/>
  </r>
  <r>
    <x v="53"/>
    <n v="1.1283333333333334"/>
  </r>
  <r>
    <x v="54"/>
    <n v="1.1302055555555557"/>
  </r>
  <r>
    <x v="55"/>
    <n v="1.1345888888888889"/>
  </r>
  <r>
    <x v="56"/>
    <n v="1.1404888888888889"/>
  </r>
  <r>
    <x v="57"/>
    <n v="1.1439111111111111"/>
  </r>
  <r>
    <x v="58"/>
    <n v="1.1486388888888888"/>
  </r>
  <r>
    <x v="59"/>
    <n v="1.1513"/>
  </r>
  <r>
    <x v="60"/>
    <n v="1.1533500000000001"/>
  </r>
  <r>
    <x v="61"/>
    <n v="1.1537055555555555"/>
  </r>
  <r>
    <x v="62"/>
    <n v="1.1585944444444445"/>
  </r>
  <r>
    <x v="63"/>
    <n v="1.1621666666666666"/>
  </r>
  <r>
    <x v="64"/>
    <n v="1.1713"/>
  </r>
  <r>
    <x v="65"/>
    <n v="1.1746944444444445"/>
  </r>
  <r>
    <x v="66"/>
    <n v="1.1788833333333335"/>
  </r>
  <r>
    <x v="67"/>
    <n v="1.1812388888888887"/>
  </r>
  <r>
    <x v="68"/>
    <n v="1.1857833333333334"/>
  </r>
  <r>
    <x v="69"/>
    <n v="1.1887277777777778"/>
  </r>
  <r>
    <x v="70"/>
    <n v="1.1955888888888888"/>
  </r>
  <r>
    <x v="71"/>
    <n v="1.2081666666666666"/>
  </r>
  <r>
    <x v="72"/>
    <n v="1.2171666666666667"/>
  </r>
  <r>
    <x v="73"/>
    <n v="1.2152722222222221"/>
  </r>
  <r>
    <x v="74"/>
    <n v="1.2159555555555557"/>
  </r>
  <r>
    <x v="75"/>
    <n v="1.2053666666666667"/>
  </r>
  <r>
    <x v="76"/>
    <n v="1.1837444444444445"/>
  </r>
  <r>
    <x v="77"/>
    <n v="1.17445"/>
  </r>
  <r>
    <x v="78"/>
    <n v="1.1775666666666667"/>
  </r>
  <r>
    <x v="79"/>
    <n v="1.18235"/>
  </r>
  <r>
    <x v="80"/>
    <n v="1.1808944444444445"/>
  </r>
  <r>
    <x v="81"/>
    <n v="1.1816944444444446"/>
  </r>
  <r>
    <x v="82"/>
    <n v="1.1832055555555556"/>
  </r>
  <r>
    <x v="83"/>
    <n v="1.1930222222222222"/>
  </r>
  <r>
    <x v="84"/>
    <n v="1.1929222222222222"/>
  </r>
  <r>
    <x v="85"/>
    <n v="1.1971055555555556"/>
  </r>
  <r>
    <x v="86"/>
    <n v="1.1993500000000001"/>
  </r>
  <r>
    <x v="87"/>
    <n v="1.2026444444444444"/>
  </r>
  <r>
    <x v="88"/>
    <n v="1.2061833333333334"/>
  </r>
  <r>
    <x v="89"/>
    <n v="1.2073888888888891"/>
  </r>
  <r>
    <x v="90"/>
    <n v="1.208161111111111"/>
  </r>
  <r>
    <x v="91"/>
    <n v="1.2077611111111111"/>
  </r>
  <r>
    <x v="92"/>
    <n v="1.208"/>
  </r>
  <r>
    <x v="93"/>
    <n v="1.2076277777777777"/>
  </r>
  <r>
    <x v="94"/>
    <n v="1.2065666666666666"/>
  </r>
  <r>
    <x v="95"/>
    <n v="1.2066999999999999"/>
  </r>
  <r>
    <x v="96"/>
    <n v="1.2091611111111111"/>
  </r>
  <r>
    <x v="97"/>
    <n v="1.2114555555555557"/>
  </r>
  <r>
    <x v="98"/>
    <n v="1.2131333333333334"/>
  </r>
  <r>
    <x v="99"/>
    <n v="1.2167777777777777"/>
  </r>
  <r>
    <x v="100"/>
    <n v="1.2191166666666666"/>
  </r>
  <r>
    <x v="101"/>
    <n v="1.2245222222222221"/>
  </r>
  <r>
    <x v="102"/>
    <n v="1.2279777777777778"/>
  </r>
  <r>
    <x v="103"/>
    <n v="1.2333777777777779"/>
  </r>
  <r>
    <x v="104"/>
    <n v="1.2399611111111111"/>
  </r>
  <r>
    <x v="105"/>
    <n v="1.2446111111111111"/>
  </r>
  <r>
    <x v="106"/>
    <n v="1.2479666666666667"/>
  </r>
  <r>
    <x v="107"/>
    <n v="1.2490944444444443"/>
  </r>
  <r>
    <x v="108"/>
    <n v="1.252861111111111"/>
  </r>
  <r>
    <x v="109"/>
    <n v="1.2570333333333332"/>
  </r>
  <r>
    <x v="110"/>
    <n v="1.260388888888889"/>
  </r>
  <r>
    <x v="111"/>
    <n v="1.2600222222222222"/>
  </r>
  <r>
    <x v="112"/>
    <n v="1.2611888888888889"/>
  </r>
  <r>
    <x v="113"/>
    <n v="1.2612944444444443"/>
  </r>
  <r>
    <x v="114"/>
    <n v="1.2639166666666666"/>
  </r>
  <r>
    <x v="115"/>
    <n v="1.2690722222222222"/>
  </r>
  <r>
    <x v="116"/>
    <n v="1.2727666666666668"/>
  </r>
  <r>
    <x v="117"/>
    <n v="1.2732055555555555"/>
  </r>
  <r>
    <x v="118"/>
    <n v="1.2695944444444445"/>
  </r>
  <r>
    <x v="119"/>
    <n v="1.2701"/>
  </r>
  <r>
    <x v="120"/>
    <n v="1.27068333333333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x v="0"/>
    <n v="1.71"/>
    <n v="4.6500000000000004"/>
    <n v="2.9400000000000004"/>
  </r>
  <r>
    <x v="1"/>
    <n v="1.65"/>
    <n v="4.26"/>
    <n v="2.61"/>
  </r>
  <r>
    <x v="2"/>
    <n v="1.66"/>
    <n v="3.87"/>
    <n v="2.21"/>
  </r>
  <r>
    <x v="3"/>
    <n v="1.61"/>
    <n v="3.94"/>
    <n v="2.33"/>
  </r>
  <r>
    <x v="4"/>
    <n v="1.25"/>
    <n v="4.05"/>
    <n v="2.8"/>
  </r>
  <r>
    <x v="5"/>
    <n v="1.21"/>
    <n v="4.03"/>
    <n v="2.8200000000000003"/>
  </r>
  <r>
    <x v="6"/>
    <n v="1.19"/>
    <n v="4.05"/>
    <n v="2.86"/>
  </r>
  <r>
    <x v="7"/>
    <n v="1.19"/>
    <n v="3.9"/>
    <n v="2.71"/>
  </r>
  <r>
    <x v="8"/>
    <n v="1.1499999999999999"/>
    <n v="3.81"/>
    <n v="2.66"/>
  </r>
  <r>
    <x v="9"/>
    <n v="1.1499999999999999"/>
    <n v="3.96"/>
    <n v="2.81"/>
  </r>
  <r>
    <x v="10"/>
    <n v="1.0900000000000001"/>
    <n v="3.57"/>
    <n v="2.4799999999999995"/>
  </r>
  <r>
    <x v="11"/>
    <n v="0.94"/>
    <n v="3.33"/>
    <n v="2.39"/>
  </r>
  <r>
    <x v="12"/>
    <n v="0.92"/>
    <n v="3.98"/>
    <n v="3.06"/>
  </r>
  <r>
    <x v="13"/>
    <n v="0.97"/>
    <n v="4.45"/>
    <n v="3.4800000000000004"/>
  </r>
  <r>
    <x v="14"/>
    <n v="0.96"/>
    <n v="4.2699999999999996"/>
    <n v="3.3099999999999996"/>
  </r>
  <r>
    <x v="15"/>
    <n v="0.94"/>
    <n v="4.29"/>
    <n v="3.35"/>
  </r>
  <r>
    <x v="16"/>
    <n v="0.95"/>
    <n v="4.3"/>
    <n v="3.3499999999999996"/>
  </r>
  <r>
    <x v="17"/>
    <n v="0.91"/>
    <n v="4.2699999999999996"/>
    <n v="3.3599999999999994"/>
  </r>
  <r>
    <x v="18"/>
    <n v="0.9"/>
    <n v="4.1500000000000004"/>
    <n v="3.2500000000000004"/>
  </r>
  <r>
    <x v="19"/>
    <n v="0.94"/>
    <n v="4.08"/>
    <n v="3.14"/>
  </r>
  <r>
    <x v="20"/>
    <n v="0.95"/>
    <n v="3.83"/>
    <n v="2.88"/>
  </r>
  <r>
    <x v="21"/>
    <n v="0.96"/>
    <n v="4.3499999999999996"/>
    <n v="3.3899999999999997"/>
  </r>
  <r>
    <x v="22"/>
    <n v="1.04"/>
    <n v="4.72"/>
    <n v="3.6799999999999997"/>
  </r>
  <r>
    <x v="23"/>
    <n v="1.29"/>
    <n v="4.7300000000000004"/>
    <n v="3.4400000000000004"/>
  </r>
  <r>
    <x v="24"/>
    <n v="1.36"/>
    <n v="4.5"/>
    <n v="3.1399999999999997"/>
  </r>
  <r>
    <x v="25"/>
    <n v="1.5"/>
    <n v="4.28"/>
    <n v="2.7800000000000002"/>
  </r>
  <r>
    <x v="26"/>
    <n v="1.68"/>
    <n v="4.13"/>
    <n v="2.4500000000000002"/>
  </r>
  <r>
    <x v="27"/>
    <n v="1.79"/>
    <n v="4.0999999999999996"/>
    <n v="2.3099999999999996"/>
  </r>
  <r>
    <x v="28"/>
    <n v="2.11"/>
    <n v="4.1900000000000004"/>
    <n v="2.0800000000000005"/>
  </r>
  <r>
    <x v="29"/>
    <n v="2.2200000000000002"/>
    <n v="4.2300000000000004"/>
    <n v="2.0100000000000002"/>
  </r>
  <r>
    <x v="30"/>
    <n v="2.37"/>
    <n v="4.22"/>
    <n v="1.8499999999999996"/>
  </r>
  <r>
    <x v="31"/>
    <n v="2.58"/>
    <n v="4.17"/>
    <n v="1.5899999999999999"/>
  </r>
  <r>
    <x v="32"/>
    <n v="2.8"/>
    <n v="4.5"/>
    <n v="1.7000000000000002"/>
  </r>
  <r>
    <x v="33"/>
    <n v="2.84"/>
    <n v="4.34"/>
    <n v="1.5"/>
  </r>
  <r>
    <x v="34"/>
    <n v="2.9"/>
    <n v="4.1399999999999997"/>
    <n v="1.2399999999999998"/>
  </r>
  <r>
    <x v="35"/>
    <n v="3.04"/>
    <n v="4"/>
    <n v="0.96"/>
  </r>
  <r>
    <x v="36"/>
    <n v="3.29"/>
    <n v="4.18"/>
    <n v="0.88999999999999968"/>
  </r>
  <r>
    <x v="37"/>
    <n v="3.52"/>
    <n v="4.26"/>
    <n v="0.73999999999999977"/>
  </r>
  <r>
    <x v="38"/>
    <n v="3.49"/>
    <n v="4.2"/>
    <n v="0.71"/>
  </r>
  <r>
    <x v="39"/>
    <n v="3.79"/>
    <n v="4.46"/>
    <n v="0.66999999999999993"/>
  </r>
  <r>
    <x v="40"/>
    <n v="3.97"/>
    <n v="4.54"/>
    <n v="0.56999999999999984"/>
  </r>
  <r>
    <x v="41"/>
    <n v="3.97"/>
    <n v="4.47"/>
    <n v="0.49999999999999956"/>
  </r>
  <r>
    <x v="42"/>
    <n v="4.34"/>
    <n v="4.42"/>
    <n v="8.0000000000000071E-2"/>
  </r>
  <r>
    <x v="43"/>
    <n v="4.54"/>
    <n v="4.57"/>
    <n v="3.0000000000000249E-2"/>
  </r>
  <r>
    <x v="44"/>
    <n v="4.63"/>
    <n v="4.72"/>
    <n v="8.9999999999999858E-2"/>
  </r>
  <r>
    <x v="45"/>
    <n v="4.72"/>
    <n v="4.99"/>
    <n v="0.27000000000000046"/>
  </r>
  <r>
    <x v="46"/>
    <n v="4.84"/>
    <n v="5.1100000000000003"/>
    <n v="0.27000000000000046"/>
  </r>
  <r>
    <x v="47"/>
    <n v="4.92"/>
    <n v="5.1100000000000003"/>
    <n v="0.19000000000000039"/>
  </r>
  <r>
    <x v="48"/>
    <n v="5.08"/>
    <n v="5.09"/>
    <n v="9.9999999999997868E-3"/>
  </r>
  <r>
    <x v="49"/>
    <n v="5.09"/>
    <n v="4.88"/>
    <n v="-0.20999999999999996"/>
  </r>
  <r>
    <x v="50"/>
    <n v="4.93"/>
    <n v="4.72"/>
    <n v="-0.20999999999999996"/>
  </r>
  <r>
    <x v="51"/>
    <n v="5.05"/>
    <n v="4.7300000000000004"/>
    <n v="-0.3199999999999994"/>
  </r>
  <r>
    <x v="52"/>
    <n v="5.07"/>
    <n v="4.5999999999999996"/>
    <n v="-0.47000000000000064"/>
  </r>
  <r>
    <x v="53"/>
    <n v="4.97"/>
    <n v="4.5599999999999996"/>
    <n v="-0.41000000000000014"/>
  </r>
  <r>
    <x v="54"/>
    <n v="5.1100000000000003"/>
    <n v="4.76"/>
    <n v="-0.35000000000000053"/>
  </r>
  <r>
    <x v="55"/>
    <n v="5.16"/>
    <n v="4.72"/>
    <n v="-0.44000000000000039"/>
  </r>
  <r>
    <x v="56"/>
    <n v="5.08"/>
    <n v="4.5599999999999996"/>
    <n v="-0.52000000000000046"/>
  </r>
  <r>
    <x v="57"/>
    <n v="5.01"/>
    <n v="4.6900000000000004"/>
    <n v="-0.3199999999999994"/>
  </r>
  <r>
    <x v="58"/>
    <n v="4.87"/>
    <n v="4.75"/>
    <n v="-0.12000000000000011"/>
  </r>
  <r>
    <x v="59"/>
    <n v="4.74"/>
    <n v="5.0999999999999996"/>
    <n v="0.35999999999999943"/>
  </r>
  <r>
    <x v="60"/>
    <n v="4.96"/>
    <n v="5"/>
    <n v="4.0000000000000036E-2"/>
  </r>
  <r>
    <x v="61"/>
    <n v="4.32"/>
    <n v="4.67"/>
    <n v="0.34999999999999964"/>
  </r>
  <r>
    <x v="62"/>
    <n v="3.99"/>
    <n v="4.5199999999999996"/>
    <n v="0.52999999999999936"/>
  </r>
  <r>
    <x v="63"/>
    <n v="4"/>
    <n v="4.53"/>
    <n v="0.53000000000000025"/>
  </r>
  <r>
    <x v="64"/>
    <n v="3.35"/>
    <n v="4.1500000000000004"/>
    <n v="0.80000000000000027"/>
  </r>
  <r>
    <x v="65"/>
    <n v="3.07"/>
    <n v="4.0999999999999996"/>
    <n v="1.0299999999999998"/>
  </r>
  <r>
    <x v="66"/>
    <n v="2.82"/>
    <n v="3.74"/>
    <n v="0.92000000000000037"/>
  </r>
  <r>
    <x v="67"/>
    <n v="2.17"/>
    <n v="3.74"/>
    <n v="1.5700000000000003"/>
  </r>
  <r>
    <x v="68"/>
    <n v="1.28"/>
    <n v="3.51"/>
    <n v="2.2299999999999995"/>
  </r>
  <r>
    <x v="69"/>
    <n v="1.31"/>
    <n v="3.68"/>
    <n v="2.37"/>
  </r>
  <r>
    <x v="70"/>
    <n v="1.76"/>
    <n v="3.88"/>
    <n v="2.12"/>
  </r>
  <r>
    <x v="71"/>
    <n v="1.89"/>
    <n v="4.0999999999999996"/>
    <n v="2.21"/>
  </r>
  <r>
    <x v="72"/>
    <n v="1.66"/>
    <n v="4.01"/>
    <n v="2.3499999999999996"/>
  </r>
  <r>
    <x v="73"/>
    <n v="1.75"/>
    <n v="3.89"/>
    <n v="2.14"/>
  </r>
  <r>
    <x v="74"/>
    <n v="1.1499999999999999"/>
    <n v="3.69"/>
    <n v="2.54"/>
  </r>
  <r>
    <x v="75"/>
    <n v="0.69"/>
    <n v="3.81"/>
    <n v="3.12"/>
  </r>
  <r>
    <x v="76"/>
    <n v="0.19"/>
    <n v="3.53"/>
    <n v="3.34"/>
  </r>
  <r>
    <x v="77"/>
    <n v="0.03"/>
    <n v="2.42"/>
    <n v="2.39"/>
  </r>
  <r>
    <x v="78"/>
    <n v="0.13"/>
    <n v="2.52"/>
    <n v="2.39"/>
  </r>
  <r>
    <x v="79"/>
    <n v="0.3"/>
    <n v="2.87"/>
    <n v="2.5700000000000003"/>
  </r>
  <r>
    <x v="80"/>
    <n v="0.22"/>
    <n v="2.82"/>
    <n v="2.5999999999999996"/>
  </r>
  <r>
    <x v="81"/>
    <n v="0.16"/>
    <n v="2.93"/>
    <n v="2.77"/>
  </r>
  <r>
    <x v="82"/>
    <n v="0.18"/>
    <n v="3.29"/>
    <n v="3.11"/>
  </r>
  <r>
    <x v="83"/>
    <n v="0.18"/>
    <n v="3.72"/>
    <n v="3.54"/>
  </r>
  <r>
    <x v="84"/>
    <n v="0.18"/>
    <n v="3.56"/>
    <n v="3.38"/>
  </r>
  <r>
    <x v="85"/>
    <n v="0.17"/>
    <n v="3.59"/>
    <n v="3.42"/>
  </r>
  <r>
    <x v="86"/>
    <n v="0.12"/>
    <n v="3.4"/>
    <n v="3.28"/>
  </r>
  <r>
    <x v="87"/>
    <n v="7.0000000000000007E-2"/>
    <n v="3.39"/>
    <n v="3.3200000000000003"/>
  </r>
  <r>
    <x v="88"/>
    <n v="0.05"/>
    <n v="3.4"/>
    <n v="3.35"/>
  </r>
  <r>
    <x v="89"/>
    <n v="0.05"/>
    <n v="3.59"/>
    <n v="3.54"/>
  </r>
  <r>
    <x v="90"/>
    <n v="0.06"/>
    <n v="3.73"/>
    <n v="3.67"/>
  </r>
  <r>
    <x v="91"/>
    <n v="0.11"/>
    <n v="3.69"/>
    <n v="3.58"/>
  </r>
  <r>
    <x v="92"/>
    <n v="0.15"/>
    <n v="3.73"/>
    <n v="3.58"/>
  </r>
  <r>
    <x v="93"/>
    <n v="0.16"/>
    <n v="3.85"/>
    <n v="3.69"/>
  </r>
  <r>
    <x v="94"/>
    <n v="0.16"/>
    <n v="3.42"/>
    <n v="3.26"/>
  </r>
  <r>
    <x v="95"/>
    <n v="0.12"/>
    <n v="3.2"/>
    <n v="3.08"/>
  </r>
  <r>
    <x v="96"/>
    <n v="0.16"/>
    <n v="3.01"/>
    <n v="2.8499999999999996"/>
  </r>
  <r>
    <x v="97"/>
    <n v="0.16"/>
    <n v="2.7"/>
    <n v="2.54"/>
  </r>
  <r>
    <x v="98"/>
    <n v="0.15"/>
    <n v="2.65"/>
    <n v="2.5"/>
  </r>
  <r>
    <x v="99"/>
    <n v="0.13"/>
    <n v="2.54"/>
    <n v="2.41"/>
  </r>
  <r>
    <x v="100"/>
    <n v="0.14000000000000001"/>
    <n v="2.76"/>
    <n v="2.6199999999999997"/>
  </r>
  <r>
    <x v="101"/>
    <n v="0.14000000000000001"/>
    <n v="3.29"/>
    <n v="3.15"/>
  </r>
  <r>
    <x v="102"/>
    <n v="0.15"/>
    <n v="3.39"/>
    <n v="3.24"/>
  </r>
  <r>
    <x v="103"/>
    <n v="0.13"/>
    <n v="3.58"/>
    <n v="3.45"/>
  </r>
  <r>
    <x v="104"/>
    <n v="0.1"/>
    <n v="3.41"/>
    <n v="3.31"/>
  </r>
  <r>
    <x v="105"/>
    <n v="0.06"/>
    <n v="3.46"/>
    <n v="3.4"/>
  </r>
  <r>
    <x v="106"/>
    <n v="0.04"/>
    <n v="3.17"/>
    <n v="3.13"/>
  </r>
  <r>
    <x v="107"/>
    <n v="0.04"/>
    <n v="3"/>
    <n v="2.96"/>
  </r>
  <r>
    <x v="108"/>
    <n v="0.04"/>
    <n v="3"/>
    <n v="2.96"/>
  </r>
  <r>
    <x v="109"/>
    <n v="0.02"/>
    <n v="2.2999999999999998"/>
    <n v="2.2799999999999998"/>
  </r>
  <r>
    <x v="110"/>
    <n v="0.01"/>
    <n v="1.98"/>
    <n v="1.97"/>
  </r>
  <r>
    <x v="111"/>
    <n v="0.02"/>
    <n v="2.15"/>
    <n v="2.13"/>
  </r>
  <r>
    <x v="112"/>
    <n v="0.01"/>
    <n v="2.0099999999999998"/>
    <n v="1.9999999999999998"/>
  </r>
  <r>
    <x v="113"/>
    <n v="0.01"/>
    <n v="1.98"/>
    <n v="1.97"/>
  </r>
  <r>
    <x v="114"/>
    <n v="0.03"/>
    <n v="1.97"/>
    <n v="1.94"/>
  </r>
  <r>
    <x v="115"/>
    <n v="0.09"/>
    <n v="1.97"/>
    <n v="1.88"/>
  </r>
  <r>
    <x v="116"/>
    <n v="0.08"/>
    <n v="2.17"/>
    <n v="2.09"/>
  </r>
  <r>
    <x v="117"/>
    <n v="0.08"/>
    <n v="2.0499999999999998"/>
    <n v="1.9699999999999998"/>
  </r>
  <r>
    <x v="118"/>
    <n v="0.09"/>
    <n v="1.8"/>
    <n v="1.71"/>
  </r>
  <r>
    <x v="119"/>
    <n v="0.09"/>
    <n v="1.62"/>
    <n v="1.53"/>
  </r>
  <r>
    <x v="120"/>
    <n v="0.1"/>
    <n v="1.53"/>
    <n v="1.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x v="0"/>
    <n v="1.71"/>
    <n v="4.6500000000000004"/>
    <n v="2.9400000000000004"/>
    <n v="2.4544183808833022E-3"/>
  </r>
  <r>
    <x v="1"/>
    <n v="1.65"/>
    <n v="4.26"/>
    <n v="2.61"/>
    <n v="5.0905943642325299E-3"/>
  </r>
  <r>
    <x v="2"/>
    <n v="1.66"/>
    <n v="3.87"/>
    <n v="2.21"/>
    <n v="1.1463346996942615E-2"/>
  </r>
  <r>
    <x v="3"/>
    <n v="1.61"/>
    <n v="3.94"/>
    <n v="2.33"/>
    <n v="9.060362434577628E-3"/>
  </r>
  <r>
    <x v="4"/>
    <n v="1.25"/>
    <n v="4.05"/>
    <n v="2.8"/>
    <n v="3.3670014759279716E-3"/>
  </r>
  <r>
    <x v="5"/>
    <n v="1.21"/>
    <n v="4.03"/>
    <n v="2.8200000000000003"/>
    <n v="3.220258562766587E-3"/>
  </r>
  <r>
    <x v="6"/>
    <n v="1.19"/>
    <n v="4.05"/>
    <n v="2.86"/>
    <n v="2.9439122084831946E-3"/>
  </r>
  <r>
    <x v="7"/>
    <n v="1.19"/>
    <n v="3.9"/>
    <n v="2.71"/>
    <n v="4.1044579902922759E-3"/>
  </r>
  <r>
    <x v="8"/>
    <n v="1.1499999999999999"/>
    <n v="3.81"/>
    <n v="2.66"/>
    <n v="4.5738548826125E-3"/>
  </r>
  <r>
    <x v="9"/>
    <n v="1.1499999999999999"/>
    <n v="3.96"/>
    <n v="2.81"/>
    <n v="3.2928950174739235E-3"/>
  </r>
  <r>
    <x v="10"/>
    <n v="1.0900000000000001"/>
    <n v="3.57"/>
    <n v="2.4799999999999995"/>
    <n v="6.6851236549657122E-3"/>
  </r>
  <r>
    <x v="11"/>
    <n v="0.94"/>
    <n v="3.33"/>
    <n v="2.39"/>
    <n v="8.0335888101337235E-3"/>
  </r>
  <r>
    <x v="12"/>
    <n v="0.92"/>
    <n v="3.98"/>
    <n v="3.06"/>
    <n v="1.85723581861974E-3"/>
  </r>
  <r>
    <x v="13"/>
    <n v="0.97"/>
    <n v="4.45"/>
    <n v="3.4800000000000004"/>
    <n v="6.6101993301208458E-4"/>
  </r>
  <r>
    <x v="14"/>
    <n v="0.96"/>
    <n v="4.2699999999999996"/>
    <n v="3.3099999999999996"/>
    <n v="1.0150470798858395E-3"/>
  </r>
  <r>
    <x v="15"/>
    <n v="0.94"/>
    <n v="4.29"/>
    <n v="3.35"/>
    <n v="9.1882072636118961E-4"/>
  </r>
  <r>
    <x v="16"/>
    <n v="0.95"/>
    <n v="4.3"/>
    <n v="3.3499999999999996"/>
    <n v="9.1882072636118961E-4"/>
  </r>
  <r>
    <x v="17"/>
    <n v="0.91"/>
    <n v="4.2699999999999996"/>
    <n v="3.3599999999999994"/>
    <n v="8.961111192224957E-4"/>
  </r>
  <r>
    <x v="18"/>
    <n v="0.9"/>
    <n v="4.1500000000000004"/>
    <n v="3.2500000000000004"/>
    <n v="1.1768173575479384E-3"/>
  </r>
  <r>
    <x v="19"/>
    <n v="0.94"/>
    <n v="4.08"/>
    <n v="3.14"/>
    <n v="1.5360197118583837E-3"/>
  </r>
  <r>
    <x v="20"/>
    <n v="0.95"/>
    <n v="3.83"/>
    <n v="2.88"/>
    <n v="2.8139179232790574E-3"/>
  </r>
  <r>
    <x v="21"/>
    <n v="0.96"/>
    <n v="4.3499999999999996"/>
    <n v="3.3899999999999997"/>
    <n v="8.3104181060269253E-4"/>
  </r>
  <r>
    <x v="22"/>
    <n v="1.04"/>
    <n v="4.72"/>
    <n v="3.6799999999999997"/>
    <n v="3.9164650759105458E-4"/>
  </r>
  <r>
    <x v="23"/>
    <n v="1.29"/>
    <n v="4.7300000000000004"/>
    <n v="3.4400000000000004"/>
    <n v="7.3217817981060748E-4"/>
  </r>
  <r>
    <x v="24"/>
    <n v="1.36"/>
    <n v="4.5"/>
    <n v="3.1399999999999997"/>
    <n v="1.5360197118583837E-3"/>
  </r>
  <r>
    <x v="25"/>
    <n v="1.5"/>
    <n v="4.28"/>
    <n v="2.7800000000000002"/>
    <n v="3.5197273118453506E-3"/>
  </r>
  <r>
    <x v="26"/>
    <n v="1.68"/>
    <n v="4.13"/>
    <n v="2.4500000000000002"/>
    <n v="7.1105403407147024E-3"/>
  </r>
  <r>
    <x v="27"/>
    <n v="1.79"/>
    <n v="4.0999999999999996"/>
    <n v="2.3099999999999996"/>
    <n v="9.4272825011960035E-3"/>
  </r>
  <r>
    <x v="28"/>
    <n v="2.11"/>
    <n v="4.1900000000000004"/>
    <n v="2.0800000000000005"/>
    <n v="1.4673561764623149E-2"/>
  </r>
  <r>
    <x v="29"/>
    <n v="2.2200000000000002"/>
    <n v="4.2300000000000004"/>
    <n v="2.0100000000000002"/>
    <n v="1.6702814284394008E-2"/>
  </r>
  <r>
    <x v="30"/>
    <n v="2.37"/>
    <n v="4.22"/>
    <n v="1.8499999999999996"/>
    <n v="2.2258493912042574E-2"/>
  </r>
  <r>
    <x v="31"/>
    <n v="2.58"/>
    <n v="4.17"/>
    <n v="1.5899999999999999"/>
    <n v="3.4572894903332117E-2"/>
  </r>
  <r>
    <x v="32"/>
    <n v="2.8"/>
    <n v="4.5"/>
    <n v="1.7000000000000002"/>
    <n v="2.8809860047063627E-2"/>
  </r>
  <r>
    <x v="33"/>
    <n v="2.84"/>
    <n v="4.34"/>
    <n v="1.5"/>
    <n v="3.996434311974522E-2"/>
  </r>
  <r>
    <x v="34"/>
    <n v="2.9"/>
    <n v="4.1399999999999997"/>
    <n v="1.2399999999999998"/>
    <n v="5.9453706639708698E-2"/>
  </r>
  <r>
    <x v="35"/>
    <n v="3.04"/>
    <n v="4"/>
    <n v="0.96"/>
    <n v="8.8043150684999835E-2"/>
  </r>
  <r>
    <x v="36"/>
    <n v="3.29"/>
    <n v="4.18"/>
    <n v="0.88999999999999968"/>
    <n v="9.658028874994018E-2"/>
  </r>
  <r>
    <x v="37"/>
    <n v="3.52"/>
    <n v="4.26"/>
    <n v="0.73999999999999977"/>
    <n v="0.11689040159572971"/>
  </r>
  <r>
    <x v="38"/>
    <n v="3.49"/>
    <n v="4.2"/>
    <n v="0.71"/>
    <n v="0.12129168536270778"/>
  </r>
  <r>
    <x v="39"/>
    <n v="3.79"/>
    <n v="4.46"/>
    <n v="0.66999999999999993"/>
    <n v="0.12733948187125926"/>
  </r>
  <r>
    <x v="40"/>
    <n v="3.97"/>
    <n v="4.54"/>
    <n v="0.56999999999999984"/>
    <n v="0.14336602498003989"/>
  </r>
  <r>
    <x v="41"/>
    <n v="3.97"/>
    <n v="4.47"/>
    <n v="0.49999999999999956"/>
    <n v="0.15536296203981093"/>
  </r>
  <r>
    <x v="42"/>
    <n v="4.34"/>
    <n v="4.42"/>
    <n v="8.0000000000000071E-2"/>
    <n v="0.24071887783828977"/>
  </r>
  <r>
    <x v="43"/>
    <n v="4.54"/>
    <n v="4.57"/>
    <n v="3.0000000000000249E-2"/>
    <n v="0.25234710430141899"/>
  </r>
  <r>
    <x v="44"/>
    <n v="4.63"/>
    <n v="4.72"/>
    <n v="8.9999999999999858E-2"/>
    <n v="0.23842873119453517"/>
  </r>
  <r>
    <x v="45"/>
    <n v="4.72"/>
    <n v="4.99"/>
    <n v="0.27000000000000046"/>
    <n v="0.19930732261677639"/>
  </r>
  <r>
    <x v="46"/>
    <n v="4.84"/>
    <n v="5.1100000000000003"/>
    <n v="0.27000000000000046"/>
    <n v="0.19930732261677639"/>
  </r>
  <r>
    <x v="47"/>
    <n v="4.92"/>
    <n v="5.1100000000000003"/>
    <n v="0.19000000000000039"/>
    <n v="0.21619571107448871"/>
  </r>
  <r>
    <x v="48"/>
    <n v="5.08"/>
    <n v="5.09"/>
    <n v="9.9999999999997868E-3"/>
    <n v="0.25707996641467074"/>
  </r>
  <r>
    <x v="49"/>
    <n v="5.09"/>
    <n v="4.88"/>
    <n v="-0.20999999999999996"/>
    <n v="0.31201529465919409"/>
  </r>
  <r>
    <x v="50"/>
    <n v="4.93"/>
    <n v="4.72"/>
    <n v="-0.20999999999999996"/>
    <n v="0.31201529465919409"/>
  </r>
  <r>
    <x v="51"/>
    <n v="5.05"/>
    <n v="4.7300000000000004"/>
    <n v="-0.3199999999999994"/>
    <n v="0.34125808883047953"/>
  </r>
  <r>
    <x v="52"/>
    <n v="5.07"/>
    <n v="4.5999999999999996"/>
    <n v="-0.47000000000000064"/>
    <n v="0.3826905500096241"/>
  </r>
  <r>
    <x v="53"/>
    <n v="4.97"/>
    <n v="4.5599999999999996"/>
    <n v="-0.41000000000000014"/>
    <n v="0.36592487190545531"/>
  </r>
  <r>
    <x v="54"/>
    <n v="5.1100000000000003"/>
    <n v="4.76"/>
    <n v="-0.35000000000000053"/>
    <n v="0.3494114188532339"/>
  </r>
  <r>
    <x v="55"/>
    <n v="5.16"/>
    <n v="4.72"/>
    <n v="-0.44000000000000039"/>
    <n v="0.37427799062658473"/>
  </r>
  <r>
    <x v="56"/>
    <n v="5.08"/>
    <n v="4.5599999999999996"/>
    <n v="-0.52000000000000046"/>
    <n v="0.39683342720285864"/>
  </r>
  <r>
    <x v="57"/>
    <n v="5.01"/>
    <n v="4.6900000000000004"/>
    <n v="-0.3199999999999994"/>
    <n v="0.34125808883047953"/>
  </r>
  <r>
    <x v="58"/>
    <n v="4.87"/>
    <n v="4.75"/>
    <n v="-0.12000000000000011"/>
    <n v="0.28893044668036783"/>
  </r>
  <r>
    <x v="59"/>
    <n v="4.74"/>
    <n v="5.0999999999999996"/>
    <n v="0.35999999999999943"/>
    <n v="0.18128892947180644"/>
  </r>
  <r>
    <x v="60"/>
    <n v="4.96"/>
    <n v="5"/>
    <n v="4.0000000000000036E-2"/>
    <n v="0.24999801396291682"/>
  </r>
  <r>
    <x v="61"/>
    <n v="4.32"/>
    <n v="4.67"/>
    <n v="0.34999999999999964"/>
    <n v="0.18323906544503801"/>
  </r>
  <r>
    <x v="62"/>
    <n v="3.99"/>
    <n v="4.5199999999999996"/>
    <n v="0.52999999999999936"/>
    <n v="0.15014259599092891"/>
  </r>
  <r>
    <x v="63"/>
    <n v="4"/>
    <n v="4.53"/>
    <n v="0.53000000000000025"/>
    <n v="0.15014259599092883"/>
  </r>
  <r>
    <x v="64"/>
    <n v="3.35"/>
    <n v="4.1500000000000004"/>
    <n v="0.80000000000000027"/>
    <n v="0.10843013961545096"/>
  </r>
  <r>
    <x v="65"/>
    <n v="3.07"/>
    <n v="4.0999999999999996"/>
    <n v="1.0299999999999998"/>
    <n v="8.0081732604958489E-2"/>
  </r>
  <r>
    <x v="66"/>
    <n v="2.82"/>
    <n v="3.74"/>
    <n v="0.92000000000000037"/>
    <n v="9.2849866399678904E-2"/>
  </r>
  <r>
    <x v="67"/>
    <n v="2.17"/>
    <n v="3.74"/>
    <n v="1.5700000000000003"/>
    <n v="3.5716256912480843E-2"/>
  </r>
  <r>
    <x v="68"/>
    <n v="1.28"/>
    <n v="3.51"/>
    <n v="2.2299999999999995"/>
    <n v="1.1028003023805036E-2"/>
  </r>
  <r>
    <x v="69"/>
    <n v="1.31"/>
    <n v="3.68"/>
    <n v="2.37"/>
    <n v="8.363868078351145E-3"/>
  </r>
  <r>
    <x v="70"/>
    <n v="1.76"/>
    <n v="3.88"/>
    <n v="2.12"/>
    <n v="1.3612101652370602E-2"/>
  </r>
  <r>
    <x v="71"/>
    <n v="1.89"/>
    <n v="4.0999999999999996"/>
    <n v="2.21"/>
    <n v="1.1463346996942615E-2"/>
  </r>
  <r>
    <x v="72"/>
    <n v="1.66"/>
    <n v="4.01"/>
    <n v="2.3499999999999996"/>
    <n v="8.7060096315132746E-3"/>
  </r>
  <r>
    <x v="73"/>
    <n v="1.75"/>
    <n v="3.89"/>
    <n v="2.14"/>
    <n v="1.3106686283578072E-2"/>
  </r>
  <r>
    <x v="74"/>
    <n v="1.1499999999999999"/>
    <n v="3.69"/>
    <n v="2.54"/>
    <n v="5.9012330708560351E-3"/>
  </r>
  <r>
    <x v="75"/>
    <n v="0.69"/>
    <n v="3.81"/>
    <n v="3.12"/>
    <n v="1.6111862834395157E-3"/>
  </r>
  <r>
    <x v="76"/>
    <n v="0.19"/>
    <n v="3.53"/>
    <n v="3.34"/>
    <n v="9.4205805784908692E-4"/>
  </r>
  <r>
    <x v="77"/>
    <n v="0.03"/>
    <n v="2.42"/>
    <n v="2.39"/>
    <n v="8.0335888101337235E-3"/>
  </r>
  <r>
    <x v="78"/>
    <n v="0.13"/>
    <n v="2.52"/>
    <n v="2.39"/>
    <n v="8.0335888101337235E-3"/>
  </r>
  <r>
    <x v="79"/>
    <n v="0.3"/>
    <n v="2.87"/>
    <n v="2.5700000000000003"/>
    <n v="5.5407537089742932E-3"/>
  </r>
  <r>
    <x v="80"/>
    <n v="0.22"/>
    <n v="2.82"/>
    <n v="2.5999999999999996"/>
    <n v="5.1999711872652956E-3"/>
  </r>
  <r>
    <x v="81"/>
    <n v="0.16"/>
    <n v="2.93"/>
    <n v="2.77"/>
    <n v="3.5983990289243863E-3"/>
  </r>
  <r>
    <x v="82"/>
    <n v="0.18"/>
    <n v="3.29"/>
    <n v="3.11"/>
    <n v="1.6500130336680556E-3"/>
  </r>
  <r>
    <x v="83"/>
    <n v="0.18"/>
    <n v="3.72"/>
    <n v="3.54"/>
    <n v="5.6617179681142248E-4"/>
  </r>
  <r>
    <x v="84"/>
    <n v="0.18"/>
    <n v="3.56"/>
    <n v="3.38"/>
    <n v="8.5223215595513842E-4"/>
  </r>
  <r>
    <x v="85"/>
    <n v="0.17"/>
    <n v="3.59"/>
    <n v="3.42"/>
    <n v="7.7034526001304113E-4"/>
  </r>
  <r>
    <x v="86"/>
    <n v="0.12"/>
    <n v="3.4"/>
    <n v="3.28"/>
    <n v="1.0931924020536128E-3"/>
  </r>
  <r>
    <x v="87"/>
    <n v="7.0000000000000007E-2"/>
    <n v="3.39"/>
    <n v="3.3200000000000003"/>
    <n v="9.9015997033722095E-4"/>
  </r>
  <r>
    <x v="88"/>
    <n v="0.05"/>
    <n v="3.4"/>
    <n v="3.35"/>
    <n v="9.1882072636118961E-4"/>
  </r>
  <r>
    <x v="89"/>
    <n v="0.05"/>
    <n v="3.59"/>
    <n v="3.54"/>
    <n v="5.6617179681142248E-4"/>
  </r>
  <r>
    <x v="90"/>
    <n v="0.06"/>
    <n v="3.73"/>
    <n v="3.67"/>
    <n v="4.0222658036390374E-4"/>
  </r>
  <r>
    <x v="91"/>
    <n v="0.11"/>
    <n v="3.69"/>
    <n v="3.58"/>
    <n v="5.1010734898790464E-4"/>
  </r>
  <r>
    <x v="92"/>
    <n v="0.15"/>
    <n v="3.73"/>
    <n v="3.58"/>
    <n v="5.1010734898790464E-4"/>
  </r>
  <r>
    <x v="93"/>
    <n v="0.16"/>
    <n v="3.85"/>
    <n v="3.69"/>
    <n v="3.8132524739516247E-4"/>
  </r>
  <r>
    <x v="94"/>
    <n v="0.16"/>
    <n v="3.42"/>
    <n v="3.26"/>
    <n v="1.1483128681598223E-3"/>
  </r>
  <r>
    <x v="95"/>
    <n v="0.12"/>
    <n v="3.2"/>
    <n v="3.08"/>
    <n v="1.7716618814642877E-3"/>
  </r>
  <r>
    <x v="96"/>
    <n v="0.16"/>
    <n v="3.01"/>
    <n v="2.8499999999999996"/>
    <n v="3.0109180718830616E-3"/>
  </r>
  <r>
    <x v="97"/>
    <n v="0.16"/>
    <n v="2.7"/>
    <n v="2.54"/>
    <n v="5.9012330708560351E-3"/>
  </r>
  <r>
    <x v="98"/>
    <n v="0.15"/>
    <n v="2.65"/>
    <n v="2.5"/>
    <n v="6.4141618586071982E-3"/>
  </r>
  <r>
    <x v="99"/>
    <n v="0.13"/>
    <n v="2.54"/>
    <n v="2.41"/>
    <n v="7.7148298906802495E-3"/>
  </r>
  <r>
    <x v="100"/>
    <n v="0.14000000000000001"/>
    <n v="2.76"/>
    <n v="2.6199999999999997"/>
    <n v="4.9832705286615951E-3"/>
  </r>
  <r>
    <x v="101"/>
    <n v="0.14000000000000001"/>
    <n v="3.29"/>
    <n v="3.15"/>
    <n v="1.4996483353220229E-3"/>
  </r>
  <r>
    <x v="102"/>
    <n v="0.15"/>
    <n v="3.39"/>
    <n v="3.24"/>
    <n v="1.2059683770151203E-3"/>
  </r>
  <r>
    <x v="103"/>
    <n v="0.13"/>
    <n v="3.58"/>
    <n v="3.45"/>
    <n v="7.1375531116109467E-4"/>
  </r>
  <r>
    <x v="104"/>
    <n v="0.1"/>
    <n v="3.41"/>
    <n v="3.31"/>
    <n v="1.0150470798858395E-3"/>
  </r>
  <r>
    <x v="105"/>
    <n v="0.06"/>
    <n v="3.46"/>
    <n v="3.4"/>
    <n v="8.1033720593683275E-4"/>
  </r>
  <r>
    <x v="106"/>
    <n v="0.04"/>
    <n v="3.17"/>
    <n v="3.13"/>
    <n v="1.573193811126773E-3"/>
  </r>
  <r>
    <x v="107"/>
    <n v="0.04"/>
    <n v="3"/>
    <n v="2.96"/>
    <n v="2.3441566849593015E-3"/>
  </r>
  <r>
    <x v="108"/>
    <n v="0.04"/>
    <n v="3"/>
    <n v="2.96"/>
    <n v="2.3441566849593015E-3"/>
  </r>
  <r>
    <x v="109"/>
    <n v="0.02"/>
    <n v="2.2999999999999998"/>
    <n v="2.2799999999999998"/>
    <n v="1.0002022384203783E-2"/>
  </r>
  <r>
    <x v="110"/>
    <n v="0.01"/>
    <n v="1.98"/>
    <n v="1.97"/>
    <n v="1.7966799788727988E-2"/>
  </r>
  <r>
    <x v="111"/>
    <n v="0.02"/>
    <n v="2.15"/>
    <n v="2.13"/>
    <n v="1.3357329617332507E-2"/>
  </r>
  <r>
    <x v="112"/>
    <n v="0.01"/>
    <n v="2.0099999999999998"/>
    <n v="1.9999999999999998"/>
    <n v="1.7011457657064563E-2"/>
  </r>
  <r>
    <x v="113"/>
    <n v="0.01"/>
    <n v="1.98"/>
    <n v="1.97"/>
    <n v="1.7966799788727988E-2"/>
  </r>
  <r>
    <x v="114"/>
    <n v="0.03"/>
    <n v="1.97"/>
    <n v="1.94"/>
    <n v="1.8967517236699996E-2"/>
  </r>
  <r>
    <x v="115"/>
    <n v="0.09"/>
    <n v="1.97"/>
    <n v="1.88"/>
    <n v="2.1111677421922725E-2"/>
  </r>
  <r>
    <x v="116"/>
    <n v="0.08"/>
    <n v="2.17"/>
    <n v="2.09"/>
    <n v="1.4401731381860039E-2"/>
  </r>
  <r>
    <x v="117"/>
    <n v="0.08"/>
    <n v="2.0499999999999998"/>
    <n v="1.9699999999999998"/>
    <n v="1.7966799788727988E-2"/>
  </r>
  <r>
    <x v="118"/>
    <n v="0.09"/>
    <n v="1.8"/>
    <n v="1.71"/>
    <n v="2.83280870181261E-2"/>
  </r>
  <r>
    <x v="119"/>
    <n v="0.09"/>
    <n v="1.62"/>
    <n v="1.53"/>
    <n v="3.8095963977945166E-2"/>
  </r>
  <r>
    <x v="120"/>
    <n v="0.1"/>
    <n v="1.53"/>
    <n v="1.43"/>
    <n v="4.461420163502283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1">
  <r>
    <x v="0"/>
    <n v="1.96"/>
    <n v="4.4617023740590511"/>
    <n v="2.5017023740590512"/>
  </r>
  <r>
    <x v="1"/>
    <n v="1.76"/>
    <n v="4.0508127959795193"/>
    <n v="2.2908127959795195"/>
  </r>
  <r>
    <x v="2"/>
    <n v="1.72"/>
    <n v="3.420875316086347"/>
    <n v="1.700875316086347"/>
  </r>
  <r>
    <x v="3"/>
    <n v="1.65"/>
    <n v="3.1315635688458965"/>
    <n v="1.4815635688458966"/>
  </r>
  <r>
    <x v="4"/>
    <n v="1.49"/>
    <n v="3.3835231943629029"/>
    <n v="1.893523194362903"/>
  </r>
  <r>
    <x v="5"/>
    <n v="1.45"/>
    <n v="4.0077489728037374"/>
    <n v="2.5577489728037373"/>
  </r>
  <r>
    <x v="6"/>
    <n v="1.36"/>
    <n v="3.9074089663273304"/>
    <n v="2.54740896632733"/>
  </r>
  <r>
    <x v="7"/>
    <n v="1.3"/>
    <n v="3.8161048615866111"/>
    <n v="2.5161048615866113"/>
  </r>
  <r>
    <x v="8"/>
    <n v="1.24"/>
    <n v="4.5595554255630333"/>
    <n v="3.3195554255630331"/>
  </r>
  <r>
    <x v="9"/>
    <n v="1.27"/>
    <n v="4.3686221701795702"/>
    <n v="3.0986221701795702"/>
  </r>
  <r>
    <x v="10"/>
    <n v="1.18"/>
    <n v="4.1780908646799952"/>
    <n v="2.9980908646799955"/>
  </r>
  <r>
    <x v="11"/>
    <n v="1.01"/>
    <n v="3.786106653620358"/>
    <n v="2.7761066536203582"/>
  </r>
  <r>
    <x v="12"/>
    <n v="1.1200000000000001"/>
    <n v="3.1635307963907566"/>
    <n v="2.0435307963907565"/>
  </r>
  <r>
    <x v="13"/>
    <n v="1.31"/>
    <n v="2.5013453223270643"/>
    <n v="1.1913453223270642"/>
  </r>
  <r>
    <x v="14"/>
    <n v="1.24"/>
    <n v="2.2807707432166646"/>
    <n v="1.0407707432166646"/>
  </r>
  <r>
    <x v="15"/>
    <n v="1.25"/>
    <n v="2.1706650270536088"/>
    <n v="0.92066502705360875"/>
  </r>
  <r>
    <x v="16"/>
    <n v="1.34"/>
    <n v="2.3518218543699287"/>
    <n v="1.0118218543699287"/>
  </r>
  <r>
    <x v="17"/>
    <n v="1.31"/>
    <n v="2.2314992607195716"/>
    <n v="0.92149926071957156"/>
  </r>
  <r>
    <x v="18"/>
    <n v="1.24"/>
    <n v="2.1214246250986779"/>
    <n v="0.88142462509867792"/>
  </r>
  <r>
    <x v="19"/>
    <n v="1.24"/>
    <n v="1.9610750246791708"/>
    <n v="0.72107502467917084"/>
  </r>
  <r>
    <x v="20"/>
    <n v="1.19"/>
    <n v="1.901075661793783"/>
    <n v="0.71107566179378301"/>
  </r>
  <r>
    <x v="21"/>
    <n v="1.43"/>
    <n v="1.9712096376024446"/>
    <n v="0.54120963760244467"/>
  </r>
  <r>
    <x v="22"/>
    <n v="1.78"/>
    <n v="1.6605692824668949"/>
    <n v="-0.11943071753310508"/>
  </r>
  <r>
    <x v="23"/>
    <n v="2.12"/>
    <n v="1.4504791604791567"/>
    <n v="-0.6695208395208434"/>
  </r>
  <r>
    <x v="24"/>
    <n v="2.1"/>
    <n v="1.8212114319619888"/>
    <n v="-0.27878856803801133"/>
  </r>
  <r>
    <x v="25"/>
    <n v="2.02"/>
    <n v="2.4129858849076813"/>
    <n v="0.39298588490768127"/>
  </r>
  <r>
    <x v="26"/>
    <n v="2.12"/>
    <n v="2.1821819438956558"/>
    <n v="6.2181943895655678E-2"/>
  </r>
  <r>
    <x v="27"/>
    <n v="2.23"/>
    <n v="2.2524691358024818"/>
    <n v="2.2469135802481777E-2"/>
  </r>
  <r>
    <x v="28"/>
    <n v="2.5"/>
    <n v="2.5234349713834758"/>
    <n v="2.3434971383475833E-2"/>
  </r>
  <r>
    <x v="29"/>
    <n v="2.67"/>
    <n v="2.5135534498074819"/>
    <n v="-0.15644655019251807"/>
  </r>
  <r>
    <x v="30"/>
    <n v="2.86"/>
    <n v="2.2826708810746776"/>
    <n v="-0.57732911892532224"/>
  </r>
  <r>
    <x v="31"/>
    <n v="3.03"/>
    <n v="2.2424693796918582"/>
    <n v="-0.78753062030814158"/>
  </r>
  <r>
    <x v="32"/>
    <n v="3.3"/>
    <n v="1.9715031129558414"/>
    <n v="-1.3284968870441585"/>
  </r>
  <r>
    <x v="33"/>
    <n v="3.32"/>
    <n v="2.7140382529823537"/>
    <n v="-0.60596174701764616"/>
  </r>
  <r>
    <x v="34"/>
    <n v="3.33"/>
    <n v="3.2855266260562344"/>
    <n v="-4.4473373943765715E-2"/>
  </r>
  <r>
    <x v="35"/>
    <n v="3.36"/>
    <n v="3.4040109674892349"/>
    <n v="4.4010967489235053E-2"/>
  </r>
  <r>
    <x v="36"/>
    <n v="3.64"/>
    <n v="3.1828560235063641"/>
    <n v="-0.45714397649363603"/>
  </r>
  <r>
    <x v="37"/>
    <n v="3.87"/>
    <n v="3.0023534601058444"/>
    <n v="-0.86764653989415574"/>
  </r>
  <r>
    <x v="38"/>
    <n v="3.85"/>
    <n v="2.9416461026243734"/>
    <n v="-0.90835389737562666"/>
  </r>
  <r>
    <x v="39"/>
    <n v="4.18"/>
    <n v="2.9311982783918777"/>
    <n v="-1.248801721608122"/>
  </r>
  <r>
    <x v="40"/>
    <n v="4.33"/>
    <n v="3.201195121951228"/>
    <n v="-1.1288048780487721"/>
  </r>
  <r>
    <x v="41"/>
    <n v="4.3499999999999996"/>
    <n v="3.351125937469579"/>
    <n v="-0.99887406253042066"/>
  </r>
  <r>
    <x v="42"/>
    <n v="4.45"/>
    <n v="3.5812599650009824"/>
    <n v="-0.86874003499901775"/>
  </r>
  <r>
    <x v="43"/>
    <n v="4.68"/>
    <n v="3.73118897408522"/>
    <n v="-0.94881102591477973"/>
  </r>
  <r>
    <x v="44"/>
    <n v="4.7699999999999996"/>
    <n v="4.1617899322362373"/>
    <n v="-0.6082100677637623"/>
  </r>
  <r>
    <x v="45"/>
    <n v="4.9000000000000004"/>
    <n v="3.9810540069686429"/>
    <n v="-0.91894599303135749"/>
  </r>
  <r>
    <x v="46"/>
    <n v="5"/>
    <n v="3.9509300300009542"/>
    <n v="-1.0490699699990458"/>
  </r>
  <r>
    <x v="47"/>
    <n v="5.16"/>
    <n v="3.9207585139318768"/>
    <n v="-1.2392414860681233"/>
  </r>
  <r>
    <x v="48"/>
    <n v="5.22"/>
    <n v="4.100510420686998"/>
    <n v="-1.1194895793130017"/>
  </r>
  <r>
    <x v="49"/>
    <n v="5.08"/>
    <n v="4.2102782324058952"/>
    <n v="-0.86972176759410491"/>
  </r>
  <r>
    <x v="50"/>
    <n v="4.97"/>
    <n v="4.0500962927299211"/>
    <n v="-0.91990370727007864"/>
  </r>
  <r>
    <x v="51"/>
    <n v="5.01"/>
    <n v="4.3600777500479637"/>
    <n v="-0.64992224995203607"/>
  </r>
  <r>
    <x v="52"/>
    <n v="5.01"/>
    <n v="4.5100776382632102"/>
    <n v="-0.49992236173678961"/>
  </r>
  <r>
    <x v="53"/>
    <n v="4.9400000000000004"/>
    <n v="4.4500239578342038"/>
    <n v="-0.4899760421657966"/>
  </r>
  <r>
    <x v="54"/>
    <n v="5.0599999999999996"/>
    <n v="4.3500239348970737"/>
    <n v="-0.70997606510292588"/>
  </r>
  <r>
    <x v="55"/>
    <n v="5.05"/>
    <n v="4.6600009552923094"/>
    <n v="-0.38999904470769042"/>
  </r>
  <r>
    <x v="56"/>
    <n v="4.92"/>
    <n v="4.6900152715471766"/>
    <n v="-0.22998472845282336"/>
  </r>
  <r>
    <x v="57"/>
    <n v="4.93"/>
    <n v="4.8800009532888433"/>
    <n v="-4.9999046711156403E-2"/>
  </r>
  <r>
    <x v="58"/>
    <n v="4.91"/>
    <n v="4.9400085714286002"/>
    <n v="3.0008571428600028E-2"/>
  </r>
  <r>
    <x v="59"/>
    <n v="4.96"/>
    <n v="5.0800152149105937"/>
    <n v="0.12001521491059375"/>
  </r>
  <r>
    <x v="60"/>
    <n v="4.96"/>
    <n v="5.0200950389659438"/>
    <n v="6.0095038965943814E-2"/>
  </r>
  <r>
    <x v="61"/>
    <n v="4.47"/>
    <n v="4.7203083365055187"/>
    <n v="0.25030833650551898"/>
  </r>
  <r>
    <x v="62"/>
    <n v="4.1399999999999997"/>
    <n v="4.5703810612556017"/>
    <n v="0.43038106125560205"/>
  </r>
  <r>
    <x v="63"/>
    <n v="4.0999999999999996"/>
    <n v="4.590419960003822"/>
    <n v="0.49041996000382237"/>
  </r>
  <r>
    <x v="64"/>
    <n v="3.5"/>
    <n v="4.4706942195981592"/>
    <n v="0.97069421959815916"/>
  </r>
  <r>
    <x v="65"/>
    <n v="3.26"/>
    <n v="4.4006946826757876"/>
    <n v="1.1406946826757878"/>
  </r>
  <r>
    <x v="66"/>
    <n v="2.71"/>
    <n v="4.7003083952027236"/>
    <n v="1.9903083952027236"/>
  </r>
  <r>
    <x v="67"/>
    <n v="2.0499999999999998"/>
    <n v="4.6503807710613909"/>
    <n v="2.6003807710613911"/>
  </r>
  <r>
    <x v="68"/>
    <n v="1.54"/>
    <n v="4.2211675562333406"/>
    <n v="2.6811675562333406"/>
  </r>
  <r>
    <x v="69"/>
    <n v="1.74"/>
    <n v="4.4106442390164924"/>
    <n v="2.6706442390164922"/>
  </r>
  <r>
    <x v="70"/>
    <n v="2.06"/>
    <n v="4.6301868268039614"/>
    <n v="2.5701868268039614"/>
  </r>
  <r>
    <x v="71"/>
    <n v="2.42"/>
    <n v="5.0000038109756062"/>
    <n v="2.5800038109756063"/>
  </r>
  <r>
    <x v="72"/>
    <n v="2.2799999999999998"/>
    <n v="4.6801867378048589"/>
    <n v="2.4001867378048591"/>
  </r>
  <r>
    <x v="73"/>
    <n v="2.1800000000000002"/>
    <n v="4.1502450464248053"/>
    <n v="1.9702450464248051"/>
  </r>
  <r>
    <x v="74"/>
    <n v="1.91"/>
    <n v="3.880162281544064"/>
    <n v="1.970162281544064"/>
  </r>
  <r>
    <x v="75"/>
    <n v="1.42"/>
    <n v="3.8401623439000998"/>
    <n v="2.4201623439000999"/>
  </r>
  <r>
    <x v="76"/>
    <n v="1.07"/>
    <n v="3.1802473429951794"/>
    <n v="2.1102473429951791"/>
  </r>
  <r>
    <x v="77"/>
    <n v="0.49"/>
    <n v="2.9801898121247339"/>
    <n v="2.4901898121247337"/>
  </r>
  <r>
    <x v="78"/>
    <n v="0.44"/>
    <n v="2.2505150423522524"/>
    <n v="1.8105150423522525"/>
  </r>
  <r>
    <x v="79"/>
    <n v="0.62"/>
    <n v="1.8900627143557225"/>
    <n v="1.2700627143557224"/>
  </r>
  <r>
    <x v="80"/>
    <n v="0.64"/>
    <n v="1.7000630293480201"/>
    <n v="1.06006302934802"/>
  </r>
  <r>
    <x v="81"/>
    <n v="0.55000000000000004"/>
    <n v="2.3609445645763394"/>
    <n v="1.8109445645763393"/>
  </r>
  <r>
    <x v="82"/>
    <n v="0.5"/>
    <n v="2.8414902998236347"/>
    <n v="2.3414902998236347"/>
  </r>
  <r>
    <x v="83"/>
    <n v="0.51"/>
    <n v="3.121196055457931"/>
    <n v="2.6111960554579312"/>
  </r>
  <r>
    <x v="84"/>
    <n v="0.48"/>
    <n v="2.8608222526398386"/>
    <n v="2.3808222526398386"/>
  </r>
  <r>
    <x v="85"/>
    <n v="0.46"/>
    <n v="2.6605637110980629"/>
    <n v="2.2005637110980629"/>
  </r>
  <r>
    <x v="86"/>
    <n v="0.4"/>
    <n v="2.2502835835541246"/>
    <n v="1.8502835835541247"/>
  </r>
  <r>
    <x v="87"/>
    <n v="0.37"/>
    <n v="1.8003559455728624"/>
    <n v="1.4303559455728623"/>
  </r>
  <r>
    <x v="88"/>
    <n v="0.31"/>
    <n v="1.350193925002463"/>
    <n v="1.040193925002463"/>
  </r>
  <r>
    <x v="89"/>
    <n v="0.37"/>
    <n v="1.1510836899193855"/>
    <n v="0.78108368991938548"/>
  </r>
  <r>
    <x v="90"/>
    <n v="0.35"/>
    <n v="1.1813630027877497"/>
    <n v="0.83136300278774977"/>
  </r>
  <r>
    <x v="91"/>
    <n v="0.35"/>
    <n v="1.3412880143112815"/>
    <n v="0.99128801431128155"/>
  </r>
  <r>
    <x v="92"/>
    <n v="0.4"/>
    <n v="1.2208356518283114"/>
    <n v="0.82083565182831142"/>
  </r>
  <r>
    <x v="93"/>
    <n v="0.45"/>
    <n v="1.311436101442065"/>
    <n v="0.86143610144206506"/>
  </r>
  <r>
    <x v="94"/>
    <n v="0.37"/>
    <n v="1.3618398009950461"/>
    <n v="0.99183980099504609"/>
  </r>
  <r>
    <x v="95"/>
    <n v="0.32"/>
    <n v="1.8544662222664376"/>
    <n v="1.5344662222664376"/>
  </r>
  <r>
    <x v="96"/>
    <n v="0.28999999999999998"/>
    <n v="1.5629020700637097"/>
    <n v="1.2729020700637097"/>
  </r>
  <r>
    <x v="97"/>
    <n v="0.26"/>
    <n v="1.7843360541509146"/>
    <n v="1.5243360541509146"/>
  </r>
  <r>
    <x v="98"/>
    <n v="0.26"/>
    <n v="1.5231235059760984"/>
    <n v="1.2631235059760983"/>
  </r>
  <r>
    <x v="99"/>
    <n v="0.23"/>
    <n v="1.5333515990833879"/>
    <n v="1.3033515990833879"/>
  </r>
  <r>
    <x v="100"/>
    <n v="0.25"/>
    <n v="1.2923935799022956"/>
    <n v="1.0423935799022956"/>
  </r>
  <r>
    <x v="101"/>
    <n v="0.28999999999999998"/>
    <n v="1.3724907840988232"/>
    <n v="1.0824907840988232"/>
  </r>
  <r>
    <x v="102"/>
    <n v="0.27"/>
    <n v="1.5133522670652821"/>
    <n v="1.2433522670652821"/>
  </r>
  <r>
    <x v="103"/>
    <n v="0.28999999999999998"/>
    <n v="1.372591928251099"/>
    <n v="1.082591928251099"/>
  </r>
  <r>
    <x v="104"/>
    <n v="0.26"/>
    <n v="1.5231235059760984"/>
    <n v="1.2631235059760983"/>
  </r>
  <r>
    <x v="105"/>
    <n v="0.25"/>
    <n v="1.673704330512682"/>
    <n v="1.423704330512682"/>
  </r>
  <r>
    <x v="106"/>
    <n v="0.19"/>
    <n v="1.2921081996612571"/>
    <n v="1.1021081996612572"/>
  </r>
  <r>
    <x v="107"/>
    <n v="0.18"/>
    <n v="1.1215948963317457"/>
    <n v="0.94159489633174576"/>
  </r>
  <r>
    <x v="108"/>
    <n v="0.19"/>
    <n v="0.95108585103200749"/>
    <n v="0.76108585103200754"/>
  </r>
  <r>
    <x v="109"/>
    <n v="0.11"/>
    <n v="0.7806742469579353"/>
    <n v="0.67067424695793532"/>
  </r>
  <r>
    <x v="110"/>
    <n v="0.1"/>
    <n v="0.70048274486336215"/>
    <n v="0.60048274486336217"/>
  </r>
  <r>
    <x v="111"/>
    <n v="0.11"/>
    <n v="0.53022448368751363"/>
    <n v="0.42022448368751364"/>
  </r>
  <r>
    <x v="112"/>
    <n v="0.11"/>
    <n v="0.65039900249375115"/>
    <n v="0.54039900249375117"/>
  </r>
  <r>
    <x v="113"/>
    <n v="0.12"/>
    <n v="0.95108585103200749"/>
    <n v="0.83108585103200749"/>
  </r>
  <r>
    <x v="114"/>
    <n v="0.12"/>
    <n v="0.95115288720455382"/>
    <n v="0.83115288720455383"/>
  </r>
  <r>
    <x v="115"/>
    <n v="0.16"/>
    <n v="1.2522973377206315"/>
    <n v="1.0922973377206315"/>
  </r>
  <r>
    <x v="116"/>
    <n v="0.19"/>
    <n v="1.1419309794534094"/>
    <n v="0.95193097945340943"/>
  </r>
  <r>
    <x v="117"/>
    <n v="0.18"/>
    <n v="1.2122982543641303"/>
    <n v="1.0322982543641304"/>
  </r>
  <r>
    <x v="118"/>
    <n v="0.19"/>
    <n v="0.93136640383271185"/>
    <n v="0.74136640383271191"/>
  </r>
  <r>
    <x v="119"/>
    <n v="0.19"/>
    <n v="0.64052804951086895"/>
    <n v="0.45052804951086894"/>
  </r>
  <r>
    <x v="120"/>
    <n v="0.19"/>
    <n v="0.6304830821439289"/>
    <n v="0.4404830821439288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1">
  <r>
    <x v="0"/>
    <n v="1.71"/>
    <n v="2.2105199017198984"/>
    <n v="0.1100796616837556"/>
  </r>
  <r>
    <x v="1"/>
    <n v="1.65"/>
    <n v="2.060221108490512"/>
    <n v="0.20009827044030248"/>
  </r>
  <r>
    <x v="2"/>
    <n v="1.66"/>
    <n v="1.9300982994200577"/>
    <n v="0.56051949327307993"/>
  </r>
  <r>
    <x v="3"/>
    <n v="1.61"/>
    <n v="1.7700088486874099"/>
    <n v="0.50051990171989846"/>
  </r>
  <r>
    <x v="4"/>
    <n v="1.25"/>
    <n v="1.6300009837679097"/>
    <n v="0.41022110849051208"/>
  </r>
  <r>
    <x v="5"/>
    <n v="1.21"/>
    <n v="1.6200039346842443"/>
    <n v="0.27009829942005781"/>
  </r>
  <r>
    <x v="6"/>
    <n v="1.19"/>
    <n v="1.570003936620501"/>
    <n v="0.16000884868740983"/>
  </r>
  <r>
    <x v="7"/>
    <n v="1.19"/>
    <n v="1.3500246913579872"/>
    <n v="0.38000098376790969"/>
  </r>
  <r>
    <x v="8"/>
    <n v="1.1499999999999999"/>
    <n v="1.3300355696078014"/>
    <n v="0.41000393468424434"/>
  </r>
  <r>
    <x v="9"/>
    <n v="1.1499999999999999"/>
    <n v="1.2500088941594933"/>
    <n v="0.38000393662050103"/>
  </r>
  <r>
    <x v="10"/>
    <n v="1.0900000000000001"/>
    <n v="1.2100009882400009"/>
    <n v="0.16002469135798725"/>
  </r>
  <r>
    <x v="11"/>
    <n v="0.94"/>
    <n v="1.1700009886307594"/>
    <n v="0.18003556960780154"/>
  </r>
  <r>
    <x v="12"/>
    <n v="0.92"/>
    <n v="1.1900039545229335"/>
    <n v="0.10000889415949343"/>
  </r>
  <r>
    <x v="13"/>
    <n v="0.97"/>
    <n v="1.1300039568701514"/>
    <n v="0.12000098824000083"/>
  </r>
  <r>
    <x v="14"/>
    <n v="0.96"/>
    <n v="0.9400000000000297"/>
    <n v="0.23000098863075946"/>
  </r>
  <r>
    <x v="15"/>
    <n v="0.94"/>
    <n v="1.0200247720966837"/>
    <n v="0.27000395452293346"/>
  </r>
  <r>
    <x v="16"/>
    <n v="0.95"/>
    <n v="1.1300633851638375"/>
    <n v="0.16000395687015145"/>
  </r>
  <r>
    <x v="17"/>
    <n v="0.91"/>
    <n v="1.1000485340729504"/>
    <n v="-1.9999999999970264E-2"/>
  </r>
  <r>
    <x v="18"/>
    <n v="0.9"/>
    <n v="1.1000634040023938"/>
    <n v="8.0024772096683794E-2"/>
  </r>
  <r>
    <x v="19"/>
    <n v="0.94"/>
    <n v="1.1300802377414376"/>
    <n v="0.18006338516383757"/>
  </r>
  <r>
    <x v="20"/>
    <n v="0.95"/>
    <n v="1.1100990982063408"/>
    <n v="0.19004853407295041"/>
  </r>
  <r>
    <x v="21"/>
    <n v="0.96"/>
    <n v="1.0800802775025042"/>
    <n v="0.20006340400239375"/>
  </r>
  <r>
    <x v="22"/>
    <n v="1.04"/>
    <n v="1.0800485436892826"/>
    <n v="0.19008023774143767"/>
  </r>
  <r>
    <x v="23"/>
    <n v="1.29"/>
    <n v="1.0700356612184159"/>
    <n v="0.16009909820634083"/>
  </r>
  <r>
    <x v="24"/>
    <n v="1.36"/>
    <n v="1.2602228605388177"/>
    <n v="0.12008027750250427"/>
  </r>
  <r>
    <x v="25"/>
    <n v="1.5"/>
    <n v="1.6208323436263328"/>
    <n v="4.0048543689282567E-2"/>
  </r>
  <r>
    <x v="26"/>
    <n v="1.68"/>
    <n v="1.9912093987559887"/>
    <n v="-0.21996433878158417"/>
  </r>
  <r>
    <x v="27"/>
    <n v="1.79"/>
    <n v="2.041140489344917"/>
    <n v="-9.9777139461182385E-2"/>
  </r>
  <r>
    <x v="28"/>
    <n v="2.11"/>
    <n v="2.0206660098522455"/>
    <n v="0.12083234362633277"/>
  </r>
  <r>
    <x v="29"/>
    <n v="2.2200000000000002"/>
    <n v="2.1405202596380901"/>
    <n v="0.31120939875598874"/>
  </r>
  <r>
    <x v="30"/>
    <n v="2.37"/>
    <n v="2.3106641123882721"/>
    <n v="0.25114048934491695"/>
  </r>
  <r>
    <x v="31"/>
    <n v="2.58"/>
    <n v="2.5304318871805176"/>
    <n v="-8.9333990147754339E-2"/>
  </r>
  <r>
    <x v="32"/>
    <n v="2.8"/>
    <n v="2.780766973195048"/>
    <n v="-7.9479740361910078E-2"/>
  </r>
  <r>
    <x v="33"/>
    <n v="2.84"/>
    <n v="2.9909387515873131"/>
    <n v="-5.9335887611728033E-2"/>
  </r>
  <r>
    <x v="34"/>
    <n v="2.9"/>
    <n v="3.120710664847004"/>
    <n v="-4.9568112819482479E-2"/>
  </r>
  <r>
    <x v="35"/>
    <n v="3.04"/>
    <n v="3.3808180933852849"/>
    <n v="-1.9233026804951869E-2"/>
  </r>
  <r>
    <x v="36"/>
    <n v="3.29"/>
    <n v="3.4408751458576914"/>
    <n v="0.15093875158731329"/>
  </r>
  <r>
    <x v="37"/>
    <n v="3.52"/>
    <n v="3.4407084548104594"/>
    <n v="0.22071066484700408"/>
  </r>
  <r>
    <x v="38"/>
    <n v="3.49"/>
    <n v="3.4003144409937347"/>
    <n v="0.3408180933852849"/>
  </r>
  <r>
    <x v="39"/>
    <n v="3.79"/>
    <n v="3.7705576532093721"/>
    <n v="0.15087514585769135"/>
  </r>
  <r>
    <x v="40"/>
    <n v="3.97"/>
    <n v="4.0406530139104113"/>
    <n v="-7.9291545189540624E-2"/>
  </r>
  <r>
    <x v="41"/>
    <n v="3.97"/>
    <n v="4.0908696492415686"/>
    <n v="-8.9685559006265514E-2"/>
  </r>
  <r>
    <x v="42"/>
    <n v="4.34"/>
    <n v="4.4711137874553941"/>
    <n v="-1.9442346790627951E-2"/>
  </r>
  <r>
    <x v="43"/>
    <n v="4.54"/>
    <n v="4.6310474175242922"/>
    <n v="7.0653013910411122E-2"/>
  </r>
  <r>
    <x v="44"/>
    <n v="4.63"/>
    <n v="4.6912465134173464"/>
    <n v="0.1208696492415684"/>
  </r>
  <r>
    <x v="45"/>
    <n v="4.72"/>
    <n v="4.6001619704810315"/>
    <n v="0.13111378745539426"/>
  </r>
  <r>
    <x v="46"/>
    <n v="4.84"/>
    <n v="4.8402152286206368"/>
    <n v="9.1047417524292129E-2"/>
  </r>
  <r>
    <x v="47"/>
    <n v="4.92"/>
    <n v="4.9502446717002435"/>
    <n v="6.1246513417346549E-2"/>
  </r>
  <r>
    <x v="48"/>
    <n v="5.08"/>
    <n v="5.0803093964859158"/>
    <n v="-0.11983802951896827"/>
  </r>
  <r>
    <x v="49"/>
    <n v="5.09"/>
    <n v="5.180275658145761"/>
    <n v="2.1522862063694248E-4"/>
  </r>
  <r>
    <x v="50"/>
    <n v="4.93"/>
    <n v="5.4205956919558096"/>
    <n v="3.0244671700243586E-2"/>
  </r>
  <r>
    <x v="51"/>
    <n v="5.05"/>
    <n v="5.4603435477730722"/>
    <n v="3.093964859157694E-4"/>
  </r>
  <r>
    <x v="52"/>
    <n v="5.07"/>
    <n v="5.2500609001808751"/>
    <n v="9.0275658145761106E-2"/>
  </r>
  <r>
    <x v="53"/>
    <n v="4.97"/>
    <n v="5.2302144286667129"/>
    <n v="0.49059569195580988"/>
  </r>
  <r>
    <x v="54"/>
    <n v="5.1100000000000003"/>
    <n v="5.1900466444549043"/>
    <n v="0.41034354777307236"/>
  </r>
  <r>
    <x v="55"/>
    <n v="5.16"/>
    <n v="5.2300609117731378"/>
    <n v="0.18006090018087484"/>
  </r>
  <r>
    <x v="56"/>
    <n v="5.08"/>
    <n v="5.1700952653139121"/>
    <n v="0.26021442866671318"/>
  </r>
  <r>
    <x v="57"/>
    <n v="5.01"/>
    <n v="5.1900152221483475"/>
    <n v="8.0046644454903948E-2"/>
  </r>
  <r>
    <x v="58"/>
    <n v="4.87"/>
    <n v="5.1599999999999646"/>
    <n v="7.0060911773137668E-2"/>
  </r>
  <r>
    <x v="59"/>
    <n v="4.74"/>
    <n v="5.1200038066234521"/>
    <n v="9.0095265313911987E-2"/>
  </r>
  <r>
    <x v="60"/>
    <n v="4.96"/>
    <n v="5.1300342824492917"/>
    <n v="0.18001522214834775"/>
  </r>
  <r>
    <x v="61"/>
    <n v="4.32"/>
    <n v="5.0901153809478794"/>
    <n v="0.28999999999996451"/>
  </r>
  <r>
    <x v="62"/>
    <n v="3.99"/>
    <n v="5.1604210425816754"/>
    <n v="0.3800038066234519"/>
  </r>
  <r>
    <x v="63"/>
    <n v="4"/>
    <n v="5.1200609756097082"/>
    <n v="0.17003428244929175"/>
  </r>
  <r>
    <x v="64"/>
    <n v="3.35"/>
    <n v="4.7805070935582172"/>
    <n v="0.77011538094787912"/>
  </r>
  <r>
    <x v="65"/>
    <n v="3.07"/>
    <n v="4.4104240792383731"/>
    <n v="1.1704210425816752"/>
  </r>
  <r>
    <x v="66"/>
    <n v="2.82"/>
    <n v="4.3202461538461412"/>
    <n v="1.1200609756097082"/>
  </r>
  <r>
    <x v="67"/>
    <n v="2.17"/>
    <n v="3.8105118529269122"/>
    <n v="1.4305070935582171"/>
  </r>
  <r>
    <x v="68"/>
    <n v="1.28"/>
    <n v="3.610707286310344"/>
    <n v="1.3404240792383733"/>
  </r>
  <r>
    <x v="69"/>
    <n v="1.31"/>
    <n v="2.8600038902937275"/>
    <n v="1.5002461538461414"/>
  </r>
  <r>
    <x v="70"/>
    <n v="1.76"/>
    <n v="2.0300479592834764"/>
    <n v="1.6405118529269123"/>
  </r>
  <r>
    <x v="71"/>
    <n v="1.89"/>
    <n v="1.7405223143758919"/>
    <n v="2.3307072863103437"/>
  </r>
  <r>
    <x v="72"/>
    <n v="1.66"/>
    <n v="1.850719573586046"/>
    <n v="1.5500038902937274"/>
  </r>
  <r>
    <x v="73"/>
    <n v="1.75"/>
    <n v="1.9600982704403025"/>
    <n v="0.27004795928347636"/>
  </r>
  <r>
    <x v="74"/>
    <n v="1.1499999999999999"/>
    <n v="2.4908833055255819"/>
    <n v="-0.14947768562410801"/>
  </r>
  <r>
    <x v="75"/>
    <n v="0.69"/>
    <n v="2.3010072791658676"/>
    <n v="0.19071957358604608"/>
  </r>
  <r>
    <x v="76"/>
    <n v="0.19"/>
    <n v="2.190475675675696"/>
    <n v="0.21009827044030249"/>
  </r>
  <r>
    <x v="77"/>
    <n v="0.03"/>
    <n v="2.132373702422119"/>
    <n v="1.340883305525582"/>
  </r>
  <r>
    <x v="78"/>
    <n v="0.13"/>
    <n v="1.7728960174794306"/>
    <n v="1.6110072791658676"/>
  </r>
  <r>
    <x v="79"/>
    <n v="0.3"/>
    <n v="1.2930192633995974"/>
    <n v="2.0004756756756961"/>
  </r>
  <r>
    <x v="80"/>
    <n v="0.22"/>
    <n v="0.49052884134761499"/>
    <n v="2.1023737024221192"/>
  </r>
  <r>
    <x v="81"/>
    <n v="0.16"/>
    <n v="0.47028862478768474"/>
    <n v="1.6428960174794307"/>
  </r>
  <r>
    <x v="82"/>
    <n v="0.18"/>
    <n v="0.62025523429705132"/>
    <n v="0.99301926339959734"/>
  </r>
  <r>
    <x v="83"/>
    <n v="0.18"/>
    <n v="0.64044003192980092"/>
    <n v="0.27052884134761501"/>
  </r>
  <r>
    <x v="84"/>
    <n v="0.18"/>
    <n v="0.54036042332263889"/>
    <n v="0.31028862478768471"/>
  </r>
  <r>
    <x v="85"/>
    <n v="0.17"/>
    <n v="0.42014374126562171"/>
    <n v="0.44025523429705132"/>
  </r>
  <r>
    <x v="86"/>
    <n v="0.12"/>
    <n v="0.44016869634653233"/>
    <n v="0.46044003192980093"/>
  </r>
  <r>
    <x v="87"/>
    <n v="7.0000000000000007E-2"/>
    <n v="0.380099820323343"/>
    <n v="0.3603604233226389"/>
  </r>
  <r>
    <x v="88"/>
    <n v="0.05"/>
    <n v="0.37009983028843951"/>
    <n v="0.25014374126562167"/>
  </r>
  <r>
    <x v="89"/>
    <n v="0.05"/>
    <n v="0.300080902916533"/>
    <n v="0.32016869634653233"/>
  </r>
  <r>
    <x v="90"/>
    <n v="0.06"/>
    <n v="0.25008094333971442"/>
    <n v="0.31009982032334299"/>
  </r>
  <r>
    <x v="91"/>
    <n v="0.11"/>
    <n v="0.25009995002498453"/>
    <n v="0.32009983028843952"/>
  </r>
  <r>
    <x v="92"/>
    <n v="0.15"/>
    <n v="0.29014392803603517"/>
    <n v="0.25008090291653301"/>
  </r>
  <r>
    <x v="93"/>
    <n v="0.16"/>
    <n v="0.24008095142915575"/>
    <n v="0.19008094333971443"/>
  </r>
  <r>
    <x v="94"/>
    <n v="0.16"/>
    <n v="0.25004894615927586"/>
    <n v="0.14009995002498454"/>
  </r>
  <r>
    <x v="95"/>
    <n v="0.12"/>
    <n v="0.31006390414369811"/>
    <n v="0.14014392803603518"/>
  </r>
  <r>
    <x v="96"/>
    <n v="0.16"/>
    <n v="0.32006389776360056"/>
    <n v="8.008095142915575E-2"/>
  </r>
  <r>
    <x v="97"/>
    <n v="0.16"/>
    <n v="0.28003594249195185"/>
    <n v="9.0048946159275861E-2"/>
  </r>
  <r>
    <x v="98"/>
    <n v="0.15"/>
    <n v="0.26004894127040767"/>
    <n v="0.19006390414369811"/>
  </r>
  <r>
    <x v="99"/>
    <n v="0.13"/>
    <n v="0.24001597444092138"/>
    <n v="0.16006389776360055"/>
  </r>
  <r>
    <x v="100"/>
    <n v="0.14000000000000001"/>
    <n v="0.22000898562297699"/>
    <n v="0.12003594249195185"/>
  </r>
  <r>
    <x v="101"/>
    <n v="0.14000000000000001"/>
    <n v="0.23001597603589108"/>
    <n v="0.11004894127040768"/>
  </r>
  <r>
    <x v="102"/>
    <n v="0.15"/>
    <n v="0.23002496754218615"/>
    <n v="0.11001597444092137"/>
  </r>
  <r>
    <x v="103"/>
    <n v="0.13"/>
    <n v="0.22001597763132708"/>
    <n v="8.000898562297698E-2"/>
  </r>
  <r>
    <x v="104"/>
    <n v="0.1"/>
    <n v="0.24002496504884618"/>
    <n v="9.0015976035891065E-2"/>
  </r>
  <r>
    <x v="105"/>
    <n v="0.06"/>
    <n v="0.21000898652019373"/>
    <n v="8.0024967542186159E-2"/>
  </r>
  <r>
    <x v="106"/>
    <n v="0.04"/>
    <n v="0.21001597922702953"/>
    <n v="9.0015977631327071E-2"/>
  </r>
  <r>
    <x v="107"/>
    <n v="0.04"/>
    <n v="0.22003596403603609"/>
    <n v="0.14002496504884618"/>
  </r>
  <r>
    <x v="108"/>
    <n v="0.04"/>
    <n v="0.18003597841298458"/>
    <n v="0.15000898652019373"/>
  </r>
  <r>
    <x v="109"/>
    <n v="0.02"/>
    <n v="0.14002499000400626"/>
    <n v="0.17001597922702952"/>
  </r>
  <r>
    <x v="110"/>
    <n v="0.01"/>
    <n v="0.16003598560576648"/>
    <n v="0.18003596403603608"/>
  </r>
  <r>
    <x v="111"/>
    <n v="0.02"/>
    <n v="0.12001599360251802"/>
    <n v="0.14003597841298457"/>
  </r>
  <r>
    <x v="112"/>
    <n v="0.01"/>
    <n v="0.10001599680065087"/>
    <n v="0.12002499000400625"/>
  </r>
  <r>
    <x v="113"/>
    <n v="0.01"/>
    <n v="7.0008999100079627E-2"/>
    <n v="0.15003598560576648"/>
  </r>
  <r>
    <x v="114"/>
    <n v="0.03"/>
    <n v="8.0008998200331582E-2"/>
    <n v="0.10001599360251802"/>
  </r>
  <r>
    <x v="115"/>
    <n v="0.09"/>
    <n v="9.0015998400172492E-2"/>
    <n v="9.001599680065088E-2"/>
  </r>
  <r>
    <x v="116"/>
    <n v="0.08"/>
    <n v="9.0015998400172492E-2"/>
    <n v="6.0008999100079626E-2"/>
  </r>
  <r>
    <x v="117"/>
    <n v="0.08"/>
    <n v="0.11001599520144012"/>
    <n v="5.0008998200331584E-2"/>
  </r>
  <r>
    <x v="118"/>
    <n v="0.09"/>
    <n v="0.15000899190737993"/>
    <n v="1.5998400172495542E-5"/>
  </r>
  <r>
    <x v="119"/>
    <n v="0.09"/>
    <n v="0.20003597122302264"/>
    <n v="1.0015998400172491E-2"/>
  </r>
  <r>
    <x v="120"/>
    <n v="0.1"/>
    <n v="0.20003597122302264"/>
    <n v="3.0015995201440118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1">
  <r>
    <x v="0"/>
    <n v="1"/>
    <n v="1"/>
  </r>
  <r>
    <x v="1"/>
    <n v="1.0027777777777778"/>
    <n v="1.0138702460850113"/>
  </r>
  <r>
    <x v="2"/>
    <n v="1.0044444444444445"/>
    <n v="1.0261744966442954"/>
  </r>
  <r>
    <x v="3"/>
    <n v="1.0066666666666666"/>
    <n v="1.0392990305741985"/>
  </r>
  <r>
    <x v="4"/>
    <n v="1.0083333333333333"/>
    <n v="1.0515287099179715"/>
  </r>
  <r>
    <x v="5"/>
    <n v="1.01"/>
    <n v="1.0630872483221476"/>
  </r>
  <r>
    <x v="6"/>
    <n v="1.0144444444444445"/>
    <n v="1.0727815063385535"/>
  </r>
  <r>
    <x v="7"/>
    <n v="1.02"/>
    <n v="1.0815809097688291"/>
  </r>
  <r>
    <x v="8"/>
    <n v="1.0216666666666667"/>
    <n v="1.0897837434750186"/>
  </r>
  <r>
    <x v="9"/>
    <n v="1.0177777777777777"/>
    <n v="1.0972408650260999"/>
  </r>
  <r>
    <x v="10"/>
    <n v="1.0161111111111112"/>
    <n v="1.1050708426547353"/>
  </r>
  <r>
    <x v="11"/>
    <n v="1.0172222222222222"/>
    <n v="1.1120805369127518"/>
  </r>
  <r>
    <x v="12"/>
    <n v="1.0205555555555554"/>
    <n v="1.1234153616703952"/>
  </r>
  <r>
    <x v="13"/>
    <n v="1.0249999999999999"/>
    <n v="1.1367636092468307"/>
  </r>
  <r>
    <x v="14"/>
    <n v="1.0283333333333333"/>
    <n v="1.1533184190902313"/>
  </r>
  <r>
    <x v="15"/>
    <n v="1.0272222222222223"/>
    <n v="1.169351230425056"/>
  </r>
  <r>
    <x v="16"/>
    <n v="1.0277777777777777"/>
    <n v="1.1869500372856077"/>
  </r>
  <r>
    <x v="17"/>
    <n v="1.0305555555555554"/>
    <n v="1.2053691275167784"/>
  </r>
  <r>
    <x v="18"/>
    <n v="1.0350000000000001"/>
    <n v="1.2230425055928411"/>
  </r>
  <r>
    <x v="19"/>
    <n v="1.0372222222222223"/>
    <n v="1.241014168530947"/>
  </r>
  <r>
    <x v="20"/>
    <n v="1.0394444444444444"/>
    <n v="1.2639075316927668"/>
  </r>
  <r>
    <x v="21"/>
    <n v="1.0411111111111111"/>
    <n v="1.2862043251304995"/>
  </r>
  <r>
    <x v="22"/>
    <n v="1.0455555555555556"/>
    <n v="1.3090231170768083"/>
  </r>
  <r>
    <x v="23"/>
    <n v="1.0494444444444444"/>
    <n v="1.3336316181953767"/>
  </r>
  <r>
    <x v="24"/>
    <n v="1.0505555555555555"/>
    <n v="1.3536912751677852"/>
  </r>
  <r>
    <x v="25"/>
    <n v="1.0511111111111111"/>
    <n v="1.3686800894854587"/>
  </r>
  <r>
    <x v="26"/>
    <n v="1.0544444444444445"/>
    <n v="1.3834451901565996"/>
  </r>
  <r>
    <x v="27"/>
    <n v="1.06"/>
    <n v="1.3977628635346757"/>
  </r>
  <r>
    <x v="28"/>
    <n v="1.0649999999999999"/>
    <n v="1.4130499627143924"/>
  </r>
  <r>
    <x v="29"/>
    <n v="1.0649999999999999"/>
    <n v="1.4299030574198359"/>
  </r>
  <r>
    <x v="30"/>
    <n v="1.0644444444444443"/>
    <n v="1.4511558538404177"/>
  </r>
  <r>
    <x v="31"/>
    <n v="1.068888888888889"/>
    <n v="1.4748695003728562"/>
  </r>
  <r>
    <x v="32"/>
    <n v="1.0727777777777778"/>
    <n v="1.501193139448173"/>
  </r>
  <r>
    <x v="33"/>
    <n v="1.076111111111111"/>
    <n v="1.5199105145413871"/>
  </r>
  <r>
    <x v="34"/>
    <n v="1.0755555555555556"/>
    <n v="1.5367636092468309"/>
  </r>
  <r>
    <x v="35"/>
    <n v="1.076111111111111"/>
    <n v="1.5527218493661448"/>
  </r>
  <r>
    <x v="36"/>
    <n v="1.0827777777777778"/>
    <n v="1.5680835197613723"/>
  </r>
  <r>
    <x v="37"/>
    <n v="1.0894444444444444"/>
    <n v="1.583370618941089"/>
  </r>
  <r>
    <x v="38"/>
    <n v="1.1044444444444446"/>
    <n v="1.6029828486204327"/>
  </r>
  <r>
    <x v="39"/>
    <n v="1.106111111111111"/>
    <n v="1.6215510812826248"/>
  </r>
  <r>
    <x v="40"/>
    <n v="1.1005555555555555"/>
    <n v="1.6400447427293066"/>
  </r>
  <r>
    <x v="41"/>
    <n v="1.1005555555555555"/>
    <n v="1.6566741237882179"/>
  </r>
  <r>
    <x v="42"/>
    <n v="1.1072222222222223"/>
    <n v="1.6694258016405668"/>
  </r>
  <r>
    <x v="43"/>
    <n v="1.1077777777777778"/>
    <n v="1.6825503355704698"/>
  </r>
  <r>
    <x v="44"/>
    <n v="1.1094444444444445"/>
    <n v="1.6892617449664431"/>
  </r>
  <r>
    <x v="45"/>
    <n v="1.115"/>
    <n v="1.6919463087248321"/>
  </r>
  <r>
    <x v="46"/>
    <n v="1.1183333333333334"/>
    <n v="1.6901565995525729"/>
  </r>
  <r>
    <x v="47"/>
    <n v="1.1211111111111112"/>
    <n v="1.6829977628635346"/>
  </r>
  <r>
    <x v="48"/>
    <n v="1.1272222222222223"/>
    <n v="1.674571215510813"/>
  </r>
  <r>
    <x v="49"/>
    <n v="1.1322222222222222"/>
    <n v="1.6652498135719613"/>
  </r>
  <r>
    <x v="50"/>
    <n v="1.1266666666666667"/>
    <n v="1.6615958240119315"/>
  </r>
  <r>
    <x v="51"/>
    <n v="1.1216666666666666"/>
    <n v="1.6611483967188665"/>
  </r>
  <r>
    <x v="52"/>
    <n v="1.1222222222222222"/>
    <n v="1.6618941088739749"/>
  </r>
  <r>
    <x v="53"/>
    <n v="1.1283333333333334"/>
    <n v="1.6594332587621179"/>
  </r>
  <r>
    <x v="54"/>
    <n v="1.1302055555555557"/>
    <n v="1.6607755406413125"/>
  </r>
  <r>
    <x v="55"/>
    <n v="1.1345888888888889"/>
    <n v="1.6624161073825505"/>
  </r>
  <r>
    <x v="56"/>
    <n v="1.1404888888888889"/>
    <n v="1.6627143922445937"/>
  </r>
  <r>
    <x v="57"/>
    <n v="1.1439111111111111"/>
    <n v="1.6507829977628636"/>
  </r>
  <r>
    <x v="58"/>
    <n v="1.1486388888888888"/>
    <n v="1.6354213273676361"/>
  </r>
  <r>
    <x v="59"/>
    <n v="1.1513"/>
    <n v="1.6168530947054438"/>
  </r>
  <r>
    <x v="60"/>
    <n v="1.1533500000000001"/>
    <n v="1.5993288590604027"/>
  </r>
  <r>
    <x v="61"/>
    <n v="1.1537055555555555"/>
    <n v="1.5812080536912752"/>
  </r>
  <r>
    <x v="62"/>
    <n v="1.1585944444444445"/>
    <n v="1.5666666666666667"/>
  </r>
  <r>
    <x v="63"/>
    <n v="1.1621666666666666"/>
    <n v="1.5483221476510067"/>
  </r>
  <r>
    <x v="64"/>
    <n v="1.1713"/>
    <n v="1.5220730797912008"/>
  </r>
  <r>
    <x v="65"/>
    <n v="1.1746944444444445"/>
    <n v="1.4967934377330352"/>
  </r>
  <r>
    <x v="66"/>
    <n v="1.1788833333333335"/>
    <n v="1.4718120805369128"/>
  </r>
  <r>
    <x v="67"/>
    <n v="1.1812388888888887"/>
    <n v="1.4395227442207308"/>
  </r>
  <r>
    <x v="68"/>
    <n v="1.1857833333333334"/>
    <n v="1.4129753914988814"/>
  </r>
  <r>
    <x v="69"/>
    <n v="1.1887277777777778"/>
    <n v="1.3862788963460106"/>
  </r>
  <r>
    <x v="70"/>
    <n v="1.1955888888888888"/>
    <n v="1.3618195376584639"/>
  </r>
  <r>
    <x v="71"/>
    <n v="1.2081666666666666"/>
    <n v="1.3427293064876957"/>
  </r>
  <r>
    <x v="72"/>
    <n v="1.2171666666666667"/>
    <n v="1.3186428038777034"/>
  </r>
  <r>
    <x v="73"/>
    <n v="1.2152722222222221"/>
    <n v="1.2985831469052944"/>
  </r>
  <r>
    <x v="74"/>
    <n v="1.2159555555555557"/>
    <n v="1.2732289336316183"/>
  </r>
  <r>
    <x v="75"/>
    <n v="1.2053666666666667"/>
    <n v="1.2508575689783745"/>
  </r>
  <r>
    <x v="76"/>
    <n v="1.1837444444444445"/>
    <n v="1.2301267710663686"/>
  </r>
  <r>
    <x v="77"/>
    <n v="1.17445"/>
    <n v="1.2089485458612976"/>
  </r>
  <r>
    <x v="78"/>
    <n v="1.1775666666666667"/>
    <n v="1.1863534675615213"/>
  </r>
  <r>
    <x v="79"/>
    <n v="1.18235"/>
    <n v="1.1700969425801642"/>
  </r>
  <r>
    <x v="80"/>
    <n v="1.1808944444444445"/>
    <n v="1.1533184190902313"/>
  </r>
  <r>
    <x v="81"/>
    <n v="1.1816944444444446"/>
    <n v="1.140268456375839"/>
  </r>
  <r>
    <x v="82"/>
    <n v="1.1832055555555556"/>
    <n v="1.1351976137211037"/>
  </r>
  <r>
    <x v="83"/>
    <n v="1.1930222222222222"/>
    <n v="1.1399701715137958"/>
  </r>
  <r>
    <x v="84"/>
    <n v="1.1929222222222222"/>
    <n v="1.1486950037285608"/>
  </r>
  <r>
    <x v="85"/>
    <n v="1.1971055555555556"/>
    <n v="1.1588366890380315"/>
  </r>
  <r>
    <x v="86"/>
    <n v="1.1993500000000001"/>
    <n v="1.1634601043997019"/>
  </r>
  <r>
    <x v="87"/>
    <n v="1.2026444444444444"/>
    <n v="1.1689038031319912"/>
  </r>
  <r>
    <x v="88"/>
    <n v="1.2061833333333334"/>
    <n v="1.1734526472781508"/>
  </r>
  <r>
    <x v="89"/>
    <n v="1.2073888888888891"/>
    <n v="1.1797912005965698"/>
  </r>
  <r>
    <x v="90"/>
    <n v="1.208161111111111"/>
    <n v="1.1865026099925431"/>
  </r>
  <r>
    <x v="91"/>
    <n v="1.2077611111111111"/>
    <n v="1.1890380313199105"/>
  </r>
  <r>
    <x v="92"/>
    <n v="1.208"/>
    <n v="1.1920208799403431"/>
  </r>
  <r>
    <x v="93"/>
    <n v="1.2076277777777777"/>
    <n v="1.1948545861297539"/>
  </r>
  <r>
    <x v="94"/>
    <n v="1.2065666666666666"/>
    <n v="1.1974645786726326"/>
  </r>
  <r>
    <x v="95"/>
    <n v="1.2066999999999999"/>
    <n v="1.1965697240865028"/>
  </r>
  <r>
    <x v="96"/>
    <n v="1.2091611111111111"/>
    <n v="1.1929903057419835"/>
  </r>
  <r>
    <x v="97"/>
    <n v="1.2114555555555557"/>
    <n v="1.1857568978374347"/>
  </r>
  <r>
    <x v="98"/>
    <n v="1.2131333333333334"/>
    <n v="1.1779269202087994"/>
  </r>
  <r>
    <x v="99"/>
    <n v="1.2167777777777777"/>
    <n v="1.1699478001491423"/>
  </r>
  <r>
    <x v="100"/>
    <n v="1.2191166666666666"/>
    <n v="1.1674869500372858"/>
  </r>
  <r>
    <x v="101"/>
    <n v="1.2245222222222221"/>
    <n v="1.1643549589858315"/>
  </r>
  <r>
    <x v="102"/>
    <n v="1.2279777777777778"/>
    <n v="1.1607755406413125"/>
  </r>
  <r>
    <x v="103"/>
    <n v="1.2333777777777779"/>
    <n v="1.1565995525727069"/>
  </r>
  <r>
    <x v="104"/>
    <n v="1.2399611111111111"/>
    <n v="1.1531692766592094"/>
  </r>
  <r>
    <x v="105"/>
    <n v="1.2446111111111111"/>
    <n v="1.1536912751677852"/>
  </r>
  <r>
    <x v="106"/>
    <n v="1.2479666666666667"/>
    <n v="1.151826994780015"/>
  </r>
  <r>
    <x v="107"/>
    <n v="1.2490944444444443"/>
    <n v="1.149813571961223"/>
  </r>
  <r>
    <x v="108"/>
    <n v="1.252861111111111"/>
    <n v="1.1482475764354958"/>
  </r>
  <r>
    <x v="109"/>
    <n v="1.2570333333333332"/>
    <n v="1.1445935868754662"/>
  </r>
  <r>
    <x v="110"/>
    <n v="1.260388888888889"/>
    <n v="1.1376584638329605"/>
  </r>
  <r>
    <x v="111"/>
    <n v="1.2600222222222222"/>
    <n v="1.1303504847129009"/>
  </r>
  <r>
    <x v="112"/>
    <n v="1.2611888888888889"/>
    <n v="1.1224459358687549"/>
  </r>
  <r>
    <x v="113"/>
    <n v="1.2612944444444443"/>
    <n v="1.1165548098434004"/>
  </r>
  <r>
    <x v="114"/>
    <n v="1.2639166666666666"/>
    <n v="1.1134228187919464"/>
  </r>
  <r>
    <x v="115"/>
    <n v="1.2690722222222222"/>
    <n v="1.1137956748695006"/>
  </r>
  <r>
    <x v="116"/>
    <n v="1.2727666666666668"/>
    <n v="1.1202087994034302"/>
  </r>
  <r>
    <x v="117"/>
    <n v="1.2732055555555555"/>
    <n v="1.1289336316181953"/>
  </r>
  <r>
    <x v="118"/>
    <n v="1.2695944444444445"/>
    <n v="1.1400447427293066"/>
  </r>
  <r>
    <x v="119"/>
    <n v="1.2701"/>
    <n v="1.1499627143922446"/>
  </r>
  <r>
    <x v="120"/>
    <n v="1.2706833333333334"/>
    <n v="1.154735272184936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1">
  <r>
    <x v="0"/>
    <n v="1"/>
    <n v="1"/>
    <n v="1.73"/>
    <n v="1.71"/>
  </r>
  <r>
    <x v="1"/>
    <n v="1.0027777777777778"/>
    <n v="1.0138702460850113"/>
    <n v="1.74"/>
    <n v="1.65"/>
  </r>
  <r>
    <x v="2"/>
    <n v="1.0044444444444445"/>
    <n v="1.0261744966442954"/>
    <n v="1.75"/>
    <n v="1.66"/>
  </r>
  <r>
    <x v="3"/>
    <n v="1.0066666666666666"/>
    <n v="1.0392990305741985"/>
    <n v="1.75"/>
    <n v="1.61"/>
  </r>
  <r>
    <x v="4"/>
    <n v="1.0083333333333333"/>
    <n v="1.0515287099179715"/>
    <n v="1.34"/>
    <n v="1.25"/>
  </r>
  <r>
    <x v="5"/>
    <n v="1.01"/>
    <n v="1.0630872483221476"/>
    <n v="1.24"/>
    <n v="1.21"/>
  </r>
  <r>
    <x v="6"/>
    <n v="1.0144444444444445"/>
    <n v="1.0727815063385535"/>
    <n v="1.24"/>
    <n v="1.19"/>
  </r>
  <r>
    <x v="7"/>
    <n v="1.02"/>
    <n v="1.0815809097688291"/>
    <n v="1.26"/>
    <n v="1.19"/>
  </r>
  <r>
    <x v="8"/>
    <n v="1.0216666666666667"/>
    <n v="1.0897837434750186"/>
    <n v="1.25"/>
    <n v="1.1499999999999999"/>
  </r>
  <r>
    <x v="9"/>
    <n v="1.0177777777777777"/>
    <n v="1.0972408650260999"/>
    <n v="1.26"/>
    <n v="1.1499999999999999"/>
  </r>
  <r>
    <x v="10"/>
    <n v="1.0161111111111112"/>
    <n v="1.1050708426547353"/>
    <n v="1.26"/>
    <n v="1.0900000000000001"/>
  </r>
  <r>
    <x v="11"/>
    <n v="1.0172222222222222"/>
    <n v="1.1120805369127518"/>
    <n v="1.22"/>
    <n v="0.94"/>
  </r>
  <r>
    <x v="12"/>
    <n v="1.0205555555555554"/>
    <n v="1.1234153616703952"/>
    <n v="1.01"/>
    <n v="0.92"/>
  </r>
  <r>
    <x v="13"/>
    <n v="1.0249999999999999"/>
    <n v="1.1367636092468307"/>
    <n v="1.03"/>
    <n v="0.97"/>
  </r>
  <r>
    <x v="14"/>
    <n v="1.0283333333333333"/>
    <n v="1.1533184190902313"/>
    <n v="1.01"/>
    <n v="0.96"/>
  </r>
  <r>
    <x v="15"/>
    <n v="1.0272222222222223"/>
    <n v="1.169351230425056"/>
    <n v="1.01"/>
    <n v="0.94"/>
  </r>
  <r>
    <x v="16"/>
    <n v="1.0277777777777777"/>
    <n v="1.1869500372856077"/>
    <n v="1"/>
    <n v="0.95"/>
  </r>
  <r>
    <x v="17"/>
    <n v="1.0305555555555554"/>
    <n v="1.2053691275167784"/>
    <n v="0.98"/>
    <n v="0.91"/>
  </r>
  <r>
    <x v="18"/>
    <n v="1.0350000000000001"/>
    <n v="1.2230425055928411"/>
    <n v="1"/>
    <n v="0.9"/>
  </r>
  <r>
    <x v="19"/>
    <n v="1.0372222222222223"/>
    <n v="1.241014168530947"/>
    <n v="1.01"/>
    <n v="0.94"/>
  </r>
  <r>
    <x v="20"/>
    <n v="1.0394444444444444"/>
    <n v="1.2639075316927668"/>
    <n v="1"/>
    <n v="0.95"/>
  </r>
  <r>
    <x v="21"/>
    <n v="1.0411111111111111"/>
    <n v="1.2862043251304995"/>
    <n v="1"/>
    <n v="0.96"/>
  </r>
  <r>
    <x v="22"/>
    <n v="1.0455555555555556"/>
    <n v="1.3090231170768083"/>
    <n v="1"/>
    <n v="1.04"/>
  </r>
  <r>
    <x v="23"/>
    <n v="1.0494444444444444"/>
    <n v="1.3336316181953767"/>
    <n v="1.03"/>
    <n v="1.29"/>
  </r>
  <r>
    <x v="24"/>
    <n v="1.0505555555555555"/>
    <n v="1.3536912751677852"/>
    <n v="1.26"/>
    <n v="1.36"/>
  </r>
  <r>
    <x v="25"/>
    <n v="1.0511111111111111"/>
    <n v="1.3686800894854587"/>
    <n v="1.43"/>
    <n v="1.5"/>
  </r>
  <r>
    <x v="26"/>
    <n v="1.0544444444444445"/>
    <n v="1.3834451901565996"/>
    <n v="1.61"/>
    <n v="1.68"/>
  </r>
  <r>
    <x v="27"/>
    <n v="1.06"/>
    <n v="1.3977628635346757"/>
    <n v="1.76"/>
    <n v="1.79"/>
  </r>
  <r>
    <x v="28"/>
    <n v="1.0649999999999999"/>
    <n v="1.4130499627143924"/>
    <n v="1.93"/>
    <n v="2.11"/>
  </r>
  <r>
    <x v="29"/>
    <n v="1.0649999999999999"/>
    <n v="1.4299030574198359"/>
    <n v="2.16"/>
    <n v="2.2200000000000002"/>
  </r>
  <r>
    <x v="30"/>
    <n v="1.0644444444444443"/>
    <n v="1.4511558538404177"/>
    <n v="2.2799999999999998"/>
    <n v="2.37"/>
  </r>
  <r>
    <x v="31"/>
    <n v="1.068888888888889"/>
    <n v="1.4748695003728562"/>
    <n v="2.5"/>
    <n v="2.58"/>
  </r>
  <r>
    <x v="32"/>
    <n v="1.0727777777777778"/>
    <n v="1.501193139448173"/>
    <n v="2.63"/>
    <n v="2.8"/>
  </r>
  <r>
    <x v="33"/>
    <n v="1.076111111111111"/>
    <n v="1.5199105145413871"/>
    <n v="2.79"/>
    <n v="2.84"/>
  </r>
  <r>
    <x v="34"/>
    <n v="1.0755555555555556"/>
    <n v="1.5367636092468309"/>
    <n v="3"/>
    <n v="2.9"/>
  </r>
  <r>
    <x v="35"/>
    <n v="1.076111111111111"/>
    <n v="1.5527218493661448"/>
    <n v="3.04"/>
    <n v="3.04"/>
  </r>
  <r>
    <x v="36"/>
    <n v="1.0827777777777778"/>
    <n v="1.5680835197613723"/>
    <n v="3.26"/>
    <n v="3.29"/>
  </r>
  <r>
    <x v="37"/>
    <n v="1.0894444444444444"/>
    <n v="1.583370618941089"/>
    <n v="3.5"/>
    <n v="3.52"/>
  </r>
  <r>
    <x v="38"/>
    <n v="1.1044444444444446"/>
    <n v="1.6029828486204327"/>
    <n v="3.62"/>
    <n v="3.49"/>
  </r>
  <r>
    <x v="39"/>
    <n v="1.106111111111111"/>
    <n v="1.6215510812826248"/>
    <n v="3.78"/>
    <n v="3.79"/>
  </r>
  <r>
    <x v="40"/>
    <n v="1.1005555555555555"/>
    <n v="1.6400447427293066"/>
    <n v="4"/>
    <n v="3.97"/>
  </r>
  <r>
    <x v="41"/>
    <n v="1.1005555555555555"/>
    <n v="1.6566741237882179"/>
    <n v="4.16"/>
    <n v="3.97"/>
  </r>
  <r>
    <x v="42"/>
    <n v="1.1072222222222223"/>
    <n v="1.6694258016405668"/>
    <n v="4.29"/>
    <n v="4.34"/>
  </r>
  <r>
    <x v="43"/>
    <n v="1.1077777777777778"/>
    <n v="1.6825503355704698"/>
    <n v="4.49"/>
    <n v="4.54"/>
  </r>
  <r>
    <x v="44"/>
    <n v="1.1094444444444445"/>
    <n v="1.6892617449664431"/>
    <n v="4.59"/>
    <n v="4.63"/>
  </r>
  <r>
    <x v="45"/>
    <n v="1.115"/>
    <n v="1.6919463087248321"/>
    <n v="4.79"/>
    <n v="4.72"/>
  </r>
  <r>
    <x v="46"/>
    <n v="1.1183333333333334"/>
    <n v="1.6901565995525729"/>
    <n v="4.9400000000000004"/>
    <n v="4.84"/>
  </r>
  <r>
    <x v="47"/>
    <n v="1.1211111111111112"/>
    <n v="1.6829977628635346"/>
    <n v="4.99"/>
    <n v="4.92"/>
  </r>
  <r>
    <x v="48"/>
    <n v="1.1272222222222223"/>
    <n v="1.674571215510813"/>
    <n v="5.24"/>
    <n v="5.08"/>
  </r>
  <r>
    <x v="49"/>
    <n v="1.1322222222222222"/>
    <n v="1.6652498135719613"/>
    <n v="5.25"/>
    <n v="5.09"/>
  </r>
  <r>
    <x v="50"/>
    <n v="1.1266666666666667"/>
    <n v="1.6615958240119315"/>
    <n v="5.25"/>
    <n v="4.93"/>
  </r>
  <r>
    <x v="51"/>
    <n v="1.1216666666666666"/>
    <n v="1.6611483967188665"/>
    <n v="5.25"/>
    <n v="5.05"/>
  </r>
  <r>
    <x v="52"/>
    <n v="1.1222222222222222"/>
    <n v="1.6618941088739749"/>
    <n v="5.25"/>
    <n v="5.07"/>
  </r>
  <r>
    <x v="53"/>
    <n v="1.1283333333333334"/>
    <n v="1.6594332587621179"/>
    <n v="5.24"/>
    <n v="4.97"/>
  </r>
  <r>
    <x v="54"/>
    <n v="1.1302055555555557"/>
    <n v="1.6607755406413125"/>
    <n v="5.25"/>
    <n v="5.1100000000000003"/>
  </r>
  <r>
    <x v="55"/>
    <n v="1.1345888888888889"/>
    <n v="1.6624161073825505"/>
    <n v="5.26"/>
    <n v="5.16"/>
  </r>
  <r>
    <x v="56"/>
    <n v="1.1404888888888889"/>
    <n v="1.6627143922445937"/>
    <n v="5.26"/>
    <n v="5.08"/>
  </r>
  <r>
    <x v="57"/>
    <n v="1.1439111111111111"/>
    <n v="1.6507829977628636"/>
    <n v="5.25"/>
    <n v="5.01"/>
  </r>
  <r>
    <x v="58"/>
    <n v="1.1486388888888888"/>
    <n v="1.6354213273676361"/>
    <n v="5.25"/>
    <n v="4.87"/>
  </r>
  <r>
    <x v="59"/>
    <n v="1.1513"/>
    <n v="1.6168530947054438"/>
    <n v="5.25"/>
    <n v="4.74"/>
  </r>
  <r>
    <x v="60"/>
    <n v="1.1533500000000001"/>
    <n v="1.5993288590604027"/>
    <n v="5.26"/>
    <n v="4.96"/>
  </r>
  <r>
    <x v="61"/>
    <n v="1.1537055555555555"/>
    <n v="1.5812080536912752"/>
    <n v="5.0199999999999996"/>
    <n v="4.32"/>
  </r>
  <r>
    <x v="62"/>
    <n v="1.1585944444444445"/>
    <n v="1.5666666666666667"/>
    <n v="4.9400000000000004"/>
    <n v="3.99"/>
  </r>
  <r>
    <x v="63"/>
    <n v="1.1621666666666666"/>
    <n v="1.5483221476510067"/>
    <n v="4.76"/>
    <n v="4"/>
  </r>
  <r>
    <x v="64"/>
    <n v="1.1713"/>
    <n v="1.5220730797912008"/>
    <n v="4.49"/>
    <n v="3.35"/>
  </r>
  <r>
    <x v="65"/>
    <n v="1.1746944444444445"/>
    <n v="1.4967934377330352"/>
    <n v="4.24"/>
    <n v="3.07"/>
  </r>
  <r>
    <x v="66"/>
    <n v="1.1788833333333335"/>
    <n v="1.4718120805369128"/>
    <n v="3.94"/>
    <n v="2.82"/>
  </r>
  <r>
    <x v="67"/>
    <n v="1.1812388888888887"/>
    <n v="1.4395227442207308"/>
    <n v="2.98"/>
    <n v="2.17"/>
  </r>
  <r>
    <x v="68"/>
    <n v="1.1857833333333334"/>
    <n v="1.4129753914988814"/>
    <n v="2.61"/>
    <n v="1.28"/>
  </r>
  <r>
    <x v="69"/>
    <n v="1.1887277777777778"/>
    <n v="1.3862788963460106"/>
    <n v="2.2799999999999998"/>
    <n v="1.31"/>
  </r>
  <r>
    <x v="70"/>
    <n v="1.1955888888888888"/>
    <n v="1.3618195376584639"/>
    <n v="1.98"/>
    <n v="1.76"/>
  </r>
  <r>
    <x v="71"/>
    <n v="1.2081666666666666"/>
    <n v="1.3427293064876957"/>
    <n v="2"/>
    <n v="1.89"/>
  </r>
  <r>
    <x v="72"/>
    <n v="1.2171666666666667"/>
    <n v="1.3186428038777034"/>
    <n v="2.0099999999999998"/>
    <n v="1.66"/>
  </r>
  <r>
    <x v="73"/>
    <n v="1.2152722222222221"/>
    <n v="1.2985831469052944"/>
    <n v="2"/>
    <n v="1.75"/>
  </r>
  <r>
    <x v="74"/>
    <n v="1.2159555555555557"/>
    <n v="1.2732289336316183"/>
    <n v="1.81"/>
    <n v="1.1499999999999999"/>
  </r>
  <r>
    <x v="75"/>
    <n v="1.2053666666666667"/>
    <n v="1.2508575689783745"/>
    <n v="0.97"/>
    <n v="0.69"/>
  </r>
  <r>
    <x v="76"/>
    <n v="1.1837444444444445"/>
    <n v="1.2301267710663686"/>
    <n v="0.39"/>
    <n v="0.19"/>
  </r>
  <r>
    <x v="77"/>
    <n v="1.17445"/>
    <n v="1.2089485458612976"/>
    <n v="0.16"/>
    <n v="0.03"/>
  </r>
  <r>
    <x v="78"/>
    <n v="1.1775666666666667"/>
    <n v="1.1863534675615213"/>
    <n v="0.15"/>
    <n v="0.13"/>
  </r>
  <r>
    <x v="79"/>
    <n v="1.18235"/>
    <n v="1.1700969425801642"/>
    <n v="0.22"/>
    <n v="0.3"/>
  </r>
  <r>
    <x v="80"/>
    <n v="1.1808944444444445"/>
    <n v="1.1533184190902313"/>
    <n v="0.18"/>
    <n v="0.22"/>
  </r>
  <r>
    <x v="81"/>
    <n v="1.1816944444444446"/>
    <n v="1.140268456375839"/>
    <n v="0.15"/>
    <n v="0.16"/>
  </r>
  <r>
    <x v="82"/>
    <n v="1.1832055555555556"/>
    <n v="1.1351976137211037"/>
    <n v="0.18"/>
    <n v="0.18"/>
  </r>
  <r>
    <x v="83"/>
    <n v="1.1930222222222222"/>
    <n v="1.1399701715137958"/>
    <n v="0.21"/>
    <n v="0.18"/>
  </r>
  <r>
    <x v="84"/>
    <n v="1.1929222222222222"/>
    <n v="1.1486950037285608"/>
    <n v="0.16"/>
    <n v="0.18"/>
  </r>
  <r>
    <x v="85"/>
    <n v="1.1971055555555556"/>
    <n v="1.1588366890380315"/>
    <n v="0.16"/>
    <n v="0.17"/>
  </r>
  <r>
    <x v="86"/>
    <n v="1.1993500000000001"/>
    <n v="1.1634601043997019"/>
    <n v="0.15"/>
    <n v="0.12"/>
  </r>
  <r>
    <x v="87"/>
    <n v="1.2026444444444444"/>
    <n v="1.1689038031319912"/>
    <n v="0.12"/>
    <n v="7.0000000000000007E-2"/>
  </r>
  <r>
    <x v="88"/>
    <n v="1.2061833333333334"/>
    <n v="1.1734526472781508"/>
    <n v="0.12"/>
    <n v="0.05"/>
  </r>
  <r>
    <x v="89"/>
    <n v="1.2073888888888891"/>
    <n v="1.1797912005965698"/>
    <n v="0.12"/>
    <n v="0.05"/>
  </r>
  <r>
    <x v="90"/>
    <n v="1.208161111111111"/>
    <n v="1.1865026099925431"/>
    <n v="0.11"/>
    <n v="0.06"/>
  </r>
  <r>
    <x v="91"/>
    <n v="1.2077611111111111"/>
    <n v="1.1890380313199105"/>
    <n v="0.13"/>
    <n v="0.11"/>
  </r>
  <r>
    <x v="92"/>
    <n v="1.208"/>
    <n v="1.1920208799403431"/>
    <n v="0.16"/>
    <n v="0.15"/>
  </r>
  <r>
    <x v="93"/>
    <n v="1.2076277777777777"/>
    <n v="1.1948545861297539"/>
    <n v="0.2"/>
    <n v="0.16"/>
  </r>
  <r>
    <x v="94"/>
    <n v="1.2065666666666666"/>
    <n v="1.1974645786726326"/>
    <n v="0.2"/>
    <n v="0.16"/>
  </r>
  <r>
    <x v="95"/>
    <n v="1.2066999999999999"/>
    <n v="1.1965697240865028"/>
    <n v="0.18"/>
    <n v="0.12"/>
  </r>
  <r>
    <x v="96"/>
    <n v="1.2091611111111111"/>
    <n v="1.1929903057419835"/>
    <n v="0.18"/>
    <n v="0.16"/>
  </r>
  <r>
    <x v="97"/>
    <n v="1.2114555555555557"/>
    <n v="1.1857568978374347"/>
    <n v="0.19"/>
    <n v="0.16"/>
  </r>
  <r>
    <x v="98"/>
    <n v="1.2131333333333334"/>
    <n v="1.1779269202087994"/>
    <n v="0.19"/>
    <n v="0.15"/>
  </r>
  <r>
    <x v="99"/>
    <n v="1.2167777777777777"/>
    <n v="1.1699478001491423"/>
    <n v="0.19"/>
    <n v="0.13"/>
  </r>
  <r>
    <x v="100"/>
    <n v="1.2191166666666666"/>
    <n v="1.1674869500372858"/>
    <n v="0.19"/>
    <n v="0.14000000000000001"/>
  </r>
  <r>
    <x v="101"/>
    <n v="1.2245222222222221"/>
    <n v="1.1643549589858315"/>
    <n v="0.18"/>
    <n v="0.14000000000000001"/>
  </r>
  <r>
    <x v="102"/>
    <n v="1.2279777777777778"/>
    <n v="1.1607755406413125"/>
    <n v="0.17"/>
    <n v="0.15"/>
  </r>
  <r>
    <x v="103"/>
    <n v="1.2333777777777779"/>
    <n v="1.1565995525727069"/>
    <n v="0.16"/>
    <n v="0.13"/>
  </r>
  <r>
    <x v="104"/>
    <n v="1.2399611111111111"/>
    <n v="1.1531692766592094"/>
    <n v="0.14000000000000001"/>
    <n v="0.1"/>
  </r>
  <r>
    <x v="105"/>
    <n v="1.2446111111111111"/>
    <n v="1.1536912751677852"/>
    <n v="0.1"/>
    <n v="0.06"/>
  </r>
  <r>
    <x v="106"/>
    <n v="1.2479666666666667"/>
    <n v="1.151826994780015"/>
    <n v="0.09"/>
    <n v="0.04"/>
  </r>
  <r>
    <x v="107"/>
    <n v="1.2490944444444443"/>
    <n v="1.149813571961223"/>
    <n v="0.09"/>
    <n v="0.04"/>
  </r>
  <r>
    <x v="108"/>
    <n v="1.252861111111111"/>
    <n v="1.1482475764354958"/>
    <n v="7.0000000000000007E-2"/>
    <n v="0.04"/>
  </r>
  <r>
    <x v="109"/>
    <n v="1.2570333333333332"/>
    <n v="1.1445935868754662"/>
    <n v="0.1"/>
    <n v="0.02"/>
  </r>
  <r>
    <x v="110"/>
    <n v="1.260388888888889"/>
    <n v="1.1376584638329605"/>
    <n v="0.08"/>
    <n v="0.01"/>
  </r>
  <r>
    <x v="111"/>
    <n v="1.2600222222222222"/>
    <n v="1.1303504847129009"/>
    <n v="7.0000000000000007E-2"/>
    <n v="0.02"/>
  </r>
  <r>
    <x v="112"/>
    <n v="1.2611888888888889"/>
    <n v="1.1224459358687549"/>
    <n v="0.08"/>
    <n v="0.01"/>
  </r>
  <r>
    <x v="113"/>
    <n v="1.2612944444444443"/>
    <n v="1.1165548098434004"/>
    <n v="7.0000000000000007E-2"/>
    <n v="0.01"/>
  </r>
  <r>
    <x v="114"/>
    <n v="1.2639166666666666"/>
    <n v="1.1134228187919464"/>
    <n v="0.08"/>
    <n v="0.03"/>
  </r>
  <r>
    <x v="115"/>
    <n v="1.2690722222222222"/>
    <n v="1.1137956748695006"/>
    <n v="0.1"/>
    <n v="0.09"/>
  </r>
  <r>
    <x v="116"/>
    <n v="1.2727666666666668"/>
    <n v="1.1202087994034302"/>
    <n v="0.13"/>
    <n v="0.08"/>
  </r>
  <r>
    <x v="117"/>
    <n v="1.2732055555555555"/>
    <n v="1.1289336316181953"/>
    <n v="0.14000000000000001"/>
    <n v="0.08"/>
  </r>
  <r>
    <x v="118"/>
    <n v="1.2695944444444445"/>
    <n v="1.1400447427293066"/>
    <n v="0.16"/>
    <n v="0.09"/>
  </r>
  <r>
    <x v="119"/>
    <n v="1.2701"/>
    <n v="1.1499627143922446"/>
    <n v="0.16"/>
    <n v="0.09"/>
  </r>
  <r>
    <x v="120"/>
    <n v="1.2706833333333334"/>
    <n v="1.1547352721849367"/>
    <n v="0.16"/>
    <n v="0.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1">
  <r>
    <x v="0"/>
    <n v="1.71"/>
    <n v="0.89"/>
    <n v="1.01"/>
    <n v="3.02"/>
    <n v="4.6900000000000004"/>
    <n v="5.07"/>
    <n v="4.55"/>
    <x v="0"/>
    <n v="0.13"/>
    <n v="0.16"/>
    <n v="0.01"/>
    <n v="0.06"/>
  </r>
  <r>
    <x v="1"/>
    <n v="1.72"/>
    <n v="0.89"/>
    <n v="1.22"/>
    <n v="3.17"/>
    <n v="5.08"/>
    <n v="5.04"/>
    <n v="4.95"/>
    <x v="1"/>
    <n v="0.17"/>
    <n v="0.17"/>
    <n v="0.02"/>
    <n v="0.1"/>
  </r>
  <r>
    <x v="2"/>
    <n v="1.78"/>
    <n v="0.96"/>
    <n v="1.64"/>
    <n v="3.38"/>
    <n v="5.31"/>
    <n v="5.0599999999999996"/>
    <n v="5.0199999999999996"/>
    <x v="2"/>
    <n v="0.33"/>
    <n v="0.22"/>
    <n v="0.1"/>
    <n v="0.15"/>
  </r>
  <r>
    <x v="3"/>
    <n v="2.09"/>
    <n v="1.07"/>
    <n v="2.0699999999999998"/>
    <n v="3.51"/>
    <n v="5.26"/>
    <n v="4.9000000000000004"/>
    <n v="4.97"/>
    <x v="3"/>
    <n v="0.54"/>
    <n v="0.32"/>
    <n v="0.2"/>
    <n v="0.21"/>
  </r>
  <r>
    <x v="4"/>
    <n v="2.88"/>
    <n v="1.3"/>
    <n v="2.64"/>
    <n v="3.76"/>
    <n v="5.17"/>
    <n v="4.58"/>
    <n v="4.8600000000000003"/>
    <x v="4"/>
    <n v="1.05"/>
    <n v="0.63"/>
    <n v="0.5"/>
    <n v="0.3"/>
  </r>
  <r>
    <x v="5"/>
    <n v="3.35"/>
    <n v="1.66"/>
    <n v="3.08"/>
    <n v="3.77"/>
    <n v="5.14"/>
    <n v="4.54"/>
    <n v="4.8600000000000003"/>
    <x v="5"/>
    <n v="1.57"/>
    <n v="1.01"/>
    <n v="0.85"/>
    <n v="0.39"/>
  </r>
  <r>
    <x v="6"/>
    <n v="4.08"/>
    <n v="2.48"/>
    <n v="3.74"/>
    <n v="3.84"/>
    <n v="5.1100000000000003"/>
    <n v="4.54"/>
    <n v="4.9000000000000004"/>
    <x v="6"/>
    <n v="2.5099999999999998"/>
    <n v="1.8"/>
    <n v="1.8"/>
    <n v="0.67"/>
  </r>
  <r>
    <x v="7"/>
    <n v="4.54"/>
    <n v="3.06"/>
    <n v="4.18"/>
    <n v="3.92"/>
    <n v="5.12"/>
    <n v="4.58"/>
    <n v="4.93"/>
    <x v="7"/>
    <n v="3.2"/>
    <n v="2.4300000000000002"/>
    <n v="2.54"/>
    <n v="1.04"/>
  </r>
  <r>
    <x v="8"/>
    <n v="4.8499999999999996"/>
    <n v="3.56"/>
    <n v="4.57"/>
    <n v="4.0599999999999996"/>
    <n v="5.15"/>
    <n v="4.6500000000000004"/>
    <n v="5"/>
    <x v="8"/>
    <n v="3.55"/>
    <n v="2.96"/>
    <n v="3.22"/>
    <n v="1.61"/>
  </r>
  <r>
    <x v="9"/>
    <n v="5.64"/>
    <n v="4.54"/>
    <n v="5.31"/>
    <n v="4.37"/>
    <n v="5.33"/>
    <n v="4.92"/>
    <n v="5.18"/>
    <x v="9"/>
    <n v="4.32"/>
    <n v="3.71"/>
    <n v="4.12"/>
    <n v="2.2999999999999998"/>
  </r>
  <r>
    <x v="10"/>
    <n v="5.64"/>
    <n v="4.54"/>
    <n v="5.31"/>
    <n v="4.37"/>
    <n v="5.2"/>
    <n v="4.84"/>
    <n v="5.09"/>
    <x v="10"/>
    <n v="4.34"/>
    <n v="3.88"/>
    <n v="4.4000000000000004"/>
    <n v="2.6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21">
  <r>
    <x v="0"/>
    <d v="1900-01-05T11:45:36"/>
    <n v="1"/>
    <n v="1.71"/>
    <n v="1"/>
  </r>
  <r>
    <x v="1"/>
    <d v="1900-01-05T06:57:36"/>
    <n v="0.96918335901386743"/>
    <n v="1.65"/>
    <n v="0.96491228070175439"/>
  </r>
  <r>
    <x v="2"/>
    <d v="1900-01-05T02:09:36"/>
    <n v="0.93836671802773497"/>
    <n v="1.66"/>
    <n v="0.9707602339181286"/>
  </r>
  <r>
    <x v="3"/>
    <d v="1900-01-05T02:38:24"/>
    <n v="0.94144838212634829"/>
    <n v="1.61"/>
    <n v="0.94152046783625742"/>
  </r>
  <r>
    <x v="4"/>
    <d v="1900-01-05T01:40:48"/>
    <n v="0.93528505392912176"/>
    <n v="1.25"/>
    <n v="0.73099415204678364"/>
  </r>
  <r>
    <x v="5"/>
    <d v="1900-01-05T01:12:00"/>
    <n v="0.93220338983050843"/>
    <n v="1.21"/>
    <n v="0.70760233918128657"/>
  </r>
  <r>
    <x v="6"/>
    <d v="1900-01-04T22:04:48"/>
    <n v="0.91217257318952227"/>
    <n v="1.19"/>
    <n v="0.69590643274853803"/>
  </r>
  <r>
    <x v="7"/>
    <d v="1900-01-04T20:09:36"/>
    <n v="0.89984591679506931"/>
    <n v="1.19"/>
    <n v="0.69590643274853803"/>
  </r>
  <r>
    <x v="8"/>
    <d v="1900-01-04T18:00:00"/>
    <n v="0.88597842835130969"/>
    <n v="1.1499999999999999"/>
    <n v="0.67251461988304084"/>
  </r>
  <r>
    <x v="9"/>
    <d v="1900-01-04T19:26:24"/>
    <n v="0.89522342064714933"/>
    <n v="1.1499999999999999"/>
    <n v="0.67251461988304084"/>
  </r>
  <r>
    <x v="10"/>
    <d v="1900-01-04T11:31:12"/>
    <n v="0.84437596302003082"/>
    <n v="1.0900000000000001"/>
    <n v="0.63742690058479534"/>
  </r>
  <r>
    <x v="11"/>
    <d v="1900-01-04T05:31:12"/>
    <n v="0.80585516178736527"/>
    <n v="0.94"/>
    <n v="0.54970760233918126"/>
  </r>
  <r>
    <x v="12"/>
    <d v="1900-01-04T15:07:12"/>
    <n v="0.86748844375963019"/>
    <n v="0.92"/>
    <n v="0.53801169590643283"/>
  </r>
  <r>
    <x v="13"/>
    <d v="1900-01-05T06:14:24"/>
    <n v="0.96456086286594755"/>
    <n v="0.97"/>
    <n v="0.56725146198830412"/>
  </r>
  <r>
    <x v="14"/>
    <d v="1900-01-05T03:36:00"/>
    <n v="0.94761171032357472"/>
    <n v="0.96"/>
    <n v="0.56140350877192979"/>
  </r>
  <r>
    <x v="15"/>
    <d v="1900-01-04T22:48:00"/>
    <n v="0.91679506933744226"/>
    <n v="0.94"/>
    <n v="0.54970760233918126"/>
  </r>
  <r>
    <x v="16"/>
    <d v="1900-01-04T22:19:12"/>
    <n v="0.91371340523882894"/>
    <n v="0.95"/>
    <n v="0.55555555555555558"/>
  </r>
  <r>
    <x v="17"/>
    <d v="1900-01-04T21:07:12"/>
    <n v="0.90600924499229585"/>
    <n v="0.91"/>
    <n v="0.53216374269005851"/>
  </r>
  <r>
    <x v="18"/>
    <d v="1900-01-04T17:45:36"/>
    <n v="0.88443759630200314"/>
    <n v="0.9"/>
    <n v="0.52631578947368418"/>
  </r>
  <r>
    <x v="19"/>
    <d v="1900-01-04T15:21:36"/>
    <n v="0.86902927580893674"/>
    <n v="0.94"/>
    <n v="0.54970760233918126"/>
  </r>
  <r>
    <x v="20"/>
    <d v="1900-01-04T10:48:00"/>
    <n v="0.83975346687211094"/>
    <n v="0.95"/>
    <n v="0.55555555555555558"/>
  </r>
  <r>
    <x v="21"/>
    <d v="1900-01-04T19:55:12"/>
    <n v="0.89830508474576265"/>
    <n v="0.96"/>
    <n v="0.56140350877192979"/>
  </r>
  <r>
    <x v="22"/>
    <d v="1900-01-05T06:28:48"/>
    <n v="0.96610169491525411"/>
    <n v="1.04"/>
    <n v="0.60818713450292405"/>
  </r>
  <r>
    <x v="23"/>
    <d v="1900-01-05T06:57:36"/>
    <n v="0.96918335901386743"/>
    <n v="1.29"/>
    <n v="0.75438596491228072"/>
  </r>
  <r>
    <x v="24"/>
    <d v="1900-01-05T01:26:24"/>
    <n v="0.93374422187981498"/>
    <n v="1.36"/>
    <n v="0.79532163742690065"/>
  </r>
  <r>
    <x v="25"/>
    <d v="1900-01-04T20:52:48"/>
    <n v="0.90446841294298919"/>
    <n v="1.5"/>
    <n v="0.87719298245614041"/>
  </r>
  <r>
    <x v="26"/>
    <d v="1900-01-04T18:00:00"/>
    <n v="0.88597842835130969"/>
    <n v="1.68"/>
    <n v="0.98245614035087714"/>
  </r>
  <r>
    <x v="27"/>
    <d v="1900-01-04T17:16:48"/>
    <n v="0.88135593220338981"/>
    <n v="1.79"/>
    <n v="1.0467836257309941"/>
  </r>
  <r>
    <x v="28"/>
    <d v="1900-01-04T17:31:12"/>
    <n v="0.88289676425269648"/>
    <n v="2.11"/>
    <n v="1.2339181286549707"/>
  </r>
  <r>
    <x v="29"/>
    <d v="1900-01-04T18:00:00"/>
    <n v="0.88597842835130969"/>
    <n v="2.2200000000000002"/>
    <n v="1.2982456140350878"/>
  </r>
  <r>
    <x v="30"/>
    <d v="1900-01-04T17:02:24"/>
    <n v="0.87981510015408315"/>
    <n v="2.37"/>
    <n v="1.3859649122807018"/>
  </r>
  <r>
    <x v="31"/>
    <d v="1900-01-04T15:07:12"/>
    <n v="0.86748844375963019"/>
    <n v="2.58"/>
    <n v="1.5087719298245614"/>
  </r>
  <r>
    <x v="32"/>
    <d v="1900-01-04T22:19:12"/>
    <n v="0.91371340523882894"/>
    <n v="2.8"/>
    <n v="1.6374269005847952"/>
  </r>
  <r>
    <x v="33"/>
    <d v="1900-01-04T20:38:24"/>
    <n v="0.90292758089368264"/>
    <n v="2.84"/>
    <n v="1.6608187134502923"/>
  </r>
  <r>
    <x v="34"/>
    <d v="1900-01-04T17:16:48"/>
    <n v="0.88135593220338981"/>
    <n v="2.9"/>
    <n v="1.695906432748538"/>
  </r>
  <r>
    <x v="35"/>
    <d v="1900-01-04T13:55:12"/>
    <n v="0.8597842835130971"/>
    <n v="3.04"/>
    <n v="1.7777777777777779"/>
  </r>
  <r>
    <x v="36"/>
    <d v="1900-01-04T16:48:00"/>
    <n v="0.8782742681047766"/>
    <n v="3.29"/>
    <n v="1.9239766081871346"/>
  </r>
  <r>
    <x v="37"/>
    <d v="1900-01-04T19:40:48"/>
    <n v="0.8967642526964561"/>
    <n v="3.52"/>
    <n v="2.0584795321637426"/>
  </r>
  <r>
    <x v="38"/>
    <d v="1900-01-04T18:28:48"/>
    <n v="0.8890600924499229"/>
    <n v="3.49"/>
    <n v="2.0409356725146202"/>
  </r>
  <r>
    <x v="39"/>
    <d v="1900-01-05T01:40:48"/>
    <n v="0.93528505392912176"/>
    <n v="3.79"/>
    <n v="2.2163742690058479"/>
  </r>
  <r>
    <x v="40"/>
    <d v="1900-01-05T07:55:12"/>
    <n v="0.97534668721109397"/>
    <n v="3.97"/>
    <n v="2.3216374269005851"/>
  </r>
  <r>
    <x v="41"/>
    <d v="1900-01-05T06:28:48"/>
    <n v="0.96610169491525411"/>
    <n v="3.97"/>
    <n v="2.3216374269005851"/>
  </r>
  <r>
    <x v="42"/>
    <d v="1900-01-05T03:36:00"/>
    <n v="0.94761171032357472"/>
    <n v="4.34"/>
    <n v="2.5380116959064325"/>
  </r>
  <r>
    <x v="43"/>
    <d v="1900-01-05T06:00:00"/>
    <n v="0.963020030816641"/>
    <n v="4.54"/>
    <n v="2.6549707602339181"/>
  </r>
  <r>
    <x v="44"/>
    <d v="1900-01-05T07:40:48"/>
    <n v="0.97380585516178741"/>
    <n v="4.63"/>
    <n v="2.7076023391812867"/>
  </r>
  <r>
    <x v="45"/>
    <d v="1900-01-05T12:14:24"/>
    <n v="1.0030816640986131"/>
    <n v="4.72"/>
    <n v="2.7602339181286548"/>
  </r>
  <r>
    <x v="46"/>
    <d v="1900-01-05T14:24:00"/>
    <n v="1.0169491525423728"/>
    <n v="4.84"/>
    <n v="2.8304093567251463"/>
  </r>
  <r>
    <x v="47"/>
    <d v="1900-01-05T16:19:12"/>
    <n v="1.0292758089368259"/>
    <n v="4.92"/>
    <n v="2.8771929824561404"/>
  </r>
  <r>
    <x v="48"/>
    <d v="1900-01-05T18:14:24"/>
    <n v="1.0416024653312788"/>
    <n v="5.08"/>
    <n v="2.9707602339181287"/>
  </r>
  <r>
    <x v="49"/>
    <d v="1900-01-05T12:28:48"/>
    <n v="1.0046224961479198"/>
    <n v="5.09"/>
    <n v="2.9766081871345027"/>
  </r>
  <r>
    <x v="50"/>
    <d v="1900-01-05T09:36:00"/>
    <n v="0.98613251155624038"/>
    <n v="4.93"/>
    <n v="2.8830409356725144"/>
  </r>
  <r>
    <x v="51"/>
    <d v="1900-01-05T08:38:24"/>
    <n v="0.97996918335901384"/>
    <n v="5.05"/>
    <n v="2.9532163742690059"/>
  </r>
  <r>
    <x v="52"/>
    <d v="1900-01-05T05:45:36"/>
    <n v="0.96147919876733434"/>
    <n v="5.07"/>
    <n v="2.9649122807017547"/>
  </r>
  <r>
    <x v="53"/>
    <d v="1900-01-05T03:21:36"/>
    <n v="0.94607087827426806"/>
    <n v="4.97"/>
    <n v="2.9064327485380117"/>
  </r>
  <r>
    <x v="54"/>
    <d v="1900-01-05T05:16:48"/>
    <n v="0.95839753466872102"/>
    <n v="5.1100000000000003"/>
    <n v="2.9883040935672516"/>
  </r>
  <r>
    <x v="55"/>
    <d v="1900-01-05T06:57:36"/>
    <n v="0.96918335901386743"/>
    <n v="5.16"/>
    <n v="3.0175438596491229"/>
  </r>
  <r>
    <x v="56"/>
    <d v="1900-01-05T03:50:24"/>
    <n v="0.94915254237288138"/>
    <n v="5.08"/>
    <n v="2.9707602339181287"/>
  </r>
  <r>
    <x v="57"/>
    <d v="1900-01-05T04:19:12"/>
    <n v="0.95223420647149448"/>
    <n v="5.01"/>
    <n v="2.9298245614035086"/>
  </r>
  <r>
    <x v="58"/>
    <d v="1900-01-05T06:14:24"/>
    <n v="0.96456086286594755"/>
    <n v="4.87"/>
    <n v="2.8479532163742691"/>
  </r>
  <r>
    <x v="59"/>
    <d v="1900-01-05T15:50:24"/>
    <n v="1.0261941448382126"/>
    <n v="4.74"/>
    <n v="2.7719298245614037"/>
  </r>
  <r>
    <x v="60"/>
    <d v="1900-01-05T16:48:00"/>
    <n v="1.0323574730354392"/>
    <n v="4.96"/>
    <n v="2.9005847953216373"/>
  </r>
  <r>
    <x v="61"/>
    <d v="1900-01-05T13:40:48"/>
    <n v="1.0123266563944531"/>
    <n v="4.32"/>
    <n v="2.5263157894736845"/>
  </r>
  <r>
    <x v="62"/>
    <d v="1900-01-05T09:07:12"/>
    <n v="0.98305084745762705"/>
    <n v="3.99"/>
    <n v="2.3333333333333335"/>
  </r>
  <r>
    <x v="63"/>
    <d v="1900-01-05T09:07:12"/>
    <n v="0.98305084745762705"/>
    <n v="4"/>
    <n v="2.3391812865497075"/>
  </r>
  <r>
    <x v="64"/>
    <d v="1900-01-05T05:02:24"/>
    <n v="0.95685670261941447"/>
    <n v="3.35"/>
    <n v="1.9590643274853803"/>
  </r>
  <r>
    <x v="65"/>
    <d v="1900-01-05T02:24:00"/>
    <n v="0.93990755007704152"/>
    <n v="3.07"/>
    <n v="1.7953216374269005"/>
  </r>
  <r>
    <x v="66"/>
    <d v="1900-01-04T18:14:24"/>
    <n v="0.88751926040061624"/>
    <n v="2.82"/>
    <n v="1.6491228070175439"/>
  </r>
  <r>
    <x v="67"/>
    <d v="1900-01-04T22:04:48"/>
    <n v="0.91217257318952227"/>
    <n v="2.17"/>
    <n v="1.2690058479532162"/>
  </r>
  <r>
    <x v="68"/>
    <d v="1900-01-04T23:16:48"/>
    <n v="0.91987673343605536"/>
    <n v="1.28"/>
    <n v="0.7485380116959065"/>
  </r>
  <r>
    <x v="69"/>
    <d v="1900-01-04T22:04:48"/>
    <n v="0.91217257318952227"/>
    <n v="1.31"/>
    <n v="0.76608187134502925"/>
  </r>
  <r>
    <x v="70"/>
    <d v="1900-01-05T00:57:36"/>
    <n v="0.93066255778120177"/>
    <n v="1.76"/>
    <n v="1.0292397660818713"/>
  </r>
  <r>
    <x v="71"/>
    <d v="1900-01-05T07:40:48"/>
    <n v="0.97380585516178741"/>
    <n v="1.89"/>
    <n v="1.1052631578947367"/>
  </r>
  <r>
    <x v="72"/>
    <d v="1900-01-05T10:19:12"/>
    <n v="0.99075500770416014"/>
    <n v="1.66"/>
    <n v="0.9707602339181286"/>
  </r>
  <r>
    <x v="73"/>
    <d v="1900-01-05T11:31:12"/>
    <n v="0.99845916795069345"/>
    <n v="1.75"/>
    <n v="1.0233918128654971"/>
  </r>
  <r>
    <x v="74"/>
    <d v="1900-01-05T00:57:36"/>
    <n v="0.93066255778120177"/>
    <n v="1.1499999999999999"/>
    <n v="0.67251461988304084"/>
  </r>
  <r>
    <x v="75"/>
    <d v="1900-01-05T04:48:00"/>
    <n v="0.95531587057010781"/>
    <n v="0.69"/>
    <n v="0.40350877192982454"/>
  </r>
  <r>
    <x v="76"/>
    <d v="1900-01-05T02:09:36"/>
    <n v="0.93836671802773497"/>
    <n v="0.19"/>
    <n v="0.11111111111111112"/>
  </r>
  <r>
    <x v="77"/>
    <d v="1900-01-04T07:55:12"/>
    <n v="0.82126348228043144"/>
    <n v="0.03"/>
    <n v="1.7543859649122806E-2"/>
  </r>
  <r>
    <x v="78"/>
    <d v="1900-01-04T01:26:24"/>
    <n v="0.77966101694915246"/>
    <n v="0.13"/>
    <n v="7.6023391812865507E-2"/>
  </r>
  <r>
    <x v="79"/>
    <d v="1900-01-04T03:07:12"/>
    <n v="0.79044684129429887"/>
    <n v="0.3"/>
    <n v="0.17543859649122806"/>
  </r>
  <r>
    <x v="80"/>
    <d v="1900-01-04T00:00:00"/>
    <n v="0.77041602465331271"/>
    <n v="0.22"/>
    <n v="0.12865497076023391"/>
  </r>
  <r>
    <x v="81"/>
    <d v="1900-01-03T19:26:24"/>
    <n v="0.74114021571648681"/>
    <n v="0.16"/>
    <n v="9.3567251461988313E-2"/>
  </r>
  <r>
    <x v="82"/>
    <d v="1900-01-03T20:38:24"/>
    <n v="0.74884437596302"/>
    <n v="0.18"/>
    <n v="0.10526315789473684"/>
  </r>
  <r>
    <x v="83"/>
    <d v="1900-01-04T10:04:48"/>
    <n v="0.83513097072419107"/>
    <n v="0.18"/>
    <n v="0.10526315789473684"/>
  </r>
  <r>
    <x v="84"/>
    <d v="1900-01-04T05:16:48"/>
    <n v="0.8043143297380585"/>
    <n v="0.18"/>
    <n v="0.10526315789473684"/>
  </r>
  <r>
    <x v="85"/>
    <d v="1900-01-04T04:33:36"/>
    <n v="0.79969183359013873"/>
    <n v="0.17"/>
    <n v="9.9415204678362581E-2"/>
  </r>
  <r>
    <x v="86"/>
    <d v="1900-01-04T01:26:24"/>
    <n v="0.77966101694915246"/>
    <n v="0.12"/>
    <n v="7.0175438596491224E-2"/>
  </r>
  <r>
    <x v="87"/>
    <d v="1900-01-03T22:48:00"/>
    <n v="0.76271186440677963"/>
    <n v="7.0000000000000007E-2"/>
    <n v="4.0935672514619888E-2"/>
  </r>
  <r>
    <x v="88"/>
    <d v="1900-01-03T21:07:12"/>
    <n v="0.75192604006163322"/>
    <n v="0.05"/>
    <n v="2.9239766081871347E-2"/>
  </r>
  <r>
    <x v="89"/>
    <d v="1900-01-03T22:19:12"/>
    <n v="0.7596302003081663"/>
    <n v="0.05"/>
    <n v="2.9239766081871347E-2"/>
  </r>
  <r>
    <x v="90"/>
    <d v="1900-01-04T00:43:12"/>
    <n v="0.7750385208012327"/>
    <n v="0.06"/>
    <n v="3.5087719298245612E-2"/>
  </r>
  <r>
    <x v="91"/>
    <d v="1900-01-03T23:45:36"/>
    <n v="0.76887519260400616"/>
    <n v="0.11"/>
    <n v="6.4327485380116955E-2"/>
  </r>
  <r>
    <x v="92"/>
    <d v="1900-01-03T23:16:48"/>
    <n v="0.76579352850539284"/>
    <n v="0.15"/>
    <n v="8.771929824561403E-2"/>
  </r>
  <r>
    <x v="93"/>
    <d v="1900-01-04T02:24:00"/>
    <n v="0.785824345146379"/>
    <n v="0.16"/>
    <n v="9.3567251461988313E-2"/>
  </r>
  <r>
    <x v="94"/>
    <d v="1900-01-03T21:21:36"/>
    <n v="0.75346687211093988"/>
    <n v="0.16"/>
    <n v="9.3567251461988313E-2"/>
  </r>
  <r>
    <x v="95"/>
    <d v="1900-01-03T17:45:36"/>
    <n v="0.73035439137134051"/>
    <n v="0.12"/>
    <n v="7.0175438596491224E-2"/>
  </r>
  <r>
    <x v="96"/>
    <d v="1900-01-03T13:26:24"/>
    <n v="0.70261941448382115"/>
    <n v="0.16"/>
    <n v="9.3567251461988313E-2"/>
  </r>
  <r>
    <x v="97"/>
    <d v="1900-01-03T10:19:12"/>
    <n v="0.6825885978428351"/>
    <n v="0.16"/>
    <n v="9.3567251461988313E-2"/>
  </r>
  <r>
    <x v="98"/>
    <d v="1900-01-03T08:24:00"/>
    <n v="0.67026194144838203"/>
    <n v="0.15"/>
    <n v="8.771929824561403E-2"/>
  </r>
  <r>
    <x v="99"/>
    <d v="1900-01-03T05:31:12"/>
    <n v="0.65177195685670264"/>
    <n v="0.13"/>
    <n v="7.6023391812865507E-2"/>
  </r>
  <r>
    <x v="100"/>
    <d v="1900-01-03T07:12:00"/>
    <n v="0.66255778120184894"/>
    <n v="0.14000000000000001"/>
    <n v="8.1871345029239775E-2"/>
  </r>
  <r>
    <x v="101"/>
    <d v="1900-01-03T17:02:24"/>
    <n v="0.72573189522342063"/>
    <n v="0.14000000000000001"/>
    <n v="8.1871345029239775E-2"/>
  </r>
  <r>
    <x v="102"/>
    <d v="1900-01-03T18:14:24"/>
    <n v="0.73343605546995372"/>
    <n v="0.15"/>
    <n v="8.771929824561403E-2"/>
  </r>
  <r>
    <x v="103"/>
    <d v="1900-01-03T22:48:00"/>
    <n v="0.76271186440677963"/>
    <n v="0.13"/>
    <n v="7.6023391812865507E-2"/>
  </r>
  <r>
    <x v="104"/>
    <d v="1900-01-03T20:09:36"/>
    <n v="0.74576271186440668"/>
    <n v="0.1"/>
    <n v="5.8479532163742694E-2"/>
  </r>
  <r>
    <x v="105"/>
    <d v="1900-01-03T20:09:36"/>
    <n v="0.74576271186440668"/>
    <n v="0.06"/>
    <n v="3.5087719298245612E-2"/>
  </r>
  <r>
    <x v="106"/>
    <d v="1900-01-03T15:21:36"/>
    <n v="0.71494607087827422"/>
    <n v="0.04"/>
    <n v="2.3391812865497078E-2"/>
  </r>
  <r>
    <x v="107"/>
    <d v="1900-01-03T12:14:24"/>
    <n v="0.69491525423728806"/>
    <n v="0.04"/>
    <n v="2.3391812865497078E-2"/>
  </r>
  <r>
    <x v="108"/>
    <d v="1900-01-03T13:12:00"/>
    <n v="0.7010785824345146"/>
    <n v="0.04"/>
    <n v="2.3391812865497078E-2"/>
  </r>
  <r>
    <x v="109"/>
    <d v="1900-01-03T06:28:48"/>
    <n v="0.65793528505392906"/>
    <n v="0.02"/>
    <n v="1.1695906432748539E-2"/>
  </r>
  <r>
    <x v="110"/>
    <d v="1900-01-03T02:38:24"/>
    <n v="0.63328197226502314"/>
    <n v="0.01"/>
    <n v="5.8479532163742695E-3"/>
  </r>
  <r>
    <x v="111"/>
    <d v="1900-01-03T01:40:48"/>
    <n v="0.6271186440677966"/>
    <n v="0.02"/>
    <n v="1.1695906432748539E-2"/>
  </r>
  <r>
    <x v="112"/>
    <d v="1900-01-02T23:45:36"/>
    <n v="0.61479198767334364"/>
    <n v="0.01"/>
    <n v="5.8479532163742695E-3"/>
  </r>
  <r>
    <x v="113"/>
    <d v="1900-01-02T23:02:24"/>
    <n v="0.61016949152542366"/>
    <n v="0.01"/>
    <n v="5.8479532163742695E-3"/>
  </r>
  <r>
    <x v="114"/>
    <d v="1900-01-02T22:04:48"/>
    <n v="0.60400616332819723"/>
    <n v="0.03"/>
    <n v="1.7543859649122806E-2"/>
  </r>
  <r>
    <x v="115"/>
    <d v="1900-01-02T21:21:36"/>
    <n v="0.59938366718027736"/>
    <n v="0.09"/>
    <n v="5.2631578947368418E-2"/>
  </r>
  <r>
    <x v="116"/>
    <d v="1900-01-02T22:48:00"/>
    <n v="0.60862865947611711"/>
    <n v="0.08"/>
    <n v="4.6783625730994156E-2"/>
  </r>
  <r>
    <x v="117"/>
    <d v="1900-01-02T21:50:24"/>
    <n v="0.60246533127889057"/>
    <n v="0.08"/>
    <n v="4.6783625730994156E-2"/>
  </r>
  <r>
    <x v="118"/>
    <d v="1900-01-02T19:12:00"/>
    <n v="0.58551617873651762"/>
    <n v="0.09"/>
    <n v="5.2631578947368418E-2"/>
  </r>
  <r>
    <x v="119"/>
    <d v="1900-01-02T16:19:12"/>
    <n v="0.56702619414483824"/>
    <n v="0.09"/>
    <n v="5.2631578947368418E-2"/>
  </r>
  <r>
    <x v="120"/>
    <d v="1900-01-02T13:12:00"/>
    <n v="0.54699537750385208"/>
    <n v="0.1"/>
    <n v="5.84795321637426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23" firstHeaderRow="0" firstDataRow="1" firstDataCol="1"/>
  <pivotFields count="5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14" showAll="0" defaultSubtotal="0"/>
    <pivotField numFmtId="2" showAll="0"/>
    <pivotField dataField="1" numFmtId="2" showAll="0"/>
    <pivotField numFmtId="2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0Yr Mort" fld="1" baseField="0" baseItem="0"/>
    <dataField name="Sum of 3MTBill" fld="3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1:C123" firstHeaderRow="0" firstDataRow="1" firstDataCol="1"/>
  <pivotFields count="4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43" showAll="0"/>
    <pivotField dataField="1" numFmtId="43" showAll="0"/>
    <pivotField numFmtId="43" showAll="0" defaultSubtota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1YrTBILL Actual" fld="1" baseField="0" baseItem="0"/>
    <dataField name="1YrTBILL Implied" fld="2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C123" firstHeaderRow="0" firstDataRow="1" firstDataCol="1"/>
  <pivotFields count="3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2" showAll="0"/>
    <pivotField dataField="1" numFmtId="2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Spread for 3MTBILL" fld="1" baseField="0" baseItem="0"/>
    <dataField name="Spread for 1YrTBILL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0">
  <location ref="A1:D13" firstHeaderRow="0" firstDataRow="1" firstDataCol="1"/>
  <pivotFields count="1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 defaultSubtotal="0"/>
    <pivotField showAll="0"/>
    <pivotField dataField="1" showAll="0" defaultSubtotal="0"/>
    <pivotField dataField="1" showAll="0"/>
    <pivotField dataField="1" showAll="0" defaultSubtotal="0"/>
    <pivotField showAll="0" defaultSubtotal="0"/>
    <pivotField showAll="0">
      <items count="12">
        <item x="1"/>
        <item x="0"/>
        <item x="2"/>
        <item x="3"/>
        <item x="4"/>
        <item x="5"/>
        <item x="6"/>
        <item x="7"/>
        <item x="8"/>
        <item x="10"/>
        <item x="9"/>
        <item t="default"/>
      </items>
    </pivotField>
    <pivotField showAll="0" defaultSubtotal="0"/>
    <pivotField showAll="0"/>
    <pivotField showAll="0" defaultSubtota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s of 7/1/2005" fld="4" baseField="0" baseItem="10"/>
    <dataField name="as of 7/3/2006" fld="5" baseField="0" baseItem="10"/>
    <dataField name="as of 3/30/2007" fld="6" baseField="0" baseItem="10"/>
  </dataFields>
  <chartFormats count="5">
    <chartFormat chart="50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9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7">
  <location ref="A1:C123" firstHeaderRow="0" firstDataRow="1" firstDataCol="1"/>
  <pivotFields count="4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43" showAll="0"/>
    <pivotField dataField="1" numFmtId="43" showAll="0"/>
    <pivotField numFmtId="43" showAll="0" defaultSubtota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10 Year Treasury Note" fld="2" baseField="0" baseItem="34"/>
    <dataField name="3 Month Treasury Bill" fld="1" baseField="0" baseItem="34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1:B123" firstHeaderRow="1" firstDataRow="1" firstDataCol="1"/>
  <pivotFields count="5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umFmtId="43" showAll="0"/>
    <pivotField numFmtId="43" showAll="0"/>
    <pivotField numFmtId="43" showAll="0"/>
    <pivotField dataField="1" numFmtId="10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Sum of Probability of Recession" fld="4" baseField="0" baseItem="3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1:C123" firstHeaderRow="0" firstDataRow="1" firstDataCol="1"/>
  <pivotFields count="3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43" showAll="0" defaultSubtotal="0"/>
    <pivotField dataField="1" numFmtId="2" showAll="0" defaultSubtota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CPI Index = 1.00" fld="1" baseField="0" baseItem="11"/>
    <dataField name="S&amp;P/CS 10 Index = 1.00" fld="2" baseField="0" baseItem="11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8">
  <location ref="A1:C123" firstHeaderRow="0" firstDataRow="1" firstDataCol="1"/>
  <pivotFields count="5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umFmtId="43" showAll="0"/>
    <pivotField numFmtId="2" showAll="0"/>
    <pivotField dataField="1" numFmtId="2" showAll="0"/>
    <pivotField dataField="1" numFmtId="2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ve Federal Funds Rate" fld="3" baseField="0" baseItem="0"/>
    <dataField name="3 Month Treasury Yie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23" firstHeaderRow="1" firstDataRow="1" firstDataCol="1"/>
  <pivotFields count="2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43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Sum of CPI Ind1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C123" firstHeaderRow="0" firstDataRow="1" firstDataCol="1"/>
  <pivotFields count="4">
    <pivotField axis="axisRow" numFmtId="16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umFmtId="2" showAll="0"/>
    <pivotField dataField="1" numFmtId="2" showAll="0"/>
    <pivotField dataField="1" numFmtId="43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Case Shiller 10 Index" fld="3" baseField="0" baseItem="37"/>
    <dataField name="3 Month Treasury Bill Index" fld="2" baseField="0" baseItem="37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5">
  <location ref="A1:C123" firstHeaderRow="0" firstDataRow="1" firstDataCol="1"/>
  <pivotFields count="4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numFmtId="2" showAll="0"/>
    <pivotField dataField="1" numFmtId="2" showAll="0"/>
    <pivotField numFmtId="2" showAll="0" defaultSubtota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3MTBILL Actual" fld="1" baseField="0" baseItem="7"/>
    <dataField name="3MTBILL Implied" fld="2" baseField="0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2" totalsRowShown="0" headerRowDxfId="21" dataDxfId="20">
  <tableColumns count="5">
    <tableColumn id="1" name="DATE" dataDxfId="19"/>
    <tableColumn id="2" name="90 Day Tbill" dataDxfId="18"/>
    <tableColumn id="3" name="10 Yr Note" dataDxfId="17"/>
    <tableColumn id="4" name="Spread" dataDxfId="16"/>
    <tableColumn id="5" name="Probability of Recess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D7" totalsRowShown="0" headerRowDxfId="14" dataDxfId="13">
  <tableColumns count="4">
    <tableColumn id="1" name="-" dataDxfId="12"/>
    <tableColumn id="2" name="Model 1" dataDxfId="11"/>
    <tableColumn id="3" name="Model 2" dataDxfId="10"/>
    <tableColumn id="4" name="Model 3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9:G21" totalsRowShown="0" headerRowDxfId="0" dataDxfId="1">
  <tableColumns count="7">
    <tableColumn id="1" name="-" dataDxfId="8"/>
    <tableColumn id="2" name="3MTBillActual" dataDxfId="7"/>
    <tableColumn id="3" name="lnSPCS10" dataDxfId="6"/>
    <tableColumn id="4" name="3MTBillImplied" dataDxfId="5"/>
    <tableColumn id="5" name="1YrTBillActual" dataDxfId="4"/>
    <tableColumn id="6" name="1YrTBillImplied" dataDxfId="3"/>
    <tableColumn id="7" name="2YrTBillActu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0" workbookViewId="0">
      <selection activeCell="B13" sqref="B13:B134"/>
    </sheetView>
  </sheetViews>
  <sheetFormatPr defaultRowHeight="12.75" x14ac:dyDescent="0.2"/>
  <cols>
    <col min="1" max="1" width="20.7109375" style="47" customWidth="1"/>
    <col min="2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46" t="s">
        <v>0</v>
      </c>
      <c r="B1" s="22" t="s">
        <v>198</v>
      </c>
    </row>
    <row r="2" spans="1:2" x14ac:dyDescent="0.2">
      <c r="A2" s="46" t="s">
        <v>34</v>
      </c>
      <c r="B2" s="22" t="s">
        <v>199</v>
      </c>
    </row>
    <row r="3" spans="1:2" x14ac:dyDescent="0.2">
      <c r="A3" s="46" t="s">
        <v>1</v>
      </c>
      <c r="B3" s="22" t="s">
        <v>35</v>
      </c>
    </row>
    <row r="4" spans="1:2" x14ac:dyDescent="0.2">
      <c r="A4" s="46" t="s">
        <v>2</v>
      </c>
      <c r="B4" s="22" t="s">
        <v>36</v>
      </c>
    </row>
    <row r="5" spans="1:2" x14ac:dyDescent="0.2">
      <c r="A5" s="46" t="s">
        <v>37</v>
      </c>
      <c r="B5" s="22" t="s">
        <v>38</v>
      </c>
    </row>
    <row r="6" spans="1:2" x14ac:dyDescent="0.2">
      <c r="A6" s="46" t="s">
        <v>3</v>
      </c>
      <c r="B6" s="22" t="s">
        <v>4</v>
      </c>
    </row>
    <row r="7" spans="1:2" x14ac:dyDescent="0.2">
      <c r="A7" s="46" t="s">
        <v>61</v>
      </c>
      <c r="B7" s="22" t="s">
        <v>62</v>
      </c>
    </row>
    <row r="8" spans="1:2" x14ac:dyDescent="0.2">
      <c r="A8" s="46" t="s">
        <v>5</v>
      </c>
      <c r="B8" s="22" t="s">
        <v>6</v>
      </c>
    </row>
    <row r="9" spans="1:2" x14ac:dyDescent="0.2">
      <c r="A9" s="46" t="s">
        <v>39</v>
      </c>
      <c r="B9" s="22" t="s">
        <v>200</v>
      </c>
    </row>
    <row r="10" spans="1:2" x14ac:dyDescent="0.2">
      <c r="A10" s="46" t="s">
        <v>40</v>
      </c>
      <c r="B10" s="22" t="s">
        <v>201</v>
      </c>
    </row>
    <row r="11" spans="1:2" x14ac:dyDescent="0.2">
      <c r="A11" s="46" t="s">
        <v>8</v>
      </c>
      <c r="B11" s="22" t="s">
        <v>49</v>
      </c>
    </row>
    <row r="13" spans="1:2" x14ac:dyDescent="0.2">
      <c r="A13" s="46" t="s">
        <v>9</v>
      </c>
      <c r="B13" s="22" t="s">
        <v>202</v>
      </c>
    </row>
    <row r="14" spans="1:2" x14ac:dyDescent="0.2">
      <c r="A14" s="48">
        <v>37438</v>
      </c>
      <c r="B14" s="25">
        <v>1.73</v>
      </c>
    </row>
    <row r="15" spans="1:2" x14ac:dyDescent="0.2">
      <c r="A15" s="48">
        <v>37469</v>
      </c>
      <c r="B15" s="25">
        <v>1.74</v>
      </c>
    </row>
    <row r="16" spans="1:2" x14ac:dyDescent="0.2">
      <c r="A16" s="48">
        <v>37500</v>
      </c>
      <c r="B16" s="25">
        <v>1.75</v>
      </c>
    </row>
    <row r="17" spans="1:2" x14ac:dyDescent="0.2">
      <c r="A17" s="48">
        <v>37530</v>
      </c>
      <c r="B17" s="25">
        <v>1.75</v>
      </c>
    </row>
    <row r="18" spans="1:2" x14ac:dyDescent="0.2">
      <c r="A18" s="48">
        <v>37561</v>
      </c>
      <c r="B18" s="25">
        <v>1.34</v>
      </c>
    </row>
    <row r="19" spans="1:2" x14ac:dyDescent="0.2">
      <c r="A19" s="48">
        <v>37591</v>
      </c>
      <c r="B19" s="25">
        <v>1.24</v>
      </c>
    </row>
    <row r="20" spans="1:2" x14ac:dyDescent="0.2">
      <c r="A20" s="48">
        <v>37622</v>
      </c>
      <c r="B20" s="25">
        <v>1.24</v>
      </c>
    </row>
    <row r="21" spans="1:2" x14ac:dyDescent="0.2">
      <c r="A21" s="48">
        <v>37653</v>
      </c>
      <c r="B21" s="25">
        <v>1.26</v>
      </c>
    </row>
    <row r="22" spans="1:2" x14ac:dyDescent="0.2">
      <c r="A22" s="48">
        <v>37681</v>
      </c>
      <c r="B22" s="25">
        <v>1.25</v>
      </c>
    </row>
    <row r="23" spans="1:2" x14ac:dyDescent="0.2">
      <c r="A23" s="48">
        <v>37712</v>
      </c>
      <c r="B23" s="25">
        <v>1.26</v>
      </c>
    </row>
    <row r="24" spans="1:2" x14ac:dyDescent="0.2">
      <c r="A24" s="48">
        <v>37742</v>
      </c>
      <c r="B24" s="25">
        <v>1.26</v>
      </c>
    </row>
    <row r="25" spans="1:2" x14ac:dyDescent="0.2">
      <c r="A25" s="48">
        <v>37773</v>
      </c>
      <c r="B25" s="25">
        <v>1.22</v>
      </c>
    </row>
    <row r="26" spans="1:2" x14ac:dyDescent="0.2">
      <c r="A26" s="48">
        <v>37803</v>
      </c>
      <c r="B26" s="25">
        <v>1.01</v>
      </c>
    </row>
    <row r="27" spans="1:2" x14ac:dyDescent="0.2">
      <c r="A27" s="48">
        <v>37834</v>
      </c>
      <c r="B27" s="25">
        <v>1.03</v>
      </c>
    </row>
    <row r="28" spans="1:2" x14ac:dyDescent="0.2">
      <c r="A28" s="48">
        <v>37865</v>
      </c>
      <c r="B28" s="25">
        <v>1.01</v>
      </c>
    </row>
    <row r="29" spans="1:2" x14ac:dyDescent="0.2">
      <c r="A29" s="48">
        <v>37895</v>
      </c>
      <c r="B29" s="25">
        <v>1.01</v>
      </c>
    </row>
    <row r="30" spans="1:2" x14ac:dyDescent="0.2">
      <c r="A30" s="48">
        <v>37926</v>
      </c>
      <c r="B30" s="25">
        <v>1</v>
      </c>
    </row>
    <row r="31" spans="1:2" x14ac:dyDescent="0.2">
      <c r="A31" s="48">
        <v>37956</v>
      </c>
      <c r="B31" s="25">
        <v>0.98</v>
      </c>
    </row>
    <row r="32" spans="1:2" x14ac:dyDescent="0.2">
      <c r="A32" s="48">
        <v>37987</v>
      </c>
      <c r="B32" s="25">
        <v>1</v>
      </c>
    </row>
    <row r="33" spans="1:2" x14ac:dyDescent="0.2">
      <c r="A33" s="48">
        <v>38018</v>
      </c>
      <c r="B33" s="25">
        <v>1.01</v>
      </c>
    </row>
    <row r="34" spans="1:2" x14ac:dyDescent="0.2">
      <c r="A34" s="48">
        <v>38047</v>
      </c>
      <c r="B34" s="25">
        <v>1</v>
      </c>
    </row>
    <row r="35" spans="1:2" x14ac:dyDescent="0.2">
      <c r="A35" s="48">
        <v>38078</v>
      </c>
      <c r="B35" s="25">
        <v>1</v>
      </c>
    </row>
    <row r="36" spans="1:2" x14ac:dyDescent="0.2">
      <c r="A36" s="48">
        <v>38108</v>
      </c>
      <c r="B36" s="25">
        <v>1</v>
      </c>
    </row>
    <row r="37" spans="1:2" x14ac:dyDescent="0.2">
      <c r="A37" s="48">
        <v>38139</v>
      </c>
      <c r="B37" s="25">
        <v>1.03</v>
      </c>
    </row>
    <row r="38" spans="1:2" x14ac:dyDescent="0.2">
      <c r="A38" s="48">
        <v>38169</v>
      </c>
      <c r="B38" s="25">
        <v>1.26</v>
      </c>
    </row>
    <row r="39" spans="1:2" x14ac:dyDescent="0.2">
      <c r="A39" s="48">
        <v>38200</v>
      </c>
      <c r="B39" s="25">
        <v>1.43</v>
      </c>
    </row>
    <row r="40" spans="1:2" x14ac:dyDescent="0.2">
      <c r="A40" s="48">
        <v>38231</v>
      </c>
      <c r="B40" s="25">
        <v>1.61</v>
      </c>
    </row>
    <row r="41" spans="1:2" x14ac:dyDescent="0.2">
      <c r="A41" s="48">
        <v>38261</v>
      </c>
      <c r="B41" s="25">
        <v>1.76</v>
      </c>
    </row>
    <row r="42" spans="1:2" x14ac:dyDescent="0.2">
      <c r="A42" s="48">
        <v>38292</v>
      </c>
      <c r="B42" s="25">
        <v>1.93</v>
      </c>
    </row>
    <row r="43" spans="1:2" x14ac:dyDescent="0.2">
      <c r="A43" s="48">
        <v>38322</v>
      </c>
      <c r="B43" s="25">
        <v>2.16</v>
      </c>
    </row>
    <row r="44" spans="1:2" x14ac:dyDescent="0.2">
      <c r="A44" s="48">
        <v>38353</v>
      </c>
      <c r="B44" s="25">
        <v>2.2799999999999998</v>
      </c>
    </row>
    <row r="45" spans="1:2" x14ac:dyDescent="0.2">
      <c r="A45" s="48">
        <v>38384</v>
      </c>
      <c r="B45" s="25">
        <v>2.5</v>
      </c>
    </row>
    <row r="46" spans="1:2" x14ac:dyDescent="0.2">
      <c r="A46" s="48">
        <v>38412</v>
      </c>
      <c r="B46" s="25">
        <v>2.63</v>
      </c>
    </row>
    <row r="47" spans="1:2" x14ac:dyDescent="0.2">
      <c r="A47" s="48">
        <v>38443</v>
      </c>
      <c r="B47" s="25">
        <v>2.79</v>
      </c>
    </row>
    <row r="48" spans="1:2" x14ac:dyDescent="0.2">
      <c r="A48" s="48">
        <v>38473</v>
      </c>
      <c r="B48" s="25">
        <v>3</v>
      </c>
    </row>
    <row r="49" spans="1:2" x14ac:dyDescent="0.2">
      <c r="A49" s="48">
        <v>38504</v>
      </c>
      <c r="B49" s="25">
        <v>3.04</v>
      </c>
    </row>
    <row r="50" spans="1:2" x14ac:dyDescent="0.2">
      <c r="A50" s="48">
        <v>38534</v>
      </c>
      <c r="B50" s="25">
        <v>3.26</v>
      </c>
    </row>
    <row r="51" spans="1:2" x14ac:dyDescent="0.2">
      <c r="A51" s="48">
        <v>38565</v>
      </c>
      <c r="B51" s="25">
        <v>3.5</v>
      </c>
    </row>
    <row r="52" spans="1:2" x14ac:dyDescent="0.2">
      <c r="A52" s="48">
        <v>38596</v>
      </c>
      <c r="B52" s="25">
        <v>3.62</v>
      </c>
    </row>
    <row r="53" spans="1:2" x14ac:dyDescent="0.2">
      <c r="A53" s="48">
        <v>38626</v>
      </c>
      <c r="B53" s="25">
        <v>3.78</v>
      </c>
    </row>
    <row r="54" spans="1:2" x14ac:dyDescent="0.2">
      <c r="A54" s="48">
        <v>38657</v>
      </c>
      <c r="B54" s="25">
        <v>4</v>
      </c>
    </row>
    <row r="55" spans="1:2" x14ac:dyDescent="0.2">
      <c r="A55" s="48">
        <v>38687</v>
      </c>
      <c r="B55" s="25">
        <v>4.16</v>
      </c>
    </row>
    <row r="56" spans="1:2" x14ac:dyDescent="0.2">
      <c r="A56" s="48">
        <v>38718</v>
      </c>
      <c r="B56" s="25">
        <v>4.29</v>
      </c>
    </row>
    <row r="57" spans="1:2" x14ac:dyDescent="0.2">
      <c r="A57" s="48">
        <v>38749</v>
      </c>
      <c r="B57" s="25">
        <v>4.49</v>
      </c>
    </row>
    <row r="58" spans="1:2" x14ac:dyDescent="0.2">
      <c r="A58" s="48">
        <v>38777</v>
      </c>
      <c r="B58" s="25">
        <v>4.59</v>
      </c>
    </row>
    <row r="59" spans="1:2" x14ac:dyDescent="0.2">
      <c r="A59" s="48">
        <v>38808</v>
      </c>
      <c r="B59" s="25">
        <v>4.79</v>
      </c>
    </row>
    <row r="60" spans="1:2" x14ac:dyDescent="0.2">
      <c r="A60" s="48">
        <v>38838</v>
      </c>
      <c r="B60" s="25">
        <v>4.9400000000000004</v>
      </c>
    </row>
    <row r="61" spans="1:2" x14ac:dyDescent="0.2">
      <c r="A61" s="48">
        <v>38869</v>
      </c>
      <c r="B61" s="25">
        <v>4.99</v>
      </c>
    </row>
    <row r="62" spans="1:2" x14ac:dyDescent="0.2">
      <c r="A62" s="48">
        <v>38899</v>
      </c>
      <c r="B62" s="25">
        <v>5.24</v>
      </c>
    </row>
    <row r="63" spans="1:2" x14ac:dyDescent="0.2">
      <c r="A63" s="48">
        <v>38930</v>
      </c>
      <c r="B63" s="25">
        <v>5.25</v>
      </c>
    </row>
    <row r="64" spans="1:2" x14ac:dyDescent="0.2">
      <c r="A64" s="48">
        <v>38961</v>
      </c>
      <c r="B64" s="25">
        <v>5.25</v>
      </c>
    </row>
    <row r="65" spans="1:2" x14ac:dyDescent="0.2">
      <c r="A65" s="48">
        <v>38991</v>
      </c>
      <c r="B65" s="25">
        <v>5.25</v>
      </c>
    </row>
    <row r="66" spans="1:2" x14ac:dyDescent="0.2">
      <c r="A66" s="48">
        <v>39022</v>
      </c>
      <c r="B66" s="25">
        <v>5.25</v>
      </c>
    </row>
    <row r="67" spans="1:2" x14ac:dyDescent="0.2">
      <c r="A67" s="48">
        <v>39052</v>
      </c>
      <c r="B67" s="25">
        <v>5.24</v>
      </c>
    </row>
    <row r="68" spans="1:2" x14ac:dyDescent="0.2">
      <c r="A68" s="48">
        <v>39083</v>
      </c>
      <c r="B68" s="25">
        <v>5.25</v>
      </c>
    </row>
    <row r="69" spans="1:2" x14ac:dyDescent="0.2">
      <c r="A69" s="48">
        <v>39114</v>
      </c>
      <c r="B69" s="25">
        <v>5.26</v>
      </c>
    </row>
    <row r="70" spans="1:2" x14ac:dyDescent="0.2">
      <c r="A70" s="48">
        <v>39142</v>
      </c>
      <c r="B70" s="25">
        <v>5.26</v>
      </c>
    </row>
    <row r="71" spans="1:2" x14ac:dyDescent="0.2">
      <c r="A71" s="48">
        <v>39173</v>
      </c>
      <c r="B71" s="25">
        <v>5.25</v>
      </c>
    </row>
    <row r="72" spans="1:2" x14ac:dyDescent="0.2">
      <c r="A72" s="48">
        <v>39203</v>
      </c>
      <c r="B72" s="25">
        <v>5.25</v>
      </c>
    </row>
    <row r="73" spans="1:2" x14ac:dyDescent="0.2">
      <c r="A73" s="48">
        <v>39234</v>
      </c>
      <c r="B73" s="25">
        <v>5.25</v>
      </c>
    </row>
    <row r="74" spans="1:2" x14ac:dyDescent="0.2">
      <c r="A74" s="48">
        <v>39264</v>
      </c>
      <c r="B74" s="25">
        <v>5.26</v>
      </c>
    </row>
    <row r="75" spans="1:2" x14ac:dyDescent="0.2">
      <c r="A75" s="48">
        <v>39295</v>
      </c>
      <c r="B75" s="25">
        <v>5.0199999999999996</v>
      </c>
    </row>
    <row r="76" spans="1:2" x14ac:dyDescent="0.2">
      <c r="A76" s="48">
        <v>39326</v>
      </c>
      <c r="B76" s="25">
        <v>4.9400000000000004</v>
      </c>
    </row>
    <row r="77" spans="1:2" x14ac:dyDescent="0.2">
      <c r="A77" s="48">
        <v>39356</v>
      </c>
      <c r="B77" s="25">
        <v>4.76</v>
      </c>
    </row>
    <row r="78" spans="1:2" x14ac:dyDescent="0.2">
      <c r="A78" s="48">
        <v>39387</v>
      </c>
      <c r="B78" s="25">
        <v>4.49</v>
      </c>
    </row>
    <row r="79" spans="1:2" x14ac:dyDescent="0.2">
      <c r="A79" s="48">
        <v>39417</v>
      </c>
      <c r="B79" s="25">
        <v>4.24</v>
      </c>
    </row>
    <row r="80" spans="1:2" x14ac:dyDescent="0.2">
      <c r="A80" s="48">
        <v>39448</v>
      </c>
      <c r="B80" s="25">
        <v>3.94</v>
      </c>
    </row>
    <row r="81" spans="1:2" x14ac:dyDescent="0.2">
      <c r="A81" s="48">
        <v>39479</v>
      </c>
      <c r="B81" s="25">
        <v>2.98</v>
      </c>
    </row>
    <row r="82" spans="1:2" x14ac:dyDescent="0.2">
      <c r="A82" s="48">
        <v>39508</v>
      </c>
      <c r="B82" s="25">
        <v>2.61</v>
      </c>
    </row>
    <row r="83" spans="1:2" x14ac:dyDescent="0.2">
      <c r="A83" s="48">
        <v>39539</v>
      </c>
      <c r="B83" s="25">
        <v>2.2799999999999998</v>
      </c>
    </row>
    <row r="84" spans="1:2" x14ac:dyDescent="0.2">
      <c r="A84" s="48">
        <v>39569</v>
      </c>
      <c r="B84" s="25">
        <v>1.98</v>
      </c>
    </row>
    <row r="85" spans="1:2" x14ac:dyDescent="0.2">
      <c r="A85" s="48">
        <v>39600</v>
      </c>
      <c r="B85" s="25">
        <v>2</v>
      </c>
    </row>
    <row r="86" spans="1:2" x14ac:dyDescent="0.2">
      <c r="A86" s="48">
        <v>39630</v>
      </c>
      <c r="B86" s="25">
        <v>2.0099999999999998</v>
      </c>
    </row>
    <row r="87" spans="1:2" x14ac:dyDescent="0.2">
      <c r="A87" s="48">
        <v>39661</v>
      </c>
      <c r="B87" s="25">
        <v>2</v>
      </c>
    </row>
    <row r="88" spans="1:2" x14ac:dyDescent="0.2">
      <c r="A88" s="48">
        <v>39692</v>
      </c>
      <c r="B88" s="25">
        <v>1.81</v>
      </c>
    </row>
    <row r="89" spans="1:2" x14ac:dyDescent="0.2">
      <c r="A89" s="48">
        <v>39722</v>
      </c>
      <c r="B89" s="25">
        <v>0.97</v>
      </c>
    </row>
    <row r="90" spans="1:2" x14ac:dyDescent="0.2">
      <c r="A90" s="48">
        <v>39753</v>
      </c>
      <c r="B90" s="25">
        <v>0.39</v>
      </c>
    </row>
    <row r="91" spans="1:2" x14ac:dyDescent="0.2">
      <c r="A91" s="48">
        <v>39783</v>
      </c>
      <c r="B91" s="25">
        <v>0.16</v>
      </c>
    </row>
    <row r="92" spans="1:2" x14ac:dyDescent="0.2">
      <c r="A92" s="48">
        <v>39814</v>
      </c>
      <c r="B92" s="25">
        <v>0.15</v>
      </c>
    </row>
    <row r="93" spans="1:2" x14ac:dyDescent="0.2">
      <c r="A93" s="48">
        <v>39845</v>
      </c>
      <c r="B93" s="25">
        <v>0.22</v>
      </c>
    </row>
    <row r="94" spans="1:2" x14ac:dyDescent="0.2">
      <c r="A94" s="48">
        <v>39873</v>
      </c>
      <c r="B94" s="25">
        <v>0.18</v>
      </c>
    </row>
    <row r="95" spans="1:2" x14ac:dyDescent="0.2">
      <c r="A95" s="48">
        <v>39904</v>
      </c>
      <c r="B95" s="25">
        <v>0.15</v>
      </c>
    </row>
    <row r="96" spans="1:2" x14ac:dyDescent="0.2">
      <c r="A96" s="48">
        <v>39934</v>
      </c>
      <c r="B96" s="25">
        <v>0.18</v>
      </c>
    </row>
    <row r="97" spans="1:2" x14ac:dyDescent="0.2">
      <c r="A97" s="48">
        <v>39965</v>
      </c>
      <c r="B97" s="25">
        <v>0.21</v>
      </c>
    </row>
    <row r="98" spans="1:2" x14ac:dyDescent="0.2">
      <c r="A98" s="48">
        <v>39995</v>
      </c>
      <c r="B98" s="25">
        <v>0.16</v>
      </c>
    </row>
    <row r="99" spans="1:2" x14ac:dyDescent="0.2">
      <c r="A99" s="48">
        <v>40026</v>
      </c>
      <c r="B99" s="25">
        <v>0.16</v>
      </c>
    </row>
    <row r="100" spans="1:2" x14ac:dyDescent="0.2">
      <c r="A100" s="48">
        <v>40057</v>
      </c>
      <c r="B100" s="25">
        <v>0.15</v>
      </c>
    </row>
    <row r="101" spans="1:2" x14ac:dyDescent="0.2">
      <c r="A101" s="48">
        <v>40087</v>
      </c>
      <c r="B101" s="25">
        <v>0.12</v>
      </c>
    </row>
    <row r="102" spans="1:2" x14ac:dyDescent="0.2">
      <c r="A102" s="48">
        <v>40118</v>
      </c>
      <c r="B102" s="25">
        <v>0.12</v>
      </c>
    </row>
    <row r="103" spans="1:2" x14ac:dyDescent="0.2">
      <c r="A103" s="48">
        <v>40148</v>
      </c>
      <c r="B103" s="25">
        <v>0.12</v>
      </c>
    </row>
    <row r="104" spans="1:2" x14ac:dyDescent="0.2">
      <c r="A104" s="48">
        <v>40179</v>
      </c>
      <c r="B104" s="25">
        <v>0.11</v>
      </c>
    </row>
    <row r="105" spans="1:2" x14ac:dyDescent="0.2">
      <c r="A105" s="48">
        <v>40210</v>
      </c>
      <c r="B105" s="25">
        <v>0.13</v>
      </c>
    </row>
    <row r="106" spans="1:2" x14ac:dyDescent="0.2">
      <c r="A106" s="48">
        <v>40238</v>
      </c>
      <c r="B106" s="25">
        <v>0.16</v>
      </c>
    </row>
    <row r="107" spans="1:2" x14ac:dyDescent="0.2">
      <c r="A107" s="48">
        <v>40269</v>
      </c>
      <c r="B107" s="25">
        <v>0.2</v>
      </c>
    </row>
    <row r="108" spans="1:2" x14ac:dyDescent="0.2">
      <c r="A108" s="48">
        <v>40299</v>
      </c>
      <c r="B108" s="25">
        <v>0.2</v>
      </c>
    </row>
    <row r="109" spans="1:2" x14ac:dyDescent="0.2">
      <c r="A109" s="48">
        <v>40330</v>
      </c>
      <c r="B109" s="25">
        <v>0.18</v>
      </c>
    </row>
    <row r="110" spans="1:2" x14ac:dyDescent="0.2">
      <c r="A110" s="48">
        <v>40360</v>
      </c>
      <c r="B110" s="25">
        <v>0.18</v>
      </c>
    </row>
    <row r="111" spans="1:2" x14ac:dyDescent="0.2">
      <c r="A111" s="48">
        <v>40391</v>
      </c>
      <c r="B111" s="25">
        <v>0.19</v>
      </c>
    </row>
    <row r="112" spans="1:2" x14ac:dyDescent="0.2">
      <c r="A112" s="48">
        <v>40422</v>
      </c>
      <c r="B112" s="25">
        <v>0.19</v>
      </c>
    </row>
    <row r="113" spans="1:2" x14ac:dyDescent="0.2">
      <c r="A113" s="48">
        <v>40452</v>
      </c>
      <c r="B113" s="25">
        <v>0.19</v>
      </c>
    </row>
    <row r="114" spans="1:2" x14ac:dyDescent="0.2">
      <c r="A114" s="48">
        <v>40483</v>
      </c>
      <c r="B114" s="25">
        <v>0.19</v>
      </c>
    </row>
    <row r="115" spans="1:2" x14ac:dyDescent="0.2">
      <c r="A115" s="48">
        <v>40513</v>
      </c>
      <c r="B115" s="25">
        <v>0.18</v>
      </c>
    </row>
    <row r="116" spans="1:2" x14ac:dyDescent="0.2">
      <c r="A116" s="48">
        <v>40544</v>
      </c>
      <c r="B116" s="25">
        <v>0.17</v>
      </c>
    </row>
    <row r="117" spans="1:2" x14ac:dyDescent="0.2">
      <c r="A117" s="48">
        <v>40575</v>
      </c>
      <c r="B117" s="25">
        <v>0.16</v>
      </c>
    </row>
    <row r="118" spans="1:2" x14ac:dyDescent="0.2">
      <c r="A118" s="48">
        <v>40603</v>
      </c>
      <c r="B118" s="25">
        <v>0.14000000000000001</v>
      </c>
    </row>
    <row r="119" spans="1:2" x14ac:dyDescent="0.2">
      <c r="A119" s="48">
        <v>40634</v>
      </c>
      <c r="B119" s="25">
        <v>0.1</v>
      </c>
    </row>
    <row r="120" spans="1:2" x14ac:dyDescent="0.2">
      <c r="A120" s="48">
        <v>40664</v>
      </c>
      <c r="B120" s="25">
        <v>0.09</v>
      </c>
    </row>
    <row r="121" spans="1:2" x14ac:dyDescent="0.2">
      <c r="A121" s="48">
        <v>40695</v>
      </c>
      <c r="B121" s="25">
        <v>0.09</v>
      </c>
    </row>
    <row r="122" spans="1:2" x14ac:dyDescent="0.2">
      <c r="A122" s="48">
        <v>40725</v>
      </c>
      <c r="B122" s="25">
        <v>7.0000000000000007E-2</v>
      </c>
    </row>
    <row r="123" spans="1:2" x14ac:dyDescent="0.2">
      <c r="A123" s="48">
        <v>40756</v>
      </c>
      <c r="B123" s="25">
        <v>0.1</v>
      </c>
    </row>
    <row r="124" spans="1:2" x14ac:dyDescent="0.2">
      <c r="A124" s="48">
        <v>40787</v>
      </c>
      <c r="B124" s="25">
        <v>0.08</v>
      </c>
    </row>
    <row r="125" spans="1:2" x14ac:dyDescent="0.2">
      <c r="A125" s="48">
        <v>40817</v>
      </c>
      <c r="B125" s="25">
        <v>7.0000000000000007E-2</v>
      </c>
    </row>
    <row r="126" spans="1:2" x14ac:dyDescent="0.2">
      <c r="A126" s="48">
        <v>40848</v>
      </c>
      <c r="B126" s="25">
        <v>0.08</v>
      </c>
    </row>
    <row r="127" spans="1:2" x14ac:dyDescent="0.2">
      <c r="A127" s="48">
        <v>40878</v>
      </c>
      <c r="B127" s="25">
        <v>7.0000000000000007E-2</v>
      </c>
    </row>
    <row r="128" spans="1:2" x14ac:dyDescent="0.2">
      <c r="A128" s="48">
        <v>40909</v>
      </c>
      <c r="B128" s="25">
        <v>0.08</v>
      </c>
    </row>
    <row r="129" spans="1:2" x14ac:dyDescent="0.2">
      <c r="A129" s="48">
        <v>40940</v>
      </c>
      <c r="B129" s="25">
        <v>0.1</v>
      </c>
    </row>
    <row r="130" spans="1:2" x14ac:dyDescent="0.2">
      <c r="A130" s="48">
        <v>40969</v>
      </c>
      <c r="B130" s="25">
        <v>0.13</v>
      </c>
    </row>
    <row r="131" spans="1:2" x14ac:dyDescent="0.2">
      <c r="A131" s="48">
        <v>41000</v>
      </c>
      <c r="B131" s="25">
        <v>0.14000000000000001</v>
      </c>
    </row>
    <row r="132" spans="1:2" x14ac:dyDescent="0.2">
      <c r="A132" s="48">
        <v>41030</v>
      </c>
      <c r="B132" s="25">
        <v>0.16</v>
      </c>
    </row>
    <row r="133" spans="1:2" x14ac:dyDescent="0.2">
      <c r="A133" s="48">
        <v>41061</v>
      </c>
      <c r="B133" s="25">
        <v>0.16</v>
      </c>
    </row>
    <row r="134" spans="1:2" x14ac:dyDescent="0.2">
      <c r="A134" s="48">
        <v>41091</v>
      </c>
      <c r="B134" s="25">
        <v>0.16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4"/>
  <sheetViews>
    <sheetView workbookViewId="0">
      <selection activeCell="B4" sqref="B4"/>
    </sheetView>
  </sheetViews>
  <sheetFormatPr defaultRowHeight="15" x14ac:dyDescent="0.25"/>
  <cols>
    <col min="1" max="1" width="9.7109375" style="1" bestFit="1" customWidth="1"/>
    <col min="2" max="2" width="9.7109375" style="1" customWidth="1"/>
    <col min="3" max="3" width="14.5703125" style="21" customWidth="1"/>
    <col min="4" max="5" width="9.140625" style="21"/>
  </cols>
  <sheetData>
    <row r="3" spans="1:5" x14ac:dyDescent="0.25">
      <c r="A3" s="1" t="s">
        <v>7</v>
      </c>
      <c r="B3" s="21" t="s">
        <v>213</v>
      </c>
      <c r="C3" s="21" t="s">
        <v>128</v>
      </c>
      <c r="D3" s="21" t="s">
        <v>210</v>
      </c>
      <c r="E3" s="21" t="s">
        <v>211</v>
      </c>
    </row>
    <row r="4" spans="1:5" x14ac:dyDescent="0.25">
      <c r="A4" s="1">
        <v>37438</v>
      </c>
      <c r="B4" s="1">
        <v>6.49</v>
      </c>
      <c r="C4" s="21">
        <v>1</v>
      </c>
      <c r="D4" s="21">
        <v>1.71</v>
      </c>
      <c r="E4" s="21">
        <f>D4/$D$4</f>
        <v>1</v>
      </c>
    </row>
    <row r="5" spans="1:5" x14ac:dyDescent="0.25">
      <c r="A5" s="1">
        <v>37469</v>
      </c>
      <c r="B5" s="1">
        <v>6.29</v>
      </c>
      <c r="C5" s="21">
        <v>0.96918335901386743</v>
      </c>
      <c r="D5" s="21">
        <v>1.65</v>
      </c>
      <c r="E5" s="21">
        <f t="shared" ref="E5:E68" si="0">D5/$D$4</f>
        <v>0.96491228070175439</v>
      </c>
    </row>
    <row r="6" spans="1:5" x14ac:dyDescent="0.25">
      <c r="A6" s="1">
        <v>37500</v>
      </c>
      <c r="B6" s="1">
        <v>6.09</v>
      </c>
      <c r="C6" s="21">
        <v>0.93836671802773497</v>
      </c>
      <c r="D6" s="21">
        <v>1.66</v>
      </c>
      <c r="E6" s="21">
        <f t="shared" si="0"/>
        <v>0.9707602339181286</v>
      </c>
    </row>
    <row r="7" spans="1:5" x14ac:dyDescent="0.25">
      <c r="A7" s="1">
        <v>37530</v>
      </c>
      <c r="B7" s="1">
        <v>6.11</v>
      </c>
      <c r="C7" s="21">
        <v>0.94144838212634829</v>
      </c>
      <c r="D7" s="21">
        <v>1.61</v>
      </c>
      <c r="E7" s="21">
        <f t="shared" si="0"/>
        <v>0.94152046783625742</v>
      </c>
    </row>
    <row r="8" spans="1:5" x14ac:dyDescent="0.25">
      <c r="A8" s="1">
        <v>37561</v>
      </c>
      <c r="B8" s="1">
        <v>6.07</v>
      </c>
      <c r="C8" s="21">
        <v>0.93528505392912176</v>
      </c>
      <c r="D8" s="21">
        <v>1.25</v>
      </c>
      <c r="E8" s="21">
        <f t="shared" si="0"/>
        <v>0.73099415204678364</v>
      </c>
    </row>
    <row r="9" spans="1:5" x14ac:dyDescent="0.25">
      <c r="A9" s="1">
        <v>37591</v>
      </c>
      <c r="B9" s="1">
        <v>6.05</v>
      </c>
      <c r="C9" s="21">
        <v>0.93220338983050843</v>
      </c>
      <c r="D9" s="21">
        <v>1.21</v>
      </c>
      <c r="E9" s="21">
        <f t="shared" si="0"/>
        <v>0.70760233918128657</v>
      </c>
    </row>
    <row r="10" spans="1:5" x14ac:dyDescent="0.25">
      <c r="A10" s="1">
        <v>37622</v>
      </c>
      <c r="B10" s="1">
        <v>5.92</v>
      </c>
      <c r="C10" s="21">
        <v>0.91217257318952227</v>
      </c>
      <c r="D10" s="21">
        <v>1.19</v>
      </c>
      <c r="E10" s="21">
        <f t="shared" si="0"/>
        <v>0.69590643274853803</v>
      </c>
    </row>
    <row r="11" spans="1:5" x14ac:dyDescent="0.25">
      <c r="A11" s="1">
        <v>37653</v>
      </c>
      <c r="B11" s="1">
        <v>5.84</v>
      </c>
      <c r="C11" s="21">
        <v>0.89984591679506931</v>
      </c>
      <c r="D11" s="21">
        <v>1.19</v>
      </c>
      <c r="E11" s="21">
        <f t="shared" si="0"/>
        <v>0.69590643274853803</v>
      </c>
    </row>
    <row r="12" spans="1:5" x14ac:dyDescent="0.25">
      <c r="A12" s="1">
        <v>37681</v>
      </c>
      <c r="B12" s="1">
        <v>5.75</v>
      </c>
      <c r="C12" s="21">
        <v>0.88597842835130969</v>
      </c>
      <c r="D12" s="21">
        <v>1.1499999999999999</v>
      </c>
      <c r="E12" s="21">
        <f t="shared" si="0"/>
        <v>0.67251461988304084</v>
      </c>
    </row>
    <row r="13" spans="1:5" x14ac:dyDescent="0.25">
      <c r="A13" s="1">
        <v>37712</v>
      </c>
      <c r="B13" s="1">
        <v>5.81</v>
      </c>
      <c r="C13" s="21">
        <v>0.89522342064714933</v>
      </c>
      <c r="D13" s="21">
        <v>1.1499999999999999</v>
      </c>
      <c r="E13" s="21">
        <f t="shared" si="0"/>
        <v>0.67251461988304084</v>
      </c>
    </row>
    <row r="14" spans="1:5" x14ac:dyDescent="0.25">
      <c r="A14" s="1">
        <v>37742</v>
      </c>
      <c r="B14" s="1">
        <v>5.48</v>
      </c>
      <c r="C14" s="21">
        <v>0.84437596302003082</v>
      </c>
      <c r="D14" s="21">
        <v>1.0900000000000001</v>
      </c>
      <c r="E14" s="21">
        <f t="shared" si="0"/>
        <v>0.63742690058479534</v>
      </c>
    </row>
    <row r="15" spans="1:5" x14ac:dyDescent="0.25">
      <c r="A15" s="1">
        <v>37773</v>
      </c>
      <c r="B15" s="1">
        <v>5.23</v>
      </c>
      <c r="C15" s="21">
        <v>0.80585516178736527</v>
      </c>
      <c r="D15" s="21">
        <v>0.94</v>
      </c>
      <c r="E15" s="21">
        <f t="shared" si="0"/>
        <v>0.54970760233918126</v>
      </c>
    </row>
    <row r="16" spans="1:5" x14ac:dyDescent="0.25">
      <c r="A16" s="1">
        <v>37803</v>
      </c>
      <c r="B16" s="1">
        <v>5.63</v>
      </c>
      <c r="C16" s="21">
        <v>0.86748844375963019</v>
      </c>
      <c r="D16" s="21">
        <v>0.92</v>
      </c>
      <c r="E16" s="21">
        <f t="shared" si="0"/>
        <v>0.53801169590643283</v>
      </c>
    </row>
    <row r="17" spans="1:5" x14ac:dyDescent="0.25">
      <c r="A17" s="1">
        <v>37834</v>
      </c>
      <c r="B17" s="1">
        <v>6.26</v>
      </c>
      <c r="C17" s="21">
        <v>0.96456086286594755</v>
      </c>
      <c r="D17" s="21">
        <v>0.97</v>
      </c>
      <c r="E17" s="21">
        <f t="shared" si="0"/>
        <v>0.56725146198830412</v>
      </c>
    </row>
    <row r="18" spans="1:5" x14ac:dyDescent="0.25">
      <c r="A18" s="1">
        <v>37865</v>
      </c>
      <c r="B18" s="1">
        <v>6.15</v>
      </c>
      <c r="C18" s="21">
        <v>0.94761171032357472</v>
      </c>
      <c r="D18" s="21">
        <v>0.96</v>
      </c>
      <c r="E18" s="21">
        <f t="shared" si="0"/>
        <v>0.56140350877192979</v>
      </c>
    </row>
    <row r="19" spans="1:5" x14ac:dyDescent="0.25">
      <c r="A19" s="1">
        <v>37895</v>
      </c>
      <c r="B19" s="1">
        <v>5.95</v>
      </c>
      <c r="C19" s="21">
        <v>0.91679506933744226</v>
      </c>
      <c r="D19" s="21">
        <v>0.94</v>
      </c>
      <c r="E19" s="21">
        <f t="shared" si="0"/>
        <v>0.54970760233918126</v>
      </c>
    </row>
    <row r="20" spans="1:5" x14ac:dyDescent="0.25">
      <c r="A20" s="1">
        <v>37926</v>
      </c>
      <c r="B20" s="1">
        <v>5.93</v>
      </c>
      <c r="C20" s="21">
        <v>0.91371340523882894</v>
      </c>
      <c r="D20" s="21">
        <v>0.95</v>
      </c>
      <c r="E20" s="21">
        <f t="shared" si="0"/>
        <v>0.55555555555555558</v>
      </c>
    </row>
    <row r="21" spans="1:5" x14ac:dyDescent="0.25">
      <c r="A21" s="1">
        <v>37956</v>
      </c>
      <c r="B21" s="1">
        <v>5.88</v>
      </c>
      <c r="C21" s="21">
        <v>0.90600924499229585</v>
      </c>
      <c r="D21" s="21">
        <v>0.91</v>
      </c>
      <c r="E21" s="21">
        <f t="shared" si="0"/>
        <v>0.53216374269005851</v>
      </c>
    </row>
    <row r="22" spans="1:5" x14ac:dyDescent="0.25">
      <c r="A22" s="1">
        <v>37987</v>
      </c>
      <c r="B22" s="1">
        <v>5.74</v>
      </c>
      <c r="C22" s="21">
        <v>0.88443759630200314</v>
      </c>
      <c r="D22" s="21">
        <v>0.9</v>
      </c>
      <c r="E22" s="21">
        <f t="shared" si="0"/>
        <v>0.52631578947368418</v>
      </c>
    </row>
    <row r="23" spans="1:5" x14ac:dyDescent="0.25">
      <c r="A23" s="1">
        <v>38018</v>
      </c>
      <c r="B23" s="1">
        <v>5.64</v>
      </c>
      <c r="C23" s="21">
        <v>0.86902927580893674</v>
      </c>
      <c r="D23" s="21">
        <v>0.94</v>
      </c>
      <c r="E23" s="21">
        <f t="shared" si="0"/>
        <v>0.54970760233918126</v>
      </c>
    </row>
    <row r="24" spans="1:5" x14ac:dyDescent="0.25">
      <c r="A24" s="1">
        <v>38047</v>
      </c>
      <c r="B24" s="1">
        <v>5.45</v>
      </c>
      <c r="C24" s="21">
        <v>0.83975346687211094</v>
      </c>
      <c r="D24" s="21">
        <v>0.95</v>
      </c>
      <c r="E24" s="21">
        <f t="shared" si="0"/>
        <v>0.55555555555555558</v>
      </c>
    </row>
    <row r="25" spans="1:5" x14ac:dyDescent="0.25">
      <c r="A25" s="1">
        <v>38078</v>
      </c>
      <c r="B25" s="1">
        <v>5.83</v>
      </c>
      <c r="C25" s="21">
        <v>0.89830508474576265</v>
      </c>
      <c r="D25" s="21">
        <v>0.96</v>
      </c>
      <c r="E25" s="21">
        <f t="shared" si="0"/>
        <v>0.56140350877192979</v>
      </c>
    </row>
    <row r="26" spans="1:5" x14ac:dyDescent="0.25">
      <c r="A26" s="1">
        <v>38108</v>
      </c>
      <c r="B26" s="1">
        <v>6.27</v>
      </c>
      <c r="C26" s="21">
        <v>0.96610169491525411</v>
      </c>
      <c r="D26" s="21">
        <v>1.04</v>
      </c>
      <c r="E26" s="21">
        <f t="shared" si="0"/>
        <v>0.60818713450292405</v>
      </c>
    </row>
    <row r="27" spans="1:5" x14ac:dyDescent="0.25">
      <c r="A27" s="1">
        <v>38139</v>
      </c>
      <c r="B27" s="1">
        <v>6.29</v>
      </c>
      <c r="C27" s="21">
        <v>0.96918335901386743</v>
      </c>
      <c r="D27" s="21">
        <v>1.29</v>
      </c>
      <c r="E27" s="21">
        <f t="shared" si="0"/>
        <v>0.75438596491228072</v>
      </c>
    </row>
    <row r="28" spans="1:5" x14ac:dyDescent="0.25">
      <c r="A28" s="1">
        <v>38169</v>
      </c>
      <c r="B28" s="1">
        <v>6.06</v>
      </c>
      <c r="C28" s="21">
        <v>0.93374422187981498</v>
      </c>
      <c r="D28" s="21">
        <v>1.36</v>
      </c>
      <c r="E28" s="21">
        <f t="shared" si="0"/>
        <v>0.79532163742690065</v>
      </c>
    </row>
    <row r="29" spans="1:5" x14ac:dyDescent="0.25">
      <c r="A29" s="1">
        <v>38200</v>
      </c>
      <c r="B29" s="1">
        <v>5.87</v>
      </c>
      <c r="C29" s="21">
        <v>0.90446841294298919</v>
      </c>
      <c r="D29" s="21">
        <v>1.5</v>
      </c>
      <c r="E29" s="21">
        <f t="shared" si="0"/>
        <v>0.87719298245614041</v>
      </c>
    </row>
    <row r="30" spans="1:5" x14ac:dyDescent="0.25">
      <c r="A30" s="1">
        <v>38231</v>
      </c>
      <c r="B30" s="1">
        <v>5.75</v>
      </c>
      <c r="C30" s="21">
        <v>0.88597842835130969</v>
      </c>
      <c r="D30" s="21">
        <v>1.68</v>
      </c>
      <c r="E30" s="21">
        <f t="shared" si="0"/>
        <v>0.98245614035087714</v>
      </c>
    </row>
    <row r="31" spans="1:5" x14ac:dyDescent="0.25">
      <c r="A31" s="1">
        <v>38261</v>
      </c>
      <c r="B31" s="1">
        <v>5.72</v>
      </c>
      <c r="C31" s="21">
        <v>0.88135593220338981</v>
      </c>
      <c r="D31" s="21">
        <v>1.79</v>
      </c>
      <c r="E31" s="21">
        <f t="shared" si="0"/>
        <v>1.0467836257309941</v>
      </c>
    </row>
    <row r="32" spans="1:5" x14ac:dyDescent="0.25">
      <c r="A32" s="1">
        <v>38292</v>
      </c>
      <c r="B32" s="1">
        <v>5.73</v>
      </c>
      <c r="C32" s="21">
        <v>0.88289676425269648</v>
      </c>
      <c r="D32" s="21">
        <v>2.11</v>
      </c>
      <c r="E32" s="21">
        <f t="shared" si="0"/>
        <v>1.2339181286549707</v>
      </c>
    </row>
    <row r="33" spans="1:5" x14ac:dyDescent="0.25">
      <c r="A33" s="1">
        <v>38322</v>
      </c>
      <c r="B33" s="1">
        <v>5.75</v>
      </c>
      <c r="C33" s="21">
        <v>0.88597842835130969</v>
      </c>
      <c r="D33" s="21">
        <v>2.2200000000000002</v>
      </c>
      <c r="E33" s="21">
        <f t="shared" si="0"/>
        <v>1.2982456140350878</v>
      </c>
    </row>
    <row r="34" spans="1:5" x14ac:dyDescent="0.25">
      <c r="A34" s="1">
        <v>38353</v>
      </c>
      <c r="B34" s="1">
        <v>5.71</v>
      </c>
      <c r="C34" s="21">
        <v>0.87981510015408315</v>
      </c>
      <c r="D34" s="21">
        <v>2.37</v>
      </c>
      <c r="E34" s="21">
        <f t="shared" si="0"/>
        <v>1.3859649122807018</v>
      </c>
    </row>
    <row r="35" spans="1:5" x14ac:dyDescent="0.25">
      <c r="A35" s="1">
        <v>38384</v>
      </c>
      <c r="B35" s="1">
        <v>5.63</v>
      </c>
      <c r="C35" s="21">
        <v>0.86748844375963019</v>
      </c>
      <c r="D35" s="21">
        <v>2.58</v>
      </c>
      <c r="E35" s="21">
        <f t="shared" si="0"/>
        <v>1.5087719298245614</v>
      </c>
    </row>
    <row r="36" spans="1:5" x14ac:dyDescent="0.25">
      <c r="A36" s="1">
        <v>38412</v>
      </c>
      <c r="B36" s="1">
        <v>5.93</v>
      </c>
      <c r="C36" s="21">
        <v>0.91371340523882894</v>
      </c>
      <c r="D36" s="21">
        <v>2.8</v>
      </c>
      <c r="E36" s="21">
        <f t="shared" si="0"/>
        <v>1.6374269005847952</v>
      </c>
    </row>
    <row r="37" spans="1:5" x14ac:dyDescent="0.25">
      <c r="A37" s="1">
        <v>38443</v>
      </c>
      <c r="B37" s="1">
        <v>5.86</v>
      </c>
      <c r="C37" s="21">
        <v>0.90292758089368264</v>
      </c>
      <c r="D37" s="21">
        <v>2.84</v>
      </c>
      <c r="E37" s="21">
        <f t="shared" si="0"/>
        <v>1.6608187134502923</v>
      </c>
    </row>
    <row r="38" spans="1:5" x14ac:dyDescent="0.25">
      <c r="A38" s="1">
        <v>38473</v>
      </c>
      <c r="B38" s="1">
        <v>5.72</v>
      </c>
      <c r="C38" s="21">
        <v>0.88135593220338981</v>
      </c>
      <c r="D38" s="21">
        <v>2.9</v>
      </c>
      <c r="E38" s="21">
        <f t="shared" si="0"/>
        <v>1.695906432748538</v>
      </c>
    </row>
    <row r="39" spans="1:5" x14ac:dyDescent="0.25">
      <c r="A39" s="1">
        <v>38504</v>
      </c>
      <c r="B39" s="1">
        <v>5.58</v>
      </c>
      <c r="C39" s="21">
        <v>0.8597842835130971</v>
      </c>
      <c r="D39" s="21">
        <v>3.04</v>
      </c>
      <c r="E39" s="21">
        <f t="shared" si="0"/>
        <v>1.7777777777777779</v>
      </c>
    </row>
    <row r="40" spans="1:5" x14ac:dyDescent="0.25">
      <c r="A40" s="1">
        <v>38534</v>
      </c>
      <c r="B40" s="1">
        <v>5.7</v>
      </c>
      <c r="C40" s="21">
        <v>0.8782742681047766</v>
      </c>
      <c r="D40" s="21">
        <v>3.29</v>
      </c>
      <c r="E40" s="21">
        <f t="shared" si="0"/>
        <v>1.9239766081871346</v>
      </c>
    </row>
    <row r="41" spans="1:5" x14ac:dyDescent="0.25">
      <c r="A41" s="1">
        <v>38565</v>
      </c>
      <c r="B41" s="1">
        <v>5.82</v>
      </c>
      <c r="C41" s="21">
        <v>0.8967642526964561</v>
      </c>
      <c r="D41" s="21">
        <v>3.52</v>
      </c>
      <c r="E41" s="21">
        <f t="shared" si="0"/>
        <v>2.0584795321637426</v>
      </c>
    </row>
    <row r="42" spans="1:5" x14ac:dyDescent="0.25">
      <c r="A42" s="1">
        <v>38596</v>
      </c>
      <c r="B42" s="1">
        <v>5.77</v>
      </c>
      <c r="C42" s="21">
        <v>0.8890600924499229</v>
      </c>
      <c r="D42" s="21">
        <v>3.49</v>
      </c>
      <c r="E42" s="21">
        <f t="shared" si="0"/>
        <v>2.0409356725146202</v>
      </c>
    </row>
    <row r="43" spans="1:5" x14ac:dyDescent="0.25">
      <c r="A43" s="1">
        <v>38626</v>
      </c>
      <c r="B43" s="1">
        <v>6.07</v>
      </c>
      <c r="C43" s="21">
        <v>0.93528505392912176</v>
      </c>
      <c r="D43" s="21">
        <v>3.79</v>
      </c>
      <c r="E43" s="21">
        <f t="shared" si="0"/>
        <v>2.2163742690058479</v>
      </c>
    </row>
    <row r="44" spans="1:5" x14ac:dyDescent="0.25">
      <c r="A44" s="1">
        <v>38657</v>
      </c>
      <c r="B44" s="1">
        <v>6.33</v>
      </c>
      <c r="C44" s="21">
        <v>0.97534668721109397</v>
      </c>
      <c r="D44" s="21">
        <v>3.97</v>
      </c>
      <c r="E44" s="21">
        <f t="shared" si="0"/>
        <v>2.3216374269005851</v>
      </c>
    </row>
    <row r="45" spans="1:5" x14ac:dyDescent="0.25">
      <c r="A45" s="1">
        <v>38687</v>
      </c>
      <c r="B45" s="1">
        <v>6.27</v>
      </c>
      <c r="C45" s="21">
        <v>0.96610169491525411</v>
      </c>
      <c r="D45" s="21">
        <v>3.97</v>
      </c>
      <c r="E45" s="21">
        <f t="shared" si="0"/>
        <v>2.3216374269005851</v>
      </c>
    </row>
    <row r="46" spans="1:5" x14ac:dyDescent="0.25">
      <c r="A46" s="1">
        <v>38718</v>
      </c>
      <c r="B46" s="1">
        <v>6.15</v>
      </c>
      <c r="C46" s="21">
        <v>0.94761171032357472</v>
      </c>
      <c r="D46" s="21">
        <v>4.34</v>
      </c>
      <c r="E46" s="21">
        <f t="shared" si="0"/>
        <v>2.5380116959064325</v>
      </c>
    </row>
    <row r="47" spans="1:5" x14ac:dyDescent="0.25">
      <c r="A47" s="1">
        <v>38749</v>
      </c>
      <c r="B47" s="1">
        <v>6.25</v>
      </c>
      <c r="C47" s="21">
        <v>0.963020030816641</v>
      </c>
      <c r="D47" s="21">
        <v>4.54</v>
      </c>
      <c r="E47" s="21">
        <f t="shared" si="0"/>
        <v>2.6549707602339181</v>
      </c>
    </row>
    <row r="48" spans="1:5" x14ac:dyDescent="0.25">
      <c r="A48" s="1">
        <v>38777</v>
      </c>
      <c r="B48" s="1">
        <v>6.32</v>
      </c>
      <c r="C48" s="21">
        <v>0.97380585516178741</v>
      </c>
      <c r="D48" s="21">
        <v>4.63</v>
      </c>
      <c r="E48" s="21">
        <f t="shared" si="0"/>
        <v>2.7076023391812867</v>
      </c>
    </row>
    <row r="49" spans="1:5" x14ac:dyDescent="0.25">
      <c r="A49" s="1">
        <v>38808</v>
      </c>
      <c r="B49" s="1">
        <v>6.51</v>
      </c>
      <c r="C49" s="21">
        <v>1.0030816640986131</v>
      </c>
      <c r="D49" s="21">
        <v>4.72</v>
      </c>
      <c r="E49" s="21">
        <f t="shared" si="0"/>
        <v>2.7602339181286548</v>
      </c>
    </row>
    <row r="50" spans="1:5" x14ac:dyDescent="0.25">
      <c r="A50" s="1">
        <v>38838</v>
      </c>
      <c r="B50" s="1">
        <v>6.6</v>
      </c>
      <c r="C50" s="21">
        <v>1.0169491525423728</v>
      </c>
      <c r="D50" s="21">
        <v>4.84</v>
      </c>
      <c r="E50" s="21">
        <f t="shared" si="0"/>
        <v>2.8304093567251463</v>
      </c>
    </row>
    <row r="51" spans="1:5" x14ac:dyDescent="0.25">
      <c r="A51" s="1">
        <v>38869</v>
      </c>
      <c r="B51" s="1">
        <v>6.68</v>
      </c>
      <c r="C51" s="21">
        <v>1.0292758089368259</v>
      </c>
      <c r="D51" s="21">
        <v>4.92</v>
      </c>
      <c r="E51" s="21">
        <f t="shared" si="0"/>
        <v>2.8771929824561404</v>
      </c>
    </row>
    <row r="52" spans="1:5" x14ac:dyDescent="0.25">
      <c r="A52" s="1">
        <v>38899</v>
      </c>
      <c r="B52" s="1">
        <v>6.76</v>
      </c>
      <c r="C52" s="21">
        <v>1.0416024653312788</v>
      </c>
      <c r="D52" s="21">
        <v>5.08</v>
      </c>
      <c r="E52" s="21">
        <f t="shared" si="0"/>
        <v>2.9707602339181287</v>
      </c>
    </row>
    <row r="53" spans="1:5" x14ac:dyDescent="0.25">
      <c r="A53" s="1">
        <v>38930</v>
      </c>
      <c r="B53" s="1">
        <v>6.52</v>
      </c>
      <c r="C53" s="21">
        <v>1.0046224961479198</v>
      </c>
      <c r="D53" s="21">
        <v>5.09</v>
      </c>
      <c r="E53" s="21">
        <f t="shared" si="0"/>
        <v>2.9766081871345027</v>
      </c>
    </row>
    <row r="54" spans="1:5" x14ac:dyDescent="0.25">
      <c r="A54" s="1">
        <v>38961</v>
      </c>
      <c r="B54" s="1">
        <v>6.4</v>
      </c>
      <c r="C54" s="21">
        <v>0.98613251155624038</v>
      </c>
      <c r="D54" s="21">
        <v>4.93</v>
      </c>
      <c r="E54" s="21">
        <f t="shared" si="0"/>
        <v>2.8830409356725144</v>
      </c>
    </row>
    <row r="55" spans="1:5" x14ac:dyDescent="0.25">
      <c r="A55" s="1">
        <v>38991</v>
      </c>
      <c r="B55" s="1">
        <v>6.36</v>
      </c>
      <c r="C55" s="21">
        <v>0.97996918335901384</v>
      </c>
      <c r="D55" s="21">
        <v>5.05</v>
      </c>
      <c r="E55" s="21">
        <f t="shared" si="0"/>
        <v>2.9532163742690059</v>
      </c>
    </row>
    <row r="56" spans="1:5" x14ac:dyDescent="0.25">
      <c r="A56" s="1">
        <v>39022</v>
      </c>
      <c r="B56" s="1">
        <v>6.24</v>
      </c>
      <c r="C56" s="21">
        <v>0.96147919876733434</v>
      </c>
      <c r="D56" s="21">
        <v>5.07</v>
      </c>
      <c r="E56" s="21">
        <f t="shared" si="0"/>
        <v>2.9649122807017547</v>
      </c>
    </row>
    <row r="57" spans="1:5" x14ac:dyDescent="0.25">
      <c r="A57" s="1">
        <v>39052</v>
      </c>
      <c r="B57" s="1">
        <v>6.14</v>
      </c>
      <c r="C57" s="21">
        <v>0.94607087827426806</v>
      </c>
      <c r="D57" s="21">
        <v>4.97</v>
      </c>
      <c r="E57" s="21">
        <f t="shared" si="0"/>
        <v>2.9064327485380117</v>
      </c>
    </row>
    <row r="58" spans="1:5" x14ac:dyDescent="0.25">
      <c r="A58" s="1">
        <v>39083</v>
      </c>
      <c r="B58" s="1">
        <v>6.22</v>
      </c>
      <c r="C58" s="21">
        <v>0.95839753466872102</v>
      </c>
      <c r="D58" s="21">
        <v>5.1100000000000003</v>
      </c>
      <c r="E58" s="21">
        <f t="shared" si="0"/>
        <v>2.9883040935672516</v>
      </c>
    </row>
    <row r="59" spans="1:5" x14ac:dyDescent="0.25">
      <c r="A59" s="1">
        <v>39114</v>
      </c>
      <c r="B59" s="1">
        <v>6.29</v>
      </c>
      <c r="C59" s="21">
        <v>0.96918335901386743</v>
      </c>
      <c r="D59" s="21">
        <v>5.16</v>
      </c>
      <c r="E59" s="21">
        <f t="shared" si="0"/>
        <v>3.0175438596491229</v>
      </c>
    </row>
    <row r="60" spans="1:5" x14ac:dyDescent="0.25">
      <c r="A60" s="1">
        <v>39142</v>
      </c>
      <c r="B60" s="1">
        <v>6.16</v>
      </c>
      <c r="C60" s="21">
        <v>0.94915254237288138</v>
      </c>
      <c r="D60" s="21">
        <v>5.08</v>
      </c>
      <c r="E60" s="21">
        <f t="shared" si="0"/>
        <v>2.9707602339181287</v>
      </c>
    </row>
    <row r="61" spans="1:5" x14ac:dyDescent="0.25">
      <c r="A61" s="1">
        <v>39173</v>
      </c>
      <c r="B61" s="1">
        <v>6.18</v>
      </c>
      <c r="C61" s="21">
        <v>0.95223420647149448</v>
      </c>
      <c r="D61" s="21">
        <v>5.01</v>
      </c>
      <c r="E61" s="21">
        <f t="shared" si="0"/>
        <v>2.9298245614035086</v>
      </c>
    </row>
    <row r="62" spans="1:5" x14ac:dyDescent="0.25">
      <c r="A62" s="1">
        <v>39203</v>
      </c>
      <c r="B62" s="1">
        <v>6.26</v>
      </c>
      <c r="C62" s="21">
        <v>0.96456086286594755</v>
      </c>
      <c r="D62" s="21">
        <v>4.87</v>
      </c>
      <c r="E62" s="21">
        <f t="shared" si="0"/>
        <v>2.8479532163742691</v>
      </c>
    </row>
    <row r="63" spans="1:5" x14ac:dyDescent="0.25">
      <c r="A63" s="1">
        <v>39234</v>
      </c>
      <c r="B63" s="1">
        <v>6.66</v>
      </c>
      <c r="C63" s="21">
        <v>1.0261941448382126</v>
      </c>
      <c r="D63" s="21">
        <v>4.74</v>
      </c>
      <c r="E63" s="21">
        <f t="shared" si="0"/>
        <v>2.7719298245614037</v>
      </c>
    </row>
    <row r="64" spans="1:5" x14ac:dyDescent="0.25">
      <c r="A64" s="1">
        <v>39264</v>
      </c>
      <c r="B64" s="1">
        <v>6.7</v>
      </c>
      <c r="C64" s="21">
        <v>1.0323574730354392</v>
      </c>
      <c r="D64" s="21">
        <v>4.96</v>
      </c>
      <c r="E64" s="21">
        <f t="shared" si="0"/>
        <v>2.9005847953216373</v>
      </c>
    </row>
    <row r="65" spans="1:5" x14ac:dyDescent="0.25">
      <c r="A65" s="1">
        <v>39295</v>
      </c>
      <c r="B65" s="1">
        <v>6.57</v>
      </c>
      <c r="C65" s="21">
        <v>1.0123266563944531</v>
      </c>
      <c r="D65" s="21">
        <v>4.32</v>
      </c>
      <c r="E65" s="21">
        <f t="shared" si="0"/>
        <v>2.5263157894736845</v>
      </c>
    </row>
    <row r="66" spans="1:5" x14ac:dyDescent="0.25">
      <c r="A66" s="1">
        <v>39326</v>
      </c>
      <c r="B66" s="1">
        <v>6.38</v>
      </c>
      <c r="C66" s="21">
        <v>0.98305084745762705</v>
      </c>
      <c r="D66" s="21">
        <v>3.99</v>
      </c>
      <c r="E66" s="21">
        <f t="shared" si="0"/>
        <v>2.3333333333333335</v>
      </c>
    </row>
    <row r="67" spans="1:5" x14ac:dyDescent="0.25">
      <c r="A67" s="1">
        <v>39356</v>
      </c>
      <c r="B67" s="1">
        <v>6.38</v>
      </c>
      <c r="C67" s="21">
        <v>0.98305084745762705</v>
      </c>
      <c r="D67" s="21">
        <v>4</v>
      </c>
      <c r="E67" s="21">
        <f t="shared" si="0"/>
        <v>2.3391812865497075</v>
      </c>
    </row>
    <row r="68" spans="1:5" x14ac:dyDescent="0.25">
      <c r="A68" s="1">
        <v>39387</v>
      </c>
      <c r="B68" s="1">
        <v>6.21</v>
      </c>
      <c r="C68" s="21">
        <v>0.95685670261941447</v>
      </c>
      <c r="D68" s="21">
        <v>3.35</v>
      </c>
      <c r="E68" s="21">
        <f t="shared" si="0"/>
        <v>1.9590643274853803</v>
      </c>
    </row>
    <row r="69" spans="1:5" x14ac:dyDescent="0.25">
      <c r="A69" s="1">
        <v>39417</v>
      </c>
      <c r="B69" s="1">
        <v>6.1</v>
      </c>
      <c r="C69" s="21">
        <v>0.93990755007704152</v>
      </c>
      <c r="D69" s="21">
        <v>3.07</v>
      </c>
      <c r="E69" s="21">
        <f t="shared" ref="E69:E124" si="1">D69/$D$4</f>
        <v>1.7953216374269005</v>
      </c>
    </row>
    <row r="70" spans="1:5" x14ac:dyDescent="0.25">
      <c r="A70" s="1">
        <v>39448</v>
      </c>
      <c r="B70" s="1">
        <v>5.76</v>
      </c>
      <c r="C70" s="21">
        <v>0.88751926040061624</v>
      </c>
      <c r="D70" s="21">
        <v>2.82</v>
      </c>
      <c r="E70" s="21">
        <f t="shared" si="1"/>
        <v>1.6491228070175439</v>
      </c>
    </row>
    <row r="71" spans="1:5" x14ac:dyDescent="0.25">
      <c r="A71" s="1">
        <v>39479</v>
      </c>
      <c r="B71" s="1">
        <v>5.92</v>
      </c>
      <c r="C71" s="21">
        <v>0.91217257318952227</v>
      </c>
      <c r="D71" s="21">
        <v>2.17</v>
      </c>
      <c r="E71" s="21">
        <f t="shared" si="1"/>
        <v>1.2690058479532162</v>
      </c>
    </row>
    <row r="72" spans="1:5" x14ac:dyDescent="0.25">
      <c r="A72" s="1">
        <v>39508</v>
      </c>
      <c r="B72" s="1">
        <v>5.97</v>
      </c>
      <c r="C72" s="21">
        <v>0.91987673343605536</v>
      </c>
      <c r="D72" s="21">
        <v>1.28</v>
      </c>
      <c r="E72" s="21">
        <f t="shared" si="1"/>
        <v>0.7485380116959065</v>
      </c>
    </row>
    <row r="73" spans="1:5" x14ac:dyDescent="0.25">
      <c r="A73" s="1">
        <v>39539</v>
      </c>
      <c r="B73" s="1">
        <v>5.92</v>
      </c>
      <c r="C73" s="21">
        <v>0.91217257318952227</v>
      </c>
      <c r="D73" s="21">
        <v>1.31</v>
      </c>
      <c r="E73" s="21">
        <f t="shared" si="1"/>
        <v>0.76608187134502925</v>
      </c>
    </row>
    <row r="74" spans="1:5" x14ac:dyDescent="0.25">
      <c r="A74" s="1">
        <v>39569</v>
      </c>
      <c r="B74" s="1">
        <v>6.04</v>
      </c>
      <c r="C74" s="21">
        <v>0.93066255778120177</v>
      </c>
      <c r="D74" s="21">
        <v>1.76</v>
      </c>
      <c r="E74" s="21">
        <f t="shared" si="1"/>
        <v>1.0292397660818713</v>
      </c>
    </row>
    <row r="75" spans="1:5" x14ac:dyDescent="0.25">
      <c r="A75" s="1">
        <v>39600</v>
      </c>
      <c r="B75" s="1">
        <v>6.32</v>
      </c>
      <c r="C75" s="21">
        <v>0.97380585516178741</v>
      </c>
      <c r="D75" s="21">
        <v>1.89</v>
      </c>
      <c r="E75" s="21">
        <f t="shared" si="1"/>
        <v>1.1052631578947367</v>
      </c>
    </row>
    <row r="76" spans="1:5" x14ac:dyDescent="0.25">
      <c r="A76" s="1">
        <v>39630</v>
      </c>
      <c r="B76" s="1">
        <v>6.43</v>
      </c>
      <c r="C76" s="21">
        <v>0.99075500770416014</v>
      </c>
      <c r="D76" s="21">
        <v>1.66</v>
      </c>
      <c r="E76" s="21">
        <f t="shared" si="1"/>
        <v>0.9707602339181286</v>
      </c>
    </row>
    <row r="77" spans="1:5" x14ac:dyDescent="0.25">
      <c r="A77" s="1">
        <v>39661</v>
      </c>
      <c r="B77" s="1">
        <v>6.48</v>
      </c>
      <c r="C77" s="21">
        <v>0.99845916795069345</v>
      </c>
      <c r="D77" s="21">
        <v>1.75</v>
      </c>
      <c r="E77" s="21">
        <f t="shared" si="1"/>
        <v>1.0233918128654971</v>
      </c>
    </row>
    <row r="78" spans="1:5" x14ac:dyDescent="0.25">
      <c r="A78" s="1">
        <v>39692</v>
      </c>
      <c r="B78" s="1">
        <v>6.04</v>
      </c>
      <c r="C78" s="21">
        <v>0.93066255778120177</v>
      </c>
      <c r="D78" s="21">
        <v>1.1499999999999999</v>
      </c>
      <c r="E78" s="21">
        <f t="shared" si="1"/>
        <v>0.67251461988304084</v>
      </c>
    </row>
    <row r="79" spans="1:5" x14ac:dyDescent="0.25">
      <c r="A79" s="1">
        <v>39722</v>
      </c>
      <c r="B79" s="1">
        <v>6.2</v>
      </c>
      <c r="C79" s="21">
        <v>0.95531587057010781</v>
      </c>
      <c r="D79" s="21">
        <v>0.69</v>
      </c>
      <c r="E79" s="21">
        <f t="shared" si="1"/>
        <v>0.40350877192982454</v>
      </c>
    </row>
    <row r="80" spans="1:5" x14ac:dyDescent="0.25">
      <c r="A80" s="1">
        <v>39753</v>
      </c>
      <c r="B80" s="1">
        <v>6.09</v>
      </c>
      <c r="C80" s="21">
        <v>0.93836671802773497</v>
      </c>
      <c r="D80" s="21">
        <v>0.19</v>
      </c>
      <c r="E80" s="21">
        <f t="shared" si="1"/>
        <v>0.11111111111111112</v>
      </c>
    </row>
    <row r="81" spans="1:5" x14ac:dyDescent="0.25">
      <c r="A81" s="1">
        <v>39783</v>
      </c>
      <c r="B81" s="1">
        <v>5.33</v>
      </c>
      <c r="C81" s="21">
        <v>0.82126348228043144</v>
      </c>
      <c r="D81" s="21">
        <v>0.03</v>
      </c>
      <c r="E81" s="21">
        <f t="shared" si="1"/>
        <v>1.7543859649122806E-2</v>
      </c>
    </row>
    <row r="82" spans="1:5" x14ac:dyDescent="0.25">
      <c r="A82" s="1">
        <v>39814</v>
      </c>
      <c r="B82" s="1">
        <v>5.0599999999999996</v>
      </c>
      <c r="C82" s="21">
        <v>0.77966101694915246</v>
      </c>
      <c r="D82" s="21">
        <v>0.13</v>
      </c>
      <c r="E82" s="21">
        <f t="shared" si="1"/>
        <v>7.6023391812865507E-2</v>
      </c>
    </row>
    <row r="83" spans="1:5" x14ac:dyDescent="0.25">
      <c r="A83" s="1">
        <v>39845</v>
      </c>
      <c r="B83" s="1">
        <v>5.13</v>
      </c>
      <c r="C83" s="21">
        <v>0.79044684129429887</v>
      </c>
      <c r="D83" s="21">
        <v>0.3</v>
      </c>
      <c r="E83" s="21">
        <f t="shared" si="1"/>
        <v>0.17543859649122806</v>
      </c>
    </row>
    <row r="84" spans="1:5" x14ac:dyDescent="0.25">
      <c r="A84" s="1">
        <v>39873</v>
      </c>
      <c r="B84" s="1">
        <v>5</v>
      </c>
      <c r="C84" s="21">
        <v>0.77041602465331271</v>
      </c>
      <c r="D84" s="21">
        <v>0.22</v>
      </c>
      <c r="E84" s="21">
        <f t="shared" si="1"/>
        <v>0.12865497076023391</v>
      </c>
    </row>
    <row r="85" spans="1:5" x14ac:dyDescent="0.25">
      <c r="A85" s="1">
        <v>39904</v>
      </c>
      <c r="B85" s="1">
        <v>4.8099999999999996</v>
      </c>
      <c r="C85" s="21">
        <v>0.74114021571648681</v>
      </c>
      <c r="D85" s="21">
        <v>0.16</v>
      </c>
      <c r="E85" s="21">
        <f t="shared" si="1"/>
        <v>9.3567251461988313E-2</v>
      </c>
    </row>
    <row r="86" spans="1:5" x14ac:dyDescent="0.25">
      <c r="A86" s="1">
        <v>39934</v>
      </c>
      <c r="B86" s="1">
        <v>4.8600000000000003</v>
      </c>
      <c r="C86" s="21">
        <v>0.74884437596302</v>
      </c>
      <c r="D86" s="21">
        <v>0.18</v>
      </c>
      <c r="E86" s="21">
        <f t="shared" si="1"/>
        <v>0.10526315789473684</v>
      </c>
    </row>
    <row r="87" spans="1:5" x14ac:dyDescent="0.25">
      <c r="A87" s="1">
        <v>39965</v>
      </c>
      <c r="B87" s="1">
        <v>5.42</v>
      </c>
      <c r="C87" s="21">
        <v>0.83513097072419107</v>
      </c>
      <c r="D87" s="21">
        <v>0.18</v>
      </c>
      <c r="E87" s="21">
        <f t="shared" si="1"/>
        <v>0.10526315789473684</v>
      </c>
    </row>
    <row r="88" spans="1:5" x14ac:dyDescent="0.25">
      <c r="A88" s="1">
        <v>39995</v>
      </c>
      <c r="B88" s="1">
        <v>5.22</v>
      </c>
      <c r="C88" s="21">
        <v>0.8043143297380585</v>
      </c>
      <c r="D88" s="21">
        <v>0.18</v>
      </c>
      <c r="E88" s="21">
        <f t="shared" si="1"/>
        <v>0.10526315789473684</v>
      </c>
    </row>
    <row r="89" spans="1:5" x14ac:dyDescent="0.25">
      <c r="A89" s="1">
        <v>40026</v>
      </c>
      <c r="B89" s="1">
        <v>5.19</v>
      </c>
      <c r="C89" s="21">
        <v>0.79969183359013873</v>
      </c>
      <c r="D89" s="21">
        <v>0.17</v>
      </c>
      <c r="E89" s="21">
        <f t="shared" si="1"/>
        <v>9.9415204678362581E-2</v>
      </c>
    </row>
    <row r="90" spans="1:5" x14ac:dyDescent="0.25">
      <c r="A90" s="1">
        <v>40057</v>
      </c>
      <c r="B90" s="1">
        <v>5.0599999999999996</v>
      </c>
      <c r="C90" s="21">
        <v>0.77966101694915246</v>
      </c>
      <c r="D90" s="21">
        <v>0.12</v>
      </c>
      <c r="E90" s="21">
        <f t="shared" si="1"/>
        <v>7.0175438596491224E-2</v>
      </c>
    </row>
    <row r="91" spans="1:5" x14ac:dyDescent="0.25">
      <c r="A91" s="1">
        <v>40087</v>
      </c>
      <c r="B91" s="1">
        <v>4.95</v>
      </c>
      <c r="C91" s="21">
        <v>0.76271186440677963</v>
      </c>
      <c r="D91" s="21">
        <v>7.0000000000000007E-2</v>
      </c>
      <c r="E91" s="21">
        <f t="shared" si="1"/>
        <v>4.0935672514619888E-2</v>
      </c>
    </row>
    <row r="92" spans="1:5" x14ac:dyDescent="0.25">
      <c r="A92" s="1">
        <v>40118</v>
      </c>
      <c r="B92" s="1">
        <v>4.88</v>
      </c>
      <c r="C92" s="21">
        <v>0.75192604006163322</v>
      </c>
      <c r="D92" s="21">
        <v>0.05</v>
      </c>
      <c r="E92" s="21">
        <f t="shared" si="1"/>
        <v>2.9239766081871347E-2</v>
      </c>
    </row>
    <row r="93" spans="1:5" x14ac:dyDescent="0.25">
      <c r="A93" s="1">
        <v>40148</v>
      </c>
      <c r="B93" s="1">
        <v>4.93</v>
      </c>
      <c r="C93" s="21">
        <v>0.7596302003081663</v>
      </c>
      <c r="D93" s="21">
        <v>0.05</v>
      </c>
      <c r="E93" s="21">
        <f t="shared" si="1"/>
        <v>2.9239766081871347E-2</v>
      </c>
    </row>
    <row r="94" spans="1:5" x14ac:dyDescent="0.25">
      <c r="A94" s="1">
        <v>40179</v>
      </c>
      <c r="B94" s="1">
        <v>5.03</v>
      </c>
      <c r="C94" s="21">
        <v>0.7750385208012327</v>
      </c>
      <c r="D94" s="21">
        <v>0.06</v>
      </c>
      <c r="E94" s="21">
        <f t="shared" si="1"/>
        <v>3.5087719298245612E-2</v>
      </c>
    </row>
    <row r="95" spans="1:5" x14ac:dyDescent="0.25">
      <c r="A95" s="1">
        <v>40210</v>
      </c>
      <c r="B95" s="1">
        <v>4.99</v>
      </c>
      <c r="C95" s="21">
        <v>0.76887519260400616</v>
      </c>
      <c r="D95" s="21">
        <v>0.11</v>
      </c>
      <c r="E95" s="21">
        <f t="shared" si="1"/>
        <v>6.4327485380116955E-2</v>
      </c>
    </row>
    <row r="96" spans="1:5" x14ac:dyDescent="0.25">
      <c r="A96" s="1">
        <v>40238</v>
      </c>
      <c r="B96" s="1">
        <v>4.97</v>
      </c>
      <c r="C96" s="21">
        <v>0.76579352850539284</v>
      </c>
      <c r="D96" s="21">
        <v>0.15</v>
      </c>
      <c r="E96" s="21">
        <f t="shared" si="1"/>
        <v>8.771929824561403E-2</v>
      </c>
    </row>
    <row r="97" spans="1:5" x14ac:dyDescent="0.25">
      <c r="A97" s="1">
        <v>40269</v>
      </c>
      <c r="B97" s="1">
        <v>5.0999999999999996</v>
      </c>
      <c r="C97" s="21">
        <v>0.785824345146379</v>
      </c>
      <c r="D97" s="21">
        <v>0.16</v>
      </c>
      <c r="E97" s="21">
        <f t="shared" si="1"/>
        <v>9.3567251461988313E-2</v>
      </c>
    </row>
    <row r="98" spans="1:5" x14ac:dyDescent="0.25">
      <c r="A98" s="1">
        <v>40299</v>
      </c>
      <c r="B98" s="1">
        <v>4.8899999999999997</v>
      </c>
      <c r="C98" s="21">
        <v>0.75346687211093988</v>
      </c>
      <c r="D98" s="21">
        <v>0.16</v>
      </c>
      <c r="E98" s="21">
        <f t="shared" si="1"/>
        <v>9.3567251461988313E-2</v>
      </c>
    </row>
    <row r="99" spans="1:5" x14ac:dyDescent="0.25">
      <c r="A99" s="1">
        <v>40330</v>
      </c>
      <c r="B99" s="1">
        <v>4.74</v>
      </c>
      <c r="C99" s="21">
        <v>0.73035439137134051</v>
      </c>
      <c r="D99" s="21">
        <v>0.12</v>
      </c>
      <c r="E99" s="21">
        <f t="shared" si="1"/>
        <v>7.0175438596491224E-2</v>
      </c>
    </row>
    <row r="100" spans="1:5" x14ac:dyDescent="0.25">
      <c r="A100" s="1">
        <v>40360</v>
      </c>
      <c r="B100" s="1">
        <v>4.5599999999999996</v>
      </c>
      <c r="C100" s="21">
        <v>0.70261941448382115</v>
      </c>
      <c r="D100" s="21">
        <v>0.16</v>
      </c>
      <c r="E100" s="21">
        <f t="shared" si="1"/>
        <v>9.3567251461988313E-2</v>
      </c>
    </row>
    <row r="101" spans="1:5" x14ac:dyDescent="0.25">
      <c r="A101" s="1">
        <v>40391</v>
      </c>
      <c r="B101" s="1">
        <v>4.43</v>
      </c>
      <c r="C101" s="21">
        <v>0.6825885978428351</v>
      </c>
      <c r="D101" s="21">
        <v>0.16</v>
      </c>
      <c r="E101" s="21">
        <f t="shared" si="1"/>
        <v>9.3567251461988313E-2</v>
      </c>
    </row>
    <row r="102" spans="1:5" x14ac:dyDescent="0.25">
      <c r="A102" s="1">
        <v>40422</v>
      </c>
      <c r="B102" s="1">
        <v>4.3499999999999996</v>
      </c>
      <c r="C102" s="21">
        <v>0.67026194144838203</v>
      </c>
      <c r="D102" s="21">
        <v>0.15</v>
      </c>
      <c r="E102" s="21">
        <f t="shared" si="1"/>
        <v>8.771929824561403E-2</v>
      </c>
    </row>
    <row r="103" spans="1:5" x14ac:dyDescent="0.25">
      <c r="A103" s="1">
        <v>40452</v>
      </c>
      <c r="B103" s="1">
        <v>4.2300000000000004</v>
      </c>
      <c r="C103" s="21">
        <v>0.65177195685670264</v>
      </c>
      <c r="D103" s="21">
        <v>0.13</v>
      </c>
      <c r="E103" s="21">
        <f t="shared" si="1"/>
        <v>7.6023391812865507E-2</v>
      </c>
    </row>
    <row r="104" spans="1:5" x14ac:dyDescent="0.25">
      <c r="A104" s="1">
        <v>40483</v>
      </c>
      <c r="B104" s="1">
        <v>4.3</v>
      </c>
      <c r="C104" s="21">
        <v>0.66255778120184894</v>
      </c>
      <c r="D104" s="21">
        <v>0.14000000000000001</v>
      </c>
      <c r="E104" s="21">
        <f t="shared" si="1"/>
        <v>8.1871345029239775E-2</v>
      </c>
    </row>
    <row r="105" spans="1:5" x14ac:dyDescent="0.25">
      <c r="A105" s="1">
        <v>40513</v>
      </c>
      <c r="B105" s="1">
        <v>4.71</v>
      </c>
      <c r="C105" s="21">
        <v>0.72573189522342063</v>
      </c>
      <c r="D105" s="21">
        <v>0.14000000000000001</v>
      </c>
      <c r="E105" s="21">
        <f t="shared" si="1"/>
        <v>8.1871345029239775E-2</v>
      </c>
    </row>
    <row r="106" spans="1:5" x14ac:dyDescent="0.25">
      <c r="A106" s="1">
        <v>40544</v>
      </c>
      <c r="B106" s="1">
        <v>4.76</v>
      </c>
      <c r="C106" s="21">
        <v>0.73343605546995372</v>
      </c>
      <c r="D106" s="21">
        <v>0.15</v>
      </c>
      <c r="E106" s="21">
        <f t="shared" si="1"/>
        <v>8.771929824561403E-2</v>
      </c>
    </row>
    <row r="107" spans="1:5" x14ac:dyDescent="0.25">
      <c r="A107" s="1">
        <v>40575</v>
      </c>
      <c r="B107" s="1">
        <v>4.95</v>
      </c>
      <c r="C107" s="21">
        <v>0.76271186440677963</v>
      </c>
      <c r="D107" s="21">
        <v>0.13</v>
      </c>
      <c r="E107" s="21">
        <f t="shared" si="1"/>
        <v>7.6023391812865507E-2</v>
      </c>
    </row>
    <row r="108" spans="1:5" x14ac:dyDescent="0.25">
      <c r="A108" s="1">
        <v>40603</v>
      </c>
      <c r="B108" s="1">
        <v>4.84</v>
      </c>
      <c r="C108" s="21">
        <v>0.74576271186440668</v>
      </c>
      <c r="D108" s="21">
        <v>0.1</v>
      </c>
      <c r="E108" s="21">
        <f t="shared" si="1"/>
        <v>5.8479532163742694E-2</v>
      </c>
    </row>
    <row r="109" spans="1:5" x14ac:dyDescent="0.25">
      <c r="A109" s="1">
        <v>40634</v>
      </c>
      <c r="B109" s="1">
        <v>4.84</v>
      </c>
      <c r="C109" s="21">
        <v>0.74576271186440668</v>
      </c>
      <c r="D109" s="21">
        <v>0.06</v>
      </c>
      <c r="E109" s="21">
        <f t="shared" si="1"/>
        <v>3.5087719298245612E-2</v>
      </c>
    </row>
    <row r="110" spans="1:5" x14ac:dyDescent="0.25">
      <c r="A110" s="1">
        <v>40664</v>
      </c>
      <c r="B110" s="1">
        <v>4.6399999999999997</v>
      </c>
      <c r="C110" s="21">
        <v>0.71494607087827422</v>
      </c>
      <c r="D110" s="21">
        <v>0.04</v>
      </c>
      <c r="E110" s="21">
        <f t="shared" si="1"/>
        <v>2.3391812865497078E-2</v>
      </c>
    </row>
    <row r="111" spans="1:5" x14ac:dyDescent="0.25">
      <c r="A111" s="1">
        <v>40695</v>
      </c>
      <c r="B111" s="1">
        <v>4.51</v>
      </c>
      <c r="C111" s="21">
        <v>0.69491525423728806</v>
      </c>
      <c r="D111" s="21">
        <v>0.04</v>
      </c>
      <c r="E111" s="21">
        <f t="shared" si="1"/>
        <v>2.3391812865497078E-2</v>
      </c>
    </row>
    <row r="112" spans="1:5" x14ac:dyDescent="0.25">
      <c r="A112" s="1">
        <v>40725</v>
      </c>
      <c r="B112" s="1">
        <v>4.55</v>
      </c>
      <c r="C112" s="21">
        <v>0.7010785824345146</v>
      </c>
      <c r="D112" s="21">
        <v>0.04</v>
      </c>
      <c r="E112" s="21">
        <f t="shared" si="1"/>
        <v>2.3391812865497078E-2</v>
      </c>
    </row>
    <row r="113" spans="1:5" x14ac:dyDescent="0.25">
      <c r="A113" s="1">
        <v>40756</v>
      </c>
      <c r="B113" s="1">
        <v>4.2699999999999996</v>
      </c>
      <c r="C113" s="21">
        <v>0.65793528505392906</v>
      </c>
      <c r="D113" s="21">
        <v>0.02</v>
      </c>
      <c r="E113" s="21">
        <f t="shared" si="1"/>
        <v>1.1695906432748539E-2</v>
      </c>
    </row>
    <row r="114" spans="1:5" x14ac:dyDescent="0.25">
      <c r="A114" s="1">
        <v>40787</v>
      </c>
      <c r="B114" s="1">
        <v>4.1100000000000003</v>
      </c>
      <c r="C114" s="21">
        <v>0.63328197226502314</v>
      </c>
      <c r="D114" s="21">
        <v>0.01</v>
      </c>
      <c r="E114" s="21">
        <f t="shared" si="1"/>
        <v>5.8479532163742695E-3</v>
      </c>
    </row>
    <row r="115" spans="1:5" x14ac:dyDescent="0.25">
      <c r="A115" s="1">
        <v>40817</v>
      </c>
      <c r="B115" s="1">
        <v>4.07</v>
      </c>
      <c r="C115" s="21">
        <v>0.6271186440677966</v>
      </c>
      <c r="D115" s="21">
        <v>0.02</v>
      </c>
      <c r="E115" s="21">
        <f t="shared" si="1"/>
        <v>1.1695906432748539E-2</v>
      </c>
    </row>
    <row r="116" spans="1:5" x14ac:dyDescent="0.25">
      <c r="A116" s="1">
        <v>40848</v>
      </c>
      <c r="B116" s="1">
        <v>3.99</v>
      </c>
      <c r="C116" s="21">
        <v>0.61479198767334364</v>
      </c>
      <c r="D116" s="21">
        <v>0.01</v>
      </c>
      <c r="E116" s="21">
        <f t="shared" si="1"/>
        <v>5.8479532163742695E-3</v>
      </c>
    </row>
    <row r="117" spans="1:5" x14ac:dyDescent="0.25">
      <c r="A117" s="1">
        <v>40878</v>
      </c>
      <c r="B117" s="1">
        <v>3.96</v>
      </c>
      <c r="C117" s="21">
        <v>0.61016949152542366</v>
      </c>
      <c r="D117" s="21">
        <v>0.01</v>
      </c>
      <c r="E117" s="21">
        <f t="shared" si="1"/>
        <v>5.8479532163742695E-3</v>
      </c>
    </row>
    <row r="118" spans="1:5" x14ac:dyDescent="0.25">
      <c r="A118" s="1">
        <v>40909</v>
      </c>
      <c r="B118" s="1">
        <v>3.92</v>
      </c>
      <c r="C118" s="21">
        <v>0.60400616332819723</v>
      </c>
      <c r="D118" s="21">
        <v>0.03</v>
      </c>
      <c r="E118" s="21">
        <f t="shared" si="1"/>
        <v>1.7543859649122806E-2</v>
      </c>
    </row>
    <row r="119" spans="1:5" x14ac:dyDescent="0.25">
      <c r="A119" s="1">
        <v>40940</v>
      </c>
      <c r="B119" s="1">
        <v>3.89</v>
      </c>
      <c r="C119" s="21">
        <v>0.59938366718027736</v>
      </c>
      <c r="D119" s="21">
        <v>0.09</v>
      </c>
      <c r="E119" s="21">
        <f t="shared" si="1"/>
        <v>5.2631578947368418E-2</v>
      </c>
    </row>
    <row r="120" spans="1:5" x14ac:dyDescent="0.25">
      <c r="A120" s="1">
        <v>40969</v>
      </c>
      <c r="B120" s="1">
        <v>3.95</v>
      </c>
      <c r="C120" s="21">
        <v>0.60862865947611711</v>
      </c>
      <c r="D120" s="21">
        <v>0.08</v>
      </c>
      <c r="E120" s="21">
        <f t="shared" si="1"/>
        <v>4.6783625730994156E-2</v>
      </c>
    </row>
    <row r="121" spans="1:5" x14ac:dyDescent="0.25">
      <c r="A121" s="1">
        <v>41000</v>
      </c>
      <c r="B121" s="1">
        <v>3.91</v>
      </c>
      <c r="C121" s="21">
        <v>0.60246533127889057</v>
      </c>
      <c r="D121" s="21">
        <v>0.08</v>
      </c>
      <c r="E121" s="21">
        <f t="shared" si="1"/>
        <v>4.6783625730994156E-2</v>
      </c>
    </row>
    <row r="122" spans="1:5" x14ac:dyDescent="0.25">
      <c r="A122" s="1">
        <v>41030</v>
      </c>
      <c r="B122" s="1">
        <v>3.8</v>
      </c>
      <c r="C122" s="21">
        <v>0.58551617873651762</v>
      </c>
      <c r="D122" s="21">
        <v>0.09</v>
      </c>
      <c r="E122" s="21">
        <f t="shared" si="1"/>
        <v>5.2631578947368418E-2</v>
      </c>
    </row>
    <row r="123" spans="1:5" x14ac:dyDescent="0.25">
      <c r="A123" s="1">
        <v>41061</v>
      </c>
      <c r="B123" s="1">
        <v>3.68</v>
      </c>
      <c r="C123" s="21">
        <v>0.56702619414483824</v>
      </c>
      <c r="D123" s="21">
        <v>0.09</v>
      </c>
      <c r="E123" s="21">
        <f t="shared" si="1"/>
        <v>5.2631578947368418E-2</v>
      </c>
    </row>
    <row r="124" spans="1:5" x14ac:dyDescent="0.25">
      <c r="A124" s="1">
        <v>41091</v>
      </c>
      <c r="B124" s="1">
        <v>3.55</v>
      </c>
      <c r="C124" s="21">
        <v>0.54699537750385208</v>
      </c>
      <c r="D124" s="21">
        <v>0.1</v>
      </c>
      <c r="E124" s="21">
        <f t="shared" si="1"/>
        <v>5.8479532163742694E-2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3"/>
  <sheetViews>
    <sheetView workbookViewId="0">
      <selection activeCell="A12" sqref="A12:E12"/>
    </sheetView>
  </sheetViews>
  <sheetFormatPr defaultRowHeight="15" x14ac:dyDescent="0.25"/>
  <cols>
    <col min="1" max="1" width="13.140625" bestFit="1" customWidth="1"/>
    <col min="2" max="3" width="13.42578125" customWidth="1"/>
    <col min="4" max="4" width="14.42578125" customWidth="1"/>
    <col min="5" max="5" width="15.42578125" bestFit="1" customWidth="1"/>
    <col min="6" max="12" width="5" bestFit="1" customWidth="1"/>
    <col min="13" max="13" width="16.42578125" bestFit="1" customWidth="1"/>
    <col min="14" max="23" width="5" bestFit="1" customWidth="1"/>
    <col min="24" max="24" width="15.42578125" bestFit="1" customWidth="1"/>
    <col min="25" max="34" width="5" bestFit="1" customWidth="1"/>
    <col min="35" max="35" width="18.85546875" bestFit="1" customWidth="1"/>
    <col min="36" max="36" width="21.5703125" bestFit="1" customWidth="1"/>
    <col min="37" max="37" width="20.42578125" bestFit="1" customWidth="1"/>
  </cols>
  <sheetData>
    <row r="1" spans="1:4" x14ac:dyDescent="0.25">
      <c r="A1" s="43" t="s">
        <v>91</v>
      </c>
      <c r="B1" t="s">
        <v>206</v>
      </c>
      <c r="C1" t="s">
        <v>204</v>
      </c>
      <c r="D1" t="s">
        <v>205</v>
      </c>
    </row>
    <row r="2" spans="1:4" x14ac:dyDescent="0.25">
      <c r="A2" s="53" t="s">
        <v>139</v>
      </c>
      <c r="B2" s="42">
        <v>3.02</v>
      </c>
      <c r="C2" s="42">
        <v>4.6900000000000004</v>
      </c>
      <c r="D2" s="42">
        <v>5.07</v>
      </c>
    </row>
    <row r="3" spans="1:4" x14ac:dyDescent="0.25">
      <c r="A3" s="53" t="s">
        <v>140</v>
      </c>
      <c r="B3" s="42">
        <v>3.17</v>
      </c>
      <c r="C3" s="42">
        <v>5.08</v>
      </c>
      <c r="D3" s="42">
        <v>5.04</v>
      </c>
    </row>
    <row r="4" spans="1:4" x14ac:dyDescent="0.25">
      <c r="A4" s="53" t="s">
        <v>141</v>
      </c>
      <c r="B4" s="42">
        <v>3.38</v>
      </c>
      <c r="C4" s="42">
        <v>5.31</v>
      </c>
      <c r="D4" s="42">
        <v>5.0599999999999996</v>
      </c>
    </row>
    <row r="5" spans="1:4" x14ac:dyDescent="0.25">
      <c r="A5" s="53" t="s">
        <v>142</v>
      </c>
      <c r="B5" s="42">
        <v>3.51</v>
      </c>
      <c r="C5" s="42">
        <v>5.26</v>
      </c>
      <c r="D5" s="42">
        <v>4.9000000000000004</v>
      </c>
    </row>
    <row r="6" spans="1:4" x14ac:dyDescent="0.25">
      <c r="A6" s="53" t="s">
        <v>143</v>
      </c>
      <c r="B6" s="42">
        <v>3.76</v>
      </c>
      <c r="C6" s="42">
        <v>5.17</v>
      </c>
      <c r="D6" s="42">
        <v>4.58</v>
      </c>
    </row>
    <row r="7" spans="1:4" x14ac:dyDescent="0.25">
      <c r="A7" s="53" t="s">
        <v>144</v>
      </c>
      <c r="B7" s="42">
        <v>3.77</v>
      </c>
      <c r="C7" s="42">
        <v>5.14</v>
      </c>
      <c r="D7" s="42">
        <v>4.54</v>
      </c>
    </row>
    <row r="8" spans="1:4" x14ac:dyDescent="0.25">
      <c r="A8" s="53" t="s">
        <v>145</v>
      </c>
      <c r="B8" s="42">
        <v>3.84</v>
      </c>
      <c r="C8" s="42">
        <v>5.1100000000000003</v>
      </c>
      <c r="D8" s="42">
        <v>4.54</v>
      </c>
    </row>
    <row r="9" spans="1:4" x14ac:dyDescent="0.25">
      <c r="A9" s="53" t="s">
        <v>146</v>
      </c>
      <c r="B9" s="42">
        <v>3.92</v>
      </c>
      <c r="C9" s="42">
        <v>5.12</v>
      </c>
      <c r="D9" s="42">
        <v>4.58</v>
      </c>
    </row>
    <row r="10" spans="1:4" x14ac:dyDescent="0.25">
      <c r="A10" s="53" t="s">
        <v>147</v>
      </c>
      <c r="B10" s="42">
        <v>4.0599999999999996</v>
      </c>
      <c r="C10" s="42">
        <v>5.15</v>
      </c>
      <c r="D10" s="42">
        <v>4.6500000000000004</v>
      </c>
    </row>
    <row r="11" spans="1:4" x14ac:dyDescent="0.25">
      <c r="A11" s="53" t="s">
        <v>148</v>
      </c>
      <c r="B11" s="42">
        <v>4.37</v>
      </c>
      <c r="C11" s="42">
        <v>5.33</v>
      </c>
      <c r="D11" s="42">
        <v>4.92</v>
      </c>
    </row>
    <row r="12" spans="1:4" x14ac:dyDescent="0.25">
      <c r="A12" s="53" t="s">
        <v>149</v>
      </c>
      <c r="B12" s="42">
        <v>4.37</v>
      </c>
      <c r="C12" s="42">
        <v>5.2</v>
      </c>
      <c r="D12" s="42">
        <v>4.84</v>
      </c>
    </row>
    <row r="13" spans="1:4" x14ac:dyDescent="0.25">
      <c r="A13" s="53" t="s">
        <v>92</v>
      </c>
      <c r="B13" s="42">
        <v>41.169999999999995</v>
      </c>
      <c r="C13" s="42">
        <v>56.559999999999995</v>
      </c>
      <c r="D13" s="42">
        <v>52.72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21"/>
  <sheetViews>
    <sheetView workbookViewId="0">
      <selection activeCell="C5" sqref="C5"/>
    </sheetView>
  </sheetViews>
  <sheetFormatPr defaultRowHeight="15" x14ac:dyDescent="0.25"/>
  <cols>
    <col min="7" max="7" width="10.140625" customWidth="1"/>
  </cols>
  <sheetData>
    <row r="2" spans="1:16" x14ac:dyDescent="0.25">
      <c r="A2" t="s">
        <v>7</v>
      </c>
      <c r="B2" s="1">
        <v>37438</v>
      </c>
      <c r="C2" s="1">
        <v>37803</v>
      </c>
      <c r="D2" s="1">
        <v>38169</v>
      </c>
      <c r="E2" s="1">
        <v>38534</v>
      </c>
      <c r="F2" s="1">
        <v>38901</v>
      </c>
      <c r="G2" s="1">
        <v>39171</v>
      </c>
      <c r="H2" s="1">
        <v>39265</v>
      </c>
      <c r="I2" s="1">
        <v>39630</v>
      </c>
      <c r="J2" s="1">
        <v>39995</v>
      </c>
      <c r="K2" s="1">
        <v>40360</v>
      </c>
      <c r="L2" s="1">
        <v>40725</v>
      </c>
      <c r="M2" s="1">
        <v>41092</v>
      </c>
    </row>
    <row r="3" spans="1:16" x14ac:dyDescent="0.25">
      <c r="A3" t="s">
        <v>139</v>
      </c>
      <c r="B3" s="19">
        <v>1.71</v>
      </c>
      <c r="C3" s="19">
        <v>0.89</v>
      </c>
      <c r="D3" s="19">
        <v>1.01</v>
      </c>
      <c r="E3" s="19">
        <v>3.02</v>
      </c>
      <c r="F3" s="19">
        <v>4.6900000000000004</v>
      </c>
      <c r="G3">
        <v>5.07</v>
      </c>
      <c r="H3" s="19">
        <v>4.55</v>
      </c>
      <c r="I3" s="19">
        <v>1.92</v>
      </c>
      <c r="J3" s="19">
        <v>0.13</v>
      </c>
      <c r="K3" s="19">
        <v>0.16</v>
      </c>
      <c r="L3" s="19">
        <v>0.01</v>
      </c>
      <c r="M3" s="19">
        <v>0.06</v>
      </c>
    </row>
    <row r="4" spans="1:16" x14ac:dyDescent="0.25">
      <c r="A4" t="s">
        <v>140</v>
      </c>
      <c r="B4" s="19">
        <v>1.72</v>
      </c>
      <c r="C4" s="19">
        <v>0.89</v>
      </c>
      <c r="D4" s="19">
        <v>1.22</v>
      </c>
      <c r="E4" s="19">
        <v>3.17</v>
      </c>
      <c r="F4" s="19">
        <v>5.08</v>
      </c>
      <c r="G4">
        <v>5.04</v>
      </c>
      <c r="H4" s="19">
        <v>4.95</v>
      </c>
      <c r="I4" s="19">
        <v>1.87</v>
      </c>
      <c r="J4" s="19">
        <v>0.17</v>
      </c>
      <c r="K4" s="19">
        <v>0.17</v>
      </c>
      <c r="L4" s="19">
        <v>0.02</v>
      </c>
      <c r="M4" s="19">
        <v>0.1</v>
      </c>
    </row>
    <row r="5" spans="1:16" x14ac:dyDescent="0.25">
      <c r="A5" t="s">
        <v>141</v>
      </c>
      <c r="B5" s="19">
        <v>1.78</v>
      </c>
      <c r="C5" s="19">
        <v>0.96</v>
      </c>
      <c r="D5" s="19">
        <v>1.64</v>
      </c>
      <c r="E5" s="19">
        <v>3.38</v>
      </c>
      <c r="F5" s="19">
        <v>5.31</v>
      </c>
      <c r="G5">
        <v>5.0599999999999996</v>
      </c>
      <c r="H5" s="19">
        <v>5.0199999999999996</v>
      </c>
      <c r="I5" s="19">
        <v>2.13</v>
      </c>
      <c r="J5" s="19">
        <v>0.33</v>
      </c>
      <c r="K5" s="19">
        <v>0.22</v>
      </c>
      <c r="L5" s="19">
        <v>0.1</v>
      </c>
      <c r="M5" s="19">
        <v>0.15</v>
      </c>
    </row>
    <row r="6" spans="1:16" x14ac:dyDescent="0.25">
      <c r="A6" t="s">
        <v>142</v>
      </c>
      <c r="B6" s="19">
        <v>2.09</v>
      </c>
      <c r="C6" s="19">
        <v>1.07</v>
      </c>
      <c r="D6" s="19">
        <v>2.0699999999999998</v>
      </c>
      <c r="E6" s="19">
        <v>3.51</v>
      </c>
      <c r="F6" s="19">
        <v>5.26</v>
      </c>
      <c r="G6">
        <v>4.9000000000000004</v>
      </c>
      <c r="H6" s="19">
        <v>4.97</v>
      </c>
      <c r="I6" s="19">
        <v>2.38</v>
      </c>
      <c r="J6" s="19">
        <v>0.54</v>
      </c>
      <c r="K6" s="19">
        <v>0.32</v>
      </c>
      <c r="L6" s="19">
        <v>0.2</v>
      </c>
      <c r="M6" s="19">
        <v>0.21</v>
      </c>
    </row>
    <row r="7" spans="1:16" x14ac:dyDescent="0.25">
      <c r="A7" t="s">
        <v>143</v>
      </c>
      <c r="B7" s="19">
        <v>2.88</v>
      </c>
      <c r="C7" s="19">
        <v>1.3</v>
      </c>
      <c r="D7" s="19">
        <v>2.64</v>
      </c>
      <c r="E7" s="19">
        <v>3.76</v>
      </c>
      <c r="F7" s="19">
        <v>5.17</v>
      </c>
      <c r="G7">
        <v>4.58</v>
      </c>
      <c r="H7" s="19">
        <v>4.8600000000000003</v>
      </c>
      <c r="I7" s="19">
        <v>2.63</v>
      </c>
      <c r="J7" s="19">
        <v>1.05</v>
      </c>
      <c r="K7" s="19">
        <v>0.63</v>
      </c>
      <c r="L7" s="19">
        <v>0.5</v>
      </c>
      <c r="M7" s="19">
        <v>0.3</v>
      </c>
    </row>
    <row r="8" spans="1:16" x14ac:dyDescent="0.25">
      <c r="A8" t="s">
        <v>144</v>
      </c>
      <c r="B8" s="19">
        <v>3.35</v>
      </c>
      <c r="C8" s="19">
        <v>1.66</v>
      </c>
      <c r="D8" s="19">
        <v>3.08</v>
      </c>
      <c r="E8" s="19">
        <v>3.77</v>
      </c>
      <c r="F8" s="19">
        <v>5.14</v>
      </c>
      <c r="G8">
        <v>4.54</v>
      </c>
      <c r="H8" s="19">
        <v>4.8600000000000003</v>
      </c>
      <c r="I8" s="19">
        <v>2.9</v>
      </c>
      <c r="J8" s="19">
        <v>1.57</v>
      </c>
      <c r="K8" s="19">
        <v>1.01</v>
      </c>
      <c r="L8" s="19">
        <v>0.85</v>
      </c>
      <c r="M8" s="19">
        <v>0.39</v>
      </c>
    </row>
    <row r="9" spans="1:16" x14ac:dyDescent="0.25">
      <c r="A9" t="s">
        <v>145</v>
      </c>
      <c r="B9" s="19">
        <v>4.08</v>
      </c>
      <c r="C9" s="19">
        <v>2.48</v>
      </c>
      <c r="D9" s="19">
        <v>3.74</v>
      </c>
      <c r="E9" s="19">
        <v>3.84</v>
      </c>
      <c r="F9" s="19">
        <v>5.1100000000000003</v>
      </c>
      <c r="G9">
        <v>4.54</v>
      </c>
      <c r="H9" s="19">
        <v>4.9000000000000004</v>
      </c>
      <c r="I9" s="19">
        <v>3.33</v>
      </c>
      <c r="J9" s="19">
        <v>2.5099999999999998</v>
      </c>
      <c r="K9" s="19">
        <v>1.8</v>
      </c>
      <c r="L9" s="19">
        <v>1.8</v>
      </c>
      <c r="M9" s="19">
        <v>0.67</v>
      </c>
    </row>
    <row r="10" spans="1:16" x14ac:dyDescent="0.25">
      <c r="A10" t="s">
        <v>146</v>
      </c>
      <c r="B10" s="19">
        <v>4.54</v>
      </c>
      <c r="C10" s="19">
        <v>3.06</v>
      </c>
      <c r="D10" s="19">
        <v>4.18</v>
      </c>
      <c r="E10" s="19">
        <v>3.92</v>
      </c>
      <c r="F10" s="19">
        <v>5.12</v>
      </c>
      <c r="G10">
        <v>4.58</v>
      </c>
      <c r="H10" s="19">
        <v>4.93</v>
      </c>
      <c r="I10" s="19">
        <v>3.62</v>
      </c>
      <c r="J10" s="19">
        <v>3.2</v>
      </c>
      <c r="K10" s="19">
        <v>2.4300000000000002</v>
      </c>
      <c r="L10" s="19">
        <v>2.54</v>
      </c>
      <c r="M10" s="19">
        <v>1.04</v>
      </c>
    </row>
    <row r="11" spans="1:16" x14ac:dyDescent="0.25">
      <c r="A11" t="s">
        <v>147</v>
      </c>
      <c r="B11" s="19">
        <v>4.8499999999999996</v>
      </c>
      <c r="C11" s="19">
        <v>3.56</v>
      </c>
      <c r="D11" s="19">
        <v>4.57</v>
      </c>
      <c r="E11" s="19">
        <v>4.0599999999999996</v>
      </c>
      <c r="F11" s="19">
        <v>5.15</v>
      </c>
      <c r="G11">
        <v>4.6500000000000004</v>
      </c>
      <c r="H11" s="19">
        <v>5</v>
      </c>
      <c r="I11" s="19">
        <v>4.01</v>
      </c>
      <c r="J11" s="19">
        <v>3.55</v>
      </c>
      <c r="K11" s="19">
        <v>2.96</v>
      </c>
      <c r="L11" s="19">
        <v>3.22</v>
      </c>
      <c r="M11" s="19">
        <v>1.61</v>
      </c>
    </row>
    <row r="12" spans="1:16" x14ac:dyDescent="0.25">
      <c r="A12" t="s">
        <v>148</v>
      </c>
      <c r="B12" s="19">
        <v>5.64</v>
      </c>
      <c r="C12" s="19">
        <v>4.54</v>
      </c>
      <c r="D12" s="19">
        <v>5.31</v>
      </c>
      <c r="E12" s="19">
        <v>4.37</v>
      </c>
      <c r="F12" s="19">
        <v>5.33</v>
      </c>
      <c r="G12">
        <v>4.92</v>
      </c>
      <c r="H12" s="19">
        <v>5.18</v>
      </c>
      <c r="I12" s="19">
        <v>4.5999999999999996</v>
      </c>
      <c r="J12" s="19">
        <v>4.32</v>
      </c>
      <c r="K12" s="19">
        <v>3.71</v>
      </c>
      <c r="L12" s="19">
        <v>4.12</v>
      </c>
      <c r="M12" s="19">
        <v>2.2999999999999998</v>
      </c>
    </row>
    <row r="13" spans="1:16" x14ac:dyDescent="0.25">
      <c r="A13" t="s">
        <v>149</v>
      </c>
      <c r="B13" s="19">
        <v>5.64</v>
      </c>
      <c r="C13" s="19">
        <v>4.54</v>
      </c>
      <c r="D13" s="19">
        <v>5.31</v>
      </c>
      <c r="E13" s="19">
        <v>4.37</v>
      </c>
      <c r="F13" s="19">
        <v>5.2</v>
      </c>
      <c r="G13">
        <v>4.84</v>
      </c>
      <c r="H13" s="19">
        <v>5.09</v>
      </c>
      <c r="I13" s="19">
        <v>4.55</v>
      </c>
      <c r="J13" s="19">
        <v>4.34</v>
      </c>
      <c r="K13" s="19">
        <v>3.88</v>
      </c>
      <c r="L13" s="19">
        <v>4.4000000000000004</v>
      </c>
      <c r="M13" s="19">
        <v>2.69</v>
      </c>
    </row>
    <row r="14" spans="1:16" x14ac:dyDescent="0.25">
      <c r="E14" t="s">
        <v>150</v>
      </c>
    </row>
    <row r="15" spans="1:16" x14ac:dyDescent="0.25">
      <c r="O15" s="1"/>
      <c r="P15" s="1"/>
    </row>
    <row r="16" spans="1:16" x14ac:dyDescent="0.25">
      <c r="O16" s="1"/>
    </row>
    <row r="18" spans="5:14" x14ac:dyDescent="0.25">
      <c r="N18" s="1"/>
    </row>
    <row r="19" spans="5:14" x14ac:dyDescent="0.25">
      <c r="H19" s="1"/>
    </row>
    <row r="21" spans="5:14" x14ac:dyDescent="0.25">
      <c r="E2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2"/>
  <sheetViews>
    <sheetView workbookViewId="0">
      <selection activeCell="E12" sqref="A1:E12"/>
    </sheetView>
  </sheetViews>
  <sheetFormatPr defaultRowHeight="15" x14ac:dyDescent="0.25"/>
  <cols>
    <col min="1" max="1" width="9.7109375" style="1" bestFit="1" customWidth="1"/>
    <col min="2" max="2" width="15.5703125" customWidth="1"/>
    <col min="3" max="3" width="16.140625" customWidth="1"/>
    <col min="4" max="4" width="14.7109375" customWidth="1"/>
    <col min="5" max="5" width="24.42578125" style="56" customWidth="1"/>
    <col min="7" max="7" width="9.5703125" style="32" customWidth="1"/>
    <col min="8" max="9" width="9.140625" style="32"/>
  </cols>
  <sheetData>
    <row r="1" spans="1:5" x14ac:dyDescent="0.25">
      <c r="A1" s="54" t="s">
        <v>9</v>
      </c>
      <c r="B1" s="28" t="s">
        <v>129</v>
      </c>
      <c r="C1" s="28" t="s">
        <v>138</v>
      </c>
      <c r="D1" s="28" t="s">
        <v>161</v>
      </c>
      <c r="E1" s="57" t="s">
        <v>162</v>
      </c>
    </row>
    <row r="2" spans="1:5" x14ac:dyDescent="0.25">
      <c r="A2" s="1">
        <v>37438</v>
      </c>
      <c r="B2" s="28">
        <v>1.71</v>
      </c>
      <c r="C2" s="28">
        <v>4.6500000000000004</v>
      </c>
      <c r="D2" s="28">
        <v>2.9400000000000004</v>
      </c>
      <c r="E2" s="57">
        <v>2.4544183808833022E-3</v>
      </c>
    </row>
    <row r="3" spans="1:5" x14ac:dyDescent="0.25">
      <c r="A3" s="1">
        <v>37803</v>
      </c>
      <c r="B3" s="28">
        <v>0.92</v>
      </c>
      <c r="C3" s="28">
        <v>3.98</v>
      </c>
      <c r="D3" s="28">
        <v>3.06</v>
      </c>
      <c r="E3" s="57">
        <v>1.85723581861974E-3</v>
      </c>
    </row>
    <row r="4" spans="1:5" x14ac:dyDescent="0.25">
      <c r="A4" s="1">
        <v>38169</v>
      </c>
      <c r="B4" s="28">
        <v>1.36</v>
      </c>
      <c r="C4" s="28">
        <v>4.5</v>
      </c>
      <c r="D4" s="28">
        <v>3.1399999999999997</v>
      </c>
      <c r="E4" s="57">
        <v>1.5360197118583837E-3</v>
      </c>
    </row>
    <row r="5" spans="1:5" x14ac:dyDescent="0.25">
      <c r="A5" s="1">
        <v>38534</v>
      </c>
      <c r="B5" s="28">
        <v>3.29</v>
      </c>
      <c r="C5" s="28">
        <v>4.18</v>
      </c>
      <c r="D5" s="28">
        <v>0.88999999999999968</v>
      </c>
      <c r="E5" s="57">
        <v>9.658028874994018E-2</v>
      </c>
    </row>
    <row r="6" spans="1:5" x14ac:dyDescent="0.25">
      <c r="A6" s="1">
        <v>38899</v>
      </c>
      <c r="B6" s="28">
        <v>5.08</v>
      </c>
      <c r="C6" s="28">
        <v>5.09</v>
      </c>
      <c r="D6" s="28">
        <v>9.9999999999997868E-3</v>
      </c>
      <c r="E6" s="57">
        <v>0.25707996641467074</v>
      </c>
    </row>
    <row r="7" spans="1:5" x14ac:dyDescent="0.25">
      <c r="A7" s="1">
        <v>39264</v>
      </c>
      <c r="B7" s="28">
        <v>4.96</v>
      </c>
      <c r="C7" s="28">
        <v>5</v>
      </c>
      <c r="D7" s="28">
        <v>4.0000000000000036E-2</v>
      </c>
      <c r="E7" s="57">
        <v>0.24999801396291682</v>
      </c>
    </row>
    <row r="8" spans="1:5" x14ac:dyDescent="0.25">
      <c r="A8" s="1">
        <v>39630</v>
      </c>
      <c r="B8" s="28">
        <v>1.66</v>
      </c>
      <c r="C8" s="28">
        <v>4.01</v>
      </c>
      <c r="D8" s="28">
        <v>2.3499999999999996</v>
      </c>
      <c r="E8" s="57">
        <v>8.7060096315132746E-3</v>
      </c>
    </row>
    <row r="9" spans="1:5" x14ac:dyDescent="0.25">
      <c r="A9" s="1">
        <v>39995</v>
      </c>
      <c r="B9" s="28">
        <v>0.18</v>
      </c>
      <c r="C9" s="28">
        <v>3.56</v>
      </c>
      <c r="D9" s="28">
        <v>3.38</v>
      </c>
      <c r="E9" s="57">
        <v>8.5223215595513842E-4</v>
      </c>
    </row>
    <row r="10" spans="1:5" x14ac:dyDescent="0.25">
      <c r="A10" s="1">
        <v>40360</v>
      </c>
      <c r="B10" s="28">
        <v>0.16</v>
      </c>
      <c r="C10" s="28">
        <v>3.01</v>
      </c>
      <c r="D10" s="28">
        <v>2.8499999999999996</v>
      </c>
      <c r="E10" s="57">
        <v>3.0109180718830616E-3</v>
      </c>
    </row>
    <row r="11" spans="1:5" x14ac:dyDescent="0.25">
      <c r="A11" s="1">
        <v>40725</v>
      </c>
      <c r="B11" s="28">
        <v>0.04</v>
      </c>
      <c r="C11" s="28">
        <v>3</v>
      </c>
      <c r="D11" s="28">
        <v>2.96</v>
      </c>
      <c r="E11" s="57">
        <v>2.3441566849593015E-3</v>
      </c>
    </row>
    <row r="12" spans="1:5" x14ac:dyDescent="0.25">
      <c r="A12" s="1">
        <v>41091</v>
      </c>
      <c r="B12" s="28">
        <v>0.1</v>
      </c>
      <c r="C12" s="28">
        <v>1.53</v>
      </c>
      <c r="D12" s="28">
        <v>1.43</v>
      </c>
      <c r="E12" s="57">
        <v>4.4614201635022839E-2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23"/>
  <sheetViews>
    <sheetView topLeftCell="B1" workbookViewId="0">
      <selection activeCell="C7" sqref="C7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20" bestFit="1" customWidth="1"/>
  </cols>
  <sheetData>
    <row r="1" spans="1:3" x14ac:dyDescent="0.25">
      <c r="A1" s="43" t="s">
        <v>91</v>
      </c>
      <c r="B1" t="s">
        <v>151</v>
      </c>
      <c r="C1" t="s">
        <v>152</v>
      </c>
    </row>
    <row r="2" spans="1:3" x14ac:dyDescent="0.25">
      <c r="A2" s="44">
        <v>37438</v>
      </c>
      <c r="B2" s="42">
        <v>4.6500000000000004</v>
      </c>
      <c r="C2" s="42">
        <v>1.71</v>
      </c>
    </row>
    <row r="3" spans="1:3" x14ac:dyDescent="0.25">
      <c r="A3" s="44">
        <v>37469</v>
      </c>
      <c r="B3" s="42">
        <v>4.26</v>
      </c>
      <c r="C3" s="42">
        <v>1.65</v>
      </c>
    </row>
    <row r="4" spans="1:3" x14ac:dyDescent="0.25">
      <c r="A4" s="44">
        <v>37500</v>
      </c>
      <c r="B4" s="42">
        <v>3.87</v>
      </c>
      <c r="C4" s="42">
        <v>1.66</v>
      </c>
    </row>
    <row r="5" spans="1:3" x14ac:dyDescent="0.25">
      <c r="A5" s="44">
        <v>37530</v>
      </c>
      <c r="B5" s="42">
        <v>3.94</v>
      </c>
      <c r="C5" s="42">
        <v>1.61</v>
      </c>
    </row>
    <row r="6" spans="1:3" x14ac:dyDescent="0.25">
      <c r="A6" s="44">
        <v>37561</v>
      </c>
      <c r="B6" s="42">
        <v>4.05</v>
      </c>
      <c r="C6" s="42">
        <v>1.25</v>
      </c>
    </row>
    <row r="7" spans="1:3" x14ac:dyDescent="0.25">
      <c r="A7" s="44">
        <v>37591</v>
      </c>
      <c r="B7" s="42">
        <v>4.03</v>
      </c>
      <c r="C7" s="42">
        <v>1.21</v>
      </c>
    </row>
    <row r="8" spans="1:3" x14ac:dyDescent="0.25">
      <c r="A8" s="44">
        <v>37622</v>
      </c>
      <c r="B8" s="42">
        <v>4.05</v>
      </c>
      <c r="C8" s="42">
        <v>1.19</v>
      </c>
    </row>
    <row r="9" spans="1:3" x14ac:dyDescent="0.25">
      <c r="A9" s="44">
        <v>37653</v>
      </c>
      <c r="B9" s="42">
        <v>3.9</v>
      </c>
      <c r="C9" s="42">
        <v>1.19</v>
      </c>
    </row>
    <row r="10" spans="1:3" x14ac:dyDescent="0.25">
      <c r="A10" s="44">
        <v>37681</v>
      </c>
      <c r="B10" s="42">
        <v>3.81</v>
      </c>
      <c r="C10" s="42">
        <v>1.1499999999999999</v>
      </c>
    </row>
    <row r="11" spans="1:3" x14ac:dyDescent="0.25">
      <c r="A11" s="44">
        <v>37712</v>
      </c>
      <c r="B11" s="42">
        <v>3.96</v>
      </c>
      <c r="C11" s="42">
        <v>1.1499999999999999</v>
      </c>
    </row>
    <row r="12" spans="1:3" x14ac:dyDescent="0.25">
      <c r="A12" s="44">
        <v>37742</v>
      </c>
      <c r="B12" s="42">
        <v>3.57</v>
      </c>
      <c r="C12" s="42">
        <v>1.0900000000000001</v>
      </c>
    </row>
    <row r="13" spans="1:3" x14ac:dyDescent="0.25">
      <c r="A13" s="44">
        <v>37773</v>
      </c>
      <c r="B13" s="42">
        <v>3.33</v>
      </c>
      <c r="C13" s="42">
        <v>0.94</v>
      </c>
    </row>
    <row r="14" spans="1:3" x14ac:dyDescent="0.25">
      <c r="A14" s="44">
        <v>37803</v>
      </c>
      <c r="B14" s="42">
        <v>3.98</v>
      </c>
      <c r="C14" s="42">
        <v>0.92</v>
      </c>
    </row>
    <row r="15" spans="1:3" x14ac:dyDescent="0.25">
      <c r="A15" s="44">
        <v>37834</v>
      </c>
      <c r="B15" s="42">
        <v>4.45</v>
      </c>
      <c r="C15" s="42">
        <v>0.97</v>
      </c>
    </row>
    <row r="16" spans="1:3" x14ac:dyDescent="0.25">
      <c r="A16" s="44">
        <v>37865</v>
      </c>
      <c r="B16" s="42">
        <v>4.2699999999999996</v>
      </c>
      <c r="C16" s="42">
        <v>0.96</v>
      </c>
    </row>
    <row r="17" spans="1:3" x14ac:dyDescent="0.25">
      <c r="A17" s="44">
        <v>37895</v>
      </c>
      <c r="B17" s="42">
        <v>4.29</v>
      </c>
      <c r="C17" s="42">
        <v>0.94</v>
      </c>
    </row>
    <row r="18" spans="1:3" x14ac:dyDescent="0.25">
      <c r="A18" s="44">
        <v>37926</v>
      </c>
      <c r="B18" s="42">
        <v>4.3</v>
      </c>
      <c r="C18" s="42">
        <v>0.95</v>
      </c>
    </row>
    <row r="19" spans="1:3" x14ac:dyDescent="0.25">
      <c r="A19" s="44">
        <v>37956</v>
      </c>
      <c r="B19" s="42">
        <v>4.2699999999999996</v>
      </c>
      <c r="C19" s="42">
        <v>0.91</v>
      </c>
    </row>
    <row r="20" spans="1:3" x14ac:dyDescent="0.25">
      <c r="A20" s="44">
        <v>37987</v>
      </c>
      <c r="B20" s="42">
        <v>4.1500000000000004</v>
      </c>
      <c r="C20" s="42">
        <v>0.9</v>
      </c>
    </row>
    <row r="21" spans="1:3" x14ac:dyDescent="0.25">
      <c r="A21" s="44">
        <v>38018</v>
      </c>
      <c r="B21" s="42">
        <v>4.08</v>
      </c>
      <c r="C21" s="42">
        <v>0.94</v>
      </c>
    </row>
    <row r="22" spans="1:3" x14ac:dyDescent="0.25">
      <c r="A22" s="44">
        <v>38047</v>
      </c>
      <c r="B22" s="42">
        <v>3.83</v>
      </c>
      <c r="C22" s="42">
        <v>0.95</v>
      </c>
    </row>
    <row r="23" spans="1:3" x14ac:dyDescent="0.25">
      <c r="A23" s="44">
        <v>38078</v>
      </c>
      <c r="B23" s="42">
        <v>4.3499999999999996</v>
      </c>
      <c r="C23" s="42">
        <v>0.96</v>
      </c>
    </row>
    <row r="24" spans="1:3" x14ac:dyDescent="0.25">
      <c r="A24" s="44">
        <v>38108</v>
      </c>
      <c r="B24" s="42">
        <v>4.72</v>
      </c>
      <c r="C24" s="42">
        <v>1.04</v>
      </c>
    </row>
    <row r="25" spans="1:3" x14ac:dyDescent="0.25">
      <c r="A25" s="44">
        <v>38139</v>
      </c>
      <c r="B25" s="42">
        <v>4.7300000000000004</v>
      </c>
      <c r="C25" s="42">
        <v>1.29</v>
      </c>
    </row>
    <row r="26" spans="1:3" x14ac:dyDescent="0.25">
      <c r="A26" s="44">
        <v>38169</v>
      </c>
      <c r="B26" s="42">
        <v>4.5</v>
      </c>
      <c r="C26" s="42">
        <v>1.36</v>
      </c>
    </row>
    <row r="27" spans="1:3" x14ac:dyDescent="0.25">
      <c r="A27" s="44">
        <v>38200</v>
      </c>
      <c r="B27" s="42">
        <v>4.28</v>
      </c>
      <c r="C27" s="42">
        <v>1.5</v>
      </c>
    </row>
    <row r="28" spans="1:3" x14ac:dyDescent="0.25">
      <c r="A28" s="44">
        <v>38231</v>
      </c>
      <c r="B28" s="42">
        <v>4.13</v>
      </c>
      <c r="C28" s="42">
        <v>1.68</v>
      </c>
    </row>
    <row r="29" spans="1:3" x14ac:dyDescent="0.25">
      <c r="A29" s="44">
        <v>38261</v>
      </c>
      <c r="B29" s="42">
        <v>4.0999999999999996</v>
      </c>
      <c r="C29" s="42">
        <v>1.79</v>
      </c>
    </row>
    <row r="30" spans="1:3" x14ac:dyDescent="0.25">
      <c r="A30" s="44">
        <v>38292</v>
      </c>
      <c r="B30" s="42">
        <v>4.1900000000000004</v>
      </c>
      <c r="C30" s="42">
        <v>2.11</v>
      </c>
    </row>
    <row r="31" spans="1:3" x14ac:dyDescent="0.25">
      <c r="A31" s="44">
        <v>38322</v>
      </c>
      <c r="B31" s="42">
        <v>4.2300000000000004</v>
      </c>
      <c r="C31" s="42">
        <v>2.2200000000000002</v>
      </c>
    </row>
    <row r="32" spans="1:3" x14ac:dyDescent="0.25">
      <c r="A32" s="44">
        <v>38353</v>
      </c>
      <c r="B32" s="42">
        <v>4.22</v>
      </c>
      <c r="C32" s="42">
        <v>2.37</v>
      </c>
    </row>
    <row r="33" spans="1:3" x14ac:dyDescent="0.25">
      <c r="A33" s="44">
        <v>38384</v>
      </c>
      <c r="B33" s="42">
        <v>4.17</v>
      </c>
      <c r="C33" s="42">
        <v>2.58</v>
      </c>
    </row>
    <row r="34" spans="1:3" x14ac:dyDescent="0.25">
      <c r="A34" s="44">
        <v>38412</v>
      </c>
      <c r="B34" s="42">
        <v>4.5</v>
      </c>
      <c r="C34" s="42">
        <v>2.8</v>
      </c>
    </row>
    <row r="35" spans="1:3" x14ac:dyDescent="0.25">
      <c r="A35" s="44">
        <v>38443</v>
      </c>
      <c r="B35" s="42">
        <v>4.34</v>
      </c>
      <c r="C35" s="42">
        <v>2.84</v>
      </c>
    </row>
    <row r="36" spans="1:3" x14ac:dyDescent="0.25">
      <c r="A36" s="44">
        <v>38473</v>
      </c>
      <c r="B36" s="42">
        <v>4.1399999999999997</v>
      </c>
      <c r="C36" s="42">
        <v>2.9</v>
      </c>
    </row>
    <row r="37" spans="1:3" x14ac:dyDescent="0.25">
      <c r="A37" s="44">
        <v>38504</v>
      </c>
      <c r="B37" s="42">
        <v>4</v>
      </c>
      <c r="C37" s="42">
        <v>3.04</v>
      </c>
    </row>
    <row r="38" spans="1:3" x14ac:dyDescent="0.25">
      <c r="A38" s="44">
        <v>38534</v>
      </c>
      <c r="B38" s="42">
        <v>4.18</v>
      </c>
      <c r="C38" s="42">
        <v>3.29</v>
      </c>
    </row>
    <row r="39" spans="1:3" x14ac:dyDescent="0.25">
      <c r="A39" s="44">
        <v>38565</v>
      </c>
      <c r="B39" s="42">
        <v>4.26</v>
      </c>
      <c r="C39" s="42">
        <v>3.52</v>
      </c>
    </row>
    <row r="40" spans="1:3" x14ac:dyDescent="0.25">
      <c r="A40" s="44">
        <v>38596</v>
      </c>
      <c r="B40" s="42">
        <v>4.2</v>
      </c>
      <c r="C40" s="42">
        <v>3.49</v>
      </c>
    </row>
    <row r="41" spans="1:3" x14ac:dyDescent="0.25">
      <c r="A41" s="44">
        <v>38626</v>
      </c>
      <c r="B41" s="42">
        <v>4.46</v>
      </c>
      <c r="C41" s="42">
        <v>3.79</v>
      </c>
    </row>
    <row r="42" spans="1:3" x14ac:dyDescent="0.25">
      <c r="A42" s="44">
        <v>38657</v>
      </c>
      <c r="B42" s="42">
        <v>4.54</v>
      </c>
      <c r="C42" s="42">
        <v>3.97</v>
      </c>
    </row>
    <row r="43" spans="1:3" x14ac:dyDescent="0.25">
      <c r="A43" s="44">
        <v>38687</v>
      </c>
      <c r="B43" s="42">
        <v>4.47</v>
      </c>
      <c r="C43" s="42">
        <v>3.97</v>
      </c>
    </row>
    <row r="44" spans="1:3" x14ac:dyDescent="0.25">
      <c r="A44" s="44">
        <v>38718</v>
      </c>
      <c r="B44" s="42">
        <v>4.42</v>
      </c>
      <c r="C44" s="42">
        <v>4.34</v>
      </c>
    </row>
    <row r="45" spans="1:3" x14ac:dyDescent="0.25">
      <c r="A45" s="44">
        <v>38749</v>
      </c>
      <c r="B45" s="42">
        <v>4.57</v>
      </c>
      <c r="C45" s="42">
        <v>4.54</v>
      </c>
    </row>
    <row r="46" spans="1:3" x14ac:dyDescent="0.25">
      <c r="A46" s="44">
        <v>38777</v>
      </c>
      <c r="B46" s="42">
        <v>4.72</v>
      </c>
      <c r="C46" s="42">
        <v>4.63</v>
      </c>
    </row>
    <row r="47" spans="1:3" x14ac:dyDescent="0.25">
      <c r="A47" s="44">
        <v>38808</v>
      </c>
      <c r="B47" s="42">
        <v>4.99</v>
      </c>
      <c r="C47" s="42">
        <v>4.72</v>
      </c>
    </row>
    <row r="48" spans="1:3" x14ac:dyDescent="0.25">
      <c r="A48" s="44">
        <v>38838</v>
      </c>
      <c r="B48" s="42">
        <v>5.1100000000000003</v>
      </c>
      <c r="C48" s="42">
        <v>4.84</v>
      </c>
    </row>
    <row r="49" spans="1:3" x14ac:dyDescent="0.25">
      <c r="A49" s="44">
        <v>38869</v>
      </c>
      <c r="B49" s="42">
        <v>5.1100000000000003</v>
      </c>
      <c r="C49" s="42">
        <v>4.92</v>
      </c>
    </row>
    <row r="50" spans="1:3" x14ac:dyDescent="0.25">
      <c r="A50" s="44">
        <v>38899</v>
      </c>
      <c r="B50" s="42">
        <v>5.09</v>
      </c>
      <c r="C50" s="42">
        <v>5.08</v>
      </c>
    </row>
    <row r="51" spans="1:3" x14ac:dyDescent="0.25">
      <c r="A51" s="44">
        <v>38930</v>
      </c>
      <c r="B51" s="42">
        <v>4.88</v>
      </c>
      <c r="C51" s="42">
        <v>5.09</v>
      </c>
    </row>
    <row r="52" spans="1:3" x14ac:dyDescent="0.25">
      <c r="A52" s="44">
        <v>38961</v>
      </c>
      <c r="B52" s="42">
        <v>4.72</v>
      </c>
      <c r="C52" s="42">
        <v>4.93</v>
      </c>
    </row>
    <row r="53" spans="1:3" x14ac:dyDescent="0.25">
      <c r="A53" s="44">
        <v>38991</v>
      </c>
      <c r="B53" s="42">
        <v>4.7300000000000004</v>
      </c>
      <c r="C53" s="42">
        <v>5.05</v>
      </c>
    </row>
    <row r="54" spans="1:3" x14ac:dyDescent="0.25">
      <c r="A54" s="44">
        <v>39022</v>
      </c>
      <c r="B54" s="42">
        <v>4.5999999999999996</v>
      </c>
      <c r="C54" s="42">
        <v>5.07</v>
      </c>
    </row>
    <row r="55" spans="1:3" x14ac:dyDescent="0.25">
      <c r="A55" s="44">
        <v>39052</v>
      </c>
      <c r="B55" s="42">
        <v>4.5599999999999996</v>
      </c>
      <c r="C55" s="42">
        <v>4.97</v>
      </c>
    </row>
    <row r="56" spans="1:3" x14ac:dyDescent="0.25">
      <c r="A56" s="44">
        <v>39083</v>
      </c>
      <c r="B56" s="42">
        <v>4.76</v>
      </c>
      <c r="C56" s="42">
        <v>5.1100000000000003</v>
      </c>
    </row>
    <row r="57" spans="1:3" x14ac:dyDescent="0.25">
      <c r="A57" s="44">
        <v>39114</v>
      </c>
      <c r="B57" s="42">
        <v>4.72</v>
      </c>
      <c r="C57" s="42">
        <v>5.16</v>
      </c>
    </row>
    <row r="58" spans="1:3" x14ac:dyDescent="0.25">
      <c r="A58" s="44">
        <v>39142</v>
      </c>
      <c r="B58" s="42">
        <v>4.5599999999999996</v>
      </c>
      <c r="C58" s="42">
        <v>5.08</v>
      </c>
    </row>
    <row r="59" spans="1:3" x14ac:dyDescent="0.25">
      <c r="A59" s="44">
        <v>39173</v>
      </c>
      <c r="B59" s="42">
        <v>4.6900000000000004</v>
      </c>
      <c r="C59" s="42">
        <v>5.01</v>
      </c>
    </row>
    <row r="60" spans="1:3" x14ac:dyDescent="0.25">
      <c r="A60" s="44">
        <v>39203</v>
      </c>
      <c r="B60" s="42">
        <v>4.75</v>
      </c>
      <c r="C60" s="42">
        <v>4.87</v>
      </c>
    </row>
    <row r="61" spans="1:3" x14ac:dyDescent="0.25">
      <c r="A61" s="44">
        <v>39234</v>
      </c>
      <c r="B61" s="42">
        <v>5.0999999999999996</v>
      </c>
      <c r="C61" s="42">
        <v>4.74</v>
      </c>
    </row>
    <row r="62" spans="1:3" x14ac:dyDescent="0.25">
      <c r="A62" s="44">
        <v>39264</v>
      </c>
      <c r="B62" s="42">
        <v>5</v>
      </c>
      <c r="C62" s="42">
        <v>4.96</v>
      </c>
    </row>
    <row r="63" spans="1:3" x14ac:dyDescent="0.25">
      <c r="A63" s="44">
        <v>39295</v>
      </c>
      <c r="B63" s="42">
        <v>4.67</v>
      </c>
      <c r="C63" s="42">
        <v>4.32</v>
      </c>
    </row>
    <row r="64" spans="1:3" x14ac:dyDescent="0.25">
      <c r="A64" s="44">
        <v>39326</v>
      </c>
      <c r="B64" s="42">
        <v>4.5199999999999996</v>
      </c>
      <c r="C64" s="42">
        <v>3.99</v>
      </c>
    </row>
    <row r="65" spans="1:3" x14ac:dyDescent="0.25">
      <c r="A65" s="44">
        <v>39356</v>
      </c>
      <c r="B65" s="42">
        <v>4.53</v>
      </c>
      <c r="C65" s="42">
        <v>4</v>
      </c>
    </row>
    <row r="66" spans="1:3" x14ac:dyDescent="0.25">
      <c r="A66" s="44">
        <v>39387</v>
      </c>
      <c r="B66" s="42">
        <v>4.1500000000000004</v>
      </c>
      <c r="C66" s="42">
        <v>3.35</v>
      </c>
    </row>
    <row r="67" spans="1:3" x14ac:dyDescent="0.25">
      <c r="A67" s="44">
        <v>39417</v>
      </c>
      <c r="B67" s="42">
        <v>4.0999999999999996</v>
      </c>
      <c r="C67" s="42">
        <v>3.07</v>
      </c>
    </row>
    <row r="68" spans="1:3" x14ac:dyDescent="0.25">
      <c r="A68" s="44">
        <v>39448</v>
      </c>
      <c r="B68" s="42">
        <v>3.74</v>
      </c>
      <c r="C68" s="42">
        <v>2.82</v>
      </c>
    </row>
    <row r="69" spans="1:3" x14ac:dyDescent="0.25">
      <c r="A69" s="44">
        <v>39479</v>
      </c>
      <c r="B69" s="42">
        <v>3.74</v>
      </c>
      <c r="C69" s="42">
        <v>2.17</v>
      </c>
    </row>
    <row r="70" spans="1:3" x14ac:dyDescent="0.25">
      <c r="A70" s="44">
        <v>39508</v>
      </c>
      <c r="B70" s="42">
        <v>3.51</v>
      </c>
      <c r="C70" s="42">
        <v>1.28</v>
      </c>
    </row>
    <row r="71" spans="1:3" x14ac:dyDescent="0.25">
      <c r="A71" s="44">
        <v>39539</v>
      </c>
      <c r="B71" s="42">
        <v>3.68</v>
      </c>
      <c r="C71" s="42">
        <v>1.31</v>
      </c>
    </row>
    <row r="72" spans="1:3" x14ac:dyDescent="0.25">
      <c r="A72" s="44">
        <v>39569</v>
      </c>
      <c r="B72" s="42">
        <v>3.88</v>
      </c>
      <c r="C72" s="42">
        <v>1.76</v>
      </c>
    </row>
    <row r="73" spans="1:3" x14ac:dyDescent="0.25">
      <c r="A73" s="44">
        <v>39600</v>
      </c>
      <c r="B73" s="42">
        <v>4.0999999999999996</v>
      </c>
      <c r="C73" s="42">
        <v>1.89</v>
      </c>
    </row>
    <row r="74" spans="1:3" x14ac:dyDescent="0.25">
      <c r="A74" s="44">
        <v>39630</v>
      </c>
      <c r="B74" s="42">
        <v>4.01</v>
      </c>
      <c r="C74" s="42">
        <v>1.66</v>
      </c>
    </row>
    <row r="75" spans="1:3" x14ac:dyDescent="0.25">
      <c r="A75" s="44">
        <v>39661</v>
      </c>
      <c r="B75" s="42">
        <v>3.89</v>
      </c>
      <c r="C75" s="42">
        <v>1.75</v>
      </c>
    </row>
    <row r="76" spans="1:3" x14ac:dyDescent="0.25">
      <c r="A76" s="44">
        <v>39692</v>
      </c>
      <c r="B76" s="42">
        <v>3.69</v>
      </c>
      <c r="C76" s="42">
        <v>1.1499999999999999</v>
      </c>
    </row>
    <row r="77" spans="1:3" x14ac:dyDescent="0.25">
      <c r="A77" s="44">
        <v>39722</v>
      </c>
      <c r="B77" s="42">
        <v>3.81</v>
      </c>
      <c r="C77" s="42">
        <v>0.69</v>
      </c>
    </row>
    <row r="78" spans="1:3" x14ac:dyDescent="0.25">
      <c r="A78" s="44">
        <v>39753</v>
      </c>
      <c r="B78" s="42">
        <v>3.53</v>
      </c>
      <c r="C78" s="42">
        <v>0.19</v>
      </c>
    </row>
    <row r="79" spans="1:3" x14ac:dyDescent="0.25">
      <c r="A79" s="44">
        <v>39783</v>
      </c>
      <c r="B79" s="42">
        <v>2.42</v>
      </c>
      <c r="C79" s="42">
        <v>0.03</v>
      </c>
    </row>
    <row r="80" spans="1:3" x14ac:dyDescent="0.25">
      <c r="A80" s="44">
        <v>39814</v>
      </c>
      <c r="B80" s="42">
        <v>2.52</v>
      </c>
      <c r="C80" s="42">
        <v>0.13</v>
      </c>
    </row>
    <row r="81" spans="1:3" x14ac:dyDescent="0.25">
      <c r="A81" s="44">
        <v>39845</v>
      </c>
      <c r="B81" s="42">
        <v>2.87</v>
      </c>
      <c r="C81" s="42">
        <v>0.3</v>
      </c>
    </row>
    <row r="82" spans="1:3" x14ac:dyDescent="0.25">
      <c r="A82" s="44">
        <v>39873</v>
      </c>
      <c r="B82" s="42">
        <v>2.82</v>
      </c>
      <c r="C82" s="42">
        <v>0.22</v>
      </c>
    </row>
    <row r="83" spans="1:3" x14ac:dyDescent="0.25">
      <c r="A83" s="44">
        <v>39904</v>
      </c>
      <c r="B83" s="42">
        <v>2.93</v>
      </c>
      <c r="C83" s="42">
        <v>0.16</v>
      </c>
    </row>
    <row r="84" spans="1:3" x14ac:dyDescent="0.25">
      <c r="A84" s="44">
        <v>39934</v>
      </c>
      <c r="B84" s="42">
        <v>3.29</v>
      </c>
      <c r="C84" s="42">
        <v>0.18</v>
      </c>
    </row>
    <row r="85" spans="1:3" x14ac:dyDescent="0.25">
      <c r="A85" s="44">
        <v>39965</v>
      </c>
      <c r="B85" s="42">
        <v>3.72</v>
      </c>
      <c r="C85" s="42">
        <v>0.18</v>
      </c>
    </row>
    <row r="86" spans="1:3" x14ac:dyDescent="0.25">
      <c r="A86" s="44">
        <v>39995</v>
      </c>
      <c r="B86" s="42">
        <v>3.56</v>
      </c>
      <c r="C86" s="42">
        <v>0.18</v>
      </c>
    </row>
    <row r="87" spans="1:3" x14ac:dyDescent="0.25">
      <c r="A87" s="44">
        <v>40026</v>
      </c>
      <c r="B87" s="42">
        <v>3.59</v>
      </c>
      <c r="C87" s="42">
        <v>0.17</v>
      </c>
    </row>
    <row r="88" spans="1:3" x14ac:dyDescent="0.25">
      <c r="A88" s="44">
        <v>40057</v>
      </c>
      <c r="B88" s="42">
        <v>3.4</v>
      </c>
      <c r="C88" s="42">
        <v>0.12</v>
      </c>
    </row>
    <row r="89" spans="1:3" x14ac:dyDescent="0.25">
      <c r="A89" s="44">
        <v>40087</v>
      </c>
      <c r="B89" s="42">
        <v>3.39</v>
      </c>
      <c r="C89" s="42">
        <v>7.0000000000000007E-2</v>
      </c>
    </row>
    <row r="90" spans="1:3" x14ac:dyDescent="0.25">
      <c r="A90" s="44">
        <v>40118</v>
      </c>
      <c r="B90" s="42">
        <v>3.4</v>
      </c>
      <c r="C90" s="42">
        <v>0.05</v>
      </c>
    </row>
    <row r="91" spans="1:3" x14ac:dyDescent="0.25">
      <c r="A91" s="44">
        <v>40148</v>
      </c>
      <c r="B91" s="42">
        <v>3.59</v>
      </c>
      <c r="C91" s="42">
        <v>0.05</v>
      </c>
    </row>
    <row r="92" spans="1:3" x14ac:dyDescent="0.25">
      <c r="A92" s="44">
        <v>40179</v>
      </c>
      <c r="B92" s="42">
        <v>3.73</v>
      </c>
      <c r="C92" s="42">
        <v>0.06</v>
      </c>
    </row>
    <row r="93" spans="1:3" x14ac:dyDescent="0.25">
      <c r="A93" s="44">
        <v>40210</v>
      </c>
      <c r="B93" s="42">
        <v>3.69</v>
      </c>
      <c r="C93" s="42">
        <v>0.11</v>
      </c>
    </row>
    <row r="94" spans="1:3" x14ac:dyDescent="0.25">
      <c r="A94" s="44">
        <v>40238</v>
      </c>
      <c r="B94" s="42">
        <v>3.73</v>
      </c>
      <c r="C94" s="42">
        <v>0.15</v>
      </c>
    </row>
    <row r="95" spans="1:3" x14ac:dyDescent="0.25">
      <c r="A95" s="44">
        <v>40269</v>
      </c>
      <c r="B95" s="42">
        <v>3.85</v>
      </c>
      <c r="C95" s="42">
        <v>0.16</v>
      </c>
    </row>
    <row r="96" spans="1:3" x14ac:dyDescent="0.25">
      <c r="A96" s="44">
        <v>40299</v>
      </c>
      <c r="B96" s="42">
        <v>3.42</v>
      </c>
      <c r="C96" s="42">
        <v>0.16</v>
      </c>
    </row>
    <row r="97" spans="1:3" x14ac:dyDescent="0.25">
      <c r="A97" s="44">
        <v>40330</v>
      </c>
      <c r="B97" s="42">
        <v>3.2</v>
      </c>
      <c r="C97" s="42">
        <v>0.12</v>
      </c>
    </row>
    <row r="98" spans="1:3" x14ac:dyDescent="0.25">
      <c r="A98" s="44">
        <v>40360</v>
      </c>
      <c r="B98" s="42">
        <v>3.01</v>
      </c>
      <c r="C98" s="42">
        <v>0.16</v>
      </c>
    </row>
    <row r="99" spans="1:3" x14ac:dyDescent="0.25">
      <c r="A99" s="44">
        <v>40391</v>
      </c>
      <c r="B99" s="42">
        <v>2.7</v>
      </c>
      <c r="C99" s="42">
        <v>0.16</v>
      </c>
    </row>
    <row r="100" spans="1:3" x14ac:dyDescent="0.25">
      <c r="A100" s="44">
        <v>40422</v>
      </c>
      <c r="B100" s="42">
        <v>2.65</v>
      </c>
      <c r="C100" s="42">
        <v>0.15</v>
      </c>
    </row>
    <row r="101" spans="1:3" x14ac:dyDescent="0.25">
      <c r="A101" s="44">
        <v>40452</v>
      </c>
      <c r="B101" s="42">
        <v>2.54</v>
      </c>
      <c r="C101" s="42">
        <v>0.13</v>
      </c>
    </row>
    <row r="102" spans="1:3" x14ac:dyDescent="0.25">
      <c r="A102" s="44">
        <v>40483</v>
      </c>
      <c r="B102" s="42">
        <v>2.76</v>
      </c>
      <c r="C102" s="42">
        <v>0.14000000000000001</v>
      </c>
    </row>
    <row r="103" spans="1:3" x14ac:dyDescent="0.25">
      <c r="A103" s="44">
        <v>40513</v>
      </c>
      <c r="B103" s="42">
        <v>3.29</v>
      </c>
      <c r="C103" s="42">
        <v>0.14000000000000001</v>
      </c>
    </row>
    <row r="104" spans="1:3" x14ac:dyDescent="0.25">
      <c r="A104" s="44">
        <v>40544</v>
      </c>
      <c r="B104" s="42">
        <v>3.39</v>
      </c>
      <c r="C104" s="42">
        <v>0.15</v>
      </c>
    </row>
    <row r="105" spans="1:3" x14ac:dyDescent="0.25">
      <c r="A105" s="44">
        <v>40575</v>
      </c>
      <c r="B105" s="42">
        <v>3.58</v>
      </c>
      <c r="C105" s="42">
        <v>0.13</v>
      </c>
    </row>
    <row r="106" spans="1:3" x14ac:dyDescent="0.25">
      <c r="A106" s="44">
        <v>40603</v>
      </c>
      <c r="B106" s="42">
        <v>3.41</v>
      </c>
      <c r="C106" s="42">
        <v>0.1</v>
      </c>
    </row>
    <row r="107" spans="1:3" x14ac:dyDescent="0.25">
      <c r="A107" s="44">
        <v>40634</v>
      </c>
      <c r="B107" s="42">
        <v>3.46</v>
      </c>
      <c r="C107" s="42">
        <v>0.06</v>
      </c>
    </row>
    <row r="108" spans="1:3" x14ac:dyDescent="0.25">
      <c r="A108" s="44">
        <v>40664</v>
      </c>
      <c r="B108" s="42">
        <v>3.17</v>
      </c>
      <c r="C108" s="42">
        <v>0.04</v>
      </c>
    </row>
    <row r="109" spans="1:3" x14ac:dyDescent="0.25">
      <c r="A109" s="44">
        <v>40695</v>
      </c>
      <c r="B109" s="42">
        <v>3</v>
      </c>
      <c r="C109" s="42">
        <v>0.04</v>
      </c>
    </row>
    <row r="110" spans="1:3" x14ac:dyDescent="0.25">
      <c r="A110" s="44">
        <v>40725</v>
      </c>
      <c r="B110" s="42">
        <v>3</v>
      </c>
      <c r="C110" s="42">
        <v>0.04</v>
      </c>
    </row>
    <row r="111" spans="1:3" x14ac:dyDescent="0.25">
      <c r="A111" s="44">
        <v>40756</v>
      </c>
      <c r="B111" s="42">
        <v>2.2999999999999998</v>
      </c>
      <c r="C111" s="42">
        <v>0.02</v>
      </c>
    </row>
    <row r="112" spans="1:3" x14ac:dyDescent="0.25">
      <c r="A112" s="44">
        <v>40787</v>
      </c>
      <c r="B112" s="42">
        <v>1.98</v>
      </c>
      <c r="C112" s="42">
        <v>0.01</v>
      </c>
    </row>
    <row r="113" spans="1:3" x14ac:dyDescent="0.25">
      <c r="A113" s="44">
        <v>40817</v>
      </c>
      <c r="B113" s="42">
        <v>2.15</v>
      </c>
      <c r="C113" s="42">
        <v>0.02</v>
      </c>
    </row>
    <row r="114" spans="1:3" x14ac:dyDescent="0.25">
      <c r="A114" s="44">
        <v>40848</v>
      </c>
      <c r="B114" s="42">
        <v>2.0099999999999998</v>
      </c>
      <c r="C114" s="42">
        <v>0.01</v>
      </c>
    </row>
    <row r="115" spans="1:3" x14ac:dyDescent="0.25">
      <c r="A115" s="44">
        <v>40878</v>
      </c>
      <c r="B115" s="42">
        <v>1.98</v>
      </c>
      <c r="C115" s="42">
        <v>0.01</v>
      </c>
    </row>
    <row r="116" spans="1:3" x14ac:dyDescent="0.25">
      <c r="A116" s="44">
        <v>40909</v>
      </c>
      <c r="B116" s="42">
        <v>1.97</v>
      </c>
      <c r="C116" s="42">
        <v>0.03</v>
      </c>
    </row>
    <row r="117" spans="1:3" x14ac:dyDescent="0.25">
      <c r="A117" s="44">
        <v>40940</v>
      </c>
      <c r="B117" s="42">
        <v>1.97</v>
      </c>
      <c r="C117" s="42">
        <v>0.09</v>
      </c>
    </row>
    <row r="118" spans="1:3" x14ac:dyDescent="0.25">
      <c r="A118" s="44">
        <v>40969</v>
      </c>
      <c r="B118" s="42">
        <v>2.17</v>
      </c>
      <c r="C118" s="42">
        <v>0.08</v>
      </c>
    </row>
    <row r="119" spans="1:3" x14ac:dyDescent="0.25">
      <c r="A119" s="44">
        <v>41000</v>
      </c>
      <c r="B119" s="42">
        <v>2.0499999999999998</v>
      </c>
      <c r="C119" s="42">
        <v>0.08</v>
      </c>
    </row>
    <row r="120" spans="1:3" x14ac:dyDescent="0.25">
      <c r="A120" s="44">
        <v>41030</v>
      </c>
      <c r="B120" s="42">
        <v>1.8</v>
      </c>
      <c r="C120" s="42">
        <v>0.09</v>
      </c>
    </row>
    <row r="121" spans="1:3" x14ac:dyDescent="0.25">
      <c r="A121" s="44">
        <v>41061</v>
      </c>
      <c r="B121" s="42">
        <v>1.62</v>
      </c>
      <c r="C121" s="42">
        <v>0.09</v>
      </c>
    </row>
    <row r="122" spans="1:3" x14ac:dyDescent="0.25">
      <c r="A122" s="44">
        <v>41091</v>
      </c>
      <c r="B122" s="42">
        <v>1.53</v>
      </c>
      <c r="C122" s="42">
        <v>0.1</v>
      </c>
    </row>
    <row r="123" spans="1:3" x14ac:dyDescent="0.25">
      <c r="A123" s="44" t="s">
        <v>92</v>
      </c>
      <c r="B123" s="42">
        <v>456.99</v>
      </c>
      <c r="C123" s="42">
        <v>209.93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23"/>
  <sheetViews>
    <sheetView workbookViewId="0">
      <selection activeCell="H35" sqref="H35"/>
    </sheetView>
  </sheetViews>
  <sheetFormatPr defaultRowHeight="15" x14ac:dyDescent="0.25"/>
  <cols>
    <col min="1" max="1" width="13.140625" bestFit="1" customWidth="1"/>
    <col min="2" max="2" width="29.42578125" bestFit="1" customWidth="1"/>
  </cols>
  <sheetData>
    <row r="1" spans="1:2" x14ac:dyDescent="0.25">
      <c r="A1" s="43" t="s">
        <v>91</v>
      </c>
      <c r="B1" t="s">
        <v>177</v>
      </c>
    </row>
    <row r="2" spans="1:2" x14ac:dyDescent="0.25">
      <c r="A2" s="44">
        <v>37438</v>
      </c>
      <c r="B2" s="42">
        <v>2.4544183808833022E-3</v>
      </c>
    </row>
    <row r="3" spans="1:2" x14ac:dyDescent="0.25">
      <c r="A3" s="44">
        <v>37469</v>
      </c>
      <c r="B3" s="42">
        <v>5.0905943642325299E-3</v>
      </c>
    </row>
    <row r="4" spans="1:2" x14ac:dyDescent="0.25">
      <c r="A4" s="44">
        <v>37500</v>
      </c>
      <c r="B4" s="42">
        <v>1.1463346996942615E-2</v>
      </c>
    </row>
    <row r="5" spans="1:2" x14ac:dyDescent="0.25">
      <c r="A5" s="44">
        <v>37530</v>
      </c>
      <c r="B5" s="42">
        <v>9.060362434577628E-3</v>
      </c>
    </row>
    <row r="6" spans="1:2" x14ac:dyDescent="0.25">
      <c r="A6" s="44">
        <v>37561</v>
      </c>
      <c r="B6" s="42">
        <v>3.3670014759279716E-3</v>
      </c>
    </row>
    <row r="7" spans="1:2" x14ac:dyDescent="0.25">
      <c r="A7" s="44">
        <v>37591</v>
      </c>
      <c r="B7" s="42">
        <v>3.220258562766587E-3</v>
      </c>
    </row>
    <row r="8" spans="1:2" x14ac:dyDescent="0.25">
      <c r="A8" s="44">
        <v>37622</v>
      </c>
      <c r="B8" s="42">
        <v>2.9439122084831946E-3</v>
      </c>
    </row>
    <row r="9" spans="1:2" x14ac:dyDescent="0.25">
      <c r="A9" s="44">
        <v>37653</v>
      </c>
      <c r="B9" s="42">
        <v>4.1044579902922759E-3</v>
      </c>
    </row>
    <row r="10" spans="1:2" x14ac:dyDescent="0.25">
      <c r="A10" s="44">
        <v>37681</v>
      </c>
      <c r="B10" s="42">
        <v>4.5738548826125E-3</v>
      </c>
    </row>
    <row r="11" spans="1:2" x14ac:dyDescent="0.25">
      <c r="A11" s="44">
        <v>37712</v>
      </c>
      <c r="B11" s="42">
        <v>3.2928950174739235E-3</v>
      </c>
    </row>
    <row r="12" spans="1:2" x14ac:dyDescent="0.25">
      <c r="A12" s="44">
        <v>37742</v>
      </c>
      <c r="B12" s="42">
        <v>6.6851236549657122E-3</v>
      </c>
    </row>
    <row r="13" spans="1:2" x14ac:dyDescent="0.25">
      <c r="A13" s="44">
        <v>37773</v>
      </c>
      <c r="B13" s="42">
        <v>8.0335888101337235E-3</v>
      </c>
    </row>
    <row r="14" spans="1:2" x14ac:dyDescent="0.25">
      <c r="A14" s="44">
        <v>37803</v>
      </c>
      <c r="B14" s="42">
        <v>1.85723581861974E-3</v>
      </c>
    </row>
    <row r="15" spans="1:2" x14ac:dyDescent="0.25">
      <c r="A15" s="44">
        <v>37834</v>
      </c>
      <c r="B15" s="42">
        <v>6.6101993301208458E-4</v>
      </c>
    </row>
    <row r="16" spans="1:2" x14ac:dyDescent="0.25">
      <c r="A16" s="44">
        <v>37865</v>
      </c>
      <c r="B16" s="42">
        <v>1.0150470798858395E-3</v>
      </c>
    </row>
    <row r="17" spans="1:2" x14ac:dyDescent="0.25">
      <c r="A17" s="44">
        <v>37895</v>
      </c>
      <c r="B17" s="42">
        <v>9.1882072636118961E-4</v>
      </c>
    </row>
    <row r="18" spans="1:2" x14ac:dyDescent="0.25">
      <c r="A18" s="44">
        <v>37926</v>
      </c>
      <c r="B18" s="42">
        <v>9.1882072636118961E-4</v>
      </c>
    </row>
    <row r="19" spans="1:2" x14ac:dyDescent="0.25">
      <c r="A19" s="44">
        <v>37956</v>
      </c>
      <c r="B19" s="42">
        <v>8.961111192224957E-4</v>
      </c>
    </row>
    <row r="20" spans="1:2" x14ac:dyDescent="0.25">
      <c r="A20" s="44">
        <v>37987</v>
      </c>
      <c r="B20" s="42">
        <v>1.1768173575479384E-3</v>
      </c>
    </row>
    <row r="21" spans="1:2" x14ac:dyDescent="0.25">
      <c r="A21" s="44">
        <v>38018</v>
      </c>
      <c r="B21" s="42">
        <v>1.5360197118583837E-3</v>
      </c>
    </row>
    <row r="22" spans="1:2" x14ac:dyDescent="0.25">
      <c r="A22" s="44">
        <v>38047</v>
      </c>
      <c r="B22" s="42">
        <v>2.8139179232790574E-3</v>
      </c>
    </row>
    <row r="23" spans="1:2" x14ac:dyDescent="0.25">
      <c r="A23" s="44">
        <v>38078</v>
      </c>
      <c r="B23" s="42">
        <v>8.3104181060269253E-4</v>
      </c>
    </row>
    <row r="24" spans="1:2" x14ac:dyDescent="0.25">
      <c r="A24" s="44">
        <v>38108</v>
      </c>
      <c r="B24" s="42">
        <v>3.9164650759105458E-4</v>
      </c>
    </row>
    <row r="25" spans="1:2" x14ac:dyDescent="0.25">
      <c r="A25" s="44">
        <v>38139</v>
      </c>
      <c r="B25" s="42">
        <v>7.3217817981060748E-4</v>
      </c>
    </row>
    <row r="26" spans="1:2" x14ac:dyDescent="0.25">
      <c r="A26" s="44">
        <v>38169</v>
      </c>
      <c r="B26" s="42">
        <v>1.5360197118583837E-3</v>
      </c>
    </row>
    <row r="27" spans="1:2" x14ac:dyDescent="0.25">
      <c r="A27" s="44">
        <v>38200</v>
      </c>
      <c r="B27" s="42">
        <v>3.5197273118453506E-3</v>
      </c>
    </row>
    <row r="28" spans="1:2" x14ac:dyDescent="0.25">
      <c r="A28" s="44">
        <v>38231</v>
      </c>
      <c r="B28" s="42">
        <v>7.1105403407147024E-3</v>
      </c>
    </row>
    <row r="29" spans="1:2" x14ac:dyDescent="0.25">
      <c r="A29" s="44">
        <v>38261</v>
      </c>
      <c r="B29" s="42">
        <v>9.4272825011960035E-3</v>
      </c>
    </row>
    <row r="30" spans="1:2" x14ac:dyDescent="0.25">
      <c r="A30" s="44">
        <v>38292</v>
      </c>
      <c r="B30" s="42">
        <v>1.4673561764623149E-2</v>
      </c>
    </row>
    <row r="31" spans="1:2" x14ac:dyDescent="0.25">
      <c r="A31" s="44">
        <v>38322</v>
      </c>
      <c r="B31" s="42">
        <v>1.6702814284394008E-2</v>
      </c>
    </row>
    <row r="32" spans="1:2" x14ac:dyDescent="0.25">
      <c r="A32" s="44">
        <v>38353</v>
      </c>
      <c r="B32" s="42">
        <v>2.2258493912042574E-2</v>
      </c>
    </row>
    <row r="33" spans="1:2" x14ac:dyDescent="0.25">
      <c r="A33" s="44">
        <v>38384</v>
      </c>
      <c r="B33" s="42">
        <v>3.4572894903332117E-2</v>
      </c>
    </row>
    <row r="34" spans="1:2" x14ac:dyDescent="0.25">
      <c r="A34" s="44">
        <v>38412</v>
      </c>
      <c r="B34" s="42">
        <v>2.8809860047063627E-2</v>
      </c>
    </row>
    <row r="35" spans="1:2" x14ac:dyDescent="0.25">
      <c r="A35" s="44">
        <v>38443</v>
      </c>
      <c r="B35" s="42">
        <v>3.996434311974522E-2</v>
      </c>
    </row>
    <row r="36" spans="1:2" x14ac:dyDescent="0.25">
      <c r="A36" s="44">
        <v>38473</v>
      </c>
      <c r="B36" s="42">
        <v>5.9453706639708698E-2</v>
      </c>
    </row>
    <row r="37" spans="1:2" x14ac:dyDescent="0.25">
      <c r="A37" s="44">
        <v>38504</v>
      </c>
      <c r="B37" s="42">
        <v>8.8043150684999835E-2</v>
      </c>
    </row>
    <row r="38" spans="1:2" x14ac:dyDescent="0.25">
      <c r="A38" s="44">
        <v>38534</v>
      </c>
      <c r="B38" s="42">
        <v>9.658028874994018E-2</v>
      </c>
    </row>
    <row r="39" spans="1:2" x14ac:dyDescent="0.25">
      <c r="A39" s="44">
        <v>38565</v>
      </c>
      <c r="B39" s="42">
        <v>0.11689040159572971</v>
      </c>
    </row>
    <row r="40" spans="1:2" x14ac:dyDescent="0.25">
      <c r="A40" s="44">
        <v>38596</v>
      </c>
      <c r="B40" s="42">
        <v>0.12129168536270778</v>
      </c>
    </row>
    <row r="41" spans="1:2" x14ac:dyDescent="0.25">
      <c r="A41" s="44">
        <v>38626</v>
      </c>
      <c r="B41" s="42">
        <v>0.12733948187125926</v>
      </c>
    </row>
    <row r="42" spans="1:2" x14ac:dyDescent="0.25">
      <c r="A42" s="44">
        <v>38657</v>
      </c>
      <c r="B42" s="42">
        <v>0.14336602498003989</v>
      </c>
    </row>
    <row r="43" spans="1:2" x14ac:dyDescent="0.25">
      <c r="A43" s="44">
        <v>38687</v>
      </c>
      <c r="B43" s="42">
        <v>0.15536296203981093</v>
      </c>
    </row>
    <row r="44" spans="1:2" x14ac:dyDescent="0.25">
      <c r="A44" s="44">
        <v>38718</v>
      </c>
      <c r="B44" s="42">
        <v>0.24071887783828977</v>
      </c>
    </row>
    <row r="45" spans="1:2" x14ac:dyDescent="0.25">
      <c r="A45" s="44">
        <v>38749</v>
      </c>
      <c r="B45" s="42">
        <v>0.25234710430141899</v>
      </c>
    </row>
    <row r="46" spans="1:2" x14ac:dyDescent="0.25">
      <c r="A46" s="44">
        <v>38777</v>
      </c>
      <c r="B46" s="42">
        <v>0.23842873119453517</v>
      </c>
    </row>
    <row r="47" spans="1:2" x14ac:dyDescent="0.25">
      <c r="A47" s="44">
        <v>38808</v>
      </c>
      <c r="B47" s="42">
        <v>0.19930732261677639</v>
      </c>
    </row>
    <row r="48" spans="1:2" x14ac:dyDescent="0.25">
      <c r="A48" s="44">
        <v>38838</v>
      </c>
      <c r="B48" s="42">
        <v>0.19930732261677639</v>
      </c>
    </row>
    <row r="49" spans="1:2" x14ac:dyDescent="0.25">
      <c r="A49" s="44">
        <v>38869</v>
      </c>
      <c r="B49" s="42">
        <v>0.21619571107448871</v>
      </c>
    </row>
    <row r="50" spans="1:2" x14ac:dyDescent="0.25">
      <c r="A50" s="44">
        <v>38899</v>
      </c>
      <c r="B50" s="42">
        <v>0.25707996641467074</v>
      </c>
    </row>
    <row r="51" spans="1:2" x14ac:dyDescent="0.25">
      <c r="A51" s="44">
        <v>38930</v>
      </c>
      <c r="B51" s="42">
        <v>0.31201529465919409</v>
      </c>
    </row>
    <row r="52" spans="1:2" x14ac:dyDescent="0.25">
      <c r="A52" s="44">
        <v>38961</v>
      </c>
      <c r="B52" s="42">
        <v>0.31201529465919409</v>
      </c>
    </row>
    <row r="53" spans="1:2" x14ac:dyDescent="0.25">
      <c r="A53" s="44">
        <v>38991</v>
      </c>
      <c r="B53" s="42">
        <v>0.34125808883047953</v>
      </c>
    </row>
    <row r="54" spans="1:2" x14ac:dyDescent="0.25">
      <c r="A54" s="44">
        <v>39022</v>
      </c>
      <c r="B54" s="42">
        <v>0.3826905500096241</v>
      </c>
    </row>
    <row r="55" spans="1:2" x14ac:dyDescent="0.25">
      <c r="A55" s="44">
        <v>39052</v>
      </c>
      <c r="B55" s="42">
        <v>0.36592487190545531</v>
      </c>
    </row>
    <row r="56" spans="1:2" x14ac:dyDescent="0.25">
      <c r="A56" s="44">
        <v>39083</v>
      </c>
      <c r="B56" s="42">
        <v>0.3494114188532339</v>
      </c>
    </row>
    <row r="57" spans="1:2" x14ac:dyDescent="0.25">
      <c r="A57" s="44">
        <v>39114</v>
      </c>
      <c r="B57" s="42">
        <v>0.37427799062658473</v>
      </c>
    </row>
    <row r="58" spans="1:2" x14ac:dyDescent="0.25">
      <c r="A58" s="44">
        <v>39142</v>
      </c>
      <c r="B58" s="42">
        <v>0.39683342720285864</v>
      </c>
    </row>
    <row r="59" spans="1:2" x14ac:dyDescent="0.25">
      <c r="A59" s="44">
        <v>39173</v>
      </c>
      <c r="B59" s="42">
        <v>0.34125808883047953</v>
      </c>
    </row>
    <row r="60" spans="1:2" x14ac:dyDescent="0.25">
      <c r="A60" s="44">
        <v>39203</v>
      </c>
      <c r="B60" s="42">
        <v>0.28893044668036783</v>
      </c>
    </row>
    <row r="61" spans="1:2" x14ac:dyDescent="0.25">
      <c r="A61" s="44">
        <v>39234</v>
      </c>
      <c r="B61" s="42">
        <v>0.18128892947180644</v>
      </c>
    </row>
    <row r="62" spans="1:2" x14ac:dyDescent="0.25">
      <c r="A62" s="44">
        <v>39264</v>
      </c>
      <c r="B62" s="42">
        <v>0.24999801396291682</v>
      </c>
    </row>
    <row r="63" spans="1:2" x14ac:dyDescent="0.25">
      <c r="A63" s="44">
        <v>39295</v>
      </c>
      <c r="B63" s="42">
        <v>0.18323906544503801</v>
      </c>
    </row>
    <row r="64" spans="1:2" x14ac:dyDescent="0.25">
      <c r="A64" s="44">
        <v>39326</v>
      </c>
      <c r="B64" s="42">
        <v>0.15014259599092891</v>
      </c>
    </row>
    <row r="65" spans="1:2" x14ac:dyDescent="0.25">
      <c r="A65" s="44">
        <v>39356</v>
      </c>
      <c r="B65" s="42">
        <v>0.15014259599092883</v>
      </c>
    </row>
    <row r="66" spans="1:2" x14ac:dyDescent="0.25">
      <c r="A66" s="44">
        <v>39387</v>
      </c>
      <c r="B66" s="42">
        <v>0.10843013961545096</v>
      </c>
    </row>
    <row r="67" spans="1:2" x14ac:dyDescent="0.25">
      <c r="A67" s="44">
        <v>39417</v>
      </c>
      <c r="B67" s="42">
        <v>8.0081732604958489E-2</v>
      </c>
    </row>
    <row r="68" spans="1:2" x14ac:dyDescent="0.25">
      <c r="A68" s="44">
        <v>39448</v>
      </c>
      <c r="B68" s="42">
        <v>9.2849866399678904E-2</v>
      </c>
    </row>
    <row r="69" spans="1:2" x14ac:dyDescent="0.25">
      <c r="A69" s="44">
        <v>39479</v>
      </c>
      <c r="B69" s="42">
        <v>3.5716256912480843E-2</v>
      </c>
    </row>
    <row r="70" spans="1:2" x14ac:dyDescent="0.25">
      <c r="A70" s="44">
        <v>39508</v>
      </c>
      <c r="B70" s="42">
        <v>1.1028003023805036E-2</v>
      </c>
    </row>
    <row r="71" spans="1:2" x14ac:dyDescent="0.25">
      <c r="A71" s="44">
        <v>39539</v>
      </c>
      <c r="B71" s="42">
        <v>8.363868078351145E-3</v>
      </c>
    </row>
    <row r="72" spans="1:2" x14ac:dyDescent="0.25">
      <c r="A72" s="44">
        <v>39569</v>
      </c>
      <c r="B72" s="42">
        <v>1.3612101652370602E-2</v>
      </c>
    </row>
    <row r="73" spans="1:2" x14ac:dyDescent="0.25">
      <c r="A73" s="44">
        <v>39600</v>
      </c>
      <c r="B73" s="42">
        <v>1.1463346996942615E-2</v>
      </c>
    </row>
    <row r="74" spans="1:2" x14ac:dyDescent="0.25">
      <c r="A74" s="44">
        <v>39630</v>
      </c>
      <c r="B74" s="42">
        <v>8.7060096315132746E-3</v>
      </c>
    </row>
    <row r="75" spans="1:2" x14ac:dyDescent="0.25">
      <c r="A75" s="44">
        <v>39661</v>
      </c>
      <c r="B75" s="42">
        <v>1.3106686283578072E-2</v>
      </c>
    </row>
    <row r="76" spans="1:2" x14ac:dyDescent="0.25">
      <c r="A76" s="44">
        <v>39692</v>
      </c>
      <c r="B76" s="42">
        <v>5.9012330708560351E-3</v>
      </c>
    </row>
    <row r="77" spans="1:2" x14ac:dyDescent="0.25">
      <c r="A77" s="44">
        <v>39722</v>
      </c>
      <c r="B77" s="42">
        <v>1.6111862834395157E-3</v>
      </c>
    </row>
    <row r="78" spans="1:2" x14ac:dyDescent="0.25">
      <c r="A78" s="44">
        <v>39753</v>
      </c>
      <c r="B78" s="42">
        <v>9.4205805784908692E-4</v>
      </c>
    </row>
    <row r="79" spans="1:2" x14ac:dyDescent="0.25">
      <c r="A79" s="44">
        <v>39783</v>
      </c>
      <c r="B79" s="42">
        <v>8.0335888101337235E-3</v>
      </c>
    </row>
    <row r="80" spans="1:2" x14ac:dyDescent="0.25">
      <c r="A80" s="44">
        <v>39814</v>
      </c>
      <c r="B80" s="42">
        <v>8.0335888101337235E-3</v>
      </c>
    </row>
    <row r="81" spans="1:2" x14ac:dyDescent="0.25">
      <c r="A81" s="44">
        <v>39845</v>
      </c>
      <c r="B81" s="42">
        <v>5.5407537089742932E-3</v>
      </c>
    </row>
    <row r="82" spans="1:2" x14ac:dyDescent="0.25">
      <c r="A82" s="44">
        <v>39873</v>
      </c>
      <c r="B82" s="42">
        <v>5.1999711872652956E-3</v>
      </c>
    </row>
    <row r="83" spans="1:2" x14ac:dyDescent="0.25">
      <c r="A83" s="44">
        <v>39904</v>
      </c>
      <c r="B83" s="42">
        <v>3.5983990289243863E-3</v>
      </c>
    </row>
    <row r="84" spans="1:2" x14ac:dyDescent="0.25">
      <c r="A84" s="44">
        <v>39934</v>
      </c>
      <c r="B84" s="42">
        <v>1.6500130336680556E-3</v>
      </c>
    </row>
    <row r="85" spans="1:2" x14ac:dyDescent="0.25">
      <c r="A85" s="44">
        <v>39965</v>
      </c>
      <c r="B85" s="42">
        <v>5.6617179681142248E-4</v>
      </c>
    </row>
    <row r="86" spans="1:2" x14ac:dyDescent="0.25">
      <c r="A86" s="44">
        <v>39995</v>
      </c>
      <c r="B86" s="42">
        <v>8.5223215595513842E-4</v>
      </c>
    </row>
    <row r="87" spans="1:2" x14ac:dyDescent="0.25">
      <c r="A87" s="44">
        <v>40026</v>
      </c>
      <c r="B87" s="42">
        <v>7.7034526001304113E-4</v>
      </c>
    </row>
    <row r="88" spans="1:2" x14ac:dyDescent="0.25">
      <c r="A88" s="44">
        <v>40057</v>
      </c>
      <c r="B88" s="42">
        <v>1.0931924020536128E-3</v>
      </c>
    </row>
    <row r="89" spans="1:2" x14ac:dyDescent="0.25">
      <c r="A89" s="44">
        <v>40087</v>
      </c>
      <c r="B89" s="42">
        <v>9.9015997033722095E-4</v>
      </c>
    </row>
    <row r="90" spans="1:2" x14ac:dyDescent="0.25">
      <c r="A90" s="44">
        <v>40118</v>
      </c>
      <c r="B90" s="42">
        <v>9.1882072636118961E-4</v>
      </c>
    </row>
    <row r="91" spans="1:2" x14ac:dyDescent="0.25">
      <c r="A91" s="44">
        <v>40148</v>
      </c>
      <c r="B91" s="42">
        <v>5.6617179681142248E-4</v>
      </c>
    </row>
    <row r="92" spans="1:2" x14ac:dyDescent="0.25">
      <c r="A92" s="44">
        <v>40179</v>
      </c>
      <c r="B92" s="42">
        <v>4.0222658036390374E-4</v>
      </c>
    </row>
    <row r="93" spans="1:2" x14ac:dyDescent="0.25">
      <c r="A93" s="44">
        <v>40210</v>
      </c>
      <c r="B93" s="42">
        <v>5.1010734898790464E-4</v>
      </c>
    </row>
    <row r="94" spans="1:2" x14ac:dyDescent="0.25">
      <c r="A94" s="44">
        <v>40238</v>
      </c>
      <c r="B94" s="42">
        <v>5.1010734898790464E-4</v>
      </c>
    </row>
    <row r="95" spans="1:2" x14ac:dyDescent="0.25">
      <c r="A95" s="44">
        <v>40269</v>
      </c>
      <c r="B95" s="42">
        <v>3.8132524739516247E-4</v>
      </c>
    </row>
    <row r="96" spans="1:2" x14ac:dyDescent="0.25">
      <c r="A96" s="44">
        <v>40299</v>
      </c>
      <c r="B96" s="42">
        <v>1.1483128681598223E-3</v>
      </c>
    </row>
    <row r="97" spans="1:2" x14ac:dyDescent="0.25">
      <c r="A97" s="44">
        <v>40330</v>
      </c>
      <c r="B97" s="42">
        <v>1.7716618814642877E-3</v>
      </c>
    </row>
    <row r="98" spans="1:2" x14ac:dyDescent="0.25">
      <c r="A98" s="44">
        <v>40360</v>
      </c>
      <c r="B98" s="42">
        <v>3.0109180718830616E-3</v>
      </c>
    </row>
    <row r="99" spans="1:2" x14ac:dyDescent="0.25">
      <c r="A99" s="44">
        <v>40391</v>
      </c>
      <c r="B99" s="42">
        <v>5.9012330708560351E-3</v>
      </c>
    </row>
    <row r="100" spans="1:2" x14ac:dyDescent="0.25">
      <c r="A100" s="44">
        <v>40422</v>
      </c>
      <c r="B100" s="42">
        <v>6.4141618586071982E-3</v>
      </c>
    </row>
    <row r="101" spans="1:2" x14ac:dyDescent="0.25">
      <c r="A101" s="44">
        <v>40452</v>
      </c>
      <c r="B101" s="42">
        <v>7.7148298906802495E-3</v>
      </c>
    </row>
    <row r="102" spans="1:2" x14ac:dyDescent="0.25">
      <c r="A102" s="44">
        <v>40483</v>
      </c>
      <c r="B102" s="42">
        <v>4.9832705286615951E-3</v>
      </c>
    </row>
    <row r="103" spans="1:2" x14ac:dyDescent="0.25">
      <c r="A103" s="44">
        <v>40513</v>
      </c>
      <c r="B103" s="42">
        <v>1.4996483353220229E-3</v>
      </c>
    </row>
    <row r="104" spans="1:2" x14ac:dyDescent="0.25">
      <c r="A104" s="44">
        <v>40544</v>
      </c>
      <c r="B104" s="42">
        <v>1.2059683770151203E-3</v>
      </c>
    </row>
    <row r="105" spans="1:2" x14ac:dyDescent="0.25">
      <c r="A105" s="44">
        <v>40575</v>
      </c>
      <c r="B105" s="42">
        <v>7.1375531116109467E-4</v>
      </c>
    </row>
    <row r="106" spans="1:2" x14ac:dyDescent="0.25">
      <c r="A106" s="44">
        <v>40603</v>
      </c>
      <c r="B106" s="42">
        <v>1.0150470798858395E-3</v>
      </c>
    </row>
    <row r="107" spans="1:2" x14ac:dyDescent="0.25">
      <c r="A107" s="44">
        <v>40634</v>
      </c>
      <c r="B107" s="42">
        <v>8.1033720593683275E-4</v>
      </c>
    </row>
    <row r="108" spans="1:2" x14ac:dyDescent="0.25">
      <c r="A108" s="44">
        <v>40664</v>
      </c>
      <c r="B108" s="42">
        <v>1.573193811126773E-3</v>
      </c>
    </row>
    <row r="109" spans="1:2" x14ac:dyDescent="0.25">
      <c r="A109" s="44">
        <v>40695</v>
      </c>
      <c r="B109" s="42">
        <v>2.3441566849593015E-3</v>
      </c>
    </row>
    <row r="110" spans="1:2" x14ac:dyDescent="0.25">
      <c r="A110" s="44">
        <v>40725</v>
      </c>
      <c r="B110" s="42">
        <v>2.3441566849593015E-3</v>
      </c>
    </row>
    <row r="111" spans="1:2" x14ac:dyDescent="0.25">
      <c r="A111" s="44">
        <v>40756</v>
      </c>
      <c r="B111" s="42">
        <v>1.0002022384203783E-2</v>
      </c>
    </row>
    <row r="112" spans="1:2" x14ac:dyDescent="0.25">
      <c r="A112" s="44">
        <v>40787</v>
      </c>
      <c r="B112" s="42">
        <v>1.7966799788727988E-2</v>
      </c>
    </row>
    <row r="113" spans="1:2" x14ac:dyDescent="0.25">
      <c r="A113" s="44">
        <v>40817</v>
      </c>
      <c r="B113" s="42">
        <v>1.3357329617332507E-2</v>
      </c>
    </row>
    <row r="114" spans="1:2" x14ac:dyDescent="0.25">
      <c r="A114" s="44">
        <v>40848</v>
      </c>
      <c r="B114" s="42">
        <v>1.7011457657064563E-2</v>
      </c>
    </row>
    <row r="115" spans="1:2" x14ac:dyDescent="0.25">
      <c r="A115" s="44">
        <v>40878</v>
      </c>
      <c r="B115" s="42">
        <v>1.7966799788727988E-2</v>
      </c>
    </row>
    <row r="116" spans="1:2" x14ac:dyDescent="0.25">
      <c r="A116" s="44">
        <v>40909</v>
      </c>
      <c r="B116" s="42">
        <v>1.8967517236699996E-2</v>
      </c>
    </row>
    <row r="117" spans="1:2" x14ac:dyDescent="0.25">
      <c r="A117" s="44">
        <v>40940</v>
      </c>
      <c r="B117" s="42">
        <v>2.1111677421922725E-2</v>
      </c>
    </row>
    <row r="118" spans="1:2" x14ac:dyDescent="0.25">
      <c r="A118" s="44">
        <v>40969</v>
      </c>
      <c r="B118" s="42">
        <v>1.4401731381860039E-2</v>
      </c>
    </row>
    <row r="119" spans="1:2" x14ac:dyDescent="0.25">
      <c r="A119" s="44">
        <v>41000</v>
      </c>
      <c r="B119" s="42">
        <v>1.7966799788727988E-2</v>
      </c>
    </row>
    <row r="120" spans="1:2" x14ac:dyDescent="0.25">
      <c r="A120" s="44">
        <v>41030</v>
      </c>
      <c r="B120" s="42">
        <v>2.83280870181261E-2</v>
      </c>
    </row>
    <row r="121" spans="1:2" x14ac:dyDescent="0.25">
      <c r="A121" s="44">
        <v>41061</v>
      </c>
      <c r="B121" s="42">
        <v>3.8095963977945166E-2</v>
      </c>
    </row>
    <row r="122" spans="1:2" x14ac:dyDescent="0.25">
      <c r="A122" s="44">
        <v>41091</v>
      </c>
      <c r="B122" s="42">
        <v>4.4614201635022839E-2</v>
      </c>
    </row>
    <row r="123" spans="1:2" x14ac:dyDescent="0.25">
      <c r="A123" s="44" t="s">
        <v>92</v>
      </c>
      <c r="B123" s="42">
        <v>7.8814241438519925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124"/>
  <sheetViews>
    <sheetView workbookViewId="0">
      <selection activeCell="A3" sqref="A3:E124"/>
    </sheetView>
  </sheetViews>
  <sheetFormatPr defaultRowHeight="15" x14ac:dyDescent="0.25"/>
  <cols>
    <col min="1" max="1" width="9.7109375" style="1" bestFit="1" customWidth="1"/>
    <col min="2" max="3" width="12.85546875" style="19" customWidth="1"/>
    <col min="4" max="4" width="12.85546875" customWidth="1"/>
    <col min="5" max="5" width="23.28515625" customWidth="1"/>
    <col min="6" max="6" width="17.28515625" customWidth="1"/>
  </cols>
  <sheetData>
    <row r="3" spans="1:6" x14ac:dyDescent="0.25">
      <c r="A3" s="1" t="s">
        <v>9</v>
      </c>
      <c r="B3" s="19" t="s">
        <v>129</v>
      </c>
      <c r="C3" s="19" t="s">
        <v>138</v>
      </c>
      <c r="D3" t="s">
        <v>161</v>
      </c>
      <c r="E3" t="s">
        <v>162</v>
      </c>
      <c r="F3" t="s">
        <v>176</v>
      </c>
    </row>
    <row r="4" spans="1:6" x14ac:dyDescent="0.25">
      <c r="A4" s="1">
        <v>37438</v>
      </c>
      <c r="B4" s="19">
        <v>1.71</v>
      </c>
      <c r="C4" s="19">
        <v>4.6500000000000004</v>
      </c>
      <c r="D4" s="19">
        <f>C4-B4</f>
        <v>2.9400000000000004</v>
      </c>
      <c r="E4" s="56">
        <f>NORMSDIST(F4)</f>
        <v>2.4544183808833022E-3</v>
      </c>
      <c r="F4" s="19">
        <f>-0.645-(0.7374*$D4)</f>
        <v>-2.8129560000000007</v>
      </c>
    </row>
    <row r="5" spans="1:6" x14ac:dyDescent="0.25">
      <c r="A5" s="1">
        <v>37469</v>
      </c>
      <c r="B5" s="19">
        <v>1.65</v>
      </c>
      <c r="C5" s="19">
        <v>4.26</v>
      </c>
      <c r="D5" s="19">
        <f t="shared" ref="D5:D68" si="0">C5-B5</f>
        <v>2.61</v>
      </c>
      <c r="E5" s="56">
        <f t="shared" ref="E5:E68" si="1">NORMSDIST(F5)</f>
        <v>5.0905943642325299E-3</v>
      </c>
      <c r="F5" s="19">
        <f t="shared" ref="F5:F68" si="2">-0.645-(0.7374*$D5)</f>
        <v>-2.5696140000000001</v>
      </c>
    </row>
    <row r="6" spans="1:6" x14ac:dyDescent="0.25">
      <c r="A6" s="1">
        <v>37500</v>
      </c>
      <c r="B6" s="19">
        <v>1.66</v>
      </c>
      <c r="C6" s="19">
        <v>3.87</v>
      </c>
      <c r="D6" s="19">
        <f t="shared" si="0"/>
        <v>2.21</v>
      </c>
      <c r="E6" s="56">
        <f t="shared" si="1"/>
        <v>1.1463346996942615E-2</v>
      </c>
      <c r="F6" s="19">
        <f t="shared" si="2"/>
        <v>-2.274654</v>
      </c>
    </row>
    <row r="7" spans="1:6" x14ac:dyDescent="0.25">
      <c r="A7" s="1">
        <v>37530</v>
      </c>
      <c r="B7" s="19">
        <v>1.61</v>
      </c>
      <c r="C7" s="19">
        <v>3.94</v>
      </c>
      <c r="D7" s="19">
        <f t="shared" si="0"/>
        <v>2.33</v>
      </c>
      <c r="E7" s="56">
        <f t="shared" si="1"/>
        <v>9.060362434577628E-3</v>
      </c>
      <c r="F7" s="19">
        <f t="shared" si="2"/>
        <v>-2.3631420000000003</v>
      </c>
    </row>
    <row r="8" spans="1:6" x14ac:dyDescent="0.25">
      <c r="A8" s="1">
        <v>37561</v>
      </c>
      <c r="B8" s="19">
        <v>1.25</v>
      </c>
      <c r="C8" s="19">
        <v>4.05</v>
      </c>
      <c r="D8" s="19">
        <f t="shared" si="0"/>
        <v>2.8</v>
      </c>
      <c r="E8" s="56">
        <f t="shared" si="1"/>
        <v>3.3670014759279716E-3</v>
      </c>
      <c r="F8" s="19">
        <f t="shared" si="2"/>
        <v>-2.7097199999999999</v>
      </c>
    </row>
    <row r="9" spans="1:6" x14ac:dyDescent="0.25">
      <c r="A9" s="1">
        <v>37591</v>
      </c>
      <c r="B9" s="19">
        <v>1.21</v>
      </c>
      <c r="C9" s="19">
        <v>4.03</v>
      </c>
      <c r="D9" s="19">
        <f t="shared" si="0"/>
        <v>2.8200000000000003</v>
      </c>
      <c r="E9" s="56">
        <f t="shared" si="1"/>
        <v>3.220258562766587E-3</v>
      </c>
      <c r="F9" s="19">
        <f t="shared" si="2"/>
        <v>-2.7244680000000003</v>
      </c>
    </row>
    <row r="10" spans="1:6" x14ac:dyDescent="0.25">
      <c r="A10" s="1">
        <v>37622</v>
      </c>
      <c r="B10" s="19">
        <v>1.19</v>
      </c>
      <c r="C10" s="19">
        <v>4.05</v>
      </c>
      <c r="D10" s="19">
        <f t="shared" si="0"/>
        <v>2.86</v>
      </c>
      <c r="E10" s="56">
        <f t="shared" si="1"/>
        <v>2.9439122084831946E-3</v>
      </c>
      <c r="F10" s="19">
        <f t="shared" si="2"/>
        <v>-2.7539640000000003</v>
      </c>
    </row>
    <row r="11" spans="1:6" x14ac:dyDescent="0.25">
      <c r="A11" s="1">
        <v>37653</v>
      </c>
      <c r="B11" s="19">
        <v>1.19</v>
      </c>
      <c r="C11" s="19">
        <v>3.9</v>
      </c>
      <c r="D11" s="19">
        <f t="shared" si="0"/>
        <v>2.71</v>
      </c>
      <c r="E11" s="56">
        <f t="shared" si="1"/>
        <v>4.1044579902922759E-3</v>
      </c>
      <c r="F11" s="19">
        <f t="shared" si="2"/>
        <v>-2.6433540000000004</v>
      </c>
    </row>
    <row r="12" spans="1:6" x14ac:dyDescent="0.25">
      <c r="A12" s="1">
        <v>37681</v>
      </c>
      <c r="B12" s="19">
        <v>1.1499999999999999</v>
      </c>
      <c r="C12" s="19">
        <v>3.81</v>
      </c>
      <c r="D12" s="19">
        <f t="shared" si="0"/>
        <v>2.66</v>
      </c>
      <c r="E12" s="56">
        <f t="shared" si="1"/>
        <v>4.5738548826125E-3</v>
      </c>
      <c r="F12" s="19">
        <f t="shared" si="2"/>
        <v>-2.606484</v>
      </c>
    </row>
    <row r="13" spans="1:6" x14ac:dyDescent="0.25">
      <c r="A13" s="1">
        <v>37712</v>
      </c>
      <c r="B13" s="19">
        <v>1.1499999999999999</v>
      </c>
      <c r="C13" s="19">
        <v>3.96</v>
      </c>
      <c r="D13" s="19">
        <f t="shared" si="0"/>
        <v>2.81</v>
      </c>
      <c r="E13" s="56">
        <f t="shared" si="1"/>
        <v>3.2928950174739235E-3</v>
      </c>
      <c r="F13" s="19">
        <f t="shared" si="2"/>
        <v>-2.7170940000000003</v>
      </c>
    </row>
    <row r="14" spans="1:6" x14ac:dyDescent="0.25">
      <c r="A14" s="1">
        <v>37742</v>
      </c>
      <c r="B14" s="19">
        <v>1.0900000000000001</v>
      </c>
      <c r="C14" s="19">
        <v>3.57</v>
      </c>
      <c r="D14" s="19">
        <f t="shared" si="0"/>
        <v>2.4799999999999995</v>
      </c>
      <c r="E14" s="56">
        <f t="shared" si="1"/>
        <v>6.6851236549657122E-3</v>
      </c>
      <c r="F14" s="19">
        <f t="shared" si="2"/>
        <v>-2.4737519999999997</v>
      </c>
    </row>
    <row r="15" spans="1:6" x14ac:dyDescent="0.25">
      <c r="A15" s="1">
        <v>37773</v>
      </c>
      <c r="B15" s="19">
        <v>0.94</v>
      </c>
      <c r="C15" s="19">
        <v>3.33</v>
      </c>
      <c r="D15" s="19">
        <f t="shared" si="0"/>
        <v>2.39</v>
      </c>
      <c r="E15" s="56">
        <f t="shared" si="1"/>
        <v>8.0335888101337235E-3</v>
      </c>
      <c r="F15" s="19">
        <f t="shared" si="2"/>
        <v>-2.4073860000000002</v>
      </c>
    </row>
    <row r="16" spans="1:6" x14ac:dyDescent="0.25">
      <c r="A16" s="1">
        <v>37803</v>
      </c>
      <c r="B16" s="19">
        <v>0.92</v>
      </c>
      <c r="C16" s="19">
        <v>3.98</v>
      </c>
      <c r="D16" s="19">
        <f t="shared" si="0"/>
        <v>3.06</v>
      </c>
      <c r="E16" s="56">
        <f t="shared" si="1"/>
        <v>1.85723581861974E-3</v>
      </c>
      <c r="F16" s="19">
        <f t="shared" si="2"/>
        <v>-2.9014440000000001</v>
      </c>
    </row>
    <row r="17" spans="1:6" x14ac:dyDescent="0.25">
      <c r="A17" s="1">
        <v>37834</v>
      </c>
      <c r="B17" s="19">
        <v>0.97</v>
      </c>
      <c r="C17" s="19">
        <v>4.45</v>
      </c>
      <c r="D17" s="19">
        <f t="shared" si="0"/>
        <v>3.4800000000000004</v>
      </c>
      <c r="E17" s="56">
        <f t="shared" si="1"/>
        <v>6.6101993301208458E-4</v>
      </c>
      <c r="F17" s="19">
        <f t="shared" si="2"/>
        <v>-3.2111520000000007</v>
      </c>
    </row>
    <row r="18" spans="1:6" x14ac:dyDescent="0.25">
      <c r="A18" s="1">
        <v>37865</v>
      </c>
      <c r="B18" s="19">
        <v>0.96</v>
      </c>
      <c r="C18" s="19">
        <v>4.2699999999999996</v>
      </c>
      <c r="D18" s="19">
        <f t="shared" si="0"/>
        <v>3.3099999999999996</v>
      </c>
      <c r="E18" s="56">
        <f t="shared" si="1"/>
        <v>1.0150470798858395E-3</v>
      </c>
      <c r="F18" s="19">
        <f t="shared" si="2"/>
        <v>-3.0857939999999999</v>
      </c>
    </row>
    <row r="19" spans="1:6" x14ac:dyDescent="0.25">
      <c r="A19" s="1">
        <v>37895</v>
      </c>
      <c r="B19" s="19">
        <v>0.94</v>
      </c>
      <c r="C19" s="19">
        <v>4.29</v>
      </c>
      <c r="D19" s="19">
        <f t="shared" si="0"/>
        <v>3.35</v>
      </c>
      <c r="E19" s="56">
        <f t="shared" si="1"/>
        <v>9.1882072636118961E-4</v>
      </c>
      <c r="F19" s="19">
        <f t="shared" si="2"/>
        <v>-3.1152900000000003</v>
      </c>
    </row>
    <row r="20" spans="1:6" x14ac:dyDescent="0.25">
      <c r="A20" s="1">
        <v>37926</v>
      </c>
      <c r="B20" s="19">
        <v>0.95</v>
      </c>
      <c r="C20" s="19">
        <v>4.3</v>
      </c>
      <c r="D20" s="19">
        <f t="shared" si="0"/>
        <v>3.3499999999999996</v>
      </c>
      <c r="E20" s="56">
        <f t="shared" si="1"/>
        <v>9.1882072636118961E-4</v>
      </c>
      <c r="F20" s="19">
        <f t="shared" si="2"/>
        <v>-3.1152899999999999</v>
      </c>
    </row>
    <row r="21" spans="1:6" x14ac:dyDescent="0.25">
      <c r="A21" s="1">
        <v>37956</v>
      </c>
      <c r="B21" s="19">
        <v>0.91</v>
      </c>
      <c r="C21" s="19">
        <v>4.2699999999999996</v>
      </c>
      <c r="D21" s="19">
        <f t="shared" si="0"/>
        <v>3.3599999999999994</v>
      </c>
      <c r="E21" s="56">
        <f t="shared" si="1"/>
        <v>8.961111192224957E-4</v>
      </c>
      <c r="F21" s="19">
        <f t="shared" si="2"/>
        <v>-3.1226639999999999</v>
      </c>
    </row>
    <row r="22" spans="1:6" x14ac:dyDescent="0.25">
      <c r="A22" s="1">
        <v>37987</v>
      </c>
      <c r="B22" s="19">
        <v>0.9</v>
      </c>
      <c r="C22" s="19">
        <v>4.1500000000000004</v>
      </c>
      <c r="D22" s="19">
        <f t="shared" si="0"/>
        <v>3.2500000000000004</v>
      </c>
      <c r="E22" s="56">
        <f t="shared" si="1"/>
        <v>1.1768173575479384E-3</v>
      </c>
      <c r="F22" s="19">
        <f t="shared" si="2"/>
        <v>-3.0415500000000004</v>
      </c>
    </row>
    <row r="23" spans="1:6" x14ac:dyDescent="0.25">
      <c r="A23" s="1">
        <v>38018</v>
      </c>
      <c r="B23" s="19">
        <v>0.94</v>
      </c>
      <c r="C23" s="19">
        <v>4.08</v>
      </c>
      <c r="D23" s="19">
        <f t="shared" si="0"/>
        <v>3.14</v>
      </c>
      <c r="E23" s="56">
        <f t="shared" si="1"/>
        <v>1.5360197118583837E-3</v>
      </c>
      <c r="F23" s="19">
        <f t="shared" si="2"/>
        <v>-2.9604360000000001</v>
      </c>
    </row>
    <row r="24" spans="1:6" x14ac:dyDescent="0.25">
      <c r="A24" s="1">
        <v>38047</v>
      </c>
      <c r="B24" s="19">
        <v>0.95</v>
      </c>
      <c r="C24" s="19">
        <v>3.83</v>
      </c>
      <c r="D24" s="19">
        <f t="shared" si="0"/>
        <v>2.88</v>
      </c>
      <c r="E24" s="56">
        <f t="shared" si="1"/>
        <v>2.8139179232790574E-3</v>
      </c>
      <c r="F24" s="19">
        <f t="shared" si="2"/>
        <v>-2.7687120000000003</v>
      </c>
    </row>
    <row r="25" spans="1:6" x14ac:dyDescent="0.25">
      <c r="A25" s="1">
        <v>38078</v>
      </c>
      <c r="B25" s="19">
        <v>0.96</v>
      </c>
      <c r="C25" s="19">
        <v>4.3499999999999996</v>
      </c>
      <c r="D25" s="19">
        <f t="shared" si="0"/>
        <v>3.3899999999999997</v>
      </c>
      <c r="E25" s="56">
        <f t="shared" si="1"/>
        <v>8.3104181060269253E-4</v>
      </c>
      <c r="F25" s="19">
        <f t="shared" si="2"/>
        <v>-3.1447859999999999</v>
      </c>
    </row>
    <row r="26" spans="1:6" x14ac:dyDescent="0.25">
      <c r="A26" s="1">
        <v>38108</v>
      </c>
      <c r="B26" s="19">
        <v>1.04</v>
      </c>
      <c r="C26" s="19">
        <v>4.72</v>
      </c>
      <c r="D26" s="19">
        <f t="shared" si="0"/>
        <v>3.6799999999999997</v>
      </c>
      <c r="E26" s="56">
        <f t="shared" si="1"/>
        <v>3.9164650759105458E-4</v>
      </c>
      <c r="F26" s="19">
        <f t="shared" si="2"/>
        <v>-3.3586320000000001</v>
      </c>
    </row>
    <row r="27" spans="1:6" x14ac:dyDescent="0.25">
      <c r="A27" s="1">
        <v>38139</v>
      </c>
      <c r="B27" s="19">
        <v>1.29</v>
      </c>
      <c r="C27" s="19">
        <v>4.7300000000000004</v>
      </c>
      <c r="D27" s="19">
        <f t="shared" si="0"/>
        <v>3.4400000000000004</v>
      </c>
      <c r="E27" s="56">
        <f t="shared" si="1"/>
        <v>7.3217817981060748E-4</v>
      </c>
      <c r="F27" s="19">
        <f t="shared" si="2"/>
        <v>-3.1816560000000007</v>
      </c>
    </row>
    <row r="28" spans="1:6" x14ac:dyDescent="0.25">
      <c r="A28" s="1">
        <v>38169</v>
      </c>
      <c r="B28" s="19">
        <v>1.36</v>
      </c>
      <c r="C28" s="19">
        <v>4.5</v>
      </c>
      <c r="D28" s="19">
        <f t="shared" si="0"/>
        <v>3.1399999999999997</v>
      </c>
      <c r="E28" s="56">
        <f t="shared" si="1"/>
        <v>1.5360197118583837E-3</v>
      </c>
      <c r="F28" s="19">
        <f t="shared" si="2"/>
        <v>-2.9604360000000001</v>
      </c>
    </row>
    <row r="29" spans="1:6" x14ac:dyDescent="0.25">
      <c r="A29" s="1">
        <v>38200</v>
      </c>
      <c r="B29" s="19">
        <v>1.5</v>
      </c>
      <c r="C29" s="19">
        <v>4.28</v>
      </c>
      <c r="D29" s="19">
        <f t="shared" si="0"/>
        <v>2.7800000000000002</v>
      </c>
      <c r="E29" s="56">
        <f t="shared" si="1"/>
        <v>3.5197273118453506E-3</v>
      </c>
      <c r="F29" s="19">
        <f t="shared" si="2"/>
        <v>-2.6949720000000004</v>
      </c>
    </row>
    <row r="30" spans="1:6" x14ac:dyDescent="0.25">
      <c r="A30" s="1">
        <v>38231</v>
      </c>
      <c r="B30" s="19">
        <v>1.68</v>
      </c>
      <c r="C30" s="19">
        <v>4.13</v>
      </c>
      <c r="D30" s="19">
        <f t="shared" si="0"/>
        <v>2.4500000000000002</v>
      </c>
      <c r="E30" s="56">
        <f t="shared" si="1"/>
        <v>7.1105403407147024E-3</v>
      </c>
      <c r="F30" s="19">
        <f t="shared" si="2"/>
        <v>-2.4516300000000002</v>
      </c>
    </row>
    <row r="31" spans="1:6" x14ac:dyDescent="0.25">
      <c r="A31" s="1">
        <v>38261</v>
      </c>
      <c r="B31" s="19">
        <v>1.79</v>
      </c>
      <c r="C31" s="19">
        <v>4.0999999999999996</v>
      </c>
      <c r="D31" s="19">
        <f t="shared" si="0"/>
        <v>2.3099999999999996</v>
      </c>
      <c r="E31" s="56">
        <f t="shared" si="1"/>
        <v>9.4272825011960035E-3</v>
      </c>
      <c r="F31" s="19">
        <f t="shared" si="2"/>
        <v>-2.3483939999999999</v>
      </c>
    </row>
    <row r="32" spans="1:6" x14ac:dyDescent="0.25">
      <c r="A32" s="1">
        <v>38292</v>
      </c>
      <c r="B32" s="19">
        <v>2.11</v>
      </c>
      <c r="C32" s="19">
        <v>4.1900000000000004</v>
      </c>
      <c r="D32" s="19">
        <f t="shared" si="0"/>
        <v>2.0800000000000005</v>
      </c>
      <c r="E32" s="56">
        <f t="shared" si="1"/>
        <v>1.4673561764623149E-2</v>
      </c>
      <c r="F32" s="19">
        <f t="shared" si="2"/>
        <v>-2.1787920000000005</v>
      </c>
    </row>
    <row r="33" spans="1:6" x14ac:dyDescent="0.25">
      <c r="A33" s="1">
        <v>38322</v>
      </c>
      <c r="B33" s="19">
        <v>2.2200000000000002</v>
      </c>
      <c r="C33" s="19">
        <v>4.2300000000000004</v>
      </c>
      <c r="D33" s="19">
        <f t="shared" si="0"/>
        <v>2.0100000000000002</v>
      </c>
      <c r="E33" s="56">
        <f t="shared" si="1"/>
        <v>1.6702814284394008E-2</v>
      </c>
      <c r="F33" s="19">
        <f t="shared" si="2"/>
        <v>-2.1271740000000001</v>
      </c>
    </row>
    <row r="34" spans="1:6" x14ac:dyDescent="0.25">
      <c r="A34" s="1">
        <v>38353</v>
      </c>
      <c r="B34" s="19">
        <v>2.37</v>
      </c>
      <c r="C34" s="19">
        <v>4.22</v>
      </c>
      <c r="D34" s="19">
        <f t="shared" si="0"/>
        <v>1.8499999999999996</v>
      </c>
      <c r="E34" s="56">
        <f t="shared" si="1"/>
        <v>2.2258493912042574E-2</v>
      </c>
      <c r="F34" s="19">
        <f t="shared" si="2"/>
        <v>-2.0091899999999998</v>
      </c>
    </row>
    <row r="35" spans="1:6" x14ac:dyDescent="0.25">
      <c r="A35" s="1">
        <v>38384</v>
      </c>
      <c r="B35" s="19">
        <v>2.58</v>
      </c>
      <c r="C35" s="19">
        <v>4.17</v>
      </c>
      <c r="D35" s="19">
        <f t="shared" si="0"/>
        <v>1.5899999999999999</v>
      </c>
      <c r="E35" s="56">
        <f t="shared" si="1"/>
        <v>3.4572894903332117E-2</v>
      </c>
      <c r="F35" s="19">
        <f t="shared" si="2"/>
        <v>-1.817466</v>
      </c>
    </row>
    <row r="36" spans="1:6" x14ac:dyDescent="0.25">
      <c r="A36" s="1">
        <v>38412</v>
      </c>
      <c r="B36" s="19">
        <v>2.8</v>
      </c>
      <c r="C36" s="19">
        <v>4.5</v>
      </c>
      <c r="D36" s="19">
        <f t="shared" si="0"/>
        <v>1.7000000000000002</v>
      </c>
      <c r="E36" s="56">
        <f t="shared" si="1"/>
        <v>2.8809860047063627E-2</v>
      </c>
      <c r="F36" s="19">
        <f t="shared" si="2"/>
        <v>-1.8985800000000002</v>
      </c>
    </row>
    <row r="37" spans="1:6" x14ac:dyDescent="0.25">
      <c r="A37" s="1">
        <v>38443</v>
      </c>
      <c r="B37" s="19">
        <v>2.84</v>
      </c>
      <c r="C37" s="19">
        <v>4.34</v>
      </c>
      <c r="D37" s="19">
        <f t="shared" si="0"/>
        <v>1.5</v>
      </c>
      <c r="E37" s="56">
        <f t="shared" si="1"/>
        <v>3.996434311974522E-2</v>
      </c>
      <c r="F37" s="19">
        <f t="shared" si="2"/>
        <v>-1.7511000000000001</v>
      </c>
    </row>
    <row r="38" spans="1:6" x14ac:dyDescent="0.25">
      <c r="A38" s="1">
        <v>38473</v>
      </c>
      <c r="B38" s="19">
        <v>2.9</v>
      </c>
      <c r="C38" s="19">
        <v>4.1399999999999997</v>
      </c>
      <c r="D38" s="19">
        <f t="shared" si="0"/>
        <v>1.2399999999999998</v>
      </c>
      <c r="E38" s="56">
        <f t="shared" si="1"/>
        <v>5.9453706639708698E-2</v>
      </c>
      <c r="F38" s="19">
        <f t="shared" si="2"/>
        <v>-1.5593759999999999</v>
      </c>
    </row>
    <row r="39" spans="1:6" x14ac:dyDescent="0.25">
      <c r="A39" s="1">
        <v>38504</v>
      </c>
      <c r="B39" s="19">
        <v>3.04</v>
      </c>
      <c r="C39" s="19">
        <v>4</v>
      </c>
      <c r="D39" s="19">
        <f t="shared" si="0"/>
        <v>0.96</v>
      </c>
      <c r="E39" s="56">
        <f t="shared" si="1"/>
        <v>8.8043150684999835E-2</v>
      </c>
      <c r="F39" s="19">
        <f t="shared" si="2"/>
        <v>-1.3529040000000001</v>
      </c>
    </row>
    <row r="40" spans="1:6" x14ac:dyDescent="0.25">
      <c r="A40" s="1">
        <v>38534</v>
      </c>
      <c r="B40" s="19">
        <v>3.29</v>
      </c>
      <c r="C40" s="19">
        <v>4.18</v>
      </c>
      <c r="D40" s="19">
        <f t="shared" si="0"/>
        <v>0.88999999999999968</v>
      </c>
      <c r="E40" s="56">
        <f t="shared" si="1"/>
        <v>9.658028874994018E-2</v>
      </c>
      <c r="F40" s="19">
        <f t="shared" si="2"/>
        <v>-1.3012859999999997</v>
      </c>
    </row>
    <row r="41" spans="1:6" x14ac:dyDescent="0.25">
      <c r="A41" s="1">
        <v>38565</v>
      </c>
      <c r="B41" s="19">
        <v>3.52</v>
      </c>
      <c r="C41" s="19">
        <v>4.26</v>
      </c>
      <c r="D41" s="19">
        <f t="shared" si="0"/>
        <v>0.73999999999999977</v>
      </c>
      <c r="E41" s="56">
        <f t="shared" si="1"/>
        <v>0.11689040159572971</v>
      </c>
      <c r="F41" s="19">
        <f t="shared" si="2"/>
        <v>-1.1906759999999998</v>
      </c>
    </row>
    <row r="42" spans="1:6" x14ac:dyDescent="0.25">
      <c r="A42" s="1">
        <v>38596</v>
      </c>
      <c r="B42" s="19">
        <v>3.49</v>
      </c>
      <c r="C42" s="19">
        <v>4.2</v>
      </c>
      <c r="D42" s="19">
        <f t="shared" si="0"/>
        <v>0.71</v>
      </c>
      <c r="E42" s="56">
        <f t="shared" si="1"/>
        <v>0.12129168536270778</v>
      </c>
      <c r="F42" s="19">
        <f t="shared" si="2"/>
        <v>-1.1685539999999999</v>
      </c>
    </row>
    <row r="43" spans="1:6" x14ac:dyDescent="0.25">
      <c r="A43" s="1">
        <v>38626</v>
      </c>
      <c r="B43" s="19">
        <v>3.79</v>
      </c>
      <c r="C43" s="19">
        <v>4.46</v>
      </c>
      <c r="D43" s="19">
        <f t="shared" si="0"/>
        <v>0.66999999999999993</v>
      </c>
      <c r="E43" s="56">
        <f t="shared" si="1"/>
        <v>0.12733948187125926</v>
      </c>
      <c r="F43" s="19">
        <f t="shared" si="2"/>
        <v>-1.1390579999999999</v>
      </c>
    </row>
    <row r="44" spans="1:6" x14ac:dyDescent="0.25">
      <c r="A44" s="1">
        <v>38657</v>
      </c>
      <c r="B44" s="19">
        <v>3.97</v>
      </c>
      <c r="C44" s="19">
        <v>4.54</v>
      </c>
      <c r="D44" s="19">
        <f t="shared" si="0"/>
        <v>0.56999999999999984</v>
      </c>
      <c r="E44" s="56">
        <f t="shared" si="1"/>
        <v>0.14336602498003989</v>
      </c>
      <c r="F44" s="19">
        <f t="shared" si="2"/>
        <v>-1.065318</v>
      </c>
    </row>
    <row r="45" spans="1:6" x14ac:dyDescent="0.25">
      <c r="A45" s="1">
        <v>38687</v>
      </c>
      <c r="B45" s="19">
        <v>3.97</v>
      </c>
      <c r="C45" s="19">
        <v>4.47</v>
      </c>
      <c r="D45" s="19">
        <f t="shared" si="0"/>
        <v>0.49999999999999956</v>
      </c>
      <c r="E45" s="56">
        <f t="shared" si="1"/>
        <v>0.15536296203981093</v>
      </c>
      <c r="F45" s="19">
        <f t="shared" si="2"/>
        <v>-1.0136999999999996</v>
      </c>
    </row>
    <row r="46" spans="1:6" x14ac:dyDescent="0.25">
      <c r="A46" s="1">
        <v>38718</v>
      </c>
      <c r="B46" s="19">
        <v>4.34</v>
      </c>
      <c r="C46" s="19">
        <v>4.42</v>
      </c>
      <c r="D46" s="19">
        <f t="shared" si="0"/>
        <v>8.0000000000000071E-2</v>
      </c>
      <c r="E46" s="56">
        <f t="shared" si="1"/>
        <v>0.24071887783828977</v>
      </c>
      <c r="F46" s="19">
        <f t="shared" si="2"/>
        <v>-0.70399200000000006</v>
      </c>
    </row>
    <row r="47" spans="1:6" x14ac:dyDescent="0.25">
      <c r="A47" s="1">
        <v>38749</v>
      </c>
      <c r="B47" s="19">
        <v>4.54</v>
      </c>
      <c r="C47" s="19">
        <v>4.57</v>
      </c>
      <c r="D47" s="19">
        <f t="shared" si="0"/>
        <v>3.0000000000000249E-2</v>
      </c>
      <c r="E47" s="56">
        <f t="shared" si="1"/>
        <v>0.25234710430141899</v>
      </c>
      <c r="F47" s="19">
        <f t="shared" si="2"/>
        <v>-0.66712200000000021</v>
      </c>
    </row>
    <row r="48" spans="1:6" x14ac:dyDescent="0.25">
      <c r="A48" s="1">
        <v>38777</v>
      </c>
      <c r="B48" s="19">
        <v>4.63</v>
      </c>
      <c r="C48" s="19">
        <v>4.72</v>
      </c>
      <c r="D48" s="19">
        <f t="shared" si="0"/>
        <v>8.9999999999999858E-2</v>
      </c>
      <c r="E48" s="56">
        <f t="shared" si="1"/>
        <v>0.23842873119453517</v>
      </c>
      <c r="F48" s="19">
        <f t="shared" si="2"/>
        <v>-0.71136599999999994</v>
      </c>
    </row>
    <row r="49" spans="1:6" x14ac:dyDescent="0.25">
      <c r="A49" s="1">
        <v>38808</v>
      </c>
      <c r="B49" s="19">
        <v>4.72</v>
      </c>
      <c r="C49" s="19">
        <v>4.99</v>
      </c>
      <c r="D49" s="19">
        <f t="shared" si="0"/>
        <v>0.27000000000000046</v>
      </c>
      <c r="E49" s="56">
        <f t="shared" si="1"/>
        <v>0.19930732261677639</v>
      </c>
      <c r="F49" s="19">
        <f t="shared" si="2"/>
        <v>-0.84409800000000035</v>
      </c>
    </row>
    <row r="50" spans="1:6" x14ac:dyDescent="0.25">
      <c r="A50" s="1">
        <v>38838</v>
      </c>
      <c r="B50" s="19">
        <v>4.84</v>
      </c>
      <c r="C50" s="19">
        <v>5.1100000000000003</v>
      </c>
      <c r="D50" s="19">
        <f t="shared" si="0"/>
        <v>0.27000000000000046</v>
      </c>
      <c r="E50" s="56">
        <f t="shared" si="1"/>
        <v>0.19930732261677639</v>
      </c>
      <c r="F50" s="19">
        <f t="shared" si="2"/>
        <v>-0.84409800000000035</v>
      </c>
    </row>
    <row r="51" spans="1:6" x14ac:dyDescent="0.25">
      <c r="A51" s="1">
        <v>38869</v>
      </c>
      <c r="B51" s="19">
        <v>4.92</v>
      </c>
      <c r="C51" s="19">
        <v>5.1100000000000003</v>
      </c>
      <c r="D51" s="19">
        <f t="shared" si="0"/>
        <v>0.19000000000000039</v>
      </c>
      <c r="E51" s="56">
        <f t="shared" si="1"/>
        <v>0.21619571107448871</v>
      </c>
      <c r="F51" s="19">
        <f t="shared" si="2"/>
        <v>-0.7851060000000003</v>
      </c>
    </row>
    <row r="52" spans="1:6" x14ac:dyDescent="0.25">
      <c r="A52" s="1">
        <v>38899</v>
      </c>
      <c r="B52" s="19">
        <v>5.08</v>
      </c>
      <c r="C52" s="19">
        <v>5.09</v>
      </c>
      <c r="D52" s="19">
        <f t="shared" si="0"/>
        <v>9.9999999999997868E-3</v>
      </c>
      <c r="E52" s="56">
        <f t="shared" si="1"/>
        <v>0.25707996641467074</v>
      </c>
      <c r="F52" s="19">
        <f t="shared" si="2"/>
        <v>-0.6523739999999999</v>
      </c>
    </row>
    <row r="53" spans="1:6" x14ac:dyDescent="0.25">
      <c r="A53" s="1">
        <v>38930</v>
      </c>
      <c r="B53" s="19">
        <v>5.09</v>
      </c>
      <c r="C53" s="19">
        <v>4.88</v>
      </c>
      <c r="D53" s="19">
        <f t="shared" si="0"/>
        <v>-0.20999999999999996</v>
      </c>
      <c r="E53" s="56">
        <f t="shared" si="1"/>
        <v>0.31201529465919409</v>
      </c>
      <c r="F53" s="19">
        <f t="shared" si="2"/>
        <v>-0.49014600000000003</v>
      </c>
    </row>
    <row r="54" spans="1:6" x14ac:dyDescent="0.25">
      <c r="A54" s="1">
        <v>38961</v>
      </c>
      <c r="B54" s="19">
        <v>4.93</v>
      </c>
      <c r="C54" s="19">
        <v>4.72</v>
      </c>
      <c r="D54" s="19">
        <f t="shared" si="0"/>
        <v>-0.20999999999999996</v>
      </c>
      <c r="E54" s="56">
        <f t="shared" si="1"/>
        <v>0.31201529465919409</v>
      </c>
      <c r="F54" s="19">
        <f t="shared" si="2"/>
        <v>-0.49014600000000003</v>
      </c>
    </row>
    <row r="55" spans="1:6" x14ac:dyDescent="0.25">
      <c r="A55" s="1">
        <v>38991</v>
      </c>
      <c r="B55" s="19">
        <v>5.05</v>
      </c>
      <c r="C55" s="19">
        <v>4.7300000000000004</v>
      </c>
      <c r="D55" s="19">
        <f t="shared" si="0"/>
        <v>-0.3199999999999994</v>
      </c>
      <c r="E55" s="56">
        <f t="shared" si="1"/>
        <v>0.34125808883047953</v>
      </c>
      <c r="F55" s="19">
        <f t="shared" si="2"/>
        <v>-0.40903200000000045</v>
      </c>
    </row>
    <row r="56" spans="1:6" x14ac:dyDescent="0.25">
      <c r="A56" s="1">
        <v>39022</v>
      </c>
      <c r="B56" s="19">
        <v>5.07</v>
      </c>
      <c r="C56" s="19">
        <v>4.5999999999999996</v>
      </c>
      <c r="D56" s="19">
        <f t="shared" si="0"/>
        <v>-0.47000000000000064</v>
      </c>
      <c r="E56" s="56">
        <f t="shared" si="1"/>
        <v>0.3826905500096241</v>
      </c>
      <c r="F56" s="19">
        <f t="shared" si="2"/>
        <v>-0.29842199999999952</v>
      </c>
    </row>
    <row r="57" spans="1:6" x14ac:dyDescent="0.25">
      <c r="A57" s="1">
        <v>39052</v>
      </c>
      <c r="B57" s="19">
        <v>4.97</v>
      </c>
      <c r="C57" s="19">
        <v>4.5599999999999996</v>
      </c>
      <c r="D57" s="19">
        <f t="shared" si="0"/>
        <v>-0.41000000000000014</v>
      </c>
      <c r="E57" s="56">
        <f t="shared" si="1"/>
        <v>0.36592487190545531</v>
      </c>
      <c r="F57" s="19">
        <f t="shared" si="2"/>
        <v>-0.34266599999999992</v>
      </c>
    </row>
    <row r="58" spans="1:6" x14ac:dyDescent="0.25">
      <c r="A58" s="1">
        <v>39083</v>
      </c>
      <c r="B58" s="19">
        <v>5.1100000000000003</v>
      </c>
      <c r="C58" s="19">
        <v>4.76</v>
      </c>
      <c r="D58" s="19">
        <f t="shared" si="0"/>
        <v>-0.35000000000000053</v>
      </c>
      <c r="E58" s="56">
        <f t="shared" si="1"/>
        <v>0.3494114188532339</v>
      </c>
      <c r="F58" s="19">
        <f t="shared" si="2"/>
        <v>-0.38690999999999959</v>
      </c>
    </row>
    <row r="59" spans="1:6" x14ac:dyDescent="0.25">
      <c r="A59" s="1">
        <v>39114</v>
      </c>
      <c r="B59" s="19">
        <v>5.16</v>
      </c>
      <c r="C59" s="19">
        <v>4.72</v>
      </c>
      <c r="D59" s="19">
        <f t="shared" si="0"/>
        <v>-0.44000000000000039</v>
      </c>
      <c r="E59" s="56">
        <f t="shared" si="1"/>
        <v>0.37427799062658473</v>
      </c>
      <c r="F59" s="19">
        <f t="shared" si="2"/>
        <v>-0.32054399999999972</v>
      </c>
    </row>
    <row r="60" spans="1:6" x14ac:dyDescent="0.25">
      <c r="A60" s="1">
        <v>39142</v>
      </c>
      <c r="B60" s="19">
        <v>5.08</v>
      </c>
      <c r="C60" s="19">
        <v>4.5599999999999996</v>
      </c>
      <c r="D60" s="19">
        <f t="shared" si="0"/>
        <v>-0.52000000000000046</v>
      </c>
      <c r="E60" s="56">
        <f t="shared" si="1"/>
        <v>0.39683342720285864</v>
      </c>
      <c r="F60" s="19">
        <f t="shared" si="2"/>
        <v>-0.26155199999999967</v>
      </c>
    </row>
    <row r="61" spans="1:6" x14ac:dyDescent="0.25">
      <c r="A61" s="1">
        <v>39173</v>
      </c>
      <c r="B61" s="19">
        <v>5.01</v>
      </c>
      <c r="C61" s="19">
        <v>4.6900000000000004</v>
      </c>
      <c r="D61" s="19">
        <f t="shared" si="0"/>
        <v>-0.3199999999999994</v>
      </c>
      <c r="E61" s="56">
        <f t="shared" si="1"/>
        <v>0.34125808883047953</v>
      </c>
      <c r="F61" s="19">
        <f t="shared" si="2"/>
        <v>-0.40903200000000045</v>
      </c>
    </row>
    <row r="62" spans="1:6" x14ac:dyDescent="0.25">
      <c r="A62" s="1">
        <v>39203</v>
      </c>
      <c r="B62" s="19">
        <v>4.87</v>
      </c>
      <c r="C62" s="19">
        <v>4.75</v>
      </c>
      <c r="D62" s="19">
        <f t="shared" si="0"/>
        <v>-0.12000000000000011</v>
      </c>
      <c r="E62" s="56">
        <f t="shared" si="1"/>
        <v>0.28893044668036783</v>
      </c>
      <c r="F62" s="19">
        <f t="shared" si="2"/>
        <v>-0.5565119999999999</v>
      </c>
    </row>
    <row r="63" spans="1:6" x14ac:dyDescent="0.25">
      <c r="A63" s="1">
        <v>39234</v>
      </c>
      <c r="B63" s="19">
        <v>4.74</v>
      </c>
      <c r="C63" s="19">
        <v>5.0999999999999996</v>
      </c>
      <c r="D63" s="19">
        <f t="shared" si="0"/>
        <v>0.35999999999999943</v>
      </c>
      <c r="E63" s="56">
        <f t="shared" si="1"/>
        <v>0.18128892947180644</v>
      </c>
      <c r="F63" s="19">
        <f t="shared" si="2"/>
        <v>-0.91046399999999961</v>
      </c>
    </row>
    <row r="64" spans="1:6" x14ac:dyDescent="0.25">
      <c r="A64" s="1">
        <v>39264</v>
      </c>
      <c r="B64" s="19">
        <v>4.96</v>
      </c>
      <c r="C64" s="19">
        <v>5</v>
      </c>
      <c r="D64" s="19">
        <f t="shared" si="0"/>
        <v>4.0000000000000036E-2</v>
      </c>
      <c r="E64" s="56">
        <f t="shared" si="1"/>
        <v>0.24999801396291682</v>
      </c>
      <c r="F64" s="19">
        <f t="shared" si="2"/>
        <v>-0.6744960000000001</v>
      </c>
    </row>
    <row r="65" spans="1:6" x14ac:dyDescent="0.25">
      <c r="A65" s="1">
        <v>39295</v>
      </c>
      <c r="B65" s="19">
        <v>4.32</v>
      </c>
      <c r="C65" s="19">
        <v>4.67</v>
      </c>
      <c r="D65" s="19">
        <f t="shared" si="0"/>
        <v>0.34999999999999964</v>
      </c>
      <c r="E65" s="56">
        <f t="shared" si="1"/>
        <v>0.18323906544503801</v>
      </c>
      <c r="F65" s="19">
        <f t="shared" si="2"/>
        <v>-0.90308999999999973</v>
      </c>
    </row>
    <row r="66" spans="1:6" x14ac:dyDescent="0.25">
      <c r="A66" s="1">
        <v>39326</v>
      </c>
      <c r="B66" s="19">
        <v>3.99</v>
      </c>
      <c r="C66" s="19">
        <v>4.5199999999999996</v>
      </c>
      <c r="D66" s="19">
        <f t="shared" si="0"/>
        <v>0.52999999999999936</v>
      </c>
      <c r="E66" s="56">
        <f t="shared" si="1"/>
        <v>0.15014259599092891</v>
      </c>
      <c r="F66" s="19">
        <f t="shared" si="2"/>
        <v>-1.0358219999999996</v>
      </c>
    </row>
    <row r="67" spans="1:6" x14ac:dyDescent="0.25">
      <c r="A67" s="1">
        <v>39356</v>
      </c>
      <c r="B67" s="19">
        <v>4</v>
      </c>
      <c r="C67" s="19">
        <v>4.53</v>
      </c>
      <c r="D67" s="19">
        <f t="shared" si="0"/>
        <v>0.53000000000000025</v>
      </c>
      <c r="E67" s="56">
        <f t="shared" si="1"/>
        <v>0.15014259599092883</v>
      </c>
      <c r="F67" s="19">
        <f t="shared" si="2"/>
        <v>-1.0358220000000002</v>
      </c>
    </row>
    <row r="68" spans="1:6" x14ac:dyDescent="0.25">
      <c r="A68" s="1">
        <v>39387</v>
      </c>
      <c r="B68" s="19">
        <v>3.35</v>
      </c>
      <c r="C68" s="19">
        <v>4.1500000000000004</v>
      </c>
      <c r="D68" s="19">
        <f t="shared" si="0"/>
        <v>0.80000000000000027</v>
      </c>
      <c r="E68" s="56">
        <f t="shared" si="1"/>
        <v>0.10843013961545096</v>
      </c>
      <c r="F68" s="19">
        <f t="shared" si="2"/>
        <v>-1.2349200000000002</v>
      </c>
    </row>
    <row r="69" spans="1:6" x14ac:dyDescent="0.25">
      <c r="A69" s="1">
        <v>39417</v>
      </c>
      <c r="B69" s="19">
        <v>3.07</v>
      </c>
      <c r="C69" s="19">
        <v>4.0999999999999996</v>
      </c>
      <c r="D69" s="19">
        <f t="shared" ref="D69:D124" si="3">C69-B69</f>
        <v>1.0299999999999998</v>
      </c>
      <c r="E69" s="56">
        <f t="shared" ref="E69:E124" si="4">NORMSDIST(F69)</f>
        <v>8.0081732604958489E-2</v>
      </c>
      <c r="F69" s="19">
        <f t="shared" ref="F69:F124" si="5">-0.645-(0.7374*$D69)</f>
        <v>-1.404522</v>
      </c>
    </row>
    <row r="70" spans="1:6" x14ac:dyDescent="0.25">
      <c r="A70" s="1">
        <v>39448</v>
      </c>
      <c r="B70" s="19">
        <v>2.82</v>
      </c>
      <c r="C70" s="19">
        <v>3.74</v>
      </c>
      <c r="D70" s="19">
        <f t="shared" si="3"/>
        <v>0.92000000000000037</v>
      </c>
      <c r="E70" s="56">
        <f t="shared" si="4"/>
        <v>9.2849866399678904E-2</v>
      </c>
      <c r="F70" s="19">
        <f t="shared" si="5"/>
        <v>-1.3234080000000004</v>
      </c>
    </row>
    <row r="71" spans="1:6" x14ac:dyDescent="0.25">
      <c r="A71" s="1">
        <v>39479</v>
      </c>
      <c r="B71" s="19">
        <v>2.17</v>
      </c>
      <c r="C71" s="19">
        <v>3.74</v>
      </c>
      <c r="D71" s="19">
        <f t="shared" si="3"/>
        <v>1.5700000000000003</v>
      </c>
      <c r="E71" s="56">
        <f t="shared" si="4"/>
        <v>3.5716256912480843E-2</v>
      </c>
      <c r="F71" s="19">
        <f t="shared" si="5"/>
        <v>-1.8027180000000003</v>
      </c>
    </row>
    <row r="72" spans="1:6" x14ac:dyDescent="0.25">
      <c r="A72" s="1">
        <v>39508</v>
      </c>
      <c r="B72" s="19">
        <v>1.28</v>
      </c>
      <c r="C72" s="19">
        <v>3.51</v>
      </c>
      <c r="D72" s="19">
        <f t="shared" si="3"/>
        <v>2.2299999999999995</v>
      </c>
      <c r="E72" s="56">
        <f t="shared" si="4"/>
        <v>1.1028003023805036E-2</v>
      </c>
      <c r="F72" s="19">
        <f t="shared" si="5"/>
        <v>-2.2894019999999999</v>
      </c>
    </row>
    <row r="73" spans="1:6" x14ac:dyDescent="0.25">
      <c r="A73" s="1">
        <v>39539</v>
      </c>
      <c r="B73" s="19">
        <v>1.31</v>
      </c>
      <c r="C73" s="19">
        <v>3.68</v>
      </c>
      <c r="D73" s="19">
        <f t="shared" si="3"/>
        <v>2.37</v>
      </c>
      <c r="E73" s="56">
        <f t="shared" si="4"/>
        <v>8.363868078351145E-3</v>
      </c>
      <c r="F73" s="19">
        <f t="shared" si="5"/>
        <v>-2.3926380000000003</v>
      </c>
    </row>
    <row r="74" spans="1:6" x14ac:dyDescent="0.25">
      <c r="A74" s="1">
        <v>39569</v>
      </c>
      <c r="B74" s="19">
        <v>1.76</v>
      </c>
      <c r="C74" s="19">
        <v>3.88</v>
      </c>
      <c r="D74" s="19">
        <f t="shared" si="3"/>
        <v>2.12</v>
      </c>
      <c r="E74" s="56">
        <f t="shared" si="4"/>
        <v>1.3612101652370602E-2</v>
      </c>
      <c r="F74" s="19">
        <f t="shared" si="5"/>
        <v>-2.2082880000000005</v>
      </c>
    </row>
    <row r="75" spans="1:6" x14ac:dyDescent="0.25">
      <c r="A75" s="1">
        <v>39600</v>
      </c>
      <c r="B75" s="19">
        <v>1.89</v>
      </c>
      <c r="C75" s="19">
        <v>4.0999999999999996</v>
      </c>
      <c r="D75" s="19">
        <f t="shared" si="3"/>
        <v>2.21</v>
      </c>
      <c r="E75" s="56">
        <f t="shared" si="4"/>
        <v>1.1463346996942615E-2</v>
      </c>
      <c r="F75" s="19">
        <f t="shared" si="5"/>
        <v>-2.274654</v>
      </c>
    </row>
    <row r="76" spans="1:6" x14ac:dyDescent="0.25">
      <c r="A76" s="1">
        <v>39630</v>
      </c>
      <c r="B76" s="19">
        <v>1.66</v>
      </c>
      <c r="C76" s="19">
        <v>4.01</v>
      </c>
      <c r="D76" s="19">
        <f t="shared" si="3"/>
        <v>2.3499999999999996</v>
      </c>
      <c r="E76" s="56">
        <f t="shared" si="4"/>
        <v>8.7060096315132746E-3</v>
      </c>
      <c r="F76" s="19">
        <f t="shared" si="5"/>
        <v>-2.3778899999999998</v>
      </c>
    </row>
    <row r="77" spans="1:6" x14ac:dyDescent="0.25">
      <c r="A77" s="1">
        <v>39661</v>
      </c>
      <c r="B77" s="19">
        <v>1.75</v>
      </c>
      <c r="C77" s="19">
        <v>3.89</v>
      </c>
      <c r="D77" s="19">
        <f t="shared" si="3"/>
        <v>2.14</v>
      </c>
      <c r="E77" s="56">
        <f t="shared" si="4"/>
        <v>1.3106686283578072E-2</v>
      </c>
      <c r="F77" s="19">
        <f t="shared" si="5"/>
        <v>-2.2230360000000005</v>
      </c>
    </row>
    <row r="78" spans="1:6" x14ac:dyDescent="0.25">
      <c r="A78" s="1">
        <v>39692</v>
      </c>
      <c r="B78" s="19">
        <v>1.1499999999999999</v>
      </c>
      <c r="C78" s="19">
        <v>3.69</v>
      </c>
      <c r="D78" s="19">
        <f t="shared" si="3"/>
        <v>2.54</v>
      </c>
      <c r="E78" s="56">
        <f t="shared" si="4"/>
        <v>5.9012330708560351E-3</v>
      </c>
      <c r="F78" s="19">
        <f t="shared" si="5"/>
        <v>-2.5179960000000001</v>
      </c>
    </row>
    <row r="79" spans="1:6" x14ac:dyDescent="0.25">
      <c r="A79" s="1">
        <v>39722</v>
      </c>
      <c r="B79" s="19">
        <v>0.69</v>
      </c>
      <c r="C79" s="19">
        <v>3.81</v>
      </c>
      <c r="D79" s="19">
        <f t="shared" si="3"/>
        <v>3.12</v>
      </c>
      <c r="E79" s="56">
        <f t="shared" si="4"/>
        <v>1.6111862834395157E-3</v>
      </c>
      <c r="F79" s="19">
        <f t="shared" si="5"/>
        <v>-2.9456880000000001</v>
      </c>
    </row>
    <row r="80" spans="1:6" x14ac:dyDescent="0.25">
      <c r="A80" s="1">
        <v>39753</v>
      </c>
      <c r="B80" s="19">
        <v>0.19</v>
      </c>
      <c r="C80" s="19">
        <v>3.53</v>
      </c>
      <c r="D80" s="19">
        <f t="shared" si="3"/>
        <v>3.34</v>
      </c>
      <c r="E80" s="56">
        <f t="shared" si="4"/>
        <v>9.4205805784908692E-4</v>
      </c>
      <c r="F80" s="19">
        <f t="shared" si="5"/>
        <v>-3.1079159999999999</v>
      </c>
    </row>
    <row r="81" spans="1:6" x14ac:dyDescent="0.25">
      <c r="A81" s="1">
        <v>39783</v>
      </c>
      <c r="B81" s="19">
        <v>0.03</v>
      </c>
      <c r="C81" s="19">
        <v>2.42</v>
      </c>
      <c r="D81" s="19">
        <f t="shared" si="3"/>
        <v>2.39</v>
      </c>
      <c r="E81" s="56">
        <f t="shared" si="4"/>
        <v>8.0335888101337235E-3</v>
      </c>
      <c r="F81" s="19">
        <f t="shared" si="5"/>
        <v>-2.4073860000000002</v>
      </c>
    </row>
    <row r="82" spans="1:6" x14ac:dyDescent="0.25">
      <c r="A82" s="1">
        <v>39814</v>
      </c>
      <c r="B82" s="19">
        <v>0.13</v>
      </c>
      <c r="C82" s="19">
        <v>2.52</v>
      </c>
      <c r="D82" s="19">
        <f t="shared" si="3"/>
        <v>2.39</v>
      </c>
      <c r="E82" s="56">
        <f t="shared" si="4"/>
        <v>8.0335888101337235E-3</v>
      </c>
      <c r="F82" s="19">
        <f t="shared" si="5"/>
        <v>-2.4073860000000002</v>
      </c>
    </row>
    <row r="83" spans="1:6" x14ac:dyDescent="0.25">
      <c r="A83" s="1">
        <v>39845</v>
      </c>
      <c r="B83" s="19">
        <v>0.3</v>
      </c>
      <c r="C83" s="19">
        <v>2.87</v>
      </c>
      <c r="D83" s="19">
        <f t="shared" si="3"/>
        <v>2.5700000000000003</v>
      </c>
      <c r="E83" s="56">
        <f t="shared" si="4"/>
        <v>5.5407537089742932E-3</v>
      </c>
      <c r="F83" s="19">
        <f t="shared" si="5"/>
        <v>-2.5401180000000005</v>
      </c>
    </row>
    <row r="84" spans="1:6" x14ac:dyDescent="0.25">
      <c r="A84" s="1">
        <v>39873</v>
      </c>
      <c r="B84" s="19">
        <v>0.22</v>
      </c>
      <c r="C84" s="19">
        <v>2.82</v>
      </c>
      <c r="D84" s="19">
        <f t="shared" si="3"/>
        <v>2.5999999999999996</v>
      </c>
      <c r="E84" s="56">
        <f t="shared" si="4"/>
        <v>5.1999711872652956E-3</v>
      </c>
      <c r="F84" s="19">
        <f t="shared" si="5"/>
        <v>-2.5622400000000001</v>
      </c>
    </row>
    <row r="85" spans="1:6" x14ac:dyDescent="0.25">
      <c r="A85" s="1">
        <v>39904</v>
      </c>
      <c r="B85" s="19">
        <v>0.16</v>
      </c>
      <c r="C85" s="19">
        <v>2.93</v>
      </c>
      <c r="D85" s="19">
        <f t="shared" si="3"/>
        <v>2.77</v>
      </c>
      <c r="E85" s="56">
        <f t="shared" si="4"/>
        <v>3.5983990289243863E-3</v>
      </c>
      <c r="F85" s="19">
        <f t="shared" si="5"/>
        <v>-2.6875980000000004</v>
      </c>
    </row>
    <row r="86" spans="1:6" x14ac:dyDescent="0.25">
      <c r="A86" s="1">
        <v>39934</v>
      </c>
      <c r="B86" s="19">
        <v>0.18</v>
      </c>
      <c r="C86" s="19">
        <v>3.29</v>
      </c>
      <c r="D86" s="19">
        <f t="shared" si="3"/>
        <v>3.11</v>
      </c>
      <c r="E86" s="56">
        <f t="shared" si="4"/>
        <v>1.6500130336680556E-3</v>
      </c>
      <c r="F86" s="19">
        <f t="shared" si="5"/>
        <v>-2.9383140000000001</v>
      </c>
    </row>
    <row r="87" spans="1:6" x14ac:dyDescent="0.25">
      <c r="A87" s="1">
        <v>39965</v>
      </c>
      <c r="B87" s="19">
        <v>0.18</v>
      </c>
      <c r="C87" s="19">
        <v>3.72</v>
      </c>
      <c r="D87" s="19">
        <f t="shared" si="3"/>
        <v>3.54</v>
      </c>
      <c r="E87" s="56">
        <f t="shared" si="4"/>
        <v>5.6617179681142248E-4</v>
      </c>
      <c r="F87" s="19">
        <f t="shared" si="5"/>
        <v>-3.2553960000000002</v>
      </c>
    </row>
    <row r="88" spans="1:6" x14ac:dyDescent="0.25">
      <c r="A88" s="1">
        <v>39995</v>
      </c>
      <c r="B88" s="19">
        <v>0.18</v>
      </c>
      <c r="C88" s="19">
        <v>3.56</v>
      </c>
      <c r="D88" s="19">
        <f t="shared" si="3"/>
        <v>3.38</v>
      </c>
      <c r="E88" s="56">
        <f t="shared" si="4"/>
        <v>8.5223215595513842E-4</v>
      </c>
      <c r="F88" s="19">
        <f t="shared" si="5"/>
        <v>-3.1374120000000003</v>
      </c>
    </row>
    <row r="89" spans="1:6" x14ac:dyDescent="0.25">
      <c r="A89" s="1">
        <v>40026</v>
      </c>
      <c r="B89" s="19">
        <v>0.17</v>
      </c>
      <c r="C89" s="19">
        <v>3.59</v>
      </c>
      <c r="D89" s="19">
        <f t="shared" si="3"/>
        <v>3.42</v>
      </c>
      <c r="E89" s="56">
        <f t="shared" si="4"/>
        <v>7.7034526001304113E-4</v>
      </c>
      <c r="F89" s="19">
        <f t="shared" si="5"/>
        <v>-3.1669080000000003</v>
      </c>
    </row>
    <row r="90" spans="1:6" x14ac:dyDescent="0.25">
      <c r="A90" s="1">
        <v>40057</v>
      </c>
      <c r="B90" s="19">
        <v>0.12</v>
      </c>
      <c r="C90" s="19">
        <v>3.4</v>
      </c>
      <c r="D90" s="19">
        <f t="shared" si="3"/>
        <v>3.28</v>
      </c>
      <c r="E90" s="56">
        <f t="shared" si="4"/>
        <v>1.0931924020536128E-3</v>
      </c>
      <c r="F90" s="19">
        <f t="shared" si="5"/>
        <v>-3.063672</v>
      </c>
    </row>
    <row r="91" spans="1:6" x14ac:dyDescent="0.25">
      <c r="A91" s="1">
        <v>40087</v>
      </c>
      <c r="B91" s="19">
        <v>7.0000000000000007E-2</v>
      </c>
      <c r="C91" s="19">
        <v>3.39</v>
      </c>
      <c r="D91" s="19">
        <f t="shared" si="3"/>
        <v>3.3200000000000003</v>
      </c>
      <c r="E91" s="56">
        <f t="shared" si="4"/>
        <v>9.9015997033722095E-4</v>
      </c>
      <c r="F91" s="19">
        <f t="shared" si="5"/>
        <v>-3.0931680000000004</v>
      </c>
    </row>
    <row r="92" spans="1:6" x14ac:dyDescent="0.25">
      <c r="A92" s="1">
        <v>40118</v>
      </c>
      <c r="B92" s="19">
        <v>0.05</v>
      </c>
      <c r="C92" s="19">
        <v>3.4</v>
      </c>
      <c r="D92" s="19">
        <f t="shared" si="3"/>
        <v>3.35</v>
      </c>
      <c r="E92" s="56">
        <f t="shared" si="4"/>
        <v>9.1882072636118961E-4</v>
      </c>
      <c r="F92" s="19">
        <f t="shared" si="5"/>
        <v>-3.1152900000000003</v>
      </c>
    </row>
    <row r="93" spans="1:6" x14ac:dyDescent="0.25">
      <c r="A93" s="1">
        <v>40148</v>
      </c>
      <c r="B93" s="19">
        <v>0.05</v>
      </c>
      <c r="C93" s="19">
        <v>3.59</v>
      </c>
      <c r="D93" s="19">
        <f t="shared" si="3"/>
        <v>3.54</v>
      </c>
      <c r="E93" s="56">
        <f t="shared" si="4"/>
        <v>5.6617179681142248E-4</v>
      </c>
      <c r="F93" s="19">
        <f t="shared" si="5"/>
        <v>-3.2553960000000002</v>
      </c>
    </row>
    <row r="94" spans="1:6" x14ac:dyDescent="0.25">
      <c r="A94" s="1">
        <v>40179</v>
      </c>
      <c r="B94" s="19">
        <v>0.06</v>
      </c>
      <c r="C94" s="19">
        <v>3.73</v>
      </c>
      <c r="D94" s="19">
        <f t="shared" si="3"/>
        <v>3.67</v>
      </c>
      <c r="E94" s="56">
        <f t="shared" si="4"/>
        <v>4.0222658036390374E-4</v>
      </c>
      <c r="F94" s="19">
        <f t="shared" si="5"/>
        <v>-3.3512580000000001</v>
      </c>
    </row>
    <row r="95" spans="1:6" x14ac:dyDescent="0.25">
      <c r="A95" s="1">
        <v>40210</v>
      </c>
      <c r="B95" s="19">
        <v>0.11</v>
      </c>
      <c r="C95" s="19">
        <v>3.69</v>
      </c>
      <c r="D95" s="19">
        <f t="shared" si="3"/>
        <v>3.58</v>
      </c>
      <c r="E95" s="56">
        <f t="shared" si="4"/>
        <v>5.1010734898790464E-4</v>
      </c>
      <c r="F95" s="19">
        <f t="shared" si="5"/>
        <v>-3.2848920000000001</v>
      </c>
    </row>
    <row r="96" spans="1:6" x14ac:dyDescent="0.25">
      <c r="A96" s="1">
        <v>40238</v>
      </c>
      <c r="B96" s="19">
        <v>0.15</v>
      </c>
      <c r="C96" s="19">
        <v>3.73</v>
      </c>
      <c r="D96" s="19">
        <f t="shared" si="3"/>
        <v>3.58</v>
      </c>
      <c r="E96" s="56">
        <f t="shared" si="4"/>
        <v>5.1010734898790464E-4</v>
      </c>
      <c r="F96" s="19">
        <f t="shared" si="5"/>
        <v>-3.2848920000000001</v>
      </c>
    </row>
    <row r="97" spans="1:6" x14ac:dyDescent="0.25">
      <c r="A97" s="1">
        <v>40269</v>
      </c>
      <c r="B97" s="19">
        <v>0.16</v>
      </c>
      <c r="C97" s="19">
        <v>3.85</v>
      </c>
      <c r="D97" s="19">
        <f t="shared" si="3"/>
        <v>3.69</v>
      </c>
      <c r="E97" s="56">
        <f t="shared" si="4"/>
        <v>3.8132524739516247E-4</v>
      </c>
      <c r="F97" s="19">
        <f t="shared" si="5"/>
        <v>-3.3660060000000001</v>
      </c>
    </row>
    <row r="98" spans="1:6" x14ac:dyDescent="0.25">
      <c r="A98" s="1">
        <v>40299</v>
      </c>
      <c r="B98" s="19">
        <v>0.16</v>
      </c>
      <c r="C98" s="19">
        <v>3.42</v>
      </c>
      <c r="D98" s="19">
        <f t="shared" si="3"/>
        <v>3.26</v>
      </c>
      <c r="E98" s="56">
        <f t="shared" si="4"/>
        <v>1.1483128681598223E-3</v>
      </c>
      <c r="F98" s="19">
        <f t="shared" si="5"/>
        <v>-3.048924</v>
      </c>
    </row>
    <row r="99" spans="1:6" x14ac:dyDescent="0.25">
      <c r="A99" s="1">
        <v>40330</v>
      </c>
      <c r="B99" s="19">
        <v>0.12</v>
      </c>
      <c r="C99" s="19">
        <v>3.2</v>
      </c>
      <c r="D99" s="19">
        <f t="shared" si="3"/>
        <v>3.08</v>
      </c>
      <c r="E99" s="56">
        <f t="shared" si="4"/>
        <v>1.7716618814642877E-3</v>
      </c>
      <c r="F99" s="19">
        <f t="shared" si="5"/>
        <v>-2.9161920000000001</v>
      </c>
    </row>
    <row r="100" spans="1:6" x14ac:dyDescent="0.25">
      <c r="A100" s="1">
        <v>40360</v>
      </c>
      <c r="B100" s="19">
        <v>0.16</v>
      </c>
      <c r="C100" s="19">
        <v>3.01</v>
      </c>
      <c r="D100" s="19">
        <f t="shared" si="3"/>
        <v>2.8499999999999996</v>
      </c>
      <c r="E100" s="56">
        <f t="shared" si="4"/>
        <v>3.0109180718830616E-3</v>
      </c>
      <c r="F100" s="19">
        <f t="shared" si="5"/>
        <v>-2.7465899999999999</v>
      </c>
    </row>
    <row r="101" spans="1:6" x14ac:dyDescent="0.25">
      <c r="A101" s="1">
        <v>40391</v>
      </c>
      <c r="B101" s="19">
        <v>0.16</v>
      </c>
      <c r="C101" s="19">
        <v>2.7</v>
      </c>
      <c r="D101" s="19">
        <f t="shared" si="3"/>
        <v>2.54</v>
      </c>
      <c r="E101" s="56">
        <f t="shared" si="4"/>
        <v>5.9012330708560351E-3</v>
      </c>
      <c r="F101" s="19">
        <f t="shared" si="5"/>
        <v>-2.5179960000000001</v>
      </c>
    </row>
    <row r="102" spans="1:6" x14ac:dyDescent="0.25">
      <c r="A102" s="1">
        <v>40422</v>
      </c>
      <c r="B102" s="19">
        <v>0.15</v>
      </c>
      <c r="C102" s="19">
        <v>2.65</v>
      </c>
      <c r="D102" s="19">
        <f t="shared" si="3"/>
        <v>2.5</v>
      </c>
      <c r="E102" s="56">
        <f t="shared" si="4"/>
        <v>6.4141618586071982E-3</v>
      </c>
      <c r="F102" s="19">
        <f t="shared" si="5"/>
        <v>-2.4885000000000002</v>
      </c>
    </row>
    <row r="103" spans="1:6" x14ac:dyDescent="0.25">
      <c r="A103" s="1">
        <v>40452</v>
      </c>
      <c r="B103" s="19">
        <v>0.13</v>
      </c>
      <c r="C103" s="19">
        <v>2.54</v>
      </c>
      <c r="D103" s="19">
        <f t="shared" si="3"/>
        <v>2.41</v>
      </c>
      <c r="E103" s="56">
        <f t="shared" si="4"/>
        <v>7.7148298906802495E-3</v>
      </c>
      <c r="F103" s="19">
        <f t="shared" si="5"/>
        <v>-2.4221340000000002</v>
      </c>
    </row>
    <row r="104" spans="1:6" x14ac:dyDescent="0.25">
      <c r="A104" s="1">
        <v>40483</v>
      </c>
      <c r="B104" s="19">
        <v>0.14000000000000001</v>
      </c>
      <c r="C104" s="19">
        <v>2.76</v>
      </c>
      <c r="D104" s="19">
        <f t="shared" si="3"/>
        <v>2.6199999999999997</v>
      </c>
      <c r="E104" s="56">
        <f t="shared" si="4"/>
        <v>4.9832705286615951E-3</v>
      </c>
      <c r="F104" s="19">
        <f t="shared" si="5"/>
        <v>-2.5769880000000001</v>
      </c>
    </row>
    <row r="105" spans="1:6" x14ac:dyDescent="0.25">
      <c r="A105" s="1">
        <v>40513</v>
      </c>
      <c r="B105" s="19">
        <v>0.14000000000000001</v>
      </c>
      <c r="C105" s="19">
        <v>3.29</v>
      </c>
      <c r="D105" s="19">
        <f t="shared" si="3"/>
        <v>3.15</v>
      </c>
      <c r="E105" s="56">
        <f t="shared" si="4"/>
        <v>1.4996483353220229E-3</v>
      </c>
      <c r="F105" s="19">
        <f t="shared" si="5"/>
        <v>-2.9678100000000001</v>
      </c>
    </row>
    <row r="106" spans="1:6" x14ac:dyDescent="0.25">
      <c r="A106" s="1">
        <v>40544</v>
      </c>
      <c r="B106" s="19">
        <v>0.15</v>
      </c>
      <c r="C106" s="19">
        <v>3.39</v>
      </c>
      <c r="D106" s="19">
        <f t="shared" si="3"/>
        <v>3.24</v>
      </c>
      <c r="E106" s="56">
        <f t="shared" si="4"/>
        <v>1.2059683770151203E-3</v>
      </c>
      <c r="F106" s="19">
        <f t="shared" si="5"/>
        <v>-3.0341760000000004</v>
      </c>
    </row>
    <row r="107" spans="1:6" x14ac:dyDescent="0.25">
      <c r="A107" s="1">
        <v>40575</v>
      </c>
      <c r="B107" s="19">
        <v>0.13</v>
      </c>
      <c r="C107" s="19">
        <v>3.58</v>
      </c>
      <c r="D107" s="19">
        <f t="shared" si="3"/>
        <v>3.45</v>
      </c>
      <c r="E107" s="56">
        <f t="shared" si="4"/>
        <v>7.1375531116109467E-4</v>
      </c>
      <c r="F107" s="19">
        <f t="shared" si="5"/>
        <v>-3.1890300000000003</v>
      </c>
    </row>
    <row r="108" spans="1:6" x14ac:dyDescent="0.25">
      <c r="A108" s="1">
        <v>40603</v>
      </c>
      <c r="B108" s="19">
        <v>0.1</v>
      </c>
      <c r="C108" s="19">
        <v>3.41</v>
      </c>
      <c r="D108" s="19">
        <f t="shared" si="3"/>
        <v>3.31</v>
      </c>
      <c r="E108" s="56">
        <f t="shared" si="4"/>
        <v>1.0150470798858395E-3</v>
      </c>
      <c r="F108" s="19">
        <f t="shared" si="5"/>
        <v>-3.0857940000000004</v>
      </c>
    </row>
    <row r="109" spans="1:6" x14ac:dyDescent="0.25">
      <c r="A109" s="1">
        <v>40634</v>
      </c>
      <c r="B109" s="19">
        <v>0.06</v>
      </c>
      <c r="C109" s="19">
        <v>3.46</v>
      </c>
      <c r="D109" s="19">
        <f t="shared" si="3"/>
        <v>3.4</v>
      </c>
      <c r="E109" s="56">
        <f t="shared" si="4"/>
        <v>8.1033720593683275E-4</v>
      </c>
      <c r="F109" s="19">
        <f t="shared" si="5"/>
        <v>-3.1521600000000003</v>
      </c>
    </row>
    <row r="110" spans="1:6" x14ac:dyDescent="0.25">
      <c r="A110" s="1">
        <v>40664</v>
      </c>
      <c r="B110" s="19">
        <v>0.04</v>
      </c>
      <c r="C110" s="19">
        <v>3.17</v>
      </c>
      <c r="D110" s="19">
        <f t="shared" si="3"/>
        <v>3.13</v>
      </c>
      <c r="E110" s="56">
        <f t="shared" si="4"/>
        <v>1.573193811126773E-3</v>
      </c>
      <c r="F110" s="19">
        <f t="shared" si="5"/>
        <v>-2.9530620000000001</v>
      </c>
    </row>
    <row r="111" spans="1:6" x14ac:dyDescent="0.25">
      <c r="A111" s="1">
        <v>40695</v>
      </c>
      <c r="B111" s="19">
        <v>0.04</v>
      </c>
      <c r="C111" s="19">
        <v>3</v>
      </c>
      <c r="D111" s="19">
        <f t="shared" si="3"/>
        <v>2.96</v>
      </c>
      <c r="E111" s="56">
        <f t="shared" si="4"/>
        <v>2.3441566849593015E-3</v>
      </c>
      <c r="F111" s="19">
        <f t="shared" si="5"/>
        <v>-2.8277040000000002</v>
      </c>
    </row>
    <row r="112" spans="1:6" x14ac:dyDescent="0.25">
      <c r="A112" s="1">
        <v>40725</v>
      </c>
      <c r="B112" s="19">
        <v>0.04</v>
      </c>
      <c r="C112" s="19">
        <v>3</v>
      </c>
      <c r="D112" s="19">
        <f t="shared" si="3"/>
        <v>2.96</v>
      </c>
      <c r="E112" s="56">
        <f t="shared" si="4"/>
        <v>2.3441566849593015E-3</v>
      </c>
      <c r="F112" s="19">
        <f t="shared" si="5"/>
        <v>-2.8277040000000002</v>
      </c>
    </row>
    <row r="113" spans="1:6" x14ac:dyDescent="0.25">
      <c r="A113" s="1">
        <v>40756</v>
      </c>
      <c r="B113" s="19">
        <v>0.02</v>
      </c>
      <c r="C113" s="19">
        <v>2.2999999999999998</v>
      </c>
      <c r="D113" s="19">
        <f t="shared" si="3"/>
        <v>2.2799999999999998</v>
      </c>
      <c r="E113" s="56">
        <f t="shared" si="4"/>
        <v>1.0002022384203783E-2</v>
      </c>
      <c r="F113" s="19">
        <f t="shared" si="5"/>
        <v>-2.3262719999999999</v>
      </c>
    </row>
    <row r="114" spans="1:6" x14ac:dyDescent="0.25">
      <c r="A114" s="1">
        <v>40787</v>
      </c>
      <c r="B114" s="19">
        <v>0.01</v>
      </c>
      <c r="C114" s="19">
        <v>1.98</v>
      </c>
      <c r="D114" s="19">
        <f t="shared" si="3"/>
        <v>1.97</v>
      </c>
      <c r="E114" s="56">
        <f t="shared" si="4"/>
        <v>1.7966799788727988E-2</v>
      </c>
      <c r="F114" s="19">
        <f t="shared" si="5"/>
        <v>-2.0976780000000002</v>
      </c>
    </row>
    <row r="115" spans="1:6" x14ac:dyDescent="0.25">
      <c r="A115" s="1">
        <v>40817</v>
      </c>
      <c r="B115" s="19">
        <v>0.02</v>
      </c>
      <c r="C115" s="19">
        <v>2.15</v>
      </c>
      <c r="D115" s="19">
        <f t="shared" si="3"/>
        <v>2.13</v>
      </c>
      <c r="E115" s="56">
        <f t="shared" si="4"/>
        <v>1.3357329617332507E-2</v>
      </c>
      <c r="F115" s="19">
        <f t="shared" si="5"/>
        <v>-2.215662</v>
      </c>
    </row>
    <row r="116" spans="1:6" x14ac:dyDescent="0.25">
      <c r="A116" s="1">
        <v>40848</v>
      </c>
      <c r="B116" s="19">
        <v>0.01</v>
      </c>
      <c r="C116" s="19">
        <v>2.0099999999999998</v>
      </c>
      <c r="D116" s="19">
        <f t="shared" si="3"/>
        <v>1.9999999999999998</v>
      </c>
      <c r="E116" s="56">
        <f t="shared" si="4"/>
        <v>1.7011457657064563E-2</v>
      </c>
      <c r="F116" s="19">
        <f t="shared" si="5"/>
        <v>-2.1197999999999997</v>
      </c>
    </row>
    <row r="117" spans="1:6" x14ac:dyDescent="0.25">
      <c r="A117" s="1">
        <v>40878</v>
      </c>
      <c r="B117" s="19">
        <v>0.01</v>
      </c>
      <c r="C117" s="19">
        <v>1.98</v>
      </c>
      <c r="D117" s="19">
        <f t="shared" si="3"/>
        <v>1.97</v>
      </c>
      <c r="E117" s="56">
        <f t="shared" si="4"/>
        <v>1.7966799788727988E-2</v>
      </c>
      <c r="F117" s="19">
        <f t="shared" si="5"/>
        <v>-2.0976780000000002</v>
      </c>
    </row>
    <row r="118" spans="1:6" x14ac:dyDescent="0.25">
      <c r="A118" s="1">
        <v>40909</v>
      </c>
      <c r="B118" s="19">
        <v>0.03</v>
      </c>
      <c r="C118" s="19">
        <v>1.97</v>
      </c>
      <c r="D118" s="19">
        <f t="shared" si="3"/>
        <v>1.94</v>
      </c>
      <c r="E118" s="56">
        <f t="shared" si="4"/>
        <v>1.8967517236699996E-2</v>
      </c>
      <c r="F118" s="19">
        <f t="shared" si="5"/>
        <v>-2.0755560000000002</v>
      </c>
    </row>
    <row r="119" spans="1:6" x14ac:dyDescent="0.25">
      <c r="A119" s="1">
        <v>40940</v>
      </c>
      <c r="B119" s="19">
        <v>0.09</v>
      </c>
      <c r="C119" s="19">
        <v>1.97</v>
      </c>
      <c r="D119" s="19">
        <f t="shared" si="3"/>
        <v>1.88</v>
      </c>
      <c r="E119" s="56">
        <f t="shared" si="4"/>
        <v>2.1111677421922725E-2</v>
      </c>
      <c r="F119" s="19">
        <f t="shared" si="5"/>
        <v>-2.0313119999999998</v>
      </c>
    </row>
    <row r="120" spans="1:6" x14ac:dyDescent="0.25">
      <c r="A120" s="1">
        <v>40969</v>
      </c>
      <c r="B120" s="19">
        <v>0.08</v>
      </c>
      <c r="C120" s="19">
        <v>2.17</v>
      </c>
      <c r="D120" s="19">
        <f t="shared" si="3"/>
        <v>2.09</v>
      </c>
      <c r="E120" s="56">
        <f t="shared" si="4"/>
        <v>1.4401731381860039E-2</v>
      </c>
      <c r="F120" s="19">
        <f t="shared" si="5"/>
        <v>-2.1861660000000001</v>
      </c>
    </row>
    <row r="121" spans="1:6" x14ac:dyDescent="0.25">
      <c r="A121" s="1">
        <v>41000</v>
      </c>
      <c r="B121" s="19">
        <v>0.08</v>
      </c>
      <c r="C121" s="19">
        <v>2.0499999999999998</v>
      </c>
      <c r="D121" s="19">
        <f t="shared" si="3"/>
        <v>1.9699999999999998</v>
      </c>
      <c r="E121" s="56">
        <f t="shared" si="4"/>
        <v>1.7966799788727988E-2</v>
      </c>
      <c r="F121" s="19">
        <f t="shared" si="5"/>
        <v>-2.0976780000000002</v>
      </c>
    </row>
    <row r="122" spans="1:6" x14ac:dyDescent="0.25">
      <c r="A122" s="1">
        <v>41030</v>
      </c>
      <c r="B122" s="19">
        <v>0.09</v>
      </c>
      <c r="C122" s="19">
        <v>1.8</v>
      </c>
      <c r="D122" s="19">
        <f t="shared" si="3"/>
        <v>1.71</v>
      </c>
      <c r="E122" s="56">
        <f t="shared" si="4"/>
        <v>2.83280870181261E-2</v>
      </c>
      <c r="F122" s="19">
        <f t="shared" si="5"/>
        <v>-1.9059540000000001</v>
      </c>
    </row>
    <row r="123" spans="1:6" x14ac:dyDescent="0.25">
      <c r="A123" s="1">
        <v>41061</v>
      </c>
      <c r="B123" s="19">
        <v>0.09</v>
      </c>
      <c r="C123" s="19">
        <v>1.62</v>
      </c>
      <c r="D123" s="19">
        <f t="shared" si="3"/>
        <v>1.53</v>
      </c>
      <c r="E123" s="56">
        <f t="shared" si="4"/>
        <v>3.8095963977945166E-2</v>
      </c>
      <c r="F123" s="19">
        <f t="shared" si="5"/>
        <v>-1.7732220000000001</v>
      </c>
    </row>
    <row r="124" spans="1:6" x14ac:dyDescent="0.25">
      <c r="A124" s="1">
        <v>41091</v>
      </c>
      <c r="B124" s="19">
        <v>0.1</v>
      </c>
      <c r="C124" s="19">
        <v>1.53</v>
      </c>
      <c r="D124" s="19">
        <f t="shared" si="3"/>
        <v>1.43</v>
      </c>
      <c r="E124" s="56">
        <f t="shared" si="4"/>
        <v>4.4614201635022839E-2</v>
      </c>
      <c r="F124" s="19">
        <f t="shared" si="5"/>
        <v>-1.6994820000000002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23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21.42578125" bestFit="1" customWidth="1"/>
  </cols>
  <sheetData>
    <row r="1" spans="1:3" x14ac:dyDescent="0.25">
      <c r="A1" s="43" t="s">
        <v>91</v>
      </c>
      <c r="B1" t="s">
        <v>197</v>
      </c>
      <c r="C1" t="s">
        <v>196</v>
      </c>
    </row>
    <row r="2" spans="1:3" x14ac:dyDescent="0.25">
      <c r="A2" s="44">
        <v>37438</v>
      </c>
      <c r="B2" s="42">
        <v>1</v>
      </c>
      <c r="C2" s="42">
        <v>1</v>
      </c>
    </row>
    <row r="3" spans="1:3" x14ac:dyDescent="0.25">
      <c r="A3" s="44">
        <v>37469</v>
      </c>
      <c r="B3" s="42">
        <v>1.0027777777777778</v>
      </c>
      <c r="C3" s="42">
        <v>1.0138702460850113</v>
      </c>
    </row>
    <row r="4" spans="1:3" x14ac:dyDescent="0.25">
      <c r="A4" s="44">
        <v>37500</v>
      </c>
      <c r="B4" s="42">
        <v>1.0044444444444445</v>
      </c>
      <c r="C4" s="42">
        <v>1.0261744966442954</v>
      </c>
    </row>
    <row r="5" spans="1:3" x14ac:dyDescent="0.25">
      <c r="A5" s="44">
        <v>37530</v>
      </c>
      <c r="B5" s="42">
        <v>1.0066666666666666</v>
      </c>
      <c r="C5" s="42">
        <v>1.0392990305741985</v>
      </c>
    </row>
    <row r="6" spans="1:3" x14ac:dyDescent="0.25">
      <c r="A6" s="44">
        <v>37561</v>
      </c>
      <c r="B6" s="42">
        <v>1.0083333333333333</v>
      </c>
      <c r="C6" s="42">
        <v>1.0515287099179715</v>
      </c>
    </row>
    <row r="7" spans="1:3" x14ac:dyDescent="0.25">
      <c r="A7" s="44">
        <v>37591</v>
      </c>
      <c r="B7" s="42">
        <v>1.01</v>
      </c>
      <c r="C7" s="42">
        <v>1.0630872483221476</v>
      </c>
    </row>
    <row r="8" spans="1:3" x14ac:dyDescent="0.25">
      <c r="A8" s="44">
        <v>37622</v>
      </c>
      <c r="B8" s="42">
        <v>1.0144444444444445</v>
      </c>
      <c r="C8" s="42">
        <v>1.0727815063385535</v>
      </c>
    </row>
    <row r="9" spans="1:3" x14ac:dyDescent="0.25">
      <c r="A9" s="44">
        <v>37653</v>
      </c>
      <c r="B9" s="42">
        <v>1.02</v>
      </c>
      <c r="C9" s="42">
        <v>1.0815809097688291</v>
      </c>
    </row>
    <row r="10" spans="1:3" x14ac:dyDescent="0.25">
      <c r="A10" s="44">
        <v>37681</v>
      </c>
      <c r="B10" s="42">
        <v>1.0216666666666667</v>
      </c>
      <c r="C10" s="42">
        <v>1.0897837434750186</v>
      </c>
    </row>
    <row r="11" spans="1:3" x14ac:dyDescent="0.25">
      <c r="A11" s="44">
        <v>37712</v>
      </c>
      <c r="B11" s="42">
        <v>1.0177777777777777</v>
      </c>
      <c r="C11" s="42">
        <v>1.0972408650260999</v>
      </c>
    </row>
    <row r="12" spans="1:3" x14ac:dyDescent="0.25">
      <c r="A12" s="44">
        <v>37742</v>
      </c>
      <c r="B12" s="42">
        <v>1.0161111111111112</v>
      </c>
      <c r="C12" s="42">
        <v>1.1050708426547353</v>
      </c>
    </row>
    <row r="13" spans="1:3" x14ac:dyDescent="0.25">
      <c r="A13" s="44">
        <v>37773</v>
      </c>
      <c r="B13" s="42">
        <v>1.0172222222222222</v>
      </c>
      <c r="C13" s="42">
        <v>1.1120805369127518</v>
      </c>
    </row>
    <row r="14" spans="1:3" x14ac:dyDescent="0.25">
      <c r="A14" s="44">
        <v>37803</v>
      </c>
      <c r="B14" s="42">
        <v>1.0205555555555554</v>
      </c>
      <c r="C14" s="42">
        <v>1.1234153616703952</v>
      </c>
    </row>
    <row r="15" spans="1:3" x14ac:dyDescent="0.25">
      <c r="A15" s="44">
        <v>37834</v>
      </c>
      <c r="B15" s="42">
        <v>1.0249999999999999</v>
      </c>
      <c r="C15" s="42">
        <v>1.1367636092468307</v>
      </c>
    </row>
    <row r="16" spans="1:3" x14ac:dyDescent="0.25">
      <c r="A16" s="44">
        <v>37865</v>
      </c>
      <c r="B16" s="42">
        <v>1.0283333333333333</v>
      </c>
      <c r="C16" s="42">
        <v>1.1533184190902313</v>
      </c>
    </row>
    <row r="17" spans="1:3" x14ac:dyDescent="0.25">
      <c r="A17" s="44">
        <v>37895</v>
      </c>
      <c r="B17" s="42">
        <v>1.0272222222222223</v>
      </c>
      <c r="C17" s="42">
        <v>1.169351230425056</v>
      </c>
    </row>
    <row r="18" spans="1:3" x14ac:dyDescent="0.25">
      <c r="A18" s="44">
        <v>37926</v>
      </c>
      <c r="B18" s="42">
        <v>1.0277777777777777</v>
      </c>
      <c r="C18" s="42">
        <v>1.1869500372856077</v>
      </c>
    </row>
    <row r="19" spans="1:3" x14ac:dyDescent="0.25">
      <c r="A19" s="44">
        <v>37956</v>
      </c>
      <c r="B19" s="42">
        <v>1.0305555555555554</v>
      </c>
      <c r="C19" s="42">
        <v>1.2053691275167784</v>
      </c>
    </row>
    <row r="20" spans="1:3" x14ac:dyDescent="0.25">
      <c r="A20" s="44">
        <v>37987</v>
      </c>
      <c r="B20" s="42">
        <v>1.0350000000000001</v>
      </c>
      <c r="C20" s="42">
        <v>1.2230425055928411</v>
      </c>
    </row>
    <row r="21" spans="1:3" x14ac:dyDescent="0.25">
      <c r="A21" s="44">
        <v>38018</v>
      </c>
      <c r="B21" s="42">
        <v>1.0372222222222223</v>
      </c>
      <c r="C21" s="42">
        <v>1.241014168530947</v>
      </c>
    </row>
    <row r="22" spans="1:3" x14ac:dyDescent="0.25">
      <c r="A22" s="44">
        <v>38047</v>
      </c>
      <c r="B22" s="42">
        <v>1.0394444444444444</v>
      </c>
      <c r="C22" s="42">
        <v>1.2639075316927668</v>
      </c>
    </row>
    <row r="23" spans="1:3" x14ac:dyDescent="0.25">
      <c r="A23" s="44">
        <v>38078</v>
      </c>
      <c r="B23" s="42">
        <v>1.0411111111111111</v>
      </c>
      <c r="C23" s="42">
        <v>1.2862043251304995</v>
      </c>
    </row>
    <row r="24" spans="1:3" x14ac:dyDescent="0.25">
      <c r="A24" s="44">
        <v>38108</v>
      </c>
      <c r="B24" s="42">
        <v>1.0455555555555556</v>
      </c>
      <c r="C24" s="42">
        <v>1.3090231170768083</v>
      </c>
    </row>
    <row r="25" spans="1:3" x14ac:dyDescent="0.25">
      <c r="A25" s="44">
        <v>38139</v>
      </c>
      <c r="B25" s="42">
        <v>1.0494444444444444</v>
      </c>
      <c r="C25" s="42">
        <v>1.3336316181953767</v>
      </c>
    </row>
    <row r="26" spans="1:3" x14ac:dyDescent="0.25">
      <c r="A26" s="44">
        <v>38169</v>
      </c>
      <c r="B26" s="42">
        <v>1.0505555555555555</v>
      </c>
      <c r="C26" s="42">
        <v>1.3536912751677852</v>
      </c>
    </row>
    <row r="27" spans="1:3" x14ac:dyDescent="0.25">
      <c r="A27" s="44">
        <v>38200</v>
      </c>
      <c r="B27" s="42">
        <v>1.0511111111111111</v>
      </c>
      <c r="C27" s="42">
        <v>1.3686800894854587</v>
      </c>
    </row>
    <row r="28" spans="1:3" x14ac:dyDescent="0.25">
      <c r="A28" s="44">
        <v>38231</v>
      </c>
      <c r="B28" s="42">
        <v>1.0544444444444445</v>
      </c>
      <c r="C28" s="42">
        <v>1.3834451901565996</v>
      </c>
    </row>
    <row r="29" spans="1:3" x14ac:dyDescent="0.25">
      <c r="A29" s="44">
        <v>38261</v>
      </c>
      <c r="B29" s="42">
        <v>1.06</v>
      </c>
      <c r="C29" s="42">
        <v>1.3977628635346757</v>
      </c>
    </row>
    <row r="30" spans="1:3" x14ac:dyDescent="0.25">
      <c r="A30" s="44">
        <v>38292</v>
      </c>
      <c r="B30" s="42">
        <v>1.0649999999999999</v>
      </c>
      <c r="C30" s="42">
        <v>1.4130499627143924</v>
      </c>
    </row>
    <row r="31" spans="1:3" x14ac:dyDescent="0.25">
      <c r="A31" s="44">
        <v>38322</v>
      </c>
      <c r="B31" s="42">
        <v>1.0649999999999999</v>
      </c>
      <c r="C31" s="42">
        <v>1.4299030574198359</v>
      </c>
    </row>
    <row r="32" spans="1:3" x14ac:dyDescent="0.25">
      <c r="A32" s="44">
        <v>38353</v>
      </c>
      <c r="B32" s="42">
        <v>1.0644444444444443</v>
      </c>
      <c r="C32" s="42">
        <v>1.4511558538404177</v>
      </c>
    </row>
    <row r="33" spans="1:3" x14ac:dyDescent="0.25">
      <c r="A33" s="44">
        <v>38384</v>
      </c>
      <c r="B33" s="42">
        <v>1.068888888888889</v>
      </c>
      <c r="C33" s="42">
        <v>1.4748695003728562</v>
      </c>
    </row>
    <row r="34" spans="1:3" x14ac:dyDescent="0.25">
      <c r="A34" s="44">
        <v>38412</v>
      </c>
      <c r="B34" s="42">
        <v>1.0727777777777778</v>
      </c>
      <c r="C34" s="42">
        <v>1.501193139448173</v>
      </c>
    </row>
    <row r="35" spans="1:3" x14ac:dyDescent="0.25">
      <c r="A35" s="44">
        <v>38443</v>
      </c>
      <c r="B35" s="42">
        <v>1.076111111111111</v>
      </c>
      <c r="C35" s="42">
        <v>1.5199105145413871</v>
      </c>
    </row>
    <row r="36" spans="1:3" x14ac:dyDescent="0.25">
      <c r="A36" s="44">
        <v>38473</v>
      </c>
      <c r="B36" s="42">
        <v>1.0755555555555556</v>
      </c>
      <c r="C36" s="42">
        <v>1.5367636092468309</v>
      </c>
    </row>
    <row r="37" spans="1:3" x14ac:dyDescent="0.25">
      <c r="A37" s="44">
        <v>38504</v>
      </c>
      <c r="B37" s="42">
        <v>1.076111111111111</v>
      </c>
      <c r="C37" s="42">
        <v>1.5527218493661448</v>
      </c>
    </row>
    <row r="38" spans="1:3" x14ac:dyDescent="0.25">
      <c r="A38" s="44">
        <v>38534</v>
      </c>
      <c r="B38" s="42">
        <v>1.0827777777777778</v>
      </c>
      <c r="C38" s="42">
        <v>1.5680835197613723</v>
      </c>
    </row>
    <row r="39" spans="1:3" x14ac:dyDescent="0.25">
      <c r="A39" s="44">
        <v>38565</v>
      </c>
      <c r="B39" s="42">
        <v>1.0894444444444444</v>
      </c>
      <c r="C39" s="42">
        <v>1.583370618941089</v>
      </c>
    </row>
    <row r="40" spans="1:3" x14ac:dyDescent="0.25">
      <c r="A40" s="44">
        <v>38596</v>
      </c>
      <c r="B40" s="42">
        <v>1.1044444444444446</v>
      </c>
      <c r="C40" s="42">
        <v>1.6029828486204327</v>
      </c>
    </row>
    <row r="41" spans="1:3" x14ac:dyDescent="0.25">
      <c r="A41" s="44">
        <v>38626</v>
      </c>
      <c r="B41" s="42">
        <v>1.106111111111111</v>
      </c>
      <c r="C41" s="42">
        <v>1.6215510812826248</v>
      </c>
    </row>
    <row r="42" spans="1:3" x14ac:dyDescent="0.25">
      <c r="A42" s="44">
        <v>38657</v>
      </c>
      <c r="B42" s="42">
        <v>1.1005555555555555</v>
      </c>
      <c r="C42" s="42">
        <v>1.6400447427293066</v>
      </c>
    </row>
    <row r="43" spans="1:3" x14ac:dyDescent="0.25">
      <c r="A43" s="44">
        <v>38687</v>
      </c>
      <c r="B43" s="42">
        <v>1.1005555555555555</v>
      </c>
      <c r="C43" s="42">
        <v>1.6566741237882179</v>
      </c>
    </row>
    <row r="44" spans="1:3" x14ac:dyDescent="0.25">
      <c r="A44" s="44">
        <v>38718</v>
      </c>
      <c r="B44" s="42">
        <v>1.1072222222222223</v>
      </c>
      <c r="C44" s="42">
        <v>1.6694258016405668</v>
      </c>
    </row>
    <row r="45" spans="1:3" x14ac:dyDescent="0.25">
      <c r="A45" s="44">
        <v>38749</v>
      </c>
      <c r="B45" s="42">
        <v>1.1077777777777778</v>
      </c>
      <c r="C45" s="42">
        <v>1.6825503355704698</v>
      </c>
    </row>
    <row r="46" spans="1:3" x14ac:dyDescent="0.25">
      <c r="A46" s="44">
        <v>38777</v>
      </c>
      <c r="B46" s="42">
        <v>1.1094444444444445</v>
      </c>
      <c r="C46" s="42">
        <v>1.6892617449664431</v>
      </c>
    </row>
    <row r="47" spans="1:3" x14ac:dyDescent="0.25">
      <c r="A47" s="44">
        <v>38808</v>
      </c>
      <c r="B47" s="42">
        <v>1.115</v>
      </c>
      <c r="C47" s="42">
        <v>1.6919463087248321</v>
      </c>
    </row>
    <row r="48" spans="1:3" x14ac:dyDescent="0.25">
      <c r="A48" s="44">
        <v>38838</v>
      </c>
      <c r="B48" s="42">
        <v>1.1183333333333334</v>
      </c>
      <c r="C48" s="42">
        <v>1.6901565995525729</v>
      </c>
    </row>
    <row r="49" spans="1:3" x14ac:dyDescent="0.25">
      <c r="A49" s="44">
        <v>38869</v>
      </c>
      <c r="B49" s="42">
        <v>1.1211111111111112</v>
      </c>
      <c r="C49" s="42">
        <v>1.6829977628635346</v>
      </c>
    </row>
    <row r="50" spans="1:3" x14ac:dyDescent="0.25">
      <c r="A50" s="44">
        <v>38899</v>
      </c>
      <c r="B50" s="42">
        <v>1.1272222222222223</v>
      </c>
      <c r="C50" s="42">
        <v>1.674571215510813</v>
      </c>
    </row>
    <row r="51" spans="1:3" x14ac:dyDescent="0.25">
      <c r="A51" s="44">
        <v>38930</v>
      </c>
      <c r="B51" s="42">
        <v>1.1322222222222222</v>
      </c>
      <c r="C51" s="42">
        <v>1.6652498135719613</v>
      </c>
    </row>
    <row r="52" spans="1:3" x14ac:dyDescent="0.25">
      <c r="A52" s="44">
        <v>38961</v>
      </c>
      <c r="B52" s="42">
        <v>1.1266666666666667</v>
      </c>
      <c r="C52" s="42">
        <v>1.6615958240119315</v>
      </c>
    </row>
    <row r="53" spans="1:3" x14ac:dyDescent="0.25">
      <c r="A53" s="44">
        <v>38991</v>
      </c>
      <c r="B53" s="42">
        <v>1.1216666666666666</v>
      </c>
      <c r="C53" s="42">
        <v>1.6611483967188665</v>
      </c>
    </row>
    <row r="54" spans="1:3" x14ac:dyDescent="0.25">
      <c r="A54" s="44">
        <v>39022</v>
      </c>
      <c r="B54" s="42">
        <v>1.1222222222222222</v>
      </c>
      <c r="C54" s="42">
        <v>1.6618941088739749</v>
      </c>
    </row>
    <row r="55" spans="1:3" x14ac:dyDescent="0.25">
      <c r="A55" s="44">
        <v>39052</v>
      </c>
      <c r="B55" s="42">
        <v>1.1283333333333334</v>
      </c>
      <c r="C55" s="42">
        <v>1.6594332587621179</v>
      </c>
    </row>
    <row r="56" spans="1:3" x14ac:dyDescent="0.25">
      <c r="A56" s="44">
        <v>39083</v>
      </c>
      <c r="B56" s="42">
        <v>1.1302055555555557</v>
      </c>
      <c r="C56" s="42">
        <v>1.6607755406413125</v>
      </c>
    </row>
    <row r="57" spans="1:3" x14ac:dyDescent="0.25">
      <c r="A57" s="44">
        <v>39114</v>
      </c>
      <c r="B57" s="42">
        <v>1.1345888888888889</v>
      </c>
      <c r="C57" s="42">
        <v>1.6624161073825505</v>
      </c>
    </row>
    <row r="58" spans="1:3" x14ac:dyDescent="0.25">
      <c r="A58" s="44">
        <v>39142</v>
      </c>
      <c r="B58" s="42">
        <v>1.1404888888888889</v>
      </c>
      <c r="C58" s="42">
        <v>1.6627143922445937</v>
      </c>
    </row>
    <row r="59" spans="1:3" x14ac:dyDescent="0.25">
      <c r="A59" s="44">
        <v>39173</v>
      </c>
      <c r="B59" s="42">
        <v>1.1439111111111111</v>
      </c>
      <c r="C59" s="42">
        <v>1.6507829977628636</v>
      </c>
    </row>
    <row r="60" spans="1:3" x14ac:dyDescent="0.25">
      <c r="A60" s="44">
        <v>39203</v>
      </c>
      <c r="B60" s="42">
        <v>1.1486388888888888</v>
      </c>
      <c r="C60" s="42">
        <v>1.6354213273676361</v>
      </c>
    </row>
    <row r="61" spans="1:3" x14ac:dyDescent="0.25">
      <c r="A61" s="44">
        <v>39234</v>
      </c>
      <c r="B61" s="42">
        <v>1.1513</v>
      </c>
      <c r="C61" s="42">
        <v>1.6168530947054438</v>
      </c>
    </row>
    <row r="62" spans="1:3" x14ac:dyDescent="0.25">
      <c r="A62" s="44">
        <v>39264</v>
      </c>
      <c r="B62" s="42">
        <v>1.1533500000000001</v>
      </c>
      <c r="C62" s="42">
        <v>1.5993288590604027</v>
      </c>
    </row>
    <row r="63" spans="1:3" x14ac:dyDescent="0.25">
      <c r="A63" s="44">
        <v>39295</v>
      </c>
      <c r="B63" s="42">
        <v>1.1537055555555555</v>
      </c>
      <c r="C63" s="42">
        <v>1.5812080536912752</v>
      </c>
    </row>
    <row r="64" spans="1:3" x14ac:dyDescent="0.25">
      <c r="A64" s="44">
        <v>39326</v>
      </c>
      <c r="B64" s="42">
        <v>1.1585944444444445</v>
      </c>
      <c r="C64" s="42">
        <v>1.5666666666666667</v>
      </c>
    </row>
    <row r="65" spans="1:3" x14ac:dyDescent="0.25">
      <c r="A65" s="44">
        <v>39356</v>
      </c>
      <c r="B65" s="42">
        <v>1.1621666666666666</v>
      </c>
      <c r="C65" s="42">
        <v>1.5483221476510067</v>
      </c>
    </row>
    <row r="66" spans="1:3" x14ac:dyDescent="0.25">
      <c r="A66" s="44">
        <v>39387</v>
      </c>
      <c r="B66" s="42">
        <v>1.1713</v>
      </c>
      <c r="C66" s="42">
        <v>1.5220730797912008</v>
      </c>
    </row>
    <row r="67" spans="1:3" x14ac:dyDescent="0.25">
      <c r="A67" s="44">
        <v>39417</v>
      </c>
      <c r="B67" s="42">
        <v>1.1746944444444445</v>
      </c>
      <c r="C67" s="42">
        <v>1.4967934377330352</v>
      </c>
    </row>
    <row r="68" spans="1:3" x14ac:dyDescent="0.25">
      <c r="A68" s="44">
        <v>39448</v>
      </c>
      <c r="B68" s="42">
        <v>1.1788833333333335</v>
      </c>
      <c r="C68" s="42">
        <v>1.4718120805369128</v>
      </c>
    </row>
    <row r="69" spans="1:3" x14ac:dyDescent="0.25">
      <c r="A69" s="44">
        <v>39479</v>
      </c>
      <c r="B69" s="42">
        <v>1.1812388888888887</v>
      </c>
      <c r="C69" s="42">
        <v>1.4395227442207308</v>
      </c>
    </row>
    <row r="70" spans="1:3" x14ac:dyDescent="0.25">
      <c r="A70" s="44">
        <v>39508</v>
      </c>
      <c r="B70" s="42">
        <v>1.1857833333333334</v>
      </c>
      <c r="C70" s="42">
        <v>1.4129753914988814</v>
      </c>
    </row>
    <row r="71" spans="1:3" x14ac:dyDescent="0.25">
      <c r="A71" s="44">
        <v>39539</v>
      </c>
      <c r="B71" s="42">
        <v>1.1887277777777778</v>
      </c>
      <c r="C71" s="42">
        <v>1.3862788963460106</v>
      </c>
    </row>
    <row r="72" spans="1:3" x14ac:dyDescent="0.25">
      <c r="A72" s="44">
        <v>39569</v>
      </c>
      <c r="B72" s="42">
        <v>1.1955888888888888</v>
      </c>
      <c r="C72" s="42">
        <v>1.3618195376584639</v>
      </c>
    </row>
    <row r="73" spans="1:3" x14ac:dyDescent="0.25">
      <c r="A73" s="44">
        <v>39600</v>
      </c>
      <c r="B73" s="42">
        <v>1.2081666666666666</v>
      </c>
      <c r="C73" s="42">
        <v>1.3427293064876957</v>
      </c>
    </row>
    <row r="74" spans="1:3" x14ac:dyDescent="0.25">
      <c r="A74" s="44">
        <v>39630</v>
      </c>
      <c r="B74" s="42">
        <v>1.2171666666666667</v>
      </c>
      <c r="C74" s="42">
        <v>1.3186428038777034</v>
      </c>
    </row>
    <row r="75" spans="1:3" x14ac:dyDescent="0.25">
      <c r="A75" s="44">
        <v>39661</v>
      </c>
      <c r="B75" s="42">
        <v>1.2152722222222221</v>
      </c>
      <c r="C75" s="42">
        <v>1.2985831469052944</v>
      </c>
    </row>
    <row r="76" spans="1:3" x14ac:dyDescent="0.25">
      <c r="A76" s="44">
        <v>39692</v>
      </c>
      <c r="B76" s="42">
        <v>1.2159555555555557</v>
      </c>
      <c r="C76" s="42">
        <v>1.2732289336316183</v>
      </c>
    </row>
    <row r="77" spans="1:3" x14ac:dyDescent="0.25">
      <c r="A77" s="44">
        <v>39722</v>
      </c>
      <c r="B77" s="42">
        <v>1.2053666666666667</v>
      </c>
      <c r="C77" s="42">
        <v>1.2508575689783745</v>
      </c>
    </row>
    <row r="78" spans="1:3" x14ac:dyDescent="0.25">
      <c r="A78" s="44">
        <v>39753</v>
      </c>
      <c r="B78" s="42">
        <v>1.1837444444444445</v>
      </c>
      <c r="C78" s="42">
        <v>1.2301267710663686</v>
      </c>
    </row>
    <row r="79" spans="1:3" x14ac:dyDescent="0.25">
      <c r="A79" s="44">
        <v>39783</v>
      </c>
      <c r="B79" s="42">
        <v>1.17445</v>
      </c>
      <c r="C79" s="42">
        <v>1.2089485458612976</v>
      </c>
    </row>
    <row r="80" spans="1:3" x14ac:dyDescent="0.25">
      <c r="A80" s="44">
        <v>39814</v>
      </c>
      <c r="B80" s="42">
        <v>1.1775666666666667</v>
      </c>
      <c r="C80" s="42">
        <v>1.1863534675615213</v>
      </c>
    </row>
    <row r="81" spans="1:3" x14ac:dyDescent="0.25">
      <c r="A81" s="44">
        <v>39845</v>
      </c>
      <c r="B81" s="42">
        <v>1.18235</v>
      </c>
      <c r="C81" s="42">
        <v>1.1700969425801642</v>
      </c>
    </row>
    <row r="82" spans="1:3" x14ac:dyDescent="0.25">
      <c r="A82" s="44">
        <v>39873</v>
      </c>
      <c r="B82" s="42">
        <v>1.1808944444444445</v>
      </c>
      <c r="C82" s="42">
        <v>1.1533184190902313</v>
      </c>
    </row>
    <row r="83" spans="1:3" x14ac:dyDescent="0.25">
      <c r="A83" s="44">
        <v>39904</v>
      </c>
      <c r="B83" s="42">
        <v>1.1816944444444446</v>
      </c>
      <c r="C83" s="42">
        <v>1.140268456375839</v>
      </c>
    </row>
    <row r="84" spans="1:3" x14ac:dyDescent="0.25">
      <c r="A84" s="44">
        <v>39934</v>
      </c>
      <c r="B84" s="42">
        <v>1.1832055555555556</v>
      </c>
      <c r="C84" s="42">
        <v>1.1351976137211037</v>
      </c>
    </row>
    <row r="85" spans="1:3" x14ac:dyDescent="0.25">
      <c r="A85" s="44">
        <v>39965</v>
      </c>
      <c r="B85" s="42">
        <v>1.1930222222222222</v>
      </c>
      <c r="C85" s="42">
        <v>1.1399701715137958</v>
      </c>
    </row>
    <row r="86" spans="1:3" x14ac:dyDescent="0.25">
      <c r="A86" s="44">
        <v>39995</v>
      </c>
      <c r="B86" s="42">
        <v>1.1929222222222222</v>
      </c>
      <c r="C86" s="42">
        <v>1.1486950037285608</v>
      </c>
    </row>
    <row r="87" spans="1:3" x14ac:dyDescent="0.25">
      <c r="A87" s="44">
        <v>40026</v>
      </c>
      <c r="B87" s="42">
        <v>1.1971055555555556</v>
      </c>
      <c r="C87" s="42">
        <v>1.1588366890380315</v>
      </c>
    </row>
    <row r="88" spans="1:3" x14ac:dyDescent="0.25">
      <c r="A88" s="44">
        <v>40057</v>
      </c>
      <c r="B88" s="42">
        <v>1.1993500000000001</v>
      </c>
      <c r="C88" s="42">
        <v>1.1634601043997019</v>
      </c>
    </row>
    <row r="89" spans="1:3" x14ac:dyDescent="0.25">
      <c r="A89" s="44">
        <v>40087</v>
      </c>
      <c r="B89" s="42">
        <v>1.2026444444444444</v>
      </c>
      <c r="C89" s="42">
        <v>1.1689038031319912</v>
      </c>
    </row>
    <row r="90" spans="1:3" x14ac:dyDescent="0.25">
      <c r="A90" s="44">
        <v>40118</v>
      </c>
      <c r="B90" s="42">
        <v>1.2061833333333334</v>
      </c>
      <c r="C90" s="42">
        <v>1.1734526472781508</v>
      </c>
    </row>
    <row r="91" spans="1:3" x14ac:dyDescent="0.25">
      <c r="A91" s="44">
        <v>40148</v>
      </c>
      <c r="B91" s="42">
        <v>1.2073888888888891</v>
      </c>
      <c r="C91" s="42">
        <v>1.1797912005965698</v>
      </c>
    </row>
    <row r="92" spans="1:3" x14ac:dyDescent="0.25">
      <c r="A92" s="44">
        <v>40179</v>
      </c>
      <c r="B92" s="42">
        <v>1.208161111111111</v>
      </c>
      <c r="C92" s="42">
        <v>1.1865026099925431</v>
      </c>
    </row>
    <row r="93" spans="1:3" x14ac:dyDescent="0.25">
      <c r="A93" s="44">
        <v>40210</v>
      </c>
      <c r="B93" s="42">
        <v>1.2077611111111111</v>
      </c>
      <c r="C93" s="42">
        <v>1.1890380313199105</v>
      </c>
    </row>
    <row r="94" spans="1:3" x14ac:dyDescent="0.25">
      <c r="A94" s="44">
        <v>40238</v>
      </c>
      <c r="B94" s="42">
        <v>1.208</v>
      </c>
      <c r="C94" s="42">
        <v>1.1920208799403431</v>
      </c>
    </row>
    <row r="95" spans="1:3" x14ac:dyDescent="0.25">
      <c r="A95" s="44">
        <v>40269</v>
      </c>
      <c r="B95" s="42">
        <v>1.2076277777777777</v>
      </c>
      <c r="C95" s="42">
        <v>1.1948545861297539</v>
      </c>
    </row>
    <row r="96" spans="1:3" x14ac:dyDescent="0.25">
      <c r="A96" s="44">
        <v>40299</v>
      </c>
      <c r="B96" s="42">
        <v>1.2065666666666666</v>
      </c>
      <c r="C96" s="42">
        <v>1.1974645786726326</v>
      </c>
    </row>
    <row r="97" spans="1:3" x14ac:dyDescent="0.25">
      <c r="A97" s="44">
        <v>40330</v>
      </c>
      <c r="B97" s="42">
        <v>1.2066999999999999</v>
      </c>
      <c r="C97" s="42">
        <v>1.1965697240865028</v>
      </c>
    </row>
    <row r="98" spans="1:3" x14ac:dyDescent="0.25">
      <c r="A98" s="44">
        <v>40360</v>
      </c>
      <c r="B98" s="42">
        <v>1.2091611111111111</v>
      </c>
      <c r="C98" s="42">
        <v>1.1929903057419835</v>
      </c>
    </row>
    <row r="99" spans="1:3" x14ac:dyDescent="0.25">
      <c r="A99" s="44">
        <v>40391</v>
      </c>
      <c r="B99" s="42">
        <v>1.2114555555555557</v>
      </c>
      <c r="C99" s="42">
        <v>1.1857568978374347</v>
      </c>
    </row>
    <row r="100" spans="1:3" x14ac:dyDescent="0.25">
      <c r="A100" s="44">
        <v>40422</v>
      </c>
      <c r="B100" s="42">
        <v>1.2131333333333334</v>
      </c>
      <c r="C100" s="42">
        <v>1.1779269202087994</v>
      </c>
    </row>
    <row r="101" spans="1:3" x14ac:dyDescent="0.25">
      <c r="A101" s="44">
        <v>40452</v>
      </c>
      <c r="B101" s="42">
        <v>1.2167777777777777</v>
      </c>
      <c r="C101" s="42">
        <v>1.1699478001491423</v>
      </c>
    </row>
    <row r="102" spans="1:3" x14ac:dyDescent="0.25">
      <c r="A102" s="44">
        <v>40483</v>
      </c>
      <c r="B102" s="42">
        <v>1.2191166666666666</v>
      </c>
      <c r="C102" s="42">
        <v>1.1674869500372858</v>
      </c>
    </row>
    <row r="103" spans="1:3" x14ac:dyDescent="0.25">
      <c r="A103" s="44">
        <v>40513</v>
      </c>
      <c r="B103" s="42">
        <v>1.2245222222222221</v>
      </c>
      <c r="C103" s="42">
        <v>1.1643549589858315</v>
      </c>
    </row>
    <row r="104" spans="1:3" x14ac:dyDescent="0.25">
      <c r="A104" s="44">
        <v>40544</v>
      </c>
      <c r="B104" s="42">
        <v>1.2279777777777778</v>
      </c>
      <c r="C104" s="42">
        <v>1.1607755406413125</v>
      </c>
    </row>
    <row r="105" spans="1:3" x14ac:dyDescent="0.25">
      <c r="A105" s="44">
        <v>40575</v>
      </c>
      <c r="B105" s="42">
        <v>1.2333777777777779</v>
      </c>
      <c r="C105" s="42">
        <v>1.1565995525727069</v>
      </c>
    </row>
    <row r="106" spans="1:3" x14ac:dyDescent="0.25">
      <c r="A106" s="44">
        <v>40603</v>
      </c>
      <c r="B106" s="42">
        <v>1.2399611111111111</v>
      </c>
      <c r="C106" s="42">
        <v>1.1531692766592094</v>
      </c>
    </row>
    <row r="107" spans="1:3" x14ac:dyDescent="0.25">
      <c r="A107" s="44">
        <v>40634</v>
      </c>
      <c r="B107" s="42">
        <v>1.2446111111111111</v>
      </c>
      <c r="C107" s="42">
        <v>1.1536912751677852</v>
      </c>
    </row>
    <row r="108" spans="1:3" x14ac:dyDescent="0.25">
      <c r="A108" s="44">
        <v>40664</v>
      </c>
      <c r="B108" s="42">
        <v>1.2479666666666667</v>
      </c>
      <c r="C108" s="42">
        <v>1.151826994780015</v>
      </c>
    </row>
    <row r="109" spans="1:3" x14ac:dyDescent="0.25">
      <c r="A109" s="44">
        <v>40695</v>
      </c>
      <c r="B109" s="42">
        <v>1.2490944444444443</v>
      </c>
      <c r="C109" s="42">
        <v>1.149813571961223</v>
      </c>
    </row>
    <row r="110" spans="1:3" x14ac:dyDescent="0.25">
      <c r="A110" s="44">
        <v>40725</v>
      </c>
      <c r="B110" s="42">
        <v>1.252861111111111</v>
      </c>
      <c r="C110" s="42">
        <v>1.1482475764354958</v>
      </c>
    </row>
    <row r="111" spans="1:3" x14ac:dyDescent="0.25">
      <c r="A111" s="44">
        <v>40756</v>
      </c>
      <c r="B111" s="42">
        <v>1.2570333333333332</v>
      </c>
      <c r="C111" s="42">
        <v>1.1445935868754662</v>
      </c>
    </row>
    <row r="112" spans="1:3" x14ac:dyDescent="0.25">
      <c r="A112" s="44">
        <v>40787</v>
      </c>
      <c r="B112" s="42">
        <v>1.260388888888889</v>
      </c>
      <c r="C112" s="42">
        <v>1.1376584638329605</v>
      </c>
    </row>
    <row r="113" spans="1:3" x14ac:dyDescent="0.25">
      <c r="A113" s="44">
        <v>40817</v>
      </c>
      <c r="B113" s="42">
        <v>1.2600222222222222</v>
      </c>
      <c r="C113" s="42">
        <v>1.1303504847129009</v>
      </c>
    </row>
    <row r="114" spans="1:3" x14ac:dyDescent="0.25">
      <c r="A114" s="44">
        <v>40848</v>
      </c>
      <c r="B114" s="42">
        <v>1.2611888888888889</v>
      </c>
      <c r="C114" s="42">
        <v>1.1224459358687549</v>
      </c>
    </row>
    <row r="115" spans="1:3" x14ac:dyDescent="0.25">
      <c r="A115" s="44">
        <v>40878</v>
      </c>
      <c r="B115" s="42">
        <v>1.2612944444444443</v>
      </c>
      <c r="C115" s="42">
        <v>1.1165548098434004</v>
      </c>
    </row>
    <row r="116" spans="1:3" x14ac:dyDescent="0.25">
      <c r="A116" s="44">
        <v>40909</v>
      </c>
      <c r="B116" s="42">
        <v>1.2639166666666666</v>
      </c>
      <c r="C116" s="42">
        <v>1.1134228187919464</v>
      </c>
    </row>
    <row r="117" spans="1:3" x14ac:dyDescent="0.25">
      <c r="A117" s="44">
        <v>40940</v>
      </c>
      <c r="B117" s="42">
        <v>1.2690722222222222</v>
      </c>
      <c r="C117" s="42">
        <v>1.1137956748695006</v>
      </c>
    </row>
    <row r="118" spans="1:3" x14ac:dyDescent="0.25">
      <c r="A118" s="44">
        <v>40969</v>
      </c>
      <c r="B118" s="42">
        <v>1.2727666666666668</v>
      </c>
      <c r="C118" s="42">
        <v>1.1202087994034302</v>
      </c>
    </row>
    <row r="119" spans="1:3" x14ac:dyDescent="0.25">
      <c r="A119" s="44">
        <v>41000</v>
      </c>
      <c r="B119" s="42">
        <v>1.2732055555555555</v>
      </c>
      <c r="C119" s="42">
        <v>1.1289336316181953</v>
      </c>
    </row>
    <row r="120" spans="1:3" x14ac:dyDescent="0.25">
      <c r="A120" s="44">
        <v>41030</v>
      </c>
      <c r="B120" s="42">
        <v>1.2695944444444445</v>
      </c>
      <c r="C120" s="42">
        <v>1.1400447427293066</v>
      </c>
    </row>
    <row r="121" spans="1:3" x14ac:dyDescent="0.25">
      <c r="A121" s="44">
        <v>41061</v>
      </c>
      <c r="B121" s="42">
        <v>1.2701</v>
      </c>
      <c r="C121" s="42">
        <v>1.1499627143922446</v>
      </c>
    </row>
    <row r="122" spans="1:3" x14ac:dyDescent="0.25">
      <c r="A122" s="44">
        <v>41091</v>
      </c>
      <c r="B122" s="42">
        <v>1.2706833333333334</v>
      </c>
      <c r="C122" s="42">
        <v>1.1547352721849367</v>
      </c>
    </row>
    <row r="123" spans="1:3" x14ac:dyDescent="0.25">
      <c r="A123" s="44" t="s">
        <v>92</v>
      </c>
      <c r="B123" s="42">
        <v>138.24949444444442</v>
      </c>
      <c r="C123" s="42">
        <v>159.50954511558533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workbookViewId="0"/>
  </sheetViews>
  <sheetFormatPr defaultRowHeight="15" x14ac:dyDescent="0.25"/>
  <cols>
    <col min="1" max="1" width="13.140625" bestFit="1" customWidth="1"/>
    <col min="2" max="2" width="26.7109375" bestFit="1" customWidth="1"/>
    <col min="3" max="3" width="21.85546875" bestFit="1" customWidth="1"/>
  </cols>
  <sheetData>
    <row r="1" spans="1:3" x14ac:dyDescent="0.25">
      <c r="A1" s="43" t="s">
        <v>91</v>
      </c>
      <c r="B1" t="s">
        <v>198</v>
      </c>
      <c r="C1" t="s">
        <v>244</v>
      </c>
    </row>
    <row r="2" spans="1:3" x14ac:dyDescent="0.25">
      <c r="A2" s="44">
        <v>37438</v>
      </c>
      <c r="B2" s="42">
        <v>1.73</v>
      </c>
      <c r="C2" s="42">
        <v>1.71</v>
      </c>
    </row>
    <row r="3" spans="1:3" x14ac:dyDescent="0.25">
      <c r="A3" s="44">
        <v>37469</v>
      </c>
      <c r="B3" s="42">
        <v>1.74</v>
      </c>
      <c r="C3" s="42">
        <v>1.65</v>
      </c>
    </row>
    <row r="4" spans="1:3" x14ac:dyDescent="0.25">
      <c r="A4" s="44">
        <v>37500</v>
      </c>
      <c r="B4" s="42">
        <v>1.75</v>
      </c>
      <c r="C4" s="42">
        <v>1.66</v>
      </c>
    </row>
    <row r="5" spans="1:3" x14ac:dyDescent="0.25">
      <c r="A5" s="44">
        <v>37530</v>
      </c>
      <c r="B5" s="42">
        <v>1.75</v>
      </c>
      <c r="C5" s="42">
        <v>1.61</v>
      </c>
    </row>
    <row r="6" spans="1:3" x14ac:dyDescent="0.25">
      <c r="A6" s="44">
        <v>37561</v>
      </c>
      <c r="B6" s="42">
        <v>1.34</v>
      </c>
      <c r="C6" s="42">
        <v>1.25</v>
      </c>
    </row>
    <row r="7" spans="1:3" x14ac:dyDescent="0.25">
      <c r="A7" s="44">
        <v>37591</v>
      </c>
      <c r="B7" s="42">
        <v>1.24</v>
      </c>
      <c r="C7" s="42">
        <v>1.21</v>
      </c>
    </row>
    <row r="8" spans="1:3" x14ac:dyDescent="0.25">
      <c r="A8" s="44">
        <v>37622</v>
      </c>
      <c r="B8" s="42">
        <v>1.24</v>
      </c>
      <c r="C8" s="42">
        <v>1.19</v>
      </c>
    </row>
    <row r="9" spans="1:3" x14ac:dyDescent="0.25">
      <c r="A9" s="44">
        <v>37653</v>
      </c>
      <c r="B9" s="42">
        <v>1.26</v>
      </c>
      <c r="C9" s="42">
        <v>1.19</v>
      </c>
    </row>
    <row r="10" spans="1:3" x14ac:dyDescent="0.25">
      <c r="A10" s="44">
        <v>37681</v>
      </c>
      <c r="B10" s="42">
        <v>1.25</v>
      </c>
      <c r="C10" s="42">
        <v>1.1499999999999999</v>
      </c>
    </row>
    <row r="11" spans="1:3" x14ac:dyDescent="0.25">
      <c r="A11" s="44">
        <v>37712</v>
      </c>
      <c r="B11" s="42">
        <v>1.26</v>
      </c>
      <c r="C11" s="42">
        <v>1.1499999999999999</v>
      </c>
    </row>
    <row r="12" spans="1:3" x14ac:dyDescent="0.25">
      <c r="A12" s="44">
        <v>37742</v>
      </c>
      <c r="B12" s="42">
        <v>1.26</v>
      </c>
      <c r="C12" s="42">
        <v>1.0900000000000001</v>
      </c>
    </row>
    <row r="13" spans="1:3" x14ac:dyDescent="0.25">
      <c r="A13" s="44">
        <v>37773</v>
      </c>
      <c r="B13" s="42">
        <v>1.22</v>
      </c>
      <c r="C13" s="42">
        <v>0.94</v>
      </c>
    </row>
    <row r="14" spans="1:3" x14ac:dyDescent="0.25">
      <c r="A14" s="44">
        <v>37803</v>
      </c>
      <c r="B14" s="42">
        <v>1.01</v>
      </c>
      <c r="C14" s="42">
        <v>0.92</v>
      </c>
    </row>
    <row r="15" spans="1:3" x14ac:dyDescent="0.25">
      <c r="A15" s="44">
        <v>37834</v>
      </c>
      <c r="B15" s="42">
        <v>1.03</v>
      </c>
      <c r="C15" s="42">
        <v>0.97</v>
      </c>
    </row>
    <row r="16" spans="1:3" x14ac:dyDescent="0.25">
      <c r="A16" s="44">
        <v>37865</v>
      </c>
      <c r="B16" s="42">
        <v>1.01</v>
      </c>
      <c r="C16" s="42">
        <v>0.96</v>
      </c>
    </row>
    <row r="17" spans="1:3" x14ac:dyDescent="0.25">
      <c r="A17" s="44">
        <v>37895</v>
      </c>
      <c r="B17" s="42">
        <v>1.01</v>
      </c>
      <c r="C17" s="42">
        <v>0.94</v>
      </c>
    </row>
    <row r="18" spans="1:3" x14ac:dyDescent="0.25">
      <c r="A18" s="44">
        <v>37926</v>
      </c>
      <c r="B18" s="42">
        <v>1</v>
      </c>
      <c r="C18" s="42">
        <v>0.95</v>
      </c>
    </row>
    <row r="19" spans="1:3" x14ac:dyDescent="0.25">
      <c r="A19" s="44">
        <v>37956</v>
      </c>
      <c r="B19" s="42">
        <v>0.98</v>
      </c>
      <c r="C19" s="42">
        <v>0.91</v>
      </c>
    </row>
    <row r="20" spans="1:3" x14ac:dyDescent="0.25">
      <c r="A20" s="44">
        <v>37987</v>
      </c>
      <c r="B20" s="42">
        <v>1</v>
      </c>
      <c r="C20" s="42">
        <v>0.9</v>
      </c>
    </row>
    <row r="21" spans="1:3" x14ac:dyDescent="0.25">
      <c r="A21" s="44">
        <v>38018</v>
      </c>
      <c r="B21" s="42">
        <v>1.01</v>
      </c>
      <c r="C21" s="42">
        <v>0.94</v>
      </c>
    </row>
    <row r="22" spans="1:3" x14ac:dyDescent="0.25">
      <c r="A22" s="44">
        <v>38047</v>
      </c>
      <c r="B22" s="42">
        <v>1</v>
      </c>
      <c r="C22" s="42">
        <v>0.95</v>
      </c>
    </row>
    <row r="23" spans="1:3" x14ac:dyDescent="0.25">
      <c r="A23" s="44">
        <v>38078</v>
      </c>
      <c r="B23" s="42">
        <v>1</v>
      </c>
      <c r="C23" s="42">
        <v>0.96</v>
      </c>
    </row>
    <row r="24" spans="1:3" x14ac:dyDescent="0.25">
      <c r="A24" s="44">
        <v>38108</v>
      </c>
      <c r="B24" s="42">
        <v>1</v>
      </c>
      <c r="C24" s="42">
        <v>1.04</v>
      </c>
    </row>
    <row r="25" spans="1:3" x14ac:dyDescent="0.25">
      <c r="A25" s="44">
        <v>38139</v>
      </c>
      <c r="B25" s="42">
        <v>1.03</v>
      </c>
      <c r="C25" s="42">
        <v>1.29</v>
      </c>
    </row>
    <row r="26" spans="1:3" x14ac:dyDescent="0.25">
      <c r="A26" s="44">
        <v>38169</v>
      </c>
      <c r="B26" s="42">
        <v>1.26</v>
      </c>
      <c r="C26" s="42">
        <v>1.36</v>
      </c>
    </row>
    <row r="27" spans="1:3" x14ac:dyDescent="0.25">
      <c r="A27" s="44">
        <v>38200</v>
      </c>
      <c r="B27" s="42">
        <v>1.43</v>
      </c>
      <c r="C27" s="42">
        <v>1.5</v>
      </c>
    </row>
    <row r="28" spans="1:3" x14ac:dyDescent="0.25">
      <c r="A28" s="44">
        <v>38231</v>
      </c>
      <c r="B28" s="42">
        <v>1.61</v>
      </c>
      <c r="C28" s="42">
        <v>1.68</v>
      </c>
    </row>
    <row r="29" spans="1:3" x14ac:dyDescent="0.25">
      <c r="A29" s="44">
        <v>38261</v>
      </c>
      <c r="B29" s="42">
        <v>1.76</v>
      </c>
      <c r="C29" s="42">
        <v>1.79</v>
      </c>
    </row>
    <row r="30" spans="1:3" x14ac:dyDescent="0.25">
      <c r="A30" s="44">
        <v>38292</v>
      </c>
      <c r="B30" s="42">
        <v>1.93</v>
      </c>
      <c r="C30" s="42">
        <v>2.11</v>
      </c>
    </row>
    <row r="31" spans="1:3" x14ac:dyDescent="0.25">
      <c r="A31" s="44">
        <v>38322</v>
      </c>
      <c r="B31" s="42">
        <v>2.16</v>
      </c>
      <c r="C31" s="42">
        <v>2.2200000000000002</v>
      </c>
    </row>
    <row r="32" spans="1:3" x14ac:dyDescent="0.25">
      <c r="A32" s="44">
        <v>38353</v>
      </c>
      <c r="B32" s="42">
        <v>2.2799999999999998</v>
      </c>
      <c r="C32" s="42">
        <v>2.37</v>
      </c>
    </row>
    <row r="33" spans="1:3" x14ac:dyDescent="0.25">
      <c r="A33" s="44">
        <v>38384</v>
      </c>
      <c r="B33" s="42">
        <v>2.5</v>
      </c>
      <c r="C33" s="42">
        <v>2.58</v>
      </c>
    </row>
    <row r="34" spans="1:3" x14ac:dyDescent="0.25">
      <c r="A34" s="44">
        <v>38412</v>
      </c>
      <c r="B34" s="42">
        <v>2.63</v>
      </c>
      <c r="C34" s="42">
        <v>2.8</v>
      </c>
    </row>
    <row r="35" spans="1:3" x14ac:dyDescent="0.25">
      <c r="A35" s="44">
        <v>38443</v>
      </c>
      <c r="B35" s="42">
        <v>2.79</v>
      </c>
      <c r="C35" s="42">
        <v>2.84</v>
      </c>
    </row>
    <row r="36" spans="1:3" x14ac:dyDescent="0.25">
      <c r="A36" s="44">
        <v>38473</v>
      </c>
      <c r="B36" s="42">
        <v>3</v>
      </c>
      <c r="C36" s="42">
        <v>2.9</v>
      </c>
    </row>
    <row r="37" spans="1:3" x14ac:dyDescent="0.25">
      <c r="A37" s="44">
        <v>38504</v>
      </c>
      <c r="B37" s="42">
        <v>3.04</v>
      </c>
      <c r="C37" s="42">
        <v>3.04</v>
      </c>
    </row>
    <row r="38" spans="1:3" x14ac:dyDescent="0.25">
      <c r="A38" s="44">
        <v>38534</v>
      </c>
      <c r="B38" s="42">
        <v>3.26</v>
      </c>
      <c r="C38" s="42">
        <v>3.29</v>
      </c>
    </row>
    <row r="39" spans="1:3" x14ac:dyDescent="0.25">
      <c r="A39" s="44">
        <v>38565</v>
      </c>
      <c r="B39" s="42">
        <v>3.5</v>
      </c>
      <c r="C39" s="42">
        <v>3.52</v>
      </c>
    </row>
    <row r="40" spans="1:3" x14ac:dyDescent="0.25">
      <c r="A40" s="44">
        <v>38596</v>
      </c>
      <c r="B40" s="42">
        <v>3.62</v>
      </c>
      <c r="C40" s="42">
        <v>3.49</v>
      </c>
    </row>
    <row r="41" spans="1:3" x14ac:dyDescent="0.25">
      <c r="A41" s="44">
        <v>38626</v>
      </c>
      <c r="B41" s="42">
        <v>3.78</v>
      </c>
      <c r="C41" s="42">
        <v>3.79</v>
      </c>
    </row>
    <row r="42" spans="1:3" x14ac:dyDescent="0.25">
      <c r="A42" s="44">
        <v>38657</v>
      </c>
      <c r="B42" s="42">
        <v>4</v>
      </c>
      <c r="C42" s="42">
        <v>3.97</v>
      </c>
    </row>
    <row r="43" spans="1:3" x14ac:dyDescent="0.25">
      <c r="A43" s="44">
        <v>38687</v>
      </c>
      <c r="B43" s="42">
        <v>4.16</v>
      </c>
      <c r="C43" s="42">
        <v>3.97</v>
      </c>
    </row>
    <row r="44" spans="1:3" x14ac:dyDescent="0.25">
      <c r="A44" s="44">
        <v>38718</v>
      </c>
      <c r="B44" s="42">
        <v>4.29</v>
      </c>
      <c r="C44" s="42">
        <v>4.34</v>
      </c>
    </row>
    <row r="45" spans="1:3" x14ac:dyDescent="0.25">
      <c r="A45" s="44">
        <v>38749</v>
      </c>
      <c r="B45" s="42">
        <v>4.49</v>
      </c>
      <c r="C45" s="42">
        <v>4.54</v>
      </c>
    </row>
    <row r="46" spans="1:3" x14ac:dyDescent="0.25">
      <c r="A46" s="44">
        <v>38777</v>
      </c>
      <c r="B46" s="42">
        <v>4.59</v>
      </c>
      <c r="C46" s="42">
        <v>4.63</v>
      </c>
    </row>
    <row r="47" spans="1:3" x14ac:dyDescent="0.25">
      <c r="A47" s="44">
        <v>38808</v>
      </c>
      <c r="B47" s="42">
        <v>4.79</v>
      </c>
      <c r="C47" s="42">
        <v>4.72</v>
      </c>
    </row>
    <row r="48" spans="1:3" x14ac:dyDescent="0.25">
      <c r="A48" s="44">
        <v>38838</v>
      </c>
      <c r="B48" s="42">
        <v>4.9400000000000004</v>
      </c>
      <c r="C48" s="42">
        <v>4.84</v>
      </c>
    </row>
    <row r="49" spans="1:3" x14ac:dyDescent="0.25">
      <c r="A49" s="44">
        <v>38869</v>
      </c>
      <c r="B49" s="42">
        <v>4.99</v>
      </c>
      <c r="C49" s="42">
        <v>4.92</v>
      </c>
    </row>
    <row r="50" spans="1:3" x14ac:dyDescent="0.25">
      <c r="A50" s="44">
        <v>38899</v>
      </c>
      <c r="B50" s="42">
        <v>5.24</v>
      </c>
      <c r="C50" s="42">
        <v>5.08</v>
      </c>
    </row>
    <row r="51" spans="1:3" x14ac:dyDescent="0.25">
      <c r="A51" s="44">
        <v>38930</v>
      </c>
      <c r="B51" s="42">
        <v>5.25</v>
      </c>
      <c r="C51" s="42">
        <v>5.09</v>
      </c>
    </row>
    <row r="52" spans="1:3" x14ac:dyDescent="0.25">
      <c r="A52" s="44">
        <v>38961</v>
      </c>
      <c r="B52" s="42">
        <v>5.25</v>
      </c>
      <c r="C52" s="42">
        <v>4.93</v>
      </c>
    </row>
    <row r="53" spans="1:3" x14ac:dyDescent="0.25">
      <c r="A53" s="44">
        <v>38991</v>
      </c>
      <c r="B53" s="42">
        <v>5.25</v>
      </c>
      <c r="C53" s="42">
        <v>5.05</v>
      </c>
    </row>
    <row r="54" spans="1:3" x14ac:dyDescent="0.25">
      <c r="A54" s="44">
        <v>39022</v>
      </c>
      <c r="B54" s="42">
        <v>5.25</v>
      </c>
      <c r="C54" s="42">
        <v>5.07</v>
      </c>
    </row>
    <row r="55" spans="1:3" x14ac:dyDescent="0.25">
      <c r="A55" s="44">
        <v>39052</v>
      </c>
      <c r="B55" s="42">
        <v>5.24</v>
      </c>
      <c r="C55" s="42">
        <v>4.97</v>
      </c>
    </row>
    <row r="56" spans="1:3" x14ac:dyDescent="0.25">
      <c r="A56" s="44">
        <v>39083</v>
      </c>
      <c r="B56" s="42">
        <v>5.25</v>
      </c>
      <c r="C56" s="42">
        <v>5.1100000000000003</v>
      </c>
    </row>
    <row r="57" spans="1:3" x14ac:dyDescent="0.25">
      <c r="A57" s="44">
        <v>39114</v>
      </c>
      <c r="B57" s="42">
        <v>5.26</v>
      </c>
      <c r="C57" s="42">
        <v>5.16</v>
      </c>
    </row>
    <row r="58" spans="1:3" x14ac:dyDescent="0.25">
      <c r="A58" s="44">
        <v>39142</v>
      </c>
      <c r="B58" s="42">
        <v>5.26</v>
      </c>
      <c r="C58" s="42">
        <v>5.08</v>
      </c>
    </row>
    <row r="59" spans="1:3" x14ac:dyDescent="0.25">
      <c r="A59" s="44">
        <v>39173</v>
      </c>
      <c r="B59" s="42">
        <v>5.25</v>
      </c>
      <c r="C59" s="42">
        <v>5.01</v>
      </c>
    </row>
    <row r="60" spans="1:3" x14ac:dyDescent="0.25">
      <c r="A60" s="44">
        <v>39203</v>
      </c>
      <c r="B60" s="42">
        <v>5.25</v>
      </c>
      <c r="C60" s="42">
        <v>4.87</v>
      </c>
    </row>
    <row r="61" spans="1:3" x14ac:dyDescent="0.25">
      <c r="A61" s="44">
        <v>39234</v>
      </c>
      <c r="B61" s="42">
        <v>5.25</v>
      </c>
      <c r="C61" s="42">
        <v>4.74</v>
      </c>
    </row>
    <row r="62" spans="1:3" x14ac:dyDescent="0.25">
      <c r="A62" s="44">
        <v>39264</v>
      </c>
      <c r="B62" s="42">
        <v>5.26</v>
      </c>
      <c r="C62" s="42">
        <v>4.96</v>
      </c>
    </row>
    <row r="63" spans="1:3" x14ac:dyDescent="0.25">
      <c r="A63" s="44">
        <v>39295</v>
      </c>
      <c r="B63" s="42">
        <v>5.0199999999999996</v>
      </c>
      <c r="C63" s="42">
        <v>4.32</v>
      </c>
    </row>
    <row r="64" spans="1:3" x14ac:dyDescent="0.25">
      <c r="A64" s="44">
        <v>39326</v>
      </c>
      <c r="B64" s="42">
        <v>4.9400000000000004</v>
      </c>
      <c r="C64" s="42">
        <v>3.99</v>
      </c>
    </row>
    <row r="65" spans="1:3" x14ac:dyDescent="0.25">
      <c r="A65" s="44">
        <v>39356</v>
      </c>
      <c r="B65" s="42">
        <v>4.76</v>
      </c>
      <c r="C65" s="42">
        <v>4</v>
      </c>
    </row>
    <row r="66" spans="1:3" x14ac:dyDescent="0.25">
      <c r="A66" s="44">
        <v>39387</v>
      </c>
      <c r="B66" s="42">
        <v>4.49</v>
      </c>
      <c r="C66" s="42">
        <v>3.35</v>
      </c>
    </row>
    <row r="67" spans="1:3" x14ac:dyDescent="0.25">
      <c r="A67" s="44">
        <v>39417</v>
      </c>
      <c r="B67" s="42">
        <v>4.24</v>
      </c>
      <c r="C67" s="42">
        <v>3.07</v>
      </c>
    </row>
    <row r="68" spans="1:3" x14ac:dyDescent="0.25">
      <c r="A68" s="44">
        <v>39448</v>
      </c>
      <c r="B68" s="42">
        <v>3.94</v>
      </c>
      <c r="C68" s="42">
        <v>2.82</v>
      </c>
    </row>
    <row r="69" spans="1:3" x14ac:dyDescent="0.25">
      <c r="A69" s="44">
        <v>39479</v>
      </c>
      <c r="B69" s="42">
        <v>2.98</v>
      </c>
      <c r="C69" s="42">
        <v>2.17</v>
      </c>
    </row>
    <row r="70" spans="1:3" x14ac:dyDescent="0.25">
      <c r="A70" s="44">
        <v>39508</v>
      </c>
      <c r="B70" s="42">
        <v>2.61</v>
      </c>
      <c r="C70" s="42">
        <v>1.28</v>
      </c>
    </row>
    <row r="71" spans="1:3" x14ac:dyDescent="0.25">
      <c r="A71" s="44">
        <v>39539</v>
      </c>
      <c r="B71" s="42">
        <v>2.2799999999999998</v>
      </c>
      <c r="C71" s="42">
        <v>1.31</v>
      </c>
    </row>
    <row r="72" spans="1:3" x14ac:dyDescent="0.25">
      <c r="A72" s="44">
        <v>39569</v>
      </c>
      <c r="B72" s="42">
        <v>1.98</v>
      </c>
      <c r="C72" s="42">
        <v>1.76</v>
      </c>
    </row>
    <row r="73" spans="1:3" x14ac:dyDescent="0.25">
      <c r="A73" s="44">
        <v>39600</v>
      </c>
      <c r="B73" s="42">
        <v>2</v>
      </c>
      <c r="C73" s="42">
        <v>1.89</v>
      </c>
    </row>
    <row r="74" spans="1:3" x14ac:dyDescent="0.25">
      <c r="A74" s="44">
        <v>39630</v>
      </c>
      <c r="B74" s="42">
        <v>2.0099999999999998</v>
      </c>
      <c r="C74" s="42">
        <v>1.66</v>
      </c>
    </row>
    <row r="75" spans="1:3" x14ac:dyDescent="0.25">
      <c r="A75" s="44">
        <v>39661</v>
      </c>
      <c r="B75" s="42">
        <v>2</v>
      </c>
      <c r="C75" s="42">
        <v>1.75</v>
      </c>
    </row>
    <row r="76" spans="1:3" x14ac:dyDescent="0.25">
      <c r="A76" s="44">
        <v>39692</v>
      </c>
      <c r="B76" s="42">
        <v>1.81</v>
      </c>
      <c r="C76" s="42">
        <v>1.1499999999999999</v>
      </c>
    </row>
    <row r="77" spans="1:3" x14ac:dyDescent="0.25">
      <c r="A77" s="44">
        <v>39722</v>
      </c>
      <c r="B77" s="42">
        <v>0.97</v>
      </c>
      <c r="C77" s="42">
        <v>0.69</v>
      </c>
    </row>
    <row r="78" spans="1:3" x14ac:dyDescent="0.25">
      <c r="A78" s="44">
        <v>39753</v>
      </c>
      <c r="B78" s="42">
        <v>0.39</v>
      </c>
      <c r="C78" s="42">
        <v>0.19</v>
      </c>
    </row>
    <row r="79" spans="1:3" x14ac:dyDescent="0.25">
      <c r="A79" s="44">
        <v>39783</v>
      </c>
      <c r="B79" s="42">
        <v>0.16</v>
      </c>
      <c r="C79" s="42">
        <v>0.03</v>
      </c>
    </row>
    <row r="80" spans="1:3" x14ac:dyDescent="0.25">
      <c r="A80" s="44">
        <v>39814</v>
      </c>
      <c r="B80" s="42">
        <v>0.15</v>
      </c>
      <c r="C80" s="42">
        <v>0.13</v>
      </c>
    </row>
    <row r="81" spans="1:3" x14ac:dyDescent="0.25">
      <c r="A81" s="44">
        <v>39845</v>
      </c>
      <c r="B81" s="42">
        <v>0.22</v>
      </c>
      <c r="C81" s="42">
        <v>0.3</v>
      </c>
    </row>
    <row r="82" spans="1:3" x14ac:dyDescent="0.25">
      <c r="A82" s="44">
        <v>39873</v>
      </c>
      <c r="B82" s="42">
        <v>0.18</v>
      </c>
      <c r="C82" s="42">
        <v>0.22</v>
      </c>
    </row>
    <row r="83" spans="1:3" x14ac:dyDescent="0.25">
      <c r="A83" s="44">
        <v>39904</v>
      </c>
      <c r="B83" s="42">
        <v>0.15</v>
      </c>
      <c r="C83" s="42">
        <v>0.16</v>
      </c>
    </row>
    <row r="84" spans="1:3" x14ac:dyDescent="0.25">
      <c r="A84" s="44">
        <v>39934</v>
      </c>
      <c r="B84" s="42">
        <v>0.18</v>
      </c>
      <c r="C84" s="42">
        <v>0.18</v>
      </c>
    </row>
    <row r="85" spans="1:3" x14ac:dyDescent="0.25">
      <c r="A85" s="44">
        <v>39965</v>
      </c>
      <c r="B85" s="42">
        <v>0.21</v>
      </c>
      <c r="C85" s="42">
        <v>0.18</v>
      </c>
    </row>
    <row r="86" spans="1:3" x14ac:dyDescent="0.25">
      <c r="A86" s="44">
        <v>39995</v>
      </c>
      <c r="B86" s="42">
        <v>0.16</v>
      </c>
      <c r="C86" s="42">
        <v>0.18</v>
      </c>
    </row>
    <row r="87" spans="1:3" x14ac:dyDescent="0.25">
      <c r="A87" s="44">
        <v>40026</v>
      </c>
      <c r="B87" s="42">
        <v>0.16</v>
      </c>
      <c r="C87" s="42">
        <v>0.17</v>
      </c>
    </row>
    <row r="88" spans="1:3" x14ac:dyDescent="0.25">
      <c r="A88" s="44">
        <v>40057</v>
      </c>
      <c r="B88" s="42">
        <v>0.15</v>
      </c>
      <c r="C88" s="42">
        <v>0.12</v>
      </c>
    </row>
    <row r="89" spans="1:3" x14ac:dyDescent="0.25">
      <c r="A89" s="44">
        <v>40087</v>
      </c>
      <c r="B89" s="42">
        <v>0.12</v>
      </c>
      <c r="C89" s="42">
        <v>7.0000000000000007E-2</v>
      </c>
    </row>
    <row r="90" spans="1:3" x14ac:dyDescent="0.25">
      <c r="A90" s="44">
        <v>40118</v>
      </c>
      <c r="B90" s="42">
        <v>0.12</v>
      </c>
      <c r="C90" s="42">
        <v>0.05</v>
      </c>
    </row>
    <row r="91" spans="1:3" x14ac:dyDescent="0.25">
      <c r="A91" s="44">
        <v>40148</v>
      </c>
      <c r="B91" s="42">
        <v>0.12</v>
      </c>
      <c r="C91" s="42">
        <v>0.05</v>
      </c>
    </row>
    <row r="92" spans="1:3" x14ac:dyDescent="0.25">
      <c r="A92" s="44">
        <v>40179</v>
      </c>
      <c r="B92" s="42">
        <v>0.11</v>
      </c>
      <c r="C92" s="42">
        <v>0.06</v>
      </c>
    </row>
    <row r="93" spans="1:3" x14ac:dyDescent="0.25">
      <c r="A93" s="44">
        <v>40210</v>
      </c>
      <c r="B93" s="42">
        <v>0.13</v>
      </c>
      <c r="C93" s="42">
        <v>0.11</v>
      </c>
    </row>
    <row r="94" spans="1:3" x14ac:dyDescent="0.25">
      <c r="A94" s="44">
        <v>40238</v>
      </c>
      <c r="B94" s="42">
        <v>0.16</v>
      </c>
      <c r="C94" s="42">
        <v>0.15</v>
      </c>
    </row>
    <row r="95" spans="1:3" x14ac:dyDescent="0.25">
      <c r="A95" s="44">
        <v>40269</v>
      </c>
      <c r="B95" s="42">
        <v>0.2</v>
      </c>
      <c r="C95" s="42">
        <v>0.16</v>
      </c>
    </row>
    <row r="96" spans="1:3" x14ac:dyDescent="0.25">
      <c r="A96" s="44">
        <v>40299</v>
      </c>
      <c r="B96" s="42">
        <v>0.2</v>
      </c>
      <c r="C96" s="42">
        <v>0.16</v>
      </c>
    </row>
    <row r="97" spans="1:3" x14ac:dyDescent="0.25">
      <c r="A97" s="44">
        <v>40330</v>
      </c>
      <c r="B97" s="42">
        <v>0.18</v>
      </c>
      <c r="C97" s="42">
        <v>0.12</v>
      </c>
    </row>
    <row r="98" spans="1:3" x14ac:dyDescent="0.25">
      <c r="A98" s="44">
        <v>40360</v>
      </c>
      <c r="B98" s="42">
        <v>0.18</v>
      </c>
      <c r="C98" s="42">
        <v>0.16</v>
      </c>
    </row>
    <row r="99" spans="1:3" x14ac:dyDescent="0.25">
      <c r="A99" s="44">
        <v>40391</v>
      </c>
      <c r="B99" s="42">
        <v>0.19</v>
      </c>
      <c r="C99" s="42">
        <v>0.16</v>
      </c>
    </row>
    <row r="100" spans="1:3" x14ac:dyDescent="0.25">
      <c r="A100" s="44">
        <v>40422</v>
      </c>
      <c r="B100" s="42">
        <v>0.19</v>
      </c>
      <c r="C100" s="42">
        <v>0.15</v>
      </c>
    </row>
    <row r="101" spans="1:3" x14ac:dyDescent="0.25">
      <c r="A101" s="44">
        <v>40452</v>
      </c>
      <c r="B101" s="42">
        <v>0.19</v>
      </c>
      <c r="C101" s="42">
        <v>0.13</v>
      </c>
    </row>
    <row r="102" spans="1:3" x14ac:dyDescent="0.25">
      <c r="A102" s="44">
        <v>40483</v>
      </c>
      <c r="B102" s="42">
        <v>0.19</v>
      </c>
      <c r="C102" s="42">
        <v>0.14000000000000001</v>
      </c>
    </row>
    <row r="103" spans="1:3" x14ac:dyDescent="0.25">
      <c r="A103" s="44">
        <v>40513</v>
      </c>
      <c r="B103" s="42">
        <v>0.18</v>
      </c>
      <c r="C103" s="42">
        <v>0.14000000000000001</v>
      </c>
    </row>
    <row r="104" spans="1:3" x14ac:dyDescent="0.25">
      <c r="A104" s="44">
        <v>40544</v>
      </c>
      <c r="B104" s="42">
        <v>0.17</v>
      </c>
      <c r="C104" s="42">
        <v>0.15</v>
      </c>
    </row>
    <row r="105" spans="1:3" x14ac:dyDescent="0.25">
      <c r="A105" s="44">
        <v>40575</v>
      </c>
      <c r="B105" s="42">
        <v>0.16</v>
      </c>
      <c r="C105" s="42">
        <v>0.13</v>
      </c>
    </row>
    <row r="106" spans="1:3" x14ac:dyDescent="0.25">
      <c r="A106" s="44">
        <v>40603</v>
      </c>
      <c r="B106" s="42">
        <v>0.14000000000000001</v>
      </c>
      <c r="C106" s="42">
        <v>0.1</v>
      </c>
    </row>
    <row r="107" spans="1:3" x14ac:dyDescent="0.25">
      <c r="A107" s="44">
        <v>40634</v>
      </c>
      <c r="B107" s="42">
        <v>0.1</v>
      </c>
      <c r="C107" s="42">
        <v>0.06</v>
      </c>
    </row>
    <row r="108" spans="1:3" x14ac:dyDescent="0.25">
      <c r="A108" s="44">
        <v>40664</v>
      </c>
      <c r="B108" s="42">
        <v>0.09</v>
      </c>
      <c r="C108" s="42">
        <v>0.04</v>
      </c>
    </row>
    <row r="109" spans="1:3" x14ac:dyDescent="0.25">
      <c r="A109" s="44">
        <v>40695</v>
      </c>
      <c r="B109" s="42">
        <v>0.09</v>
      </c>
      <c r="C109" s="42">
        <v>0.04</v>
      </c>
    </row>
    <row r="110" spans="1:3" x14ac:dyDescent="0.25">
      <c r="A110" s="44">
        <v>40725</v>
      </c>
      <c r="B110" s="42">
        <v>7.0000000000000007E-2</v>
      </c>
      <c r="C110" s="42">
        <v>0.04</v>
      </c>
    </row>
    <row r="111" spans="1:3" x14ac:dyDescent="0.25">
      <c r="A111" s="44">
        <v>40756</v>
      </c>
      <c r="B111" s="42">
        <v>0.1</v>
      </c>
      <c r="C111" s="42">
        <v>0.02</v>
      </c>
    </row>
    <row r="112" spans="1:3" x14ac:dyDescent="0.25">
      <c r="A112" s="44">
        <v>40787</v>
      </c>
      <c r="B112" s="42">
        <v>0.08</v>
      </c>
      <c r="C112" s="42">
        <v>0.01</v>
      </c>
    </row>
    <row r="113" spans="1:3" x14ac:dyDescent="0.25">
      <c r="A113" s="44">
        <v>40817</v>
      </c>
      <c r="B113" s="42">
        <v>7.0000000000000007E-2</v>
      </c>
      <c r="C113" s="42">
        <v>0.02</v>
      </c>
    </row>
    <row r="114" spans="1:3" x14ac:dyDescent="0.25">
      <c r="A114" s="44">
        <v>40848</v>
      </c>
      <c r="B114" s="42">
        <v>0.08</v>
      </c>
      <c r="C114" s="42">
        <v>0.01</v>
      </c>
    </row>
    <row r="115" spans="1:3" x14ac:dyDescent="0.25">
      <c r="A115" s="44">
        <v>40878</v>
      </c>
      <c r="B115" s="42">
        <v>7.0000000000000007E-2</v>
      </c>
      <c r="C115" s="42">
        <v>0.01</v>
      </c>
    </row>
    <row r="116" spans="1:3" x14ac:dyDescent="0.25">
      <c r="A116" s="44">
        <v>40909</v>
      </c>
      <c r="B116" s="42">
        <v>0.08</v>
      </c>
      <c r="C116" s="42">
        <v>0.03</v>
      </c>
    </row>
    <row r="117" spans="1:3" x14ac:dyDescent="0.25">
      <c r="A117" s="44">
        <v>40940</v>
      </c>
      <c r="B117" s="42">
        <v>0.1</v>
      </c>
      <c r="C117" s="42">
        <v>0.09</v>
      </c>
    </row>
    <row r="118" spans="1:3" x14ac:dyDescent="0.25">
      <c r="A118" s="44">
        <v>40969</v>
      </c>
      <c r="B118" s="42">
        <v>0.13</v>
      </c>
      <c r="C118" s="42">
        <v>0.08</v>
      </c>
    </row>
    <row r="119" spans="1:3" x14ac:dyDescent="0.25">
      <c r="A119" s="44">
        <v>41000</v>
      </c>
      <c r="B119" s="42">
        <v>0.14000000000000001</v>
      </c>
      <c r="C119" s="42">
        <v>0.08</v>
      </c>
    </row>
    <row r="120" spans="1:3" x14ac:dyDescent="0.25">
      <c r="A120" s="44">
        <v>41030</v>
      </c>
      <c r="B120" s="42">
        <v>0.16</v>
      </c>
      <c r="C120" s="42">
        <v>0.09</v>
      </c>
    </row>
    <row r="121" spans="1:3" x14ac:dyDescent="0.25">
      <c r="A121" s="44">
        <v>41061</v>
      </c>
      <c r="B121" s="42">
        <v>0.16</v>
      </c>
      <c r="C121" s="42">
        <v>0.09</v>
      </c>
    </row>
    <row r="122" spans="1:3" x14ac:dyDescent="0.25">
      <c r="A122" s="44">
        <v>41091</v>
      </c>
      <c r="B122" s="42">
        <v>0.16</v>
      </c>
      <c r="C122" s="42">
        <v>0.1</v>
      </c>
    </row>
    <row r="123" spans="1:3" x14ac:dyDescent="0.25">
      <c r="A123" s="44" t="s">
        <v>92</v>
      </c>
      <c r="B123" s="42">
        <v>226.92999999999998</v>
      </c>
      <c r="C123" s="42">
        <v>209.93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123"/>
  <sheetViews>
    <sheetView topLeftCell="A2" workbookViewId="0">
      <selection activeCell="A2" sqref="A2:E123"/>
    </sheetView>
  </sheetViews>
  <sheetFormatPr defaultRowHeight="15" x14ac:dyDescent="0.25"/>
  <cols>
    <col min="1" max="1" width="9.7109375" style="1" bestFit="1" customWidth="1"/>
    <col min="2" max="2" width="14" style="19" customWidth="1"/>
    <col min="3" max="3" width="13.7109375" style="21" customWidth="1"/>
    <col min="4" max="4" width="18.28515625" style="21" customWidth="1"/>
    <col min="5" max="5" width="9.140625" style="21"/>
  </cols>
  <sheetData>
    <row r="2" spans="1:5" x14ac:dyDescent="0.25">
      <c r="A2" s="1" t="s">
        <v>9</v>
      </c>
      <c r="B2" s="19" t="s">
        <v>194</v>
      </c>
      <c r="C2" s="21" t="s">
        <v>195</v>
      </c>
      <c r="D2" s="21" t="s">
        <v>202</v>
      </c>
      <c r="E2" s="21" t="s">
        <v>203</v>
      </c>
    </row>
    <row r="3" spans="1:5" x14ac:dyDescent="0.25">
      <c r="A3" s="1">
        <v>37438</v>
      </c>
      <c r="B3" s="19">
        <v>1</v>
      </c>
      <c r="C3" s="21">
        <v>1</v>
      </c>
      <c r="D3" s="21">
        <v>1.73</v>
      </c>
      <c r="E3" s="21">
        <v>1.71</v>
      </c>
    </row>
    <row r="4" spans="1:5" x14ac:dyDescent="0.25">
      <c r="A4" s="1">
        <v>37469</v>
      </c>
      <c r="B4" s="19">
        <v>1.0027777777777778</v>
      </c>
      <c r="C4" s="21">
        <v>1.0138702460850113</v>
      </c>
      <c r="D4" s="21">
        <v>1.74</v>
      </c>
      <c r="E4" s="21">
        <v>1.65</v>
      </c>
    </row>
    <row r="5" spans="1:5" x14ac:dyDescent="0.25">
      <c r="A5" s="1">
        <v>37500</v>
      </c>
      <c r="B5" s="19">
        <v>1.0044444444444445</v>
      </c>
      <c r="C5" s="21">
        <v>1.0261744966442954</v>
      </c>
      <c r="D5" s="21">
        <v>1.75</v>
      </c>
      <c r="E5" s="21">
        <v>1.66</v>
      </c>
    </row>
    <row r="6" spans="1:5" x14ac:dyDescent="0.25">
      <c r="A6" s="1">
        <v>37530</v>
      </c>
      <c r="B6" s="19">
        <v>1.0066666666666666</v>
      </c>
      <c r="C6" s="21">
        <v>1.0392990305741985</v>
      </c>
      <c r="D6" s="21">
        <v>1.75</v>
      </c>
      <c r="E6" s="21">
        <v>1.61</v>
      </c>
    </row>
    <row r="7" spans="1:5" x14ac:dyDescent="0.25">
      <c r="A7" s="1">
        <v>37561</v>
      </c>
      <c r="B7" s="19">
        <v>1.0083333333333333</v>
      </c>
      <c r="C7" s="21">
        <v>1.0515287099179715</v>
      </c>
      <c r="D7" s="21">
        <v>1.34</v>
      </c>
      <c r="E7" s="21">
        <v>1.25</v>
      </c>
    </row>
    <row r="8" spans="1:5" x14ac:dyDescent="0.25">
      <c r="A8" s="1">
        <v>37591</v>
      </c>
      <c r="B8" s="19">
        <v>1.01</v>
      </c>
      <c r="C8" s="21">
        <v>1.0630872483221476</v>
      </c>
      <c r="D8" s="21">
        <v>1.24</v>
      </c>
      <c r="E8" s="21">
        <v>1.21</v>
      </c>
    </row>
    <row r="9" spans="1:5" x14ac:dyDescent="0.25">
      <c r="A9" s="1">
        <v>37622</v>
      </c>
      <c r="B9" s="19">
        <v>1.0144444444444445</v>
      </c>
      <c r="C9" s="21">
        <v>1.0727815063385535</v>
      </c>
      <c r="D9" s="21">
        <v>1.24</v>
      </c>
      <c r="E9" s="21">
        <v>1.19</v>
      </c>
    </row>
    <row r="10" spans="1:5" x14ac:dyDescent="0.25">
      <c r="A10" s="1">
        <v>37653</v>
      </c>
      <c r="B10" s="19">
        <v>1.02</v>
      </c>
      <c r="C10" s="21">
        <v>1.0815809097688291</v>
      </c>
      <c r="D10" s="21">
        <v>1.26</v>
      </c>
      <c r="E10" s="21">
        <v>1.19</v>
      </c>
    </row>
    <row r="11" spans="1:5" x14ac:dyDescent="0.25">
      <c r="A11" s="1">
        <v>37681</v>
      </c>
      <c r="B11" s="19">
        <v>1.0216666666666667</v>
      </c>
      <c r="C11" s="21">
        <v>1.0897837434750186</v>
      </c>
      <c r="D11" s="21">
        <v>1.25</v>
      </c>
      <c r="E11" s="21">
        <v>1.1499999999999999</v>
      </c>
    </row>
    <row r="12" spans="1:5" x14ac:dyDescent="0.25">
      <c r="A12" s="1">
        <v>37712</v>
      </c>
      <c r="B12" s="19">
        <v>1.0177777777777777</v>
      </c>
      <c r="C12" s="21">
        <v>1.0972408650260999</v>
      </c>
      <c r="D12" s="21">
        <v>1.26</v>
      </c>
      <c r="E12" s="21">
        <v>1.1499999999999999</v>
      </c>
    </row>
    <row r="13" spans="1:5" x14ac:dyDescent="0.25">
      <c r="A13" s="1">
        <v>37742</v>
      </c>
      <c r="B13" s="19">
        <v>1.0161111111111112</v>
      </c>
      <c r="C13" s="21">
        <v>1.1050708426547353</v>
      </c>
      <c r="D13" s="21">
        <v>1.26</v>
      </c>
      <c r="E13" s="21">
        <v>1.0900000000000001</v>
      </c>
    </row>
    <row r="14" spans="1:5" x14ac:dyDescent="0.25">
      <c r="A14" s="1">
        <v>37773</v>
      </c>
      <c r="B14" s="19">
        <v>1.0172222222222222</v>
      </c>
      <c r="C14" s="21">
        <v>1.1120805369127518</v>
      </c>
      <c r="D14" s="21">
        <v>1.22</v>
      </c>
      <c r="E14" s="21">
        <v>0.94</v>
      </c>
    </row>
    <row r="15" spans="1:5" x14ac:dyDescent="0.25">
      <c r="A15" s="1">
        <v>37803</v>
      </c>
      <c r="B15" s="19">
        <v>1.0205555555555554</v>
      </c>
      <c r="C15" s="21">
        <v>1.1234153616703952</v>
      </c>
      <c r="D15" s="21">
        <v>1.01</v>
      </c>
      <c r="E15" s="21">
        <v>0.92</v>
      </c>
    </row>
    <row r="16" spans="1:5" x14ac:dyDescent="0.25">
      <c r="A16" s="1">
        <v>37834</v>
      </c>
      <c r="B16" s="19">
        <v>1.0249999999999999</v>
      </c>
      <c r="C16" s="21">
        <v>1.1367636092468307</v>
      </c>
      <c r="D16" s="21">
        <v>1.03</v>
      </c>
      <c r="E16" s="21">
        <v>0.97</v>
      </c>
    </row>
    <row r="17" spans="1:5" x14ac:dyDescent="0.25">
      <c r="A17" s="1">
        <v>37865</v>
      </c>
      <c r="B17" s="19">
        <v>1.0283333333333333</v>
      </c>
      <c r="C17" s="21">
        <v>1.1533184190902313</v>
      </c>
      <c r="D17" s="21">
        <v>1.01</v>
      </c>
      <c r="E17" s="21">
        <v>0.96</v>
      </c>
    </row>
    <row r="18" spans="1:5" x14ac:dyDescent="0.25">
      <c r="A18" s="1">
        <v>37895</v>
      </c>
      <c r="B18" s="19">
        <v>1.0272222222222223</v>
      </c>
      <c r="C18" s="21">
        <v>1.169351230425056</v>
      </c>
      <c r="D18" s="21">
        <v>1.01</v>
      </c>
      <c r="E18" s="21">
        <v>0.94</v>
      </c>
    </row>
    <row r="19" spans="1:5" x14ac:dyDescent="0.25">
      <c r="A19" s="1">
        <v>37926</v>
      </c>
      <c r="B19" s="19">
        <v>1.0277777777777777</v>
      </c>
      <c r="C19" s="21">
        <v>1.1869500372856077</v>
      </c>
      <c r="D19" s="21">
        <v>1</v>
      </c>
      <c r="E19" s="21">
        <v>0.95</v>
      </c>
    </row>
    <row r="20" spans="1:5" x14ac:dyDescent="0.25">
      <c r="A20" s="1">
        <v>37956</v>
      </c>
      <c r="B20" s="19">
        <v>1.0305555555555554</v>
      </c>
      <c r="C20" s="21">
        <v>1.2053691275167784</v>
      </c>
      <c r="D20" s="21">
        <v>0.98</v>
      </c>
      <c r="E20" s="21">
        <v>0.91</v>
      </c>
    </row>
    <row r="21" spans="1:5" x14ac:dyDescent="0.25">
      <c r="A21" s="1">
        <v>37987</v>
      </c>
      <c r="B21" s="19">
        <v>1.0350000000000001</v>
      </c>
      <c r="C21" s="21">
        <v>1.2230425055928411</v>
      </c>
      <c r="D21" s="21">
        <v>1</v>
      </c>
      <c r="E21" s="21">
        <v>0.9</v>
      </c>
    </row>
    <row r="22" spans="1:5" x14ac:dyDescent="0.25">
      <c r="A22" s="1">
        <v>38018</v>
      </c>
      <c r="B22" s="19">
        <v>1.0372222222222223</v>
      </c>
      <c r="C22" s="21">
        <v>1.241014168530947</v>
      </c>
      <c r="D22" s="21">
        <v>1.01</v>
      </c>
      <c r="E22" s="21">
        <v>0.94</v>
      </c>
    </row>
    <row r="23" spans="1:5" x14ac:dyDescent="0.25">
      <c r="A23" s="1">
        <v>38047</v>
      </c>
      <c r="B23" s="19">
        <v>1.0394444444444444</v>
      </c>
      <c r="C23" s="21">
        <v>1.2639075316927668</v>
      </c>
      <c r="D23" s="21">
        <v>1</v>
      </c>
      <c r="E23" s="21">
        <v>0.95</v>
      </c>
    </row>
    <row r="24" spans="1:5" x14ac:dyDescent="0.25">
      <c r="A24" s="1">
        <v>38078</v>
      </c>
      <c r="B24" s="19">
        <v>1.0411111111111111</v>
      </c>
      <c r="C24" s="21">
        <v>1.2862043251304995</v>
      </c>
      <c r="D24" s="21">
        <v>1</v>
      </c>
      <c r="E24" s="21">
        <v>0.96</v>
      </c>
    </row>
    <row r="25" spans="1:5" x14ac:dyDescent="0.25">
      <c r="A25" s="1">
        <v>38108</v>
      </c>
      <c r="B25" s="19">
        <v>1.0455555555555556</v>
      </c>
      <c r="C25" s="21">
        <v>1.3090231170768083</v>
      </c>
      <c r="D25" s="21">
        <v>1</v>
      </c>
      <c r="E25" s="21">
        <v>1.04</v>
      </c>
    </row>
    <row r="26" spans="1:5" x14ac:dyDescent="0.25">
      <c r="A26" s="1">
        <v>38139</v>
      </c>
      <c r="B26" s="19">
        <v>1.0494444444444444</v>
      </c>
      <c r="C26" s="21">
        <v>1.3336316181953767</v>
      </c>
      <c r="D26" s="21">
        <v>1.03</v>
      </c>
      <c r="E26" s="21">
        <v>1.29</v>
      </c>
    </row>
    <row r="27" spans="1:5" x14ac:dyDescent="0.25">
      <c r="A27" s="1">
        <v>38169</v>
      </c>
      <c r="B27" s="19">
        <v>1.0505555555555555</v>
      </c>
      <c r="C27" s="21">
        <v>1.3536912751677852</v>
      </c>
      <c r="D27" s="21">
        <v>1.26</v>
      </c>
      <c r="E27" s="21">
        <v>1.36</v>
      </c>
    </row>
    <row r="28" spans="1:5" x14ac:dyDescent="0.25">
      <c r="A28" s="1">
        <v>38200</v>
      </c>
      <c r="B28" s="19">
        <v>1.0511111111111111</v>
      </c>
      <c r="C28" s="21">
        <v>1.3686800894854587</v>
      </c>
      <c r="D28" s="21">
        <v>1.43</v>
      </c>
      <c r="E28" s="21">
        <v>1.5</v>
      </c>
    </row>
    <row r="29" spans="1:5" x14ac:dyDescent="0.25">
      <c r="A29" s="1">
        <v>38231</v>
      </c>
      <c r="B29" s="19">
        <v>1.0544444444444445</v>
      </c>
      <c r="C29" s="21">
        <v>1.3834451901565996</v>
      </c>
      <c r="D29" s="21">
        <v>1.61</v>
      </c>
      <c r="E29" s="21">
        <v>1.68</v>
      </c>
    </row>
    <row r="30" spans="1:5" x14ac:dyDescent="0.25">
      <c r="A30" s="1">
        <v>38261</v>
      </c>
      <c r="B30" s="19">
        <v>1.06</v>
      </c>
      <c r="C30" s="21">
        <v>1.3977628635346757</v>
      </c>
      <c r="D30" s="21">
        <v>1.76</v>
      </c>
      <c r="E30" s="21">
        <v>1.79</v>
      </c>
    </row>
    <row r="31" spans="1:5" x14ac:dyDescent="0.25">
      <c r="A31" s="1">
        <v>38292</v>
      </c>
      <c r="B31" s="19">
        <v>1.0649999999999999</v>
      </c>
      <c r="C31" s="21">
        <v>1.4130499627143924</v>
      </c>
      <c r="D31" s="21">
        <v>1.93</v>
      </c>
      <c r="E31" s="21">
        <v>2.11</v>
      </c>
    </row>
    <row r="32" spans="1:5" x14ac:dyDescent="0.25">
      <c r="A32" s="1">
        <v>38322</v>
      </c>
      <c r="B32" s="19">
        <v>1.0649999999999999</v>
      </c>
      <c r="C32" s="21">
        <v>1.4299030574198359</v>
      </c>
      <c r="D32" s="21">
        <v>2.16</v>
      </c>
      <c r="E32" s="21">
        <v>2.2200000000000002</v>
      </c>
    </row>
    <row r="33" spans="1:5" x14ac:dyDescent="0.25">
      <c r="A33" s="1">
        <v>38353</v>
      </c>
      <c r="B33" s="19">
        <v>1.0644444444444443</v>
      </c>
      <c r="C33" s="21">
        <v>1.4511558538404177</v>
      </c>
      <c r="D33" s="21">
        <v>2.2799999999999998</v>
      </c>
      <c r="E33" s="21">
        <v>2.37</v>
      </c>
    </row>
    <row r="34" spans="1:5" x14ac:dyDescent="0.25">
      <c r="A34" s="1">
        <v>38384</v>
      </c>
      <c r="B34" s="19">
        <v>1.068888888888889</v>
      </c>
      <c r="C34" s="21">
        <v>1.4748695003728562</v>
      </c>
      <c r="D34" s="21">
        <v>2.5</v>
      </c>
      <c r="E34" s="21">
        <v>2.58</v>
      </c>
    </row>
    <row r="35" spans="1:5" x14ac:dyDescent="0.25">
      <c r="A35" s="1">
        <v>38412</v>
      </c>
      <c r="B35" s="19">
        <v>1.0727777777777778</v>
      </c>
      <c r="C35" s="21">
        <v>1.501193139448173</v>
      </c>
      <c r="D35" s="21">
        <v>2.63</v>
      </c>
      <c r="E35" s="21">
        <v>2.8</v>
      </c>
    </row>
    <row r="36" spans="1:5" x14ac:dyDescent="0.25">
      <c r="A36" s="1">
        <v>38443</v>
      </c>
      <c r="B36" s="19">
        <v>1.076111111111111</v>
      </c>
      <c r="C36" s="21">
        <v>1.5199105145413871</v>
      </c>
      <c r="D36" s="21">
        <v>2.79</v>
      </c>
      <c r="E36" s="21">
        <v>2.84</v>
      </c>
    </row>
    <row r="37" spans="1:5" x14ac:dyDescent="0.25">
      <c r="A37" s="1">
        <v>38473</v>
      </c>
      <c r="B37" s="19">
        <v>1.0755555555555556</v>
      </c>
      <c r="C37" s="21">
        <v>1.5367636092468309</v>
      </c>
      <c r="D37" s="21">
        <v>3</v>
      </c>
      <c r="E37" s="21">
        <v>2.9</v>
      </c>
    </row>
    <row r="38" spans="1:5" x14ac:dyDescent="0.25">
      <c r="A38" s="1">
        <v>38504</v>
      </c>
      <c r="B38" s="19">
        <v>1.076111111111111</v>
      </c>
      <c r="C38" s="21">
        <v>1.5527218493661448</v>
      </c>
      <c r="D38" s="21">
        <v>3.04</v>
      </c>
      <c r="E38" s="21">
        <v>3.04</v>
      </c>
    </row>
    <row r="39" spans="1:5" x14ac:dyDescent="0.25">
      <c r="A39" s="1">
        <v>38534</v>
      </c>
      <c r="B39" s="19">
        <v>1.0827777777777778</v>
      </c>
      <c r="C39" s="21">
        <v>1.5680835197613723</v>
      </c>
      <c r="D39" s="21">
        <v>3.26</v>
      </c>
      <c r="E39" s="21">
        <v>3.29</v>
      </c>
    </row>
    <row r="40" spans="1:5" x14ac:dyDescent="0.25">
      <c r="A40" s="1">
        <v>38565</v>
      </c>
      <c r="B40" s="19">
        <v>1.0894444444444444</v>
      </c>
      <c r="C40" s="21">
        <v>1.583370618941089</v>
      </c>
      <c r="D40" s="21">
        <v>3.5</v>
      </c>
      <c r="E40" s="21">
        <v>3.52</v>
      </c>
    </row>
    <row r="41" spans="1:5" x14ac:dyDescent="0.25">
      <c r="A41" s="1">
        <v>38596</v>
      </c>
      <c r="B41" s="19">
        <v>1.1044444444444446</v>
      </c>
      <c r="C41" s="21">
        <v>1.6029828486204327</v>
      </c>
      <c r="D41" s="21">
        <v>3.62</v>
      </c>
      <c r="E41" s="21">
        <v>3.49</v>
      </c>
    </row>
    <row r="42" spans="1:5" x14ac:dyDescent="0.25">
      <c r="A42" s="1">
        <v>38626</v>
      </c>
      <c r="B42" s="19">
        <v>1.106111111111111</v>
      </c>
      <c r="C42" s="21">
        <v>1.6215510812826248</v>
      </c>
      <c r="D42" s="21">
        <v>3.78</v>
      </c>
      <c r="E42" s="21">
        <v>3.79</v>
      </c>
    </row>
    <row r="43" spans="1:5" x14ac:dyDescent="0.25">
      <c r="A43" s="1">
        <v>38657</v>
      </c>
      <c r="B43" s="19">
        <v>1.1005555555555555</v>
      </c>
      <c r="C43" s="21">
        <v>1.6400447427293066</v>
      </c>
      <c r="D43" s="21">
        <v>4</v>
      </c>
      <c r="E43" s="21">
        <v>3.97</v>
      </c>
    </row>
    <row r="44" spans="1:5" x14ac:dyDescent="0.25">
      <c r="A44" s="1">
        <v>38687</v>
      </c>
      <c r="B44" s="19">
        <v>1.1005555555555555</v>
      </c>
      <c r="C44" s="21">
        <v>1.6566741237882179</v>
      </c>
      <c r="D44" s="21">
        <v>4.16</v>
      </c>
      <c r="E44" s="21">
        <v>3.97</v>
      </c>
    </row>
    <row r="45" spans="1:5" x14ac:dyDescent="0.25">
      <c r="A45" s="1">
        <v>38718</v>
      </c>
      <c r="B45" s="19">
        <v>1.1072222222222223</v>
      </c>
      <c r="C45" s="21">
        <v>1.6694258016405668</v>
      </c>
      <c r="D45" s="21">
        <v>4.29</v>
      </c>
      <c r="E45" s="21">
        <v>4.34</v>
      </c>
    </row>
    <row r="46" spans="1:5" x14ac:dyDescent="0.25">
      <c r="A46" s="1">
        <v>38749</v>
      </c>
      <c r="B46" s="19">
        <v>1.1077777777777778</v>
      </c>
      <c r="C46" s="21">
        <v>1.6825503355704698</v>
      </c>
      <c r="D46" s="21">
        <v>4.49</v>
      </c>
      <c r="E46" s="21">
        <v>4.54</v>
      </c>
    </row>
    <row r="47" spans="1:5" x14ac:dyDescent="0.25">
      <c r="A47" s="1">
        <v>38777</v>
      </c>
      <c r="B47" s="19">
        <v>1.1094444444444445</v>
      </c>
      <c r="C47" s="21">
        <v>1.6892617449664431</v>
      </c>
      <c r="D47" s="21">
        <v>4.59</v>
      </c>
      <c r="E47" s="21">
        <v>4.63</v>
      </c>
    </row>
    <row r="48" spans="1:5" x14ac:dyDescent="0.25">
      <c r="A48" s="1">
        <v>38808</v>
      </c>
      <c r="B48" s="19">
        <v>1.115</v>
      </c>
      <c r="C48" s="21">
        <v>1.6919463087248321</v>
      </c>
      <c r="D48" s="21">
        <v>4.79</v>
      </c>
      <c r="E48" s="21">
        <v>4.72</v>
      </c>
    </row>
    <row r="49" spans="1:5" x14ac:dyDescent="0.25">
      <c r="A49" s="1">
        <v>38838</v>
      </c>
      <c r="B49" s="19">
        <v>1.1183333333333334</v>
      </c>
      <c r="C49" s="21">
        <v>1.6901565995525729</v>
      </c>
      <c r="D49" s="21">
        <v>4.9400000000000004</v>
      </c>
      <c r="E49" s="21">
        <v>4.84</v>
      </c>
    </row>
    <row r="50" spans="1:5" x14ac:dyDescent="0.25">
      <c r="A50" s="1">
        <v>38869</v>
      </c>
      <c r="B50" s="19">
        <v>1.1211111111111112</v>
      </c>
      <c r="C50" s="21">
        <v>1.6829977628635346</v>
      </c>
      <c r="D50" s="21">
        <v>4.99</v>
      </c>
      <c r="E50" s="21">
        <v>4.92</v>
      </c>
    </row>
    <row r="51" spans="1:5" x14ac:dyDescent="0.25">
      <c r="A51" s="1">
        <v>38899</v>
      </c>
      <c r="B51" s="19">
        <v>1.1272222222222223</v>
      </c>
      <c r="C51" s="21">
        <v>1.674571215510813</v>
      </c>
      <c r="D51" s="21">
        <v>5.24</v>
      </c>
      <c r="E51" s="21">
        <v>5.08</v>
      </c>
    </row>
    <row r="52" spans="1:5" x14ac:dyDescent="0.25">
      <c r="A52" s="1">
        <v>38930</v>
      </c>
      <c r="B52" s="19">
        <v>1.1322222222222222</v>
      </c>
      <c r="C52" s="21">
        <v>1.6652498135719613</v>
      </c>
      <c r="D52" s="21">
        <v>5.25</v>
      </c>
      <c r="E52" s="21">
        <v>5.09</v>
      </c>
    </row>
    <row r="53" spans="1:5" x14ac:dyDescent="0.25">
      <c r="A53" s="1">
        <v>38961</v>
      </c>
      <c r="B53" s="19">
        <v>1.1266666666666667</v>
      </c>
      <c r="C53" s="21">
        <v>1.6615958240119315</v>
      </c>
      <c r="D53" s="21">
        <v>5.25</v>
      </c>
      <c r="E53" s="21">
        <v>4.93</v>
      </c>
    </row>
    <row r="54" spans="1:5" x14ac:dyDescent="0.25">
      <c r="A54" s="1">
        <v>38991</v>
      </c>
      <c r="B54" s="19">
        <v>1.1216666666666666</v>
      </c>
      <c r="C54" s="21">
        <v>1.6611483967188665</v>
      </c>
      <c r="D54" s="21">
        <v>5.25</v>
      </c>
      <c r="E54" s="21">
        <v>5.05</v>
      </c>
    </row>
    <row r="55" spans="1:5" x14ac:dyDescent="0.25">
      <c r="A55" s="1">
        <v>39022</v>
      </c>
      <c r="B55" s="19">
        <v>1.1222222222222222</v>
      </c>
      <c r="C55" s="21">
        <v>1.6618941088739749</v>
      </c>
      <c r="D55" s="21">
        <v>5.25</v>
      </c>
      <c r="E55" s="21">
        <v>5.07</v>
      </c>
    </row>
    <row r="56" spans="1:5" x14ac:dyDescent="0.25">
      <c r="A56" s="1">
        <v>39052</v>
      </c>
      <c r="B56" s="19">
        <v>1.1283333333333334</v>
      </c>
      <c r="C56" s="21">
        <v>1.6594332587621179</v>
      </c>
      <c r="D56" s="21">
        <v>5.24</v>
      </c>
      <c r="E56" s="21">
        <v>4.97</v>
      </c>
    </row>
    <row r="57" spans="1:5" x14ac:dyDescent="0.25">
      <c r="A57" s="1">
        <v>39083</v>
      </c>
      <c r="B57" s="19">
        <v>1.1302055555555557</v>
      </c>
      <c r="C57" s="21">
        <v>1.6607755406413125</v>
      </c>
      <c r="D57" s="21">
        <v>5.25</v>
      </c>
      <c r="E57" s="21">
        <v>5.1100000000000003</v>
      </c>
    </row>
    <row r="58" spans="1:5" x14ac:dyDescent="0.25">
      <c r="A58" s="1">
        <v>39114</v>
      </c>
      <c r="B58" s="19">
        <v>1.1345888888888889</v>
      </c>
      <c r="C58" s="21">
        <v>1.6624161073825505</v>
      </c>
      <c r="D58" s="21">
        <v>5.26</v>
      </c>
      <c r="E58" s="21">
        <v>5.16</v>
      </c>
    </row>
    <row r="59" spans="1:5" x14ac:dyDescent="0.25">
      <c r="A59" s="1">
        <v>39142</v>
      </c>
      <c r="B59" s="19">
        <v>1.1404888888888889</v>
      </c>
      <c r="C59" s="21">
        <v>1.6627143922445937</v>
      </c>
      <c r="D59" s="21">
        <v>5.26</v>
      </c>
      <c r="E59" s="21">
        <v>5.08</v>
      </c>
    </row>
    <row r="60" spans="1:5" x14ac:dyDescent="0.25">
      <c r="A60" s="1">
        <v>39173</v>
      </c>
      <c r="B60" s="19">
        <v>1.1439111111111111</v>
      </c>
      <c r="C60" s="21">
        <v>1.6507829977628636</v>
      </c>
      <c r="D60" s="21">
        <v>5.25</v>
      </c>
      <c r="E60" s="21">
        <v>5.01</v>
      </c>
    </row>
    <row r="61" spans="1:5" x14ac:dyDescent="0.25">
      <c r="A61" s="1">
        <v>39203</v>
      </c>
      <c r="B61" s="19">
        <v>1.1486388888888888</v>
      </c>
      <c r="C61" s="21">
        <v>1.6354213273676361</v>
      </c>
      <c r="D61" s="21">
        <v>5.25</v>
      </c>
      <c r="E61" s="21">
        <v>4.87</v>
      </c>
    </row>
    <row r="62" spans="1:5" x14ac:dyDescent="0.25">
      <c r="A62" s="1">
        <v>39234</v>
      </c>
      <c r="B62" s="19">
        <v>1.1513</v>
      </c>
      <c r="C62" s="21">
        <v>1.6168530947054438</v>
      </c>
      <c r="D62" s="21">
        <v>5.25</v>
      </c>
      <c r="E62" s="21">
        <v>4.74</v>
      </c>
    </row>
    <row r="63" spans="1:5" x14ac:dyDescent="0.25">
      <c r="A63" s="1">
        <v>39264</v>
      </c>
      <c r="B63" s="19">
        <v>1.1533500000000001</v>
      </c>
      <c r="C63" s="21">
        <v>1.5993288590604027</v>
      </c>
      <c r="D63" s="21">
        <v>5.26</v>
      </c>
      <c r="E63" s="21">
        <v>4.96</v>
      </c>
    </row>
    <row r="64" spans="1:5" x14ac:dyDescent="0.25">
      <c r="A64" s="1">
        <v>39295</v>
      </c>
      <c r="B64" s="19">
        <v>1.1537055555555555</v>
      </c>
      <c r="C64" s="21">
        <v>1.5812080536912752</v>
      </c>
      <c r="D64" s="21">
        <v>5.0199999999999996</v>
      </c>
      <c r="E64" s="21">
        <v>4.32</v>
      </c>
    </row>
    <row r="65" spans="1:5" x14ac:dyDescent="0.25">
      <c r="A65" s="1">
        <v>39326</v>
      </c>
      <c r="B65" s="19">
        <v>1.1585944444444445</v>
      </c>
      <c r="C65" s="21">
        <v>1.5666666666666667</v>
      </c>
      <c r="D65" s="21">
        <v>4.9400000000000004</v>
      </c>
      <c r="E65" s="21">
        <v>3.99</v>
      </c>
    </row>
    <row r="66" spans="1:5" x14ac:dyDescent="0.25">
      <c r="A66" s="1">
        <v>39356</v>
      </c>
      <c r="B66" s="19">
        <v>1.1621666666666666</v>
      </c>
      <c r="C66" s="21">
        <v>1.5483221476510067</v>
      </c>
      <c r="D66" s="21">
        <v>4.76</v>
      </c>
      <c r="E66" s="21">
        <v>4</v>
      </c>
    </row>
    <row r="67" spans="1:5" x14ac:dyDescent="0.25">
      <c r="A67" s="1">
        <v>39387</v>
      </c>
      <c r="B67" s="19">
        <v>1.1713</v>
      </c>
      <c r="C67" s="21">
        <v>1.5220730797912008</v>
      </c>
      <c r="D67" s="21">
        <v>4.49</v>
      </c>
      <c r="E67" s="21">
        <v>3.35</v>
      </c>
    </row>
    <row r="68" spans="1:5" x14ac:dyDescent="0.25">
      <c r="A68" s="1">
        <v>39417</v>
      </c>
      <c r="B68" s="19">
        <v>1.1746944444444445</v>
      </c>
      <c r="C68" s="21">
        <v>1.4967934377330352</v>
      </c>
      <c r="D68" s="21">
        <v>4.24</v>
      </c>
      <c r="E68" s="21">
        <v>3.07</v>
      </c>
    </row>
    <row r="69" spans="1:5" x14ac:dyDescent="0.25">
      <c r="A69" s="1">
        <v>39448</v>
      </c>
      <c r="B69" s="19">
        <v>1.1788833333333335</v>
      </c>
      <c r="C69" s="21">
        <v>1.4718120805369128</v>
      </c>
      <c r="D69" s="21">
        <v>3.94</v>
      </c>
      <c r="E69" s="21">
        <v>2.82</v>
      </c>
    </row>
    <row r="70" spans="1:5" x14ac:dyDescent="0.25">
      <c r="A70" s="1">
        <v>39479</v>
      </c>
      <c r="B70" s="19">
        <v>1.1812388888888887</v>
      </c>
      <c r="C70" s="21">
        <v>1.4395227442207308</v>
      </c>
      <c r="D70" s="21">
        <v>2.98</v>
      </c>
      <c r="E70" s="21">
        <v>2.17</v>
      </c>
    </row>
    <row r="71" spans="1:5" x14ac:dyDescent="0.25">
      <c r="A71" s="1">
        <v>39508</v>
      </c>
      <c r="B71" s="19">
        <v>1.1857833333333334</v>
      </c>
      <c r="C71" s="21">
        <v>1.4129753914988814</v>
      </c>
      <c r="D71" s="21">
        <v>2.61</v>
      </c>
      <c r="E71" s="21">
        <v>1.28</v>
      </c>
    </row>
    <row r="72" spans="1:5" x14ac:dyDescent="0.25">
      <c r="A72" s="1">
        <v>39539</v>
      </c>
      <c r="B72" s="19">
        <v>1.1887277777777778</v>
      </c>
      <c r="C72" s="21">
        <v>1.3862788963460106</v>
      </c>
      <c r="D72" s="21">
        <v>2.2799999999999998</v>
      </c>
      <c r="E72" s="21">
        <v>1.31</v>
      </c>
    </row>
    <row r="73" spans="1:5" x14ac:dyDescent="0.25">
      <c r="A73" s="1">
        <v>39569</v>
      </c>
      <c r="B73" s="19">
        <v>1.1955888888888888</v>
      </c>
      <c r="C73" s="21">
        <v>1.3618195376584639</v>
      </c>
      <c r="D73" s="21">
        <v>1.98</v>
      </c>
      <c r="E73" s="21">
        <v>1.76</v>
      </c>
    </row>
    <row r="74" spans="1:5" x14ac:dyDescent="0.25">
      <c r="A74" s="1">
        <v>39600</v>
      </c>
      <c r="B74" s="19">
        <v>1.2081666666666666</v>
      </c>
      <c r="C74" s="21">
        <v>1.3427293064876957</v>
      </c>
      <c r="D74" s="21">
        <v>2</v>
      </c>
      <c r="E74" s="21">
        <v>1.89</v>
      </c>
    </row>
    <row r="75" spans="1:5" x14ac:dyDescent="0.25">
      <c r="A75" s="1">
        <v>39630</v>
      </c>
      <c r="B75" s="19">
        <v>1.2171666666666667</v>
      </c>
      <c r="C75" s="21">
        <v>1.3186428038777034</v>
      </c>
      <c r="D75" s="21">
        <v>2.0099999999999998</v>
      </c>
      <c r="E75" s="21">
        <v>1.66</v>
      </c>
    </row>
    <row r="76" spans="1:5" x14ac:dyDescent="0.25">
      <c r="A76" s="1">
        <v>39661</v>
      </c>
      <c r="B76" s="19">
        <v>1.2152722222222221</v>
      </c>
      <c r="C76" s="21">
        <v>1.2985831469052944</v>
      </c>
      <c r="D76" s="21">
        <v>2</v>
      </c>
      <c r="E76" s="21">
        <v>1.75</v>
      </c>
    </row>
    <row r="77" spans="1:5" x14ac:dyDescent="0.25">
      <c r="A77" s="1">
        <v>39692</v>
      </c>
      <c r="B77" s="19">
        <v>1.2159555555555557</v>
      </c>
      <c r="C77" s="21">
        <v>1.2732289336316183</v>
      </c>
      <c r="D77" s="21">
        <v>1.81</v>
      </c>
      <c r="E77" s="21">
        <v>1.1499999999999999</v>
      </c>
    </row>
    <row r="78" spans="1:5" x14ac:dyDescent="0.25">
      <c r="A78" s="1">
        <v>39722</v>
      </c>
      <c r="B78" s="19">
        <v>1.2053666666666667</v>
      </c>
      <c r="C78" s="21">
        <v>1.2508575689783745</v>
      </c>
      <c r="D78" s="21">
        <v>0.97</v>
      </c>
      <c r="E78" s="21">
        <v>0.69</v>
      </c>
    </row>
    <row r="79" spans="1:5" x14ac:dyDescent="0.25">
      <c r="A79" s="1">
        <v>39753</v>
      </c>
      <c r="B79" s="19">
        <v>1.1837444444444445</v>
      </c>
      <c r="C79" s="21">
        <v>1.2301267710663686</v>
      </c>
      <c r="D79" s="21">
        <v>0.39</v>
      </c>
      <c r="E79" s="21">
        <v>0.19</v>
      </c>
    </row>
    <row r="80" spans="1:5" x14ac:dyDescent="0.25">
      <c r="A80" s="1">
        <v>39783</v>
      </c>
      <c r="B80" s="19">
        <v>1.17445</v>
      </c>
      <c r="C80" s="21">
        <v>1.2089485458612976</v>
      </c>
      <c r="D80" s="21">
        <v>0.16</v>
      </c>
      <c r="E80" s="21">
        <v>0.03</v>
      </c>
    </row>
    <row r="81" spans="1:5" x14ac:dyDescent="0.25">
      <c r="A81" s="1">
        <v>39814</v>
      </c>
      <c r="B81" s="19">
        <v>1.1775666666666667</v>
      </c>
      <c r="C81" s="21">
        <v>1.1863534675615213</v>
      </c>
      <c r="D81" s="21">
        <v>0.15</v>
      </c>
      <c r="E81" s="21">
        <v>0.13</v>
      </c>
    </row>
    <row r="82" spans="1:5" x14ac:dyDescent="0.25">
      <c r="A82" s="1">
        <v>39845</v>
      </c>
      <c r="B82" s="19">
        <v>1.18235</v>
      </c>
      <c r="C82" s="21">
        <v>1.1700969425801642</v>
      </c>
      <c r="D82" s="21">
        <v>0.22</v>
      </c>
      <c r="E82" s="21">
        <v>0.3</v>
      </c>
    </row>
    <row r="83" spans="1:5" x14ac:dyDescent="0.25">
      <c r="A83" s="1">
        <v>39873</v>
      </c>
      <c r="B83" s="19">
        <v>1.1808944444444445</v>
      </c>
      <c r="C83" s="21">
        <v>1.1533184190902313</v>
      </c>
      <c r="D83" s="21">
        <v>0.18</v>
      </c>
      <c r="E83" s="21">
        <v>0.22</v>
      </c>
    </row>
    <row r="84" spans="1:5" x14ac:dyDescent="0.25">
      <c r="A84" s="1">
        <v>39904</v>
      </c>
      <c r="B84" s="19">
        <v>1.1816944444444446</v>
      </c>
      <c r="C84" s="21">
        <v>1.140268456375839</v>
      </c>
      <c r="D84" s="21">
        <v>0.15</v>
      </c>
      <c r="E84" s="21">
        <v>0.16</v>
      </c>
    </row>
    <row r="85" spans="1:5" x14ac:dyDescent="0.25">
      <c r="A85" s="1">
        <v>39934</v>
      </c>
      <c r="B85" s="19">
        <v>1.1832055555555556</v>
      </c>
      <c r="C85" s="21">
        <v>1.1351976137211037</v>
      </c>
      <c r="D85" s="21">
        <v>0.18</v>
      </c>
      <c r="E85" s="21">
        <v>0.18</v>
      </c>
    </row>
    <row r="86" spans="1:5" x14ac:dyDescent="0.25">
      <c r="A86" s="1">
        <v>39965</v>
      </c>
      <c r="B86" s="19">
        <v>1.1930222222222222</v>
      </c>
      <c r="C86" s="21">
        <v>1.1399701715137958</v>
      </c>
      <c r="D86" s="21">
        <v>0.21</v>
      </c>
      <c r="E86" s="21">
        <v>0.18</v>
      </c>
    </row>
    <row r="87" spans="1:5" x14ac:dyDescent="0.25">
      <c r="A87" s="1">
        <v>39995</v>
      </c>
      <c r="B87" s="19">
        <v>1.1929222222222222</v>
      </c>
      <c r="C87" s="21">
        <v>1.1486950037285608</v>
      </c>
      <c r="D87" s="21">
        <v>0.16</v>
      </c>
      <c r="E87" s="21">
        <v>0.18</v>
      </c>
    </row>
    <row r="88" spans="1:5" x14ac:dyDescent="0.25">
      <c r="A88" s="1">
        <v>40026</v>
      </c>
      <c r="B88" s="19">
        <v>1.1971055555555556</v>
      </c>
      <c r="C88" s="21">
        <v>1.1588366890380315</v>
      </c>
      <c r="D88" s="21">
        <v>0.16</v>
      </c>
      <c r="E88" s="21">
        <v>0.17</v>
      </c>
    </row>
    <row r="89" spans="1:5" x14ac:dyDescent="0.25">
      <c r="A89" s="1">
        <v>40057</v>
      </c>
      <c r="B89" s="19">
        <v>1.1993500000000001</v>
      </c>
      <c r="C89" s="21">
        <v>1.1634601043997019</v>
      </c>
      <c r="D89" s="21">
        <v>0.15</v>
      </c>
      <c r="E89" s="21">
        <v>0.12</v>
      </c>
    </row>
    <row r="90" spans="1:5" x14ac:dyDescent="0.25">
      <c r="A90" s="1">
        <v>40087</v>
      </c>
      <c r="B90" s="19">
        <v>1.2026444444444444</v>
      </c>
      <c r="C90" s="21">
        <v>1.1689038031319912</v>
      </c>
      <c r="D90" s="21">
        <v>0.12</v>
      </c>
      <c r="E90" s="21">
        <v>7.0000000000000007E-2</v>
      </c>
    </row>
    <row r="91" spans="1:5" x14ac:dyDescent="0.25">
      <c r="A91" s="1">
        <v>40118</v>
      </c>
      <c r="B91" s="19">
        <v>1.2061833333333334</v>
      </c>
      <c r="C91" s="21">
        <v>1.1734526472781508</v>
      </c>
      <c r="D91" s="21">
        <v>0.12</v>
      </c>
      <c r="E91" s="21">
        <v>0.05</v>
      </c>
    </row>
    <row r="92" spans="1:5" x14ac:dyDescent="0.25">
      <c r="A92" s="1">
        <v>40148</v>
      </c>
      <c r="B92" s="19">
        <v>1.2073888888888891</v>
      </c>
      <c r="C92" s="21">
        <v>1.1797912005965698</v>
      </c>
      <c r="D92" s="21">
        <v>0.12</v>
      </c>
      <c r="E92" s="21">
        <v>0.05</v>
      </c>
    </row>
    <row r="93" spans="1:5" x14ac:dyDescent="0.25">
      <c r="A93" s="1">
        <v>40179</v>
      </c>
      <c r="B93" s="19">
        <v>1.208161111111111</v>
      </c>
      <c r="C93" s="21">
        <v>1.1865026099925431</v>
      </c>
      <c r="D93" s="21">
        <v>0.11</v>
      </c>
      <c r="E93" s="21">
        <v>0.06</v>
      </c>
    </row>
    <row r="94" spans="1:5" x14ac:dyDescent="0.25">
      <c r="A94" s="1">
        <v>40210</v>
      </c>
      <c r="B94" s="19">
        <v>1.2077611111111111</v>
      </c>
      <c r="C94" s="21">
        <v>1.1890380313199105</v>
      </c>
      <c r="D94" s="21">
        <v>0.13</v>
      </c>
      <c r="E94" s="21">
        <v>0.11</v>
      </c>
    </row>
    <row r="95" spans="1:5" x14ac:dyDescent="0.25">
      <c r="A95" s="1">
        <v>40238</v>
      </c>
      <c r="B95" s="19">
        <v>1.208</v>
      </c>
      <c r="C95" s="21">
        <v>1.1920208799403431</v>
      </c>
      <c r="D95" s="21">
        <v>0.16</v>
      </c>
      <c r="E95" s="21">
        <v>0.15</v>
      </c>
    </row>
    <row r="96" spans="1:5" x14ac:dyDescent="0.25">
      <c r="A96" s="1">
        <v>40269</v>
      </c>
      <c r="B96" s="19">
        <v>1.2076277777777777</v>
      </c>
      <c r="C96" s="21">
        <v>1.1948545861297539</v>
      </c>
      <c r="D96" s="21">
        <v>0.2</v>
      </c>
      <c r="E96" s="21">
        <v>0.16</v>
      </c>
    </row>
    <row r="97" spans="1:5" x14ac:dyDescent="0.25">
      <c r="A97" s="1">
        <v>40299</v>
      </c>
      <c r="B97" s="19">
        <v>1.2065666666666666</v>
      </c>
      <c r="C97" s="21">
        <v>1.1974645786726326</v>
      </c>
      <c r="D97" s="21">
        <v>0.2</v>
      </c>
      <c r="E97" s="21">
        <v>0.16</v>
      </c>
    </row>
    <row r="98" spans="1:5" x14ac:dyDescent="0.25">
      <c r="A98" s="1">
        <v>40330</v>
      </c>
      <c r="B98" s="19">
        <v>1.2066999999999999</v>
      </c>
      <c r="C98" s="21">
        <v>1.1965697240865028</v>
      </c>
      <c r="D98" s="21">
        <v>0.18</v>
      </c>
      <c r="E98" s="21">
        <v>0.12</v>
      </c>
    </row>
    <row r="99" spans="1:5" x14ac:dyDescent="0.25">
      <c r="A99" s="1">
        <v>40360</v>
      </c>
      <c r="B99" s="19">
        <v>1.2091611111111111</v>
      </c>
      <c r="C99" s="21">
        <v>1.1929903057419835</v>
      </c>
      <c r="D99" s="21">
        <v>0.18</v>
      </c>
      <c r="E99" s="21">
        <v>0.16</v>
      </c>
    </row>
    <row r="100" spans="1:5" x14ac:dyDescent="0.25">
      <c r="A100" s="1">
        <v>40391</v>
      </c>
      <c r="B100" s="19">
        <v>1.2114555555555557</v>
      </c>
      <c r="C100" s="21">
        <v>1.1857568978374347</v>
      </c>
      <c r="D100" s="21">
        <v>0.19</v>
      </c>
      <c r="E100" s="21">
        <v>0.16</v>
      </c>
    </row>
    <row r="101" spans="1:5" x14ac:dyDescent="0.25">
      <c r="A101" s="1">
        <v>40422</v>
      </c>
      <c r="B101" s="19">
        <v>1.2131333333333334</v>
      </c>
      <c r="C101" s="21">
        <v>1.1779269202087994</v>
      </c>
      <c r="D101" s="21">
        <v>0.19</v>
      </c>
      <c r="E101" s="21">
        <v>0.15</v>
      </c>
    </row>
    <row r="102" spans="1:5" x14ac:dyDescent="0.25">
      <c r="A102" s="1">
        <v>40452</v>
      </c>
      <c r="B102" s="19">
        <v>1.2167777777777777</v>
      </c>
      <c r="C102" s="21">
        <v>1.1699478001491423</v>
      </c>
      <c r="D102" s="21">
        <v>0.19</v>
      </c>
      <c r="E102" s="21">
        <v>0.13</v>
      </c>
    </row>
    <row r="103" spans="1:5" x14ac:dyDescent="0.25">
      <c r="A103" s="1">
        <v>40483</v>
      </c>
      <c r="B103" s="19">
        <v>1.2191166666666666</v>
      </c>
      <c r="C103" s="21">
        <v>1.1674869500372858</v>
      </c>
      <c r="D103" s="21">
        <v>0.19</v>
      </c>
      <c r="E103" s="21">
        <v>0.14000000000000001</v>
      </c>
    </row>
    <row r="104" spans="1:5" x14ac:dyDescent="0.25">
      <c r="A104" s="1">
        <v>40513</v>
      </c>
      <c r="B104" s="19">
        <v>1.2245222222222221</v>
      </c>
      <c r="C104" s="21">
        <v>1.1643549589858315</v>
      </c>
      <c r="D104" s="21">
        <v>0.18</v>
      </c>
      <c r="E104" s="21">
        <v>0.14000000000000001</v>
      </c>
    </row>
    <row r="105" spans="1:5" x14ac:dyDescent="0.25">
      <c r="A105" s="1">
        <v>40544</v>
      </c>
      <c r="B105" s="19">
        <v>1.2279777777777778</v>
      </c>
      <c r="C105" s="21">
        <v>1.1607755406413125</v>
      </c>
      <c r="D105" s="21">
        <v>0.17</v>
      </c>
      <c r="E105" s="21">
        <v>0.15</v>
      </c>
    </row>
    <row r="106" spans="1:5" x14ac:dyDescent="0.25">
      <c r="A106" s="1">
        <v>40575</v>
      </c>
      <c r="B106" s="19">
        <v>1.2333777777777779</v>
      </c>
      <c r="C106" s="21">
        <v>1.1565995525727069</v>
      </c>
      <c r="D106" s="21">
        <v>0.16</v>
      </c>
      <c r="E106" s="21">
        <v>0.13</v>
      </c>
    </row>
    <row r="107" spans="1:5" x14ac:dyDescent="0.25">
      <c r="A107" s="1">
        <v>40603</v>
      </c>
      <c r="B107" s="19">
        <v>1.2399611111111111</v>
      </c>
      <c r="C107" s="21">
        <v>1.1531692766592094</v>
      </c>
      <c r="D107" s="21">
        <v>0.14000000000000001</v>
      </c>
      <c r="E107" s="21">
        <v>0.1</v>
      </c>
    </row>
    <row r="108" spans="1:5" x14ac:dyDescent="0.25">
      <c r="A108" s="1">
        <v>40634</v>
      </c>
      <c r="B108" s="19">
        <v>1.2446111111111111</v>
      </c>
      <c r="C108" s="21">
        <v>1.1536912751677852</v>
      </c>
      <c r="D108" s="21">
        <v>0.1</v>
      </c>
      <c r="E108" s="21">
        <v>0.06</v>
      </c>
    </row>
    <row r="109" spans="1:5" x14ac:dyDescent="0.25">
      <c r="A109" s="1">
        <v>40664</v>
      </c>
      <c r="B109" s="19">
        <v>1.2479666666666667</v>
      </c>
      <c r="C109" s="21">
        <v>1.151826994780015</v>
      </c>
      <c r="D109" s="21">
        <v>0.09</v>
      </c>
      <c r="E109" s="21">
        <v>0.04</v>
      </c>
    </row>
    <row r="110" spans="1:5" x14ac:dyDescent="0.25">
      <c r="A110" s="1">
        <v>40695</v>
      </c>
      <c r="B110" s="19">
        <v>1.2490944444444443</v>
      </c>
      <c r="C110" s="21">
        <v>1.149813571961223</v>
      </c>
      <c r="D110" s="21">
        <v>0.09</v>
      </c>
      <c r="E110" s="21">
        <v>0.04</v>
      </c>
    </row>
    <row r="111" spans="1:5" x14ac:dyDescent="0.25">
      <c r="A111" s="1">
        <v>40725</v>
      </c>
      <c r="B111" s="19">
        <v>1.252861111111111</v>
      </c>
      <c r="C111" s="21">
        <v>1.1482475764354958</v>
      </c>
      <c r="D111" s="21">
        <v>7.0000000000000007E-2</v>
      </c>
      <c r="E111" s="21">
        <v>0.04</v>
      </c>
    </row>
    <row r="112" spans="1:5" x14ac:dyDescent="0.25">
      <c r="A112" s="1">
        <v>40756</v>
      </c>
      <c r="B112" s="19">
        <v>1.2570333333333332</v>
      </c>
      <c r="C112" s="21">
        <v>1.1445935868754662</v>
      </c>
      <c r="D112" s="21">
        <v>0.1</v>
      </c>
      <c r="E112" s="21">
        <v>0.02</v>
      </c>
    </row>
    <row r="113" spans="1:5" x14ac:dyDescent="0.25">
      <c r="A113" s="1">
        <v>40787</v>
      </c>
      <c r="B113" s="19">
        <v>1.260388888888889</v>
      </c>
      <c r="C113" s="21">
        <v>1.1376584638329605</v>
      </c>
      <c r="D113" s="21">
        <v>0.08</v>
      </c>
      <c r="E113" s="21">
        <v>0.01</v>
      </c>
    </row>
    <row r="114" spans="1:5" x14ac:dyDescent="0.25">
      <c r="A114" s="1">
        <v>40817</v>
      </c>
      <c r="B114" s="19">
        <v>1.2600222222222222</v>
      </c>
      <c r="C114" s="21">
        <v>1.1303504847129009</v>
      </c>
      <c r="D114" s="21">
        <v>7.0000000000000007E-2</v>
      </c>
      <c r="E114" s="21">
        <v>0.02</v>
      </c>
    </row>
    <row r="115" spans="1:5" x14ac:dyDescent="0.25">
      <c r="A115" s="1">
        <v>40848</v>
      </c>
      <c r="B115" s="19">
        <v>1.2611888888888889</v>
      </c>
      <c r="C115" s="21">
        <v>1.1224459358687549</v>
      </c>
      <c r="D115" s="21">
        <v>0.08</v>
      </c>
      <c r="E115" s="21">
        <v>0.01</v>
      </c>
    </row>
    <row r="116" spans="1:5" x14ac:dyDescent="0.25">
      <c r="A116" s="1">
        <v>40878</v>
      </c>
      <c r="B116" s="19">
        <v>1.2612944444444443</v>
      </c>
      <c r="C116" s="21">
        <v>1.1165548098434004</v>
      </c>
      <c r="D116" s="21">
        <v>7.0000000000000007E-2</v>
      </c>
      <c r="E116" s="21">
        <v>0.01</v>
      </c>
    </row>
    <row r="117" spans="1:5" x14ac:dyDescent="0.25">
      <c r="A117" s="1">
        <v>40909</v>
      </c>
      <c r="B117" s="19">
        <v>1.2639166666666666</v>
      </c>
      <c r="C117" s="21">
        <v>1.1134228187919464</v>
      </c>
      <c r="D117" s="21">
        <v>0.08</v>
      </c>
      <c r="E117" s="21">
        <v>0.03</v>
      </c>
    </row>
    <row r="118" spans="1:5" x14ac:dyDescent="0.25">
      <c r="A118" s="1">
        <v>40940</v>
      </c>
      <c r="B118" s="19">
        <v>1.2690722222222222</v>
      </c>
      <c r="C118" s="21">
        <v>1.1137956748695006</v>
      </c>
      <c r="D118" s="21">
        <v>0.1</v>
      </c>
      <c r="E118" s="21">
        <v>0.09</v>
      </c>
    </row>
    <row r="119" spans="1:5" x14ac:dyDescent="0.25">
      <c r="A119" s="1">
        <v>40969</v>
      </c>
      <c r="B119" s="19">
        <v>1.2727666666666668</v>
      </c>
      <c r="C119" s="21">
        <v>1.1202087994034302</v>
      </c>
      <c r="D119" s="21">
        <v>0.13</v>
      </c>
      <c r="E119" s="21">
        <v>0.08</v>
      </c>
    </row>
    <row r="120" spans="1:5" x14ac:dyDescent="0.25">
      <c r="A120" s="1">
        <v>41000</v>
      </c>
      <c r="B120" s="19">
        <v>1.2732055555555555</v>
      </c>
      <c r="C120" s="21">
        <v>1.1289336316181953</v>
      </c>
      <c r="D120" s="21">
        <v>0.14000000000000001</v>
      </c>
      <c r="E120" s="21">
        <v>0.08</v>
      </c>
    </row>
    <row r="121" spans="1:5" x14ac:dyDescent="0.25">
      <c r="A121" s="1">
        <v>41030</v>
      </c>
      <c r="B121" s="19">
        <v>1.2695944444444445</v>
      </c>
      <c r="C121" s="21">
        <v>1.1400447427293066</v>
      </c>
      <c r="D121" s="21">
        <v>0.16</v>
      </c>
      <c r="E121" s="21">
        <v>0.09</v>
      </c>
    </row>
    <row r="122" spans="1:5" x14ac:dyDescent="0.25">
      <c r="A122" s="1">
        <v>41061</v>
      </c>
      <c r="B122" s="19">
        <v>1.2701</v>
      </c>
      <c r="C122" s="21">
        <v>1.1499627143922446</v>
      </c>
      <c r="D122" s="21">
        <v>0.16</v>
      </c>
      <c r="E122" s="21">
        <v>0.09</v>
      </c>
    </row>
    <row r="123" spans="1:5" x14ac:dyDescent="0.25">
      <c r="A123" s="1">
        <v>41091</v>
      </c>
      <c r="B123" s="19">
        <v>1.2706833333333334</v>
      </c>
      <c r="C123" s="21">
        <v>1.1547352721849367</v>
      </c>
      <c r="D123" s="21">
        <v>0.16</v>
      </c>
      <c r="E123" s="21">
        <v>0.1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activeCell="A13" sqref="A13:C134"/>
    </sheetView>
  </sheetViews>
  <sheetFormatPr defaultRowHeight="12.75" x14ac:dyDescent="0.2"/>
  <cols>
    <col min="1" max="1" width="20.7109375" style="23" customWidth="1"/>
    <col min="2" max="2" width="20.7109375" style="27" customWidth="1"/>
    <col min="3" max="3" width="19.140625" style="27" customWidth="1"/>
    <col min="4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3" x14ac:dyDescent="0.2">
      <c r="A1" s="22" t="s">
        <v>0</v>
      </c>
      <c r="B1" s="26" t="s">
        <v>155</v>
      </c>
    </row>
    <row r="2" spans="1:3" x14ac:dyDescent="0.2">
      <c r="A2" s="22" t="s">
        <v>34</v>
      </c>
      <c r="B2" s="26" t="s">
        <v>156</v>
      </c>
    </row>
    <row r="3" spans="1:3" x14ac:dyDescent="0.2">
      <c r="A3" s="22" t="s">
        <v>1</v>
      </c>
      <c r="B3" s="26" t="s">
        <v>108</v>
      </c>
    </row>
    <row r="4" spans="1:3" x14ac:dyDescent="0.2">
      <c r="A4" s="22" t="s">
        <v>2</v>
      </c>
      <c r="B4" s="26" t="s">
        <v>109</v>
      </c>
    </row>
    <row r="5" spans="1:3" x14ac:dyDescent="0.2">
      <c r="A5" s="22" t="s">
        <v>37</v>
      </c>
      <c r="B5" s="26" t="s">
        <v>157</v>
      </c>
    </row>
    <row r="6" spans="1:3" x14ac:dyDescent="0.2">
      <c r="A6" s="22" t="s">
        <v>3</v>
      </c>
      <c r="B6" s="26" t="s">
        <v>4</v>
      </c>
    </row>
    <row r="7" spans="1:3" x14ac:dyDescent="0.2">
      <c r="A7" s="22" t="s">
        <v>5</v>
      </c>
      <c r="B7" s="26" t="s">
        <v>158</v>
      </c>
    </row>
    <row r="8" spans="1:3" x14ac:dyDescent="0.2">
      <c r="A8" s="22" t="s">
        <v>39</v>
      </c>
      <c r="B8" s="26" t="s">
        <v>111</v>
      </c>
    </row>
    <row r="9" spans="1:3" x14ac:dyDescent="0.2">
      <c r="A9" s="22" t="s">
        <v>40</v>
      </c>
      <c r="B9" s="26" t="s">
        <v>159</v>
      </c>
    </row>
    <row r="10" spans="1:3" x14ac:dyDescent="0.2">
      <c r="A10" s="22" t="s">
        <v>8</v>
      </c>
      <c r="B10" s="26" t="s">
        <v>113</v>
      </c>
    </row>
    <row r="11" spans="1:3" x14ac:dyDescent="0.2">
      <c r="B11" s="26" t="s">
        <v>114</v>
      </c>
    </row>
    <row r="13" spans="1:3" x14ac:dyDescent="0.2">
      <c r="A13" s="22" t="s">
        <v>9</v>
      </c>
      <c r="B13" s="26" t="s">
        <v>10</v>
      </c>
      <c r="C13" s="27" t="s">
        <v>160</v>
      </c>
    </row>
    <row r="14" spans="1:3" x14ac:dyDescent="0.2">
      <c r="A14" s="24">
        <v>37438</v>
      </c>
      <c r="B14" s="25">
        <v>9068.1</v>
      </c>
      <c r="C14" s="27">
        <f>B14/$B$14</f>
        <v>1</v>
      </c>
    </row>
    <row r="15" spans="1:3" x14ac:dyDescent="0.2">
      <c r="A15" s="24">
        <v>37469</v>
      </c>
      <c r="B15" s="25">
        <v>9072</v>
      </c>
      <c r="C15" s="27">
        <f t="shared" ref="C15:C78" si="0">B15/$B$14</f>
        <v>1.0004300790683824</v>
      </c>
    </row>
    <row r="16" spans="1:3" x14ac:dyDescent="0.2">
      <c r="A16" s="24">
        <v>37500</v>
      </c>
      <c r="B16" s="25">
        <v>9083.6</v>
      </c>
      <c r="C16" s="27">
        <f t="shared" si="0"/>
        <v>1.0017092886051102</v>
      </c>
    </row>
    <row r="17" spans="1:3" x14ac:dyDescent="0.2">
      <c r="A17" s="24">
        <v>37530</v>
      </c>
      <c r="B17" s="25">
        <v>9103.4</v>
      </c>
      <c r="C17" s="27">
        <f t="shared" si="0"/>
        <v>1.0038927669522832</v>
      </c>
    </row>
    <row r="18" spans="1:3" x14ac:dyDescent="0.2">
      <c r="A18" s="24">
        <v>37561</v>
      </c>
      <c r="B18" s="25">
        <v>9122.6</v>
      </c>
      <c r="C18" s="27">
        <f t="shared" si="0"/>
        <v>1.0060100792889359</v>
      </c>
    </row>
    <row r="19" spans="1:3" x14ac:dyDescent="0.2">
      <c r="A19" s="24">
        <v>37591</v>
      </c>
      <c r="B19" s="25">
        <v>9154.5</v>
      </c>
      <c r="C19" s="27">
        <f t="shared" si="0"/>
        <v>1.0095279055149369</v>
      </c>
    </row>
    <row r="20" spans="1:3" x14ac:dyDescent="0.2">
      <c r="A20" s="24">
        <v>37622</v>
      </c>
      <c r="B20" s="25">
        <v>9156.9</v>
      </c>
      <c r="C20" s="27">
        <f t="shared" si="0"/>
        <v>1.0097925695570185</v>
      </c>
    </row>
    <row r="21" spans="1:3" x14ac:dyDescent="0.2">
      <c r="A21" s="24">
        <v>37653</v>
      </c>
      <c r="B21" s="25">
        <v>9187.5</v>
      </c>
      <c r="C21" s="27">
        <f t="shared" si="0"/>
        <v>1.0131670360935587</v>
      </c>
    </row>
    <row r="22" spans="1:3" x14ac:dyDescent="0.2">
      <c r="A22" s="24">
        <v>37681</v>
      </c>
      <c r="B22" s="25">
        <v>9238.9</v>
      </c>
      <c r="C22" s="27">
        <f t="shared" si="0"/>
        <v>1.0188352576614725</v>
      </c>
    </row>
    <row r="23" spans="1:3" x14ac:dyDescent="0.2">
      <c r="A23" s="24">
        <v>37712</v>
      </c>
      <c r="B23" s="25">
        <v>9266.9</v>
      </c>
      <c r="C23" s="27">
        <f t="shared" si="0"/>
        <v>1.021923004819091</v>
      </c>
    </row>
    <row r="24" spans="1:3" x14ac:dyDescent="0.2">
      <c r="A24" s="24">
        <v>37742</v>
      </c>
      <c r="B24" s="25">
        <v>9329.1</v>
      </c>
      <c r="C24" s="27">
        <f t="shared" si="0"/>
        <v>1.0287822145763721</v>
      </c>
    </row>
    <row r="25" spans="1:3" x14ac:dyDescent="0.2">
      <c r="A25" s="24">
        <v>37773</v>
      </c>
      <c r="B25" s="25">
        <v>9367.2000000000007</v>
      </c>
      <c r="C25" s="27">
        <f t="shared" si="0"/>
        <v>1.0329837562444173</v>
      </c>
    </row>
    <row r="26" spans="1:3" x14ac:dyDescent="0.2">
      <c r="A26" s="24">
        <v>37803</v>
      </c>
      <c r="B26" s="25">
        <v>9377.7000000000007</v>
      </c>
      <c r="C26" s="27">
        <f t="shared" si="0"/>
        <v>1.0341416614285242</v>
      </c>
    </row>
    <row r="27" spans="1:3" x14ac:dyDescent="0.2">
      <c r="A27" s="24">
        <v>37834</v>
      </c>
      <c r="B27" s="25">
        <v>9414.7000000000007</v>
      </c>
      <c r="C27" s="27">
        <f t="shared" si="0"/>
        <v>1.0382218987439487</v>
      </c>
    </row>
    <row r="28" spans="1:3" x14ac:dyDescent="0.2">
      <c r="A28" s="24">
        <v>37865</v>
      </c>
      <c r="B28" s="25">
        <v>9463.7000000000007</v>
      </c>
      <c r="C28" s="27">
        <f t="shared" si="0"/>
        <v>1.0436254562697809</v>
      </c>
    </row>
    <row r="29" spans="1:3" x14ac:dyDescent="0.2">
      <c r="A29" s="24">
        <v>37895</v>
      </c>
      <c r="B29" s="25">
        <v>9521.5</v>
      </c>
      <c r="C29" s="27">
        <f t="shared" si="0"/>
        <v>1.0499994486165789</v>
      </c>
    </row>
    <row r="30" spans="1:3" x14ac:dyDescent="0.2">
      <c r="A30" s="24">
        <v>37926</v>
      </c>
      <c r="B30" s="25">
        <v>9590.2999999999993</v>
      </c>
      <c r="C30" s="27">
        <f t="shared" si="0"/>
        <v>1.0575864844895841</v>
      </c>
    </row>
    <row r="31" spans="1:3" x14ac:dyDescent="0.2">
      <c r="A31" s="24">
        <v>37956</v>
      </c>
      <c r="B31" s="25">
        <v>9623.1</v>
      </c>
      <c r="C31" s="27">
        <f t="shared" si="0"/>
        <v>1.061203559731366</v>
      </c>
    </row>
    <row r="32" spans="1:3" x14ac:dyDescent="0.2">
      <c r="A32" s="24">
        <v>37987</v>
      </c>
      <c r="B32" s="25">
        <v>9642.6</v>
      </c>
      <c r="C32" s="27">
        <f t="shared" si="0"/>
        <v>1.0633539550732789</v>
      </c>
    </row>
    <row r="33" spans="1:3" x14ac:dyDescent="0.2">
      <c r="A33" s="24">
        <v>38018</v>
      </c>
      <c r="B33" s="25">
        <v>9674.1</v>
      </c>
      <c r="C33" s="27">
        <f t="shared" si="0"/>
        <v>1.0668276706255997</v>
      </c>
    </row>
    <row r="34" spans="1:3" x14ac:dyDescent="0.2">
      <c r="A34" s="24">
        <v>38047</v>
      </c>
      <c r="B34" s="25">
        <v>9722.7000000000007</v>
      </c>
      <c r="C34" s="27">
        <f t="shared" si="0"/>
        <v>1.0721871174777517</v>
      </c>
    </row>
    <row r="35" spans="1:3" x14ac:dyDescent="0.2">
      <c r="A35" s="24">
        <v>38078</v>
      </c>
      <c r="B35" s="25">
        <v>9780.5</v>
      </c>
      <c r="C35" s="27">
        <f t="shared" si="0"/>
        <v>1.0785611098245498</v>
      </c>
    </row>
    <row r="36" spans="1:3" x14ac:dyDescent="0.2">
      <c r="A36" s="24">
        <v>38108</v>
      </c>
      <c r="B36" s="25">
        <v>9862</v>
      </c>
      <c r="C36" s="27">
        <f t="shared" si="0"/>
        <v>1.0875486595869035</v>
      </c>
    </row>
    <row r="37" spans="1:3" x14ac:dyDescent="0.2">
      <c r="A37" s="24">
        <v>38139</v>
      </c>
      <c r="B37" s="25">
        <v>9898.7999999999993</v>
      </c>
      <c r="C37" s="27">
        <f t="shared" si="0"/>
        <v>1.0916068415654876</v>
      </c>
    </row>
    <row r="38" spans="1:3" x14ac:dyDescent="0.2">
      <c r="A38" s="24">
        <v>38169</v>
      </c>
      <c r="B38" s="25">
        <v>9946.4</v>
      </c>
      <c r="C38" s="27">
        <f t="shared" si="0"/>
        <v>1.0968560117334392</v>
      </c>
    </row>
    <row r="39" spans="1:3" x14ac:dyDescent="0.2">
      <c r="A39" s="24">
        <v>38200</v>
      </c>
      <c r="B39" s="25">
        <v>10012</v>
      </c>
      <c r="C39" s="27">
        <f t="shared" si="0"/>
        <v>1.1040901622170025</v>
      </c>
    </row>
    <row r="40" spans="1:3" x14ac:dyDescent="0.2">
      <c r="A40" s="24">
        <v>38231</v>
      </c>
      <c r="B40" s="25">
        <v>10038.799999999999</v>
      </c>
      <c r="C40" s="27">
        <f t="shared" si="0"/>
        <v>1.1070455773535801</v>
      </c>
    </row>
    <row r="41" spans="1:3" x14ac:dyDescent="0.2">
      <c r="A41" s="24">
        <v>38261</v>
      </c>
      <c r="B41" s="25">
        <v>10099.6</v>
      </c>
      <c r="C41" s="27">
        <f t="shared" si="0"/>
        <v>1.1137503997529803</v>
      </c>
    </row>
    <row r="42" spans="1:3" x14ac:dyDescent="0.2">
      <c r="A42" s="24">
        <v>38292</v>
      </c>
      <c r="B42" s="25">
        <v>10116.4</v>
      </c>
      <c r="C42" s="27">
        <f t="shared" si="0"/>
        <v>1.1156030480475512</v>
      </c>
    </row>
    <row r="43" spans="1:3" x14ac:dyDescent="0.2">
      <c r="A43" s="24">
        <v>38322</v>
      </c>
      <c r="B43" s="25">
        <v>10453.1</v>
      </c>
      <c r="C43" s="27">
        <f t="shared" si="0"/>
        <v>1.1527332076179133</v>
      </c>
    </row>
    <row r="44" spans="1:3" x14ac:dyDescent="0.2">
      <c r="A44" s="24">
        <v>38353</v>
      </c>
      <c r="B44" s="25">
        <v>10207.9</v>
      </c>
      <c r="C44" s="27">
        <f t="shared" si="0"/>
        <v>1.1256933646519116</v>
      </c>
    </row>
    <row r="45" spans="1:3" x14ac:dyDescent="0.2">
      <c r="A45" s="24">
        <v>38384</v>
      </c>
      <c r="B45" s="25">
        <v>10239.9</v>
      </c>
      <c r="C45" s="27">
        <f t="shared" si="0"/>
        <v>1.1292222185463328</v>
      </c>
    </row>
    <row r="46" spans="1:3" x14ac:dyDescent="0.2">
      <c r="A46" s="24">
        <v>38412</v>
      </c>
      <c r="B46" s="25">
        <v>10267.9</v>
      </c>
      <c r="C46" s="27">
        <f t="shared" si="0"/>
        <v>1.132309965703951</v>
      </c>
    </row>
    <row r="47" spans="1:3" x14ac:dyDescent="0.2">
      <c r="A47" s="24">
        <v>38443</v>
      </c>
      <c r="B47" s="25">
        <v>10330.6</v>
      </c>
      <c r="C47" s="27">
        <f t="shared" si="0"/>
        <v>1.1392243138033327</v>
      </c>
    </row>
    <row r="48" spans="1:3" x14ac:dyDescent="0.2">
      <c r="A48" s="24">
        <v>38473</v>
      </c>
      <c r="B48" s="25">
        <v>10383.700000000001</v>
      </c>
      <c r="C48" s="27">
        <f t="shared" si="0"/>
        <v>1.1450800057343875</v>
      </c>
    </row>
    <row r="49" spans="1:3" x14ac:dyDescent="0.2">
      <c r="A49" s="24">
        <v>38504</v>
      </c>
      <c r="B49" s="25">
        <v>10445.9</v>
      </c>
      <c r="C49" s="27">
        <f t="shared" si="0"/>
        <v>1.1519392154916686</v>
      </c>
    </row>
    <row r="50" spans="1:3" x14ac:dyDescent="0.2">
      <c r="A50" s="24">
        <v>38534</v>
      </c>
      <c r="B50" s="25">
        <v>10521.2</v>
      </c>
      <c r="C50" s="27">
        <f t="shared" si="0"/>
        <v>1.1602430498119782</v>
      </c>
    </row>
    <row r="51" spans="1:3" x14ac:dyDescent="0.2">
      <c r="A51" s="24">
        <v>38565</v>
      </c>
      <c r="B51" s="25">
        <v>10577.9</v>
      </c>
      <c r="C51" s="27">
        <f t="shared" si="0"/>
        <v>1.1664957378061556</v>
      </c>
    </row>
    <row r="52" spans="1:3" x14ac:dyDescent="0.2">
      <c r="A52" s="24">
        <v>38596</v>
      </c>
      <c r="B52" s="25">
        <v>10633.3</v>
      </c>
      <c r="C52" s="27">
        <f t="shared" si="0"/>
        <v>1.172605066110872</v>
      </c>
    </row>
    <row r="53" spans="1:3" x14ac:dyDescent="0.2">
      <c r="A53" s="24">
        <v>38626</v>
      </c>
      <c r="B53" s="25">
        <v>10688.2</v>
      </c>
      <c r="C53" s="27">
        <f t="shared" si="0"/>
        <v>1.1786592560734883</v>
      </c>
    </row>
    <row r="54" spans="1:3" x14ac:dyDescent="0.2">
      <c r="A54" s="24">
        <v>38657</v>
      </c>
      <c r="B54" s="25">
        <v>10739.3</v>
      </c>
      <c r="C54" s="27">
        <f t="shared" si="0"/>
        <v>1.1842943946361419</v>
      </c>
    </row>
    <row r="55" spans="1:3" x14ac:dyDescent="0.2">
      <c r="A55" s="24">
        <v>38687</v>
      </c>
      <c r="B55" s="25">
        <v>10795</v>
      </c>
      <c r="C55" s="27">
        <f t="shared" si="0"/>
        <v>1.1904368059461188</v>
      </c>
    </row>
    <row r="56" spans="1:3" x14ac:dyDescent="0.2">
      <c r="A56" s="24">
        <v>38718</v>
      </c>
      <c r="B56" s="25">
        <v>10961.6</v>
      </c>
      <c r="C56" s="27">
        <f t="shared" si="0"/>
        <v>1.2088089015339487</v>
      </c>
    </row>
    <row r="57" spans="1:3" x14ac:dyDescent="0.2">
      <c r="A57" s="24">
        <v>38749</v>
      </c>
      <c r="B57" s="25">
        <v>11031.7</v>
      </c>
      <c r="C57" s="27">
        <f t="shared" si="0"/>
        <v>1.2165392970964148</v>
      </c>
    </row>
    <row r="58" spans="1:3" x14ac:dyDescent="0.2">
      <c r="A58" s="24">
        <v>38777</v>
      </c>
      <c r="B58" s="25">
        <v>11086.7</v>
      </c>
      <c r="C58" s="27">
        <f t="shared" si="0"/>
        <v>1.2226045147274511</v>
      </c>
    </row>
    <row r="59" spans="1:3" x14ac:dyDescent="0.2">
      <c r="A59" s="24">
        <v>38808</v>
      </c>
      <c r="B59" s="25">
        <v>11161.3</v>
      </c>
      <c r="C59" s="27">
        <f t="shared" si="0"/>
        <v>1.2308311553688203</v>
      </c>
    </row>
    <row r="60" spans="1:3" x14ac:dyDescent="0.2">
      <c r="A60" s="24">
        <v>38838</v>
      </c>
      <c r="B60" s="25">
        <v>11191.1</v>
      </c>
      <c r="C60" s="27">
        <f t="shared" si="0"/>
        <v>1.234117400558</v>
      </c>
    </row>
    <row r="61" spans="1:3" x14ac:dyDescent="0.2">
      <c r="A61" s="24">
        <v>38869</v>
      </c>
      <c r="B61" s="25">
        <v>11259.6</v>
      </c>
      <c r="C61" s="27">
        <f t="shared" si="0"/>
        <v>1.2416713534257451</v>
      </c>
    </row>
    <row r="62" spans="1:3" x14ac:dyDescent="0.2">
      <c r="A62" s="24">
        <v>38899</v>
      </c>
      <c r="B62" s="25">
        <v>11286.5</v>
      </c>
      <c r="C62" s="27">
        <f t="shared" si="0"/>
        <v>1.2446377962307429</v>
      </c>
    </row>
    <row r="63" spans="1:3" x14ac:dyDescent="0.2">
      <c r="A63" s="24">
        <v>38930</v>
      </c>
      <c r="B63" s="25">
        <v>11338</v>
      </c>
      <c r="C63" s="27">
        <f t="shared" si="0"/>
        <v>1.2503170454670769</v>
      </c>
    </row>
    <row r="64" spans="1:3" x14ac:dyDescent="0.2">
      <c r="A64" s="24">
        <v>38961</v>
      </c>
      <c r="B64" s="25">
        <v>11386.2</v>
      </c>
      <c r="C64" s="27">
        <f t="shared" si="0"/>
        <v>1.2556323816455488</v>
      </c>
    </row>
    <row r="65" spans="1:3" x14ac:dyDescent="0.2">
      <c r="A65" s="24">
        <v>38991</v>
      </c>
      <c r="B65" s="25">
        <v>11435.2</v>
      </c>
      <c r="C65" s="27">
        <f t="shared" si="0"/>
        <v>1.261035939171381</v>
      </c>
    </row>
    <row r="66" spans="1:3" x14ac:dyDescent="0.2">
      <c r="A66" s="24">
        <v>39022</v>
      </c>
      <c r="B66" s="25">
        <v>11488.7</v>
      </c>
      <c r="C66" s="27">
        <f t="shared" si="0"/>
        <v>1.2669357417761162</v>
      </c>
    </row>
    <row r="67" spans="1:3" x14ac:dyDescent="0.2">
      <c r="A67" s="24">
        <v>39052</v>
      </c>
      <c r="B67" s="25">
        <v>11590.3</v>
      </c>
      <c r="C67" s="27">
        <f t="shared" si="0"/>
        <v>1.2781398528909031</v>
      </c>
    </row>
    <row r="68" spans="1:3" x14ac:dyDescent="0.2">
      <c r="A68" s="24">
        <v>39083</v>
      </c>
      <c r="B68" s="25">
        <v>11640.7</v>
      </c>
      <c r="C68" s="27">
        <f t="shared" si="0"/>
        <v>1.2836977977746165</v>
      </c>
    </row>
    <row r="69" spans="1:3" x14ac:dyDescent="0.2">
      <c r="A69" s="24">
        <v>39114</v>
      </c>
      <c r="B69" s="25">
        <v>11713.8</v>
      </c>
      <c r="C69" s="27">
        <f t="shared" si="0"/>
        <v>1.2917590233896845</v>
      </c>
    </row>
    <row r="70" spans="1:3" x14ac:dyDescent="0.2">
      <c r="A70" s="24">
        <v>39142</v>
      </c>
      <c r="B70" s="25">
        <v>11788.2</v>
      </c>
      <c r="C70" s="27">
        <f t="shared" si="0"/>
        <v>1.2999636086942139</v>
      </c>
    </row>
    <row r="71" spans="1:3" x14ac:dyDescent="0.2">
      <c r="A71" s="24">
        <v>39173</v>
      </c>
      <c r="B71" s="25">
        <v>11815.8</v>
      </c>
      <c r="C71" s="27">
        <f t="shared" si="0"/>
        <v>1.3030072451781518</v>
      </c>
    </row>
    <row r="72" spans="1:3" x14ac:dyDescent="0.2">
      <c r="A72" s="24">
        <v>39203</v>
      </c>
      <c r="B72" s="25">
        <v>11843</v>
      </c>
      <c r="C72" s="27">
        <f t="shared" si="0"/>
        <v>1.3060067709884098</v>
      </c>
    </row>
    <row r="73" spans="1:3" x14ac:dyDescent="0.2">
      <c r="A73" s="24">
        <v>39234</v>
      </c>
      <c r="B73" s="25">
        <v>11858.1</v>
      </c>
      <c r="C73" s="27">
        <f t="shared" si="0"/>
        <v>1.3076719489198398</v>
      </c>
    </row>
    <row r="74" spans="1:3" x14ac:dyDescent="0.2">
      <c r="A74" s="24">
        <v>39264</v>
      </c>
      <c r="B74" s="25">
        <v>11906.9</v>
      </c>
      <c r="C74" s="27">
        <f t="shared" si="0"/>
        <v>1.3130534511088319</v>
      </c>
    </row>
    <row r="75" spans="1:3" x14ac:dyDescent="0.2">
      <c r="A75" s="24">
        <v>39295</v>
      </c>
      <c r="B75" s="25">
        <v>11931.9</v>
      </c>
      <c r="C75" s="27">
        <f t="shared" si="0"/>
        <v>1.3158103682138484</v>
      </c>
    </row>
    <row r="76" spans="1:3" x14ac:dyDescent="0.2">
      <c r="A76" s="24">
        <v>39326</v>
      </c>
      <c r="B76" s="25">
        <v>12024.5</v>
      </c>
      <c r="C76" s="27">
        <f t="shared" si="0"/>
        <v>1.3260219891708296</v>
      </c>
    </row>
    <row r="77" spans="1:3" x14ac:dyDescent="0.2">
      <c r="A77" s="24">
        <v>39356</v>
      </c>
      <c r="B77" s="25">
        <v>12065.1</v>
      </c>
      <c r="C77" s="27">
        <f t="shared" si="0"/>
        <v>1.3304992225493764</v>
      </c>
    </row>
    <row r="78" spans="1:3" x14ac:dyDescent="0.2">
      <c r="A78" s="24">
        <v>39387</v>
      </c>
      <c r="B78" s="25">
        <v>12132</v>
      </c>
      <c r="C78" s="27">
        <f t="shared" si="0"/>
        <v>1.3378767327224004</v>
      </c>
    </row>
    <row r="79" spans="1:3" x14ac:dyDescent="0.2">
      <c r="A79" s="24">
        <v>39417</v>
      </c>
      <c r="B79" s="25">
        <v>12227.2</v>
      </c>
      <c r="C79" s="27">
        <f t="shared" ref="C79:C134" si="1">B79/$B$14</f>
        <v>1.3483750730583033</v>
      </c>
    </row>
    <row r="80" spans="1:3" x14ac:dyDescent="0.2">
      <c r="A80" s="24">
        <v>39448</v>
      </c>
      <c r="B80" s="25">
        <v>12346.2</v>
      </c>
      <c r="C80" s="27">
        <f t="shared" si="1"/>
        <v>1.3614979984781819</v>
      </c>
    </row>
    <row r="81" spans="1:3" x14ac:dyDescent="0.2">
      <c r="A81" s="24">
        <v>39479</v>
      </c>
      <c r="B81" s="25">
        <v>12415.1</v>
      </c>
      <c r="C81" s="27">
        <f t="shared" si="1"/>
        <v>1.3690960620196071</v>
      </c>
    </row>
    <row r="82" spans="1:3" x14ac:dyDescent="0.2">
      <c r="A82" s="24">
        <v>39508</v>
      </c>
      <c r="B82" s="25">
        <v>12485.5</v>
      </c>
      <c r="C82" s="27">
        <f t="shared" si="1"/>
        <v>1.3768595405873336</v>
      </c>
    </row>
    <row r="83" spans="1:3" x14ac:dyDescent="0.2">
      <c r="A83" s="24">
        <v>39539</v>
      </c>
      <c r="B83" s="25">
        <v>12456.6</v>
      </c>
      <c r="C83" s="27">
        <f t="shared" si="1"/>
        <v>1.3736725444139346</v>
      </c>
    </row>
    <row r="84" spans="1:3" x14ac:dyDescent="0.2">
      <c r="A84" s="24">
        <v>39569</v>
      </c>
      <c r="B84" s="25">
        <v>12636.6</v>
      </c>
      <c r="C84" s="27">
        <f t="shared" si="1"/>
        <v>1.3935223475700533</v>
      </c>
    </row>
    <row r="85" spans="1:3" x14ac:dyDescent="0.2">
      <c r="A85" s="24">
        <v>39600</v>
      </c>
      <c r="B85" s="25">
        <v>12621.9</v>
      </c>
      <c r="C85" s="27">
        <f t="shared" si="1"/>
        <v>1.3919012803123034</v>
      </c>
    </row>
    <row r="86" spans="1:3" x14ac:dyDescent="0.2">
      <c r="A86" s="24">
        <v>39630</v>
      </c>
      <c r="B86" s="25">
        <v>12497.8</v>
      </c>
      <c r="C86" s="27">
        <f t="shared" si="1"/>
        <v>1.3782159438030015</v>
      </c>
    </row>
    <row r="87" spans="1:3" x14ac:dyDescent="0.2">
      <c r="A87" s="24">
        <v>39661</v>
      </c>
      <c r="B87" s="25">
        <v>12528.1</v>
      </c>
      <c r="C87" s="27">
        <f t="shared" si="1"/>
        <v>1.3815573273342816</v>
      </c>
    </row>
    <row r="88" spans="1:3" x14ac:dyDescent="0.2">
      <c r="A88" s="24">
        <v>39692</v>
      </c>
      <c r="B88" s="25">
        <v>12513.9</v>
      </c>
      <c r="C88" s="27">
        <f t="shared" si="1"/>
        <v>1.3799913984186323</v>
      </c>
    </row>
    <row r="89" spans="1:3" x14ac:dyDescent="0.2">
      <c r="A89" s="24">
        <v>39722</v>
      </c>
      <c r="B89" s="25">
        <v>12456.2</v>
      </c>
      <c r="C89" s="27">
        <f t="shared" si="1"/>
        <v>1.3736284337402542</v>
      </c>
    </row>
    <row r="90" spans="1:3" x14ac:dyDescent="0.2">
      <c r="A90" s="24">
        <v>39753</v>
      </c>
      <c r="B90" s="25">
        <v>12352.4</v>
      </c>
      <c r="C90" s="27">
        <f t="shared" si="1"/>
        <v>1.3621817139202257</v>
      </c>
    </row>
    <row r="91" spans="1:3" x14ac:dyDescent="0.2">
      <c r="A91" s="24">
        <v>39783</v>
      </c>
      <c r="B91" s="25">
        <v>12211.5</v>
      </c>
      <c r="C91" s="27">
        <f t="shared" si="1"/>
        <v>1.3466437291163529</v>
      </c>
    </row>
    <row r="92" spans="1:3" x14ac:dyDescent="0.2">
      <c r="A92" s="24">
        <v>39814</v>
      </c>
      <c r="B92" s="25">
        <v>12051.5</v>
      </c>
      <c r="C92" s="27">
        <f t="shared" si="1"/>
        <v>1.3289994596442474</v>
      </c>
    </row>
    <row r="93" spans="1:3" x14ac:dyDescent="0.2">
      <c r="A93" s="24">
        <v>39845</v>
      </c>
      <c r="B93" s="25">
        <v>11907.3</v>
      </c>
      <c r="C93" s="27">
        <f t="shared" si="1"/>
        <v>1.3130975617825122</v>
      </c>
    </row>
    <row r="94" spans="1:3" x14ac:dyDescent="0.2">
      <c r="A94" s="24">
        <v>39873</v>
      </c>
      <c r="B94" s="25">
        <v>11823.8</v>
      </c>
      <c r="C94" s="27">
        <f t="shared" si="1"/>
        <v>1.3038894586517571</v>
      </c>
    </row>
    <row r="95" spans="1:3" x14ac:dyDescent="0.2">
      <c r="A95" s="24">
        <v>39904</v>
      </c>
      <c r="B95" s="25">
        <v>11822.7</v>
      </c>
      <c r="C95" s="27">
        <f t="shared" si="1"/>
        <v>1.3037681542991366</v>
      </c>
    </row>
    <row r="96" spans="1:3" x14ac:dyDescent="0.2">
      <c r="A96" s="24">
        <v>39934</v>
      </c>
      <c r="B96" s="25">
        <v>11977.1</v>
      </c>
      <c r="C96" s="27">
        <f t="shared" si="1"/>
        <v>1.3207948743397184</v>
      </c>
    </row>
    <row r="97" spans="1:3" x14ac:dyDescent="0.2">
      <c r="A97" s="24">
        <v>39965</v>
      </c>
      <c r="B97" s="25">
        <v>11838.2</v>
      </c>
      <c r="C97" s="27">
        <f t="shared" si="1"/>
        <v>1.3054774429042468</v>
      </c>
    </row>
    <row r="98" spans="1:3" x14ac:dyDescent="0.2">
      <c r="A98" s="24">
        <v>39995</v>
      </c>
      <c r="B98" s="25">
        <v>11792.7</v>
      </c>
      <c r="C98" s="27">
        <f t="shared" si="1"/>
        <v>1.3004598537731167</v>
      </c>
    </row>
    <row r="99" spans="1:3" x14ac:dyDescent="0.2">
      <c r="A99" s="24">
        <v>40026</v>
      </c>
      <c r="B99" s="25">
        <v>11792</v>
      </c>
      <c r="C99" s="27">
        <f t="shared" si="1"/>
        <v>1.3003826600941761</v>
      </c>
    </row>
    <row r="100" spans="1:3" x14ac:dyDescent="0.2">
      <c r="A100" s="24">
        <v>40057</v>
      </c>
      <c r="B100" s="25">
        <v>11800</v>
      </c>
      <c r="C100" s="27">
        <f t="shared" si="1"/>
        <v>1.3012648735677814</v>
      </c>
    </row>
    <row r="101" spans="1:3" x14ac:dyDescent="0.2">
      <c r="A101" s="24">
        <v>40087</v>
      </c>
      <c r="B101" s="25">
        <v>11799.1</v>
      </c>
      <c r="C101" s="27">
        <f t="shared" si="1"/>
        <v>1.3011656245520009</v>
      </c>
    </row>
    <row r="102" spans="1:3" x14ac:dyDescent="0.2">
      <c r="A102" s="24">
        <v>40118</v>
      </c>
      <c r="B102" s="25">
        <v>11861.3</v>
      </c>
      <c r="C102" s="27">
        <f t="shared" si="1"/>
        <v>1.308024834309282</v>
      </c>
    </row>
    <row r="103" spans="1:3" x14ac:dyDescent="0.2">
      <c r="A103" s="24">
        <v>40148</v>
      </c>
      <c r="B103" s="25">
        <v>11938.3</v>
      </c>
      <c r="C103" s="27">
        <f t="shared" si="1"/>
        <v>1.3165161389927327</v>
      </c>
    </row>
    <row r="104" spans="1:3" x14ac:dyDescent="0.2">
      <c r="A104" s="24">
        <v>40179</v>
      </c>
      <c r="B104" s="25">
        <v>12047.9</v>
      </c>
      <c r="C104" s="27">
        <f t="shared" si="1"/>
        <v>1.3286024635811249</v>
      </c>
    </row>
    <row r="105" spans="1:3" x14ac:dyDescent="0.2">
      <c r="A105" s="24">
        <v>40210</v>
      </c>
      <c r="B105" s="25">
        <v>12077.4</v>
      </c>
      <c r="C105" s="27">
        <f t="shared" si="1"/>
        <v>1.3318556257650445</v>
      </c>
    </row>
    <row r="106" spans="1:3" x14ac:dyDescent="0.2">
      <c r="A106" s="24">
        <v>40238</v>
      </c>
      <c r="B106" s="25">
        <v>12144.2</v>
      </c>
      <c r="C106" s="27">
        <f t="shared" si="1"/>
        <v>1.3392221082696485</v>
      </c>
    </row>
    <row r="107" spans="1:3" x14ac:dyDescent="0.2">
      <c r="A107" s="24">
        <v>40269</v>
      </c>
      <c r="B107" s="25">
        <v>12232.3</v>
      </c>
      <c r="C107" s="27">
        <f t="shared" si="1"/>
        <v>1.3489374841477264</v>
      </c>
    </row>
    <row r="108" spans="1:3" x14ac:dyDescent="0.2">
      <c r="A108" s="24">
        <v>40299</v>
      </c>
      <c r="B108" s="25">
        <v>12309</v>
      </c>
      <c r="C108" s="27">
        <f t="shared" si="1"/>
        <v>1.3573957058259172</v>
      </c>
    </row>
    <row r="109" spans="1:3" x14ac:dyDescent="0.2">
      <c r="A109" s="24">
        <v>40330</v>
      </c>
      <c r="B109" s="25">
        <v>12330.4</v>
      </c>
      <c r="C109" s="27">
        <f t="shared" si="1"/>
        <v>1.3597556268678113</v>
      </c>
    </row>
    <row r="110" spans="1:3" x14ac:dyDescent="0.2">
      <c r="A110" s="24">
        <v>40360</v>
      </c>
      <c r="B110" s="25">
        <v>12357.8</v>
      </c>
      <c r="C110" s="27">
        <f t="shared" si="1"/>
        <v>1.3627772080149092</v>
      </c>
    </row>
    <row r="111" spans="1:3" x14ac:dyDescent="0.2">
      <c r="A111" s="24">
        <v>40391</v>
      </c>
      <c r="B111" s="25">
        <v>12418.4</v>
      </c>
      <c r="C111" s="27">
        <f t="shared" si="1"/>
        <v>1.3694599750774692</v>
      </c>
    </row>
    <row r="112" spans="1:3" x14ac:dyDescent="0.2">
      <c r="A112" s="24">
        <v>40422</v>
      </c>
      <c r="B112" s="25">
        <v>12415.4</v>
      </c>
      <c r="C112" s="27">
        <f t="shared" si="1"/>
        <v>1.3691291450248673</v>
      </c>
    </row>
    <row r="113" spans="1:3" x14ac:dyDescent="0.2">
      <c r="A113" s="24">
        <v>40452</v>
      </c>
      <c r="B113" s="25">
        <v>12463.2</v>
      </c>
      <c r="C113" s="27">
        <f t="shared" si="1"/>
        <v>1.374400370529659</v>
      </c>
    </row>
    <row r="114" spans="1:3" x14ac:dyDescent="0.2">
      <c r="A114" s="24">
        <v>40483</v>
      </c>
      <c r="B114" s="25">
        <v>12492.5</v>
      </c>
      <c r="C114" s="27">
        <f t="shared" si="1"/>
        <v>1.3776314773767382</v>
      </c>
    </row>
    <row r="115" spans="1:3" x14ac:dyDescent="0.2">
      <c r="A115" s="24">
        <v>40513</v>
      </c>
      <c r="B115" s="25">
        <v>12574.1</v>
      </c>
      <c r="C115" s="27">
        <f t="shared" si="1"/>
        <v>1.3866300548075121</v>
      </c>
    </row>
    <row r="116" spans="1:3" x14ac:dyDescent="0.2">
      <c r="A116" s="24">
        <v>40544</v>
      </c>
      <c r="B116" s="25">
        <v>12817.4</v>
      </c>
      <c r="C116" s="27">
        <f t="shared" si="1"/>
        <v>1.4134603720735324</v>
      </c>
    </row>
    <row r="117" spans="1:3" x14ac:dyDescent="0.2">
      <c r="A117" s="24">
        <v>40575</v>
      </c>
      <c r="B117" s="25">
        <v>12867.8</v>
      </c>
      <c r="C117" s="27">
        <f t="shared" si="1"/>
        <v>1.4190183169572457</v>
      </c>
    </row>
    <row r="118" spans="1:3" x14ac:dyDescent="0.2">
      <c r="A118" s="24">
        <v>40603</v>
      </c>
      <c r="B118" s="25">
        <v>12884.4</v>
      </c>
      <c r="C118" s="27">
        <f t="shared" si="1"/>
        <v>1.4208489099149766</v>
      </c>
    </row>
    <row r="119" spans="1:3" x14ac:dyDescent="0.2">
      <c r="A119" s="24">
        <v>40634</v>
      </c>
      <c r="B119" s="25">
        <v>12927.5</v>
      </c>
      <c r="C119" s="27">
        <f t="shared" si="1"/>
        <v>1.4256018350040249</v>
      </c>
    </row>
    <row r="120" spans="1:3" x14ac:dyDescent="0.2">
      <c r="A120" s="24">
        <v>40664</v>
      </c>
      <c r="B120" s="25">
        <v>12931.7</v>
      </c>
      <c r="C120" s="27">
        <f t="shared" si="1"/>
        <v>1.426064997077668</v>
      </c>
    </row>
    <row r="121" spans="1:3" x14ac:dyDescent="0.2">
      <c r="A121" s="24">
        <v>40695</v>
      </c>
      <c r="B121" s="25">
        <v>12957.5</v>
      </c>
      <c r="C121" s="27">
        <f t="shared" si="1"/>
        <v>1.4289101355300449</v>
      </c>
    </row>
    <row r="122" spans="1:3" x14ac:dyDescent="0.2">
      <c r="A122" s="24">
        <v>40725</v>
      </c>
      <c r="B122" s="25">
        <v>12976.9</v>
      </c>
      <c r="C122" s="27">
        <f t="shared" si="1"/>
        <v>1.4310495032035375</v>
      </c>
    </row>
    <row r="123" spans="1:3" x14ac:dyDescent="0.2">
      <c r="A123" s="24">
        <v>40756</v>
      </c>
      <c r="B123" s="25">
        <v>12970.8</v>
      </c>
      <c r="C123" s="27">
        <f t="shared" si="1"/>
        <v>1.4303768154299135</v>
      </c>
    </row>
    <row r="124" spans="1:3" x14ac:dyDescent="0.2">
      <c r="A124" s="24">
        <v>40787</v>
      </c>
      <c r="B124" s="25">
        <v>12981.2</v>
      </c>
      <c r="C124" s="27">
        <f t="shared" si="1"/>
        <v>1.4315236929456006</v>
      </c>
    </row>
    <row r="125" spans="1:3" x14ac:dyDescent="0.2">
      <c r="A125" s="24">
        <v>40817</v>
      </c>
      <c r="B125" s="25">
        <v>13025.5</v>
      </c>
      <c r="C125" s="27">
        <f t="shared" si="1"/>
        <v>1.4364089500556896</v>
      </c>
    </row>
    <row r="126" spans="1:3" x14ac:dyDescent="0.2">
      <c r="A126" s="24">
        <v>40848</v>
      </c>
      <c r="B126" s="25">
        <v>12994.4</v>
      </c>
      <c r="C126" s="27">
        <f t="shared" si="1"/>
        <v>1.4329793451770492</v>
      </c>
    </row>
    <row r="127" spans="1:3" x14ac:dyDescent="0.2">
      <c r="A127" s="24">
        <v>40878</v>
      </c>
      <c r="B127" s="25">
        <v>13032.2</v>
      </c>
      <c r="C127" s="27">
        <f t="shared" si="1"/>
        <v>1.4371478038398342</v>
      </c>
    </row>
    <row r="128" spans="1:3" x14ac:dyDescent="0.2">
      <c r="A128" s="24">
        <v>40909</v>
      </c>
      <c r="B128" s="25">
        <v>13148.4</v>
      </c>
      <c r="C128" s="27">
        <f t="shared" si="1"/>
        <v>1.4499619545439506</v>
      </c>
    </row>
    <row r="129" spans="1:3" x14ac:dyDescent="0.2">
      <c r="A129" s="24">
        <v>40940</v>
      </c>
      <c r="B129" s="25">
        <v>13234.7</v>
      </c>
      <c r="C129" s="27">
        <f t="shared" si="1"/>
        <v>1.4594788323904677</v>
      </c>
    </row>
    <row r="130" spans="1:3" x14ac:dyDescent="0.2">
      <c r="A130" s="24">
        <v>40969</v>
      </c>
      <c r="B130" s="25">
        <v>13298.3</v>
      </c>
      <c r="C130" s="27">
        <f t="shared" si="1"/>
        <v>1.4664924295056294</v>
      </c>
    </row>
    <row r="131" spans="1:3" x14ac:dyDescent="0.2">
      <c r="A131" s="24">
        <v>41000</v>
      </c>
      <c r="B131" s="25">
        <v>13320.1</v>
      </c>
      <c r="C131" s="27">
        <f t="shared" si="1"/>
        <v>1.4688964612212039</v>
      </c>
    </row>
    <row r="132" spans="1:3" x14ac:dyDescent="0.2">
      <c r="A132" s="24">
        <v>41030</v>
      </c>
      <c r="B132" s="25">
        <v>13355.3</v>
      </c>
      <c r="C132" s="27">
        <f t="shared" si="1"/>
        <v>1.4727782005050671</v>
      </c>
    </row>
    <row r="133" spans="1:3" x14ac:dyDescent="0.2">
      <c r="A133" s="24">
        <v>41061</v>
      </c>
      <c r="B133" s="25">
        <v>13396.9</v>
      </c>
      <c r="C133" s="27">
        <f t="shared" si="1"/>
        <v>1.4773657105678146</v>
      </c>
    </row>
    <row r="134" spans="1:3" x14ac:dyDescent="0.2">
      <c r="A134" s="24">
        <v>41091</v>
      </c>
      <c r="B134" s="25">
        <v>13415.4</v>
      </c>
      <c r="C134" s="27">
        <f t="shared" si="1"/>
        <v>1.4794058292255268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3"/>
  <sheetViews>
    <sheetView workbookViewId="0"/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s="43" t="s">
        <v>91</v>
      </c>
      <c r="B1" t="s">
        <v>233</v>
      </c>
    </row>
    <row r="2" spans="1:2" x14ac:dyDescent="0.25">
      <c r="A2" s="44">
        <v>37438</v>
      </c>
      <c r="B2" s="42">
        <v>1</v>
      </c>
    </row>
    <row r="3" spans="1:2" x14ac:dyDescent="0.25">
      <c r="A3" s="44">
        <v>37469</v>
      </c>
      <c r="B3" s="42">
        <v>1.0027777777777778</v>
      </c>
    </row>
    <row r="4" spans="1:2" x14ac:dyDescent="0.25">
      <c r="A4" s="44">
        <v>37500</v>
      </c>
      <c r="B4" s="42">
        <v>1.0044444444444445</v>
      </c>
    </row>
    <row r="5" spans="1:2" x14ac:dyDescent="0.25">
      <c r="A5" s="44">
        <v>37530</v>
      </c>
      <c r="B5" s="42">
        <v>1.0066666666666666</v>
      </c>
    </row>
    <row r="6" spans="1:2" x14ac:dyDescent="0.25">
      <c r="A6" s="44">
        <v>37561</v>
      </c>
      <c r="B6" s="42">
        <v>1.0083333333333333</v>
      </c>
    </row>
    <row r="7" spans="1:2" x14ac:dyDescent="0.25">
      <c r="A7" s="44">
        <v>37591</v>
      </c>
      <c r="B7" s="42">
        <v>1.01</v>
      </c>
    </row>
    <row r="8" spans="1:2" x14ac:dyDescent="0.25">
      <c r="A8" s="44">
        <v>37622</v>
      </c>
      <c r="B8" s="42">
        <v>1.0144444444444445</v>
      </c>
    </row>
    <row r="9" spans="1:2" x14ac:dyDescent="0.25">
      <c r="A9" s="44">
        <v>37653</v>
      </c>
      <c r="B9" s="42">
        <v>1.02</v>
      </c>
    </row>
    <row r="10" spans="1:2" x14ac:dyDescent="0.25">
      <c r="A10" s="44">
        <v>37681</v>
      </c>
      <c r="B10" s="42">
        <v>1.0216666666666667</v>
      </c>
    </row>
    <row r="11" spans="1:2" x14ac:dyDescent="0.25">
      <c r="A11" s="44">
        <v>37712</v>
      </c>
      <c r="B11" s="42">
        <v>1.0177777777777777</v>
      </c>
    </row>
    <row r="12" spans="1:2" x14ac:dyDescent="0.25">
      <c r="A12" s="44">
        <v>37742</v>
      </c>
      <c r="B12" s="42">
        <v>1.0161111111111112</v>
      </c>
    </row>
    <row r="13" spans="1:2" x14ac:dyDescent="0.25">
      <c r="A13" s="44">
        <v>37773</v>
      </c>
      <c r="B13" s="42">
        <v>1.0172222222222222</v>
      </c>
    </row>
    <row r="14" spans="1:2" x14ac:dyDescent="0.25">
      <c r="A14" s="44">
        <v>37803</v>
      </c>
      <c r="B14" s="42">
        <v>1.0205555555555554</v>
      </c>
    </row>
    <row r="15" spans="1:2" x14ac:dyDescent="0.25">
      <c r="A15" s="44">
        <v>37834</v>
      </c>
      <c r="B15" s="42">
        <v>1.0249999999999999</v>
      </c>
    </row>
    <row r="16" spans="1:2" x14ac:dyDescent="0.25">
      <c r="A16" s="44">
        <v>37865</v>
      </c>
      <c r="B16" s="42">
        <v>1.0283333333333333</v>
      </c>
    </row>
    <row r="17" spans="1:2" x14ac:dyDescent="0.25">
      <c r="A17" s="44">
        <v>37895</v>
      </c>
      <c r="B17" s="42">
        <v>1.0272222222222223</v>
      </c>
    </row>
    <row r="18" spans="1:2" x14ac:dyDescent="0.25">
      <c r="A18" s="44">
        <v>37926</v>
      </c>
      <c r="B18" s="42">
        <v>1.0277777777777777</v>
      </c>
    </row>
    <row r="19" spans="1:2" x14ac:dyDescent="0.25">
      <c r="A19" s="44">
        <v>37956</v>
      </c>
      <c r="B19" s="42">
        <v>1.0305555555555554</v>
      </c>
    </row>
    <row r="20" spans="1:2" x14ac:dyDescent="0.25">
      <c r="A20" s="44">
        <v>37987</v>
      </c>
      <c r="B20" s="42">
        <v>1.0350000000000001</v>
      </c>
    </row>
    <row r="21" spans="1:2" x14ac:dyDescent="0.25">
      <c r="A21" s="44">
        <v>38018</v>
      </c>
      <c r="B21" s="42">
        <v>1.0372222222222223</v>
      </c>
    </row>
    <row r="22" spans="1:2" x14ac:dyDescent="0.25">
      <c r="A22" s="44">
        <v>38047</v>
      </c>
      <c r="B22" s="42">
        <v>1.0394444444444444</v>
      </c>
    </row>
    <row r="23" spans="1:2" x14ac:dyDescent="0.25">
      <c r="A23" s="44">
        <v>38078</v>
      </c>
      <c r="B23" s="42">
        <v>1.0411111111111111</v>
      </c>
    </row>
    <row r="24" spans="1:2" x14ac:dyDescent="0.25">
      <c r="A24" s="44">
        <v>38108</v>
      </c>
      <c r="B24" s="42">
        <v>1.0455555555555556</v>
      </c>
    </row>
    <row r="25" spans="1:2" x14ac:dyDescent="0.25">
      <c r="A25" s="44">
        <v>38139</v>
      </c>
      <c r="B25" s="42">
        <v>1.0494444444444444</v>
      </c>
    </row>
    <row r="26" spans="1:2" x14ac:dyDescent="0.25">
      <c r="A26" s="44">
        <v>38169</v>
      </c>
      <c r="B26" s="42">
        <v>1.0505555555555555</v>
      </c>
    </row>
    <row r="27" spans="1:2" x14ac:dyDescent="0.25">
      <c r="A27" s="44">
        <v>38200</v>
      </c>
      <c r="B27" s="42">
        <v>1.0511111111111111</v>
      </c>
    </row>
    <row r="28" spans="1:2" x14ac:dyDescent="0.25">
      <c r="A28" s="44">
        <v>38231</v>
      </c>
      <c r="B28" s="42">
        <v>1.0544444444444445</v>
      </c>
    </row>
    <row r="29" spans="1:2" x14ac:dyDescent="0.25">
      <c r="A29" s="44">
        <v>38261</v>
      </c>
      <c r="B29" s="42">
        <v>1.06</v>
      </c>
    </row>
    <row r="30" spans="1:2" x14ac:dyDescent="0.25">
      <c r="A30" s="44">
        <v>38292</v>
      </c>
      <c r="B30" s="42">
        <v>1.0649999999999999</v>
      </c>
    </row>
    <row r="31" spans="1:2" x14ac:dyDescent="0.25">
      <c r="A31" s="44">
        <v>38322</v>
      </c>
      <c r="B31" s="42">
        <v>1.0649999999999999</v>
      </c>
    </row>
    <row r="32" spans="1:2" x14ac:dyDescent="0.25">
      <c r="A32" s="44">
        <v>38353</v>
      </c>
      <c r="B32" s="42">
        <v>1.0644444444444443</v>
      </c>
    </row>
    <row r="33" spans="1:2" x14ac:dyDescent="0.25">
      <c r="A33" s="44">
        <v>38384</v>
      </c>
      <c r="B33" s="42">
        <v>1.068888888888889</v>
      </c>
    </row>
    <row r="34" spans="1:2" x14ac:dyDescent="0.25">
      <c r="A34" s="44">
        <v>38412</v>
      </c>
      <c r="B34" s="42">
        <v>1.0727777777777778</v>
      </c>
    </row>
    <row r="35" spans="1:2" x14ac:dyDescent="0.25">
      <c r="A35" s="44">
        <v>38443</v>
      </c>
      <c r="B35" s="42">
        <v>1.076111111111111</v>
      </c>
    </row>
    <row r="36" spans="1:2" x14ac:dyDescent="0.25">
      <c r="A36" s="44">
        <v>38473</v>
      </c>
      <c r="B36" s="42">
        <v>1.0755555555555556</v>
      </c>
    </row>
    <row r="37" spans="1:2" x14ac:dyDescent="0.25">
      <c r="A37" s="44">
        <v>38504</v>
      </c>
      <c r="B37" s="42">
        <v>1.076111111111111</v>
      </c>
    </row>
    <row r="38" spans="1:2" x14ac:dyDescent="0.25">
      <c r="A38" s="44">
        <v>38534</v>
      </c>
      <c r="B38" s="42">
        <v>1.0827777777777778</v>
      </c>
    </row>
    <row r="39" spans="1:2" x14ac:dyDescent="0.25">
      <c r="A39" s="44">
        <v>38565</v>
      </c>
      <c r="B39" s="42">
        <v>1.0894444444444444</v>
      </c>
    </row>
    <row r="40" spans="1:2" x14ac:dyDescent="0.25">
      <c r="A40" s="44">
        <v>38596</v>
      </c>
      <c r="B40" s="42">
        <v>1.1044444444444446</v>
      </c>
    </row>
    <row r="41" spans="1:2" x14ac:dyDescent="0.25">
      <c r="A41" s="44">
        <v>38626</v>
      </c>
      <c r="B41" s="42">
        <v>1.106111111111111</v>
      </c>
    </row>
    <row r="42" spans="1:2" x14ac:dyDescent="0.25">
      <c r="A42" s="44">
        <v>38657</v>
      </c>
      <c r="B42" s="42">
        <v>1.1005555555555555</v>
      </c>
    </row>
    <row r="43" spans="1:2" x14ac:dyDescent="0.25">
      <c r="A43" s="44">
        <v>38687</v>
      </c>
      <c r="B43" s="42">
        <v>1.1005555555555555</v>
      </c>
    </row>
    <row r="44" spans="1:2" x14ac:dyDescent="0.25">
      <c r="A44" s="44">
        <v>38718</v>
      </c>
      <c r="B44" s="42">
        <v>1.1072222222222223</v>
      </c>
    </row>
    <row r="45" spans="1:2" x14ac:dyDescent="0.25">
      <c r="A45" s="44">
        <v>38749</v>
      </c>
      <c r="B45" s="42">
        <v>1.1077777777777778</v>
      </c>
    </row>
    <row r="46" spans="1:2" x14ac:dyDescent="0.25">
      <c r="A46" s="44">
        <v>38777</v>
      </c>
      <c r="B46" s="42">
        <v>1.1094444444444445</v>
      </c>
    </row>
    <row r="47" spans="1:2" x14ac:dyDescent="0.25">
      <c r="A47" s="44">
        <v>38808</v>
      </c>
      <c r="B47" s="42">
        <v>1.115</v>
      </c>
    </row>
    <row r="48" spans="1:2" x14ac:dyDescent="0.25">
      <c r="A48" s="44">
        <v>38838</v>
      </c>
      <c r="B48" s="42">
        <v>1.1183333333333334</v>
      </c>
    </row>
    <row r="49" spans="1:2" x14ac:dyDescent="0.25">
      <c r="A49" s="44">
        <v>38869</v>
      </c>
      <c r="B49" s="42">
        <v>1.1211111111111112</v>
      </c>
    </row>
    <row r="50" spans="1:2" x14ac:dyDescent="0.25">
      <c r="A50" s="44">
        <v>38899</v>
      </c>
      <c r="B50" s="42">
        <v>1.1272222222222223</v>
      </c>
    </row>
    <row r="51" spans="1:2" x14ac:dyDescent="0.25">
      <c r="A51" s="44">
        <v>38930</v>
      </c>
      <c r="B51" s="42">
        <v>1.1322222222222222</v>
      </c>
    </row>
    <row r="52" spans="1:2" x14ac:dyDescent="0.25">
      <c r="A52" s="44">
        <v>38961</v>
      </c>
      <c r="B52" s="42">
        <v>1.1266666666666667</v>
      </c>
    </row>
    <row r="53" spans="1:2" x14ac:dyDescent="0.25">
      <c r="A53" s="44">
        <v>38991</v>
      </c>
      <c r="B53" s="42">
        <v>1.1216666666666666</v>
      </c>
    </row>
    <row r="54" spans="1:2" x14ac:dyDescent="0.25">
      <c r="A54" s="44">
        <v>39022</v>
      </c>
      <c r="B54" s="42">
        <v>1.1222222222222222</v>
      </c>
    </row>
    <row r="55" spans="1:2" x14ac:dyDescent="0.25">
      <c r="A55" s="44">
        <v>39052</v>
      </c>
      <c r="B55" s="42">
        <v>1.1283333333333334</v>
      </c>
    </row>
    <row r="56" spans="1:2" x14ac:dyDescent="0.25">
      <c r="A56" s="44">
        <v>39083</v>
      </c>
      <c r="B56" s="42">
        <v>1.1302055555555557</v>
      </c>
    </row>
    <row r="57" spans="1:2" x14ac:dyDescent="0.25">
      <c r="A57" s="44">
        <v>39114</v>
      </c>
      <c r="B57" s="42">
        <v>1.1345888888888889</v>
      </c>
    </row>
    <row r="58" spans="1:2" x14ac:dyDescent="0.25">
      <c r="A58" s="44">
        <v>39142</v>
      </c>
      <c r="B58" s="42">
        <v>1.1404888888888889</v>
      </c>
    </row>
    <row r="59" spans="1:2" x14ac:dyDescent="0.25">
      <c r="A59" s="44">
        <v>39173</v>
      </c>
      <c r="B59" s="42">
        <v>1.1439111111111111</v>
      </c>
    </row>
    <row r="60" spans="1:2" x14ac:dyDescent="0.25">
      <c r="A60" s="44">
        <v>39203</v>
      </c>
      <c r="B60" s="42">
        <v>1.1486388888888888</v>
      </c>
    </row>
    <row r="61" spans="1:2" x14ac:dyDescent="0.25">
      <c r="A61" s="44">
        <v>39234</v>
      </c>
      <c r="B61" s="42">
        <v>1.1513</v>
      </c>
    </row>
    <row r="62" spans="1:2" x14ac:dyDescent="0.25">
      <c r="A62" s="44">
        <v>39264</v>
      </c>
      <c r="B62" s="42">
        <v>1.1533500000000001</v>
      </c>
    </row>
    <row r="63" spans="1:2" x14ac:dyDescent="0.25">
      <c r="A63" s="44">
        <v>39295</v>
      </c>
      <c r="B63" s="42">
        <v>1.1537055555555555</v>
      </c>
    </row>
    <row r="64" spans="1:2" x14ac:dyDescent="0.25">
      <c r="A64" s="44">
        <v>39326</v>
      </c>
      <c r="B64" s="42">
        <v>1.1585944444444445</v>
      </c>
    </row>
    <row r="65" spans="1:2" x14ac:dyDescent="0.25">
      <c r="A65" s="44">
        <v>39356</v>
      </c>
      <c r="B65" s="42">
        <v>1.1621666666666666</v>
      </c>
    </row>
    <row r="66" spans="1:2" x14ac:dyDescent="0.25">
      <c r="A66" s="44">
        <v>39387</v>
      </c>
      <c r="B66" s="42">
        <v>1.1713</v>
      </c>
    </row>
    <row r="67" spans="1:2" x14ac:dyDescent="0.25">
      <c r="A67" s="44">
        <v>39417</v>
      </c>
      <c r="B67" s="42">
        <v>1.1746944444444445</v>
      </c>
    </row>
    <row r="68" spans="1:2" x14ac:dyDescent="0.25">
      <c r="A68" s="44">
        <v>39448</v>
      </c>
      <c r="B68" s="42">
        <v>1.1788833333333335</v>
      </c>
    </row>
    <row r="69" spans="1:2" x14ac:dyDescent="0.25">
      <c r="A69" s="44">
        <v>39479</v>
      </c>
      <c r="B69" s="42">
        <v>1.1812388888888887</v>
      </c>
    </row>
    <row r="70" spans="1:2" x14ac:dyDescent="0.25">
      <c r="A70" s="44">
        <v>39508</v>
      </c>
      <c r="B70" s="42">
        <v>1.1857833333333334</v>
      </c>
    </row>
    <row r="71" spans="1:2" x14ac:dyDescent="0.25">
      <c r="A71" s="44">
        <v>39539</v>
      </c>
      <c r="B71" s="42">
        <v>1.1887277777777778</v>
      </c>
    </row>
    <row r="72" spans="1:2" x14ac:dyDescent="0.25">
      <c r="A72" s="44">
        <v>39569</v>
      </c>
      <c r="B72" s="42">
        <v>1.1955888888888888</v>
      </c>
    </row>
    <row r="73" spans="1:2" x14ac:dyDescent="0.25">
      <c r="A73" s="44">
        <v>39600</v>
      </c>
      <c r="B73" s="42">
        <v>1.2081666666666666</v>
      </c>
    </row>
    <row r="74" spans="1:2" x14ac:dyDescent="0.25">
      <c r="A74" s="44">
        <v>39630</v>
      </c>
      <c r="B74" s="42">
        <v>1.2171666666666667</v>
      </c>
    </row>
    <row r="75" spans="1:2" x14ac:dyDescent="0.25">
      <c r="A75" s="44">
        <v>39661</v>
      </c>
      <c r="B75" s="42">
        <v>1.2152722222222221</v>
      </c>
    </row>
    <row r="76" spans="1:2" x14ac:dyDescent="0.25">
      <c r="A76" s="44">
        <v>39692</v>
      </c>
      <c r="B76" s="42">
        <v>1.2159555555555557</v>
      </c>
    </row>
    <row r="77" spans="1:2" x14ac:dyDescent="0.25">
      <c r="A77" s="44">
        <v>39722</v>
      </c>
      <c r="B77" s="42">
        <v>1.2053666666666667</v>
      </c>
    </row>
    <row r="78" spans="1:2" x14ac:dyDescent="0.25">
      <c r="A78" s="44">
        <v>39753</v>
      </c>
      <c r="B78" s="42">
        <v>1.1837444444444445</v>
      </c>
    </row>
    <row r="79" spans="1:2" x14ac:dyDescent="0.25">
      <c r="A79" s="44">
        <v>39783</v>
      </c>
      <c r="B79" s="42">
        <v>1.17445</v>
      </c>
    </row>
    <row r="80" spans="1:2" x14ac:dyDescent="0.25">
      <c r="A80" s="44">
        <v>39814</v>
      </c>
      <c r="B80" s="42">
        <v>1.1775666666666667</v>
      </c>
    </row>
    <row r="81" spans="1:2" x14ac:dyDescent="0.25">
      <c r="A81" s="44">
        <v>39845</v>
      </c>
      <c r="B81" s="42">
        <v>1.18235</v>
      </c>
    </row>
    <row r="82" spans="1:2" x14ac:dyDescent="0.25">
      <c r="A82" s="44">
        <v>39873</v>
      </c>
      <c r="B82" s="42">
        <v>1.1808944444444445</v>
      </c>
    </row>
    <row r="83" spans="1:2" x14ac:dyDescent="0.25">
      <c r="A83" s="44">
        <v>39904</v>
      </c>
      <c r="B83" s="42">
        <v>1.1816944444444446</v>
      </c>
    </row>
    <row r="84" spans="1:2" x14ac:dyDescent="0.25">
      <c r="A84" s="44">
        <v>39934</v>
      </c>
      <c r="B84" s="42">
        <v>1.1832055555555556</v>
      </c>
    </row>
    <row r="85" spans="1:2" x14ac:dyDescent="0.25">
      <c r="A85" s="44">
        <v>39965</v>
      </c>
      <c r="B85" s="42">
        <v>1.1930222222222222</v>
      </c>
    </row>
    <row r="86" spans="1:2" x14ac:dyDescent="0.25">
      <c r="A86" s="44">
        <v>39995</v>
      </c>
      <c r="B86" s="42">
        <v>1.1929222222222222</v>
      </c>
    </row>
    <row r="87" spans="1:2" x14ac:dyDescent="0.25">
      <c r="A87" s="44">
        <v>40026</v>
      </c>
      <c r="B87" s="42">
        <v>1.1971055555555556</v>
      </c>
    </row>
    <row r="88" spans="1:2" x14ac:dyDescent="0.25">
      <c r="A88" s="44">
        <v>40057</v>
      </c>
      <c r="B88" s="42">
        <v>1.1993500000000001</v>
      </c>
    </row>
    <row r="89" spans="1:2" x14ac:dyDescent="0.25">
      <c r="A89" s="44">
        <v>40087</v>
      </c>
      <c r="B89" s="42">
        <v>1.2026444444444444</v>
      </c>
    </row>
    <row r="90" spans="1:2" x14ac:dyDescent="0.25">
      <c r="A90" s="44">
        <v>40118</v>
      </c>
      <c r="B90" s="42">
        <v>1.2061833333333334</v>
      </c>
    </row>
    <row r="91" spans="1:2" x14ac:dyDescent="0.25">
      <c r="A91" s="44">
        <v>40148</v>
      </c>
      <c r="B91" s="42">
        <v>1.2073888888888891</v>
      </c>
    </row>
    <row r="92" spans="1:2" x14ac:dyDescent="0.25">
      <c r="A92" s="44">
        <v>40179</v>
      </c>
      <c r="B92" s="42">
        <v>1.208161111111111</v>
      </c>
    </row>
    <row r="93" spans="1:2" x14ac:dyDescent="0.25">
      <c r="A93" s="44">
        <v>40210</v>
      </c>
      <c r="B93" s="42">
        <v>1.2077611111111111</v>
      </c>
    </row>
    <row r="94" spans="1:2" x14ac:dyDescent="0.25">
      <c r="A94" s="44">
        <v>40238</v>
      </c>
      <c r="B94" s="42">
        <v>1.208</v>
      </c>
    </row>
    <row r="95" spans="1:2" x14ac:dyDescent="0.25">
      <c r="A95" s="44">
        <v>40269</v>
      </c>
      <c r="B95" s="42">
        <v>1.2076277777777777</v>
      </c>
    </row>
    <row r="96" spans="1:2" x14ac:dyDescent="0.25">
      <c r="A96" s="44">
        <v>40299</v>
      </c>
      <c r="B96" s="42">
        <v>1.2065666666666666</v>
      </c>
    </row>
    <row r="97" spans="1:2" x14ac:dyDescent="0.25">
      <c r="A97" s="44">
        <v>40330</v>
      </c>
      <c r="B97" s="42">
        <v>1.2066999999999999</v>
      </c>
    </row>
    <row r="98" spans="1:2" x14ac:dyDescent="0.25">
      <c r="A98" s="44">
        <v>40360</v>
      </c>
      <c r="B98" s="42">
        <v>1.2091611111111111</v>
      </c>
    </row>
    <row r="99" spans="1:2" x14ac:dyDescent="0.25">
      <c r="A99" s="44">
        <v>40391</v>
      </c>
      <c r="B99" s="42">
        <v>1.2114555555555557</v>
      </c>
    </row>
    <row r="100" spans="1:2" x14ac:dyDescent="0.25">
      <c r="A100" s="44">
        <v>40422</v>
      </c>
      <c r="B100" s="42">
        <v>1.2131333333333334</v>
      </c>
    </row>
    <row r="101" spans="1:2" x14ac:dyDescent="0.25">
      <c r="A101" s="44">
        <v>40452</v>
      </c>
      <c r="B101" s="42">
        <v>1.2167777777777777</v>
      </c>
    </row>
    <row r="102" spans="1:2" x14ac:dyDescent="0.25">
      <c r="A102" s="44">
        <v>40483</v>
      </c>
      <c r="B102" s="42">
        <v>1.2191166666666666</v>
      </c>
    </row>
    <row r="103" spans="1:2" x14ac:dyDescent="0.25">
      <c r="A103" s="44">
        <v>40513</v>
      </c>
      <c r="B103" s="42">
        <v>1.2245222222222221</v>
      </c>
    </row>
    <row r="104" spans="1:2" x14ac:dyDescent="0.25">
      <c r="A104" s="44">
        <v>40544</v>
      </c>
      <c r="B104" s="42">
        <v>1.2279777777777778</v>
      </c>
    </row>
    <row r="105" spans="1:2" x14ac:dyDescent="0.25">
      <c r="A105" s="44">
        <v>40575</v>
      </c>
      <c r="B105" s="42">
        <v>1.2333777777777779</v>
      </c>
    </row>
    <row r="106" spans="1:2" x14ac:dyDescent="0.25">
      <c r="A106" s="44">
        <v>40603</v>
      </c>
      <c r="B106" s="42">
        <v>1.2399611111111111</v>
      </c>
    </row>
    <row r="107" spans="1:2" x14ac:dyDescent="0.25">
      <c r="A107" s="44">
        <v>40634</v>
      </c>
      <c r="B107" s="42">
        <v>1.2446111111111111</v>
      </c>
    </row>
    <row r="108" spans="1:2" x14ac:dyDescent="0.25">
      <c r="A108" s="44">
        <v>40664</v>
      </c>
      <c r="B108" s="42">
        <v>1.2479666666666667</v>
      </c>
    </row>
    <row r="109" spans="1:2" x14ac:dyDescent="0.25">
      <c r="A109" s="44">
        <v>40695</v>
      </c>
      <c r="B109" s="42">
        <v>1.2490944444444443</v>
      </c>
    </row>
    <row r="110" spans="1:2" x14ac:dyDescent="0.25">
      <c r="A110" s="44">
        <v>40725</v>
      </c>
      <c r="B110" s="42">
        <v>1.252861111111111</v>
      </c>
    </row>
    <row r="111" spans="1:2" x14ac:dyDescent="0.25">
      <c r="A111" s="44">
        <v>40756</v>
      </c>
      <c r="B111" s="42">
        <v>1.2570333333333332</v>
      </c>
    </row>
    <row r="112" spans="1:2" x14ac:dyDescent="0.25">
      <c r="A112" s="44">
        <v>40787</v>
      </c>
      <c r="B112" s="42">
        <v>1.260388888888889</v>
      </c>
    </row>
    <row r="113" spans="1:2" x14ac:dyDescent="0.25">
      <c r="A113" s="44">
        <v>40817</v>
      </c>
      <c r="B113" s="42">
        <v>1.2600222222222222</v>
      </c>
    </row>
    <row r="114" spans="1:2" x14ac:dyDescent="0.25">
      <c r="A114" s="44">
        <v>40848</v>
      </c>
      <c r="B114" s="42">
        <v>1.2611888888888889</v>
      </c>
    </row>
    <row r="115" spans="1:2" x14ac:dyDescent="0.25">
      <c r="A115" s="44">
        <v>40878</v>
      </c>
      <c r="B115" s="42">
        <v>1.2612944444444443</v>
      </c>
    </row>
    <row r="116" spans="1:2" x14ac:dyDescent="0.25">
      <c r="A116" s="44">
        <v>40909</v>
      </c>
      <c r="B116" s="42">
        <v>1.2639166666666666</v>
      </c>
    </row>
    <row r="117" spans="1:2" x14ac:dyDescent="0.25">
      <c r="A117" s="44">
        <v>40940</v>
      </c>
      <c r="B117" s="42">
        <v>1.2690722222222222</v>
      </c>
    </row>
    <row r="118" spans="1:2" x14ac:dyDescent="0.25">
      <c r="A118" s="44">
        <v>40969</v>
      </c>
      <c r="B118" s="42">
        <v>1.2727666666666668</v>
      </c>
    </row>
    <row r="119" spans="1:2" x14ac:dyDescent="0.25">
      <c r="A119" s="44">
        <v>41000</v>
      </c>
      <c r="B119" s="42">
        <v>1.2732055555555555</v>
      </c>
    </row>
    <row r="120" spans="1:2" x14ac:dyDescent="0.25">
      <c r="A120" s="44">
        <v>41030</v>
      </c>
      <c r="B120" s="42">
        <v>1.2695944444444445</v>
      </c>
    </row>
    <row r="121" spans="1:2" x14ac:dyDescent="0.25">
      <c r="A121" s="44">
        <v>41061</v>
      </c>
      <c r="B121" s="42">
        <v>1.2701</v>
      </c>
    </row>
    <row r="122" spans="1:2" x14ac:dyDescent="0.25">
      <c r="A122" s="44">
        <v>41091</v>
      </c>
      <c r="B122" s="42">
        <v>1.2706833333333334</v>
      </c>
    </row>
    <row r="123" spans="1:2" x14ac:dyDescent="0.25">
      <c r="A123" s="44" t="s">
        <v>92</v>
      </c>
      <c r="B123" s="42">
        <v>138.24949444444442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C124"/>
  <sheetViews>
    <sheetView topLeftCell="A3" workbookViewId="0">
      <selection activeCell="A3" sqref="A3:B124"/>
    </sheetView>
  </sheetViews>
  <sheetFormatPr defaultRowHeight="15" x14ac:dyDescent="0.25"/>
  <cols>
    <col min="1" max="1" width="13.28515625" style="1" customWidth="1"/>
    <col min="2" max="3" width="12" style="19" customWidth="1"/>
  </cols>
  <sheetData>
    <row r="3" spans="1:2" x14ac:dyDescent="0.25">
      <c r="A3" s="1" t="s">
        <v>9</v>
      </c>
      <c r="B3" s="19" t="s">
        <v>194</v>
      </c>
    </row>
    <row r="4" spans="1:2" x14ac:dyDescent="0.25">
      <c r="A4" s="1">
        <v>37438</v>
      </c>
      <c r="B4" s="19">
        <v>1</v>
      </c>
    </row>
    <row r="5" spans="1:2" x14ac:dyDescent="0.25">
      <c r="A5" s="1">
        <v>37469</v>
      </c>
      <c r="B5" s="19">
        <v>1.0027777777777778</v>
      </c>
    </row>
    <row r="6" spans="1:2" x14ac:dyDescent="0.25">
      <c r="A6" s="1">
        <v>37500</v>
      </c>
      <c r="B6" s="19">
        <v>1.0044444444444445</v>
      </c>
    </row>
    <row r="7" spans="1:2" x14ac:dyDescent="0.25">
      <c r="A7" s="1">
        <v>37530</v>
      </c>
      <c r="B7" s="19">
        <v>1.0066666666666666</v>
      </c>
    </row>
    <row r="8" spans="1:2" x14ac:dyDescent="0.25">
      <c r="A8" s="1">
        <v>37561</v>
      </c>
      <c r="B8" s="19">
        <v>1.0083333333333333</v>
      </c>
    </row>
    <row r="9" spans="1:2" x14ac:dyDescent="0.25">
      <c r="A9" s="1">
        <v>37591</v>
      </c>
      <c r="B9" s="19">
        <v>1.01</v>
      </c>
    </row>
    <row r="10" spans="1:2" x14ac:dyDescent="0.25">
      <c r="A10" s="1">
        <v>37622</v>
      </c>
      <c r="B10" s="19">
        <v>1.0144444444444445</v>
      </c>
    </row>
    <row r="11" spans="1:2" x14ac:dyDescent="0.25">
      <c r="A11" s="1">
        <v>37653</v>
      </c>
      <c r="B11" s="19">
        <v>1.02</v>
      </c>
    </row>
    <row r="12" spans="1:2" x14ac:dyDescent="0.25">
      <c r="A12" s="1">
        <v>37681</v>
      </c>
      <c r="B12" s="19">
        <v>1.0216666666666667</v>
      </c>
    </row>
    <row r="13" spans="1:2" x14ac:dyDescent="0.25">
      <c r="A13" s="1">
        <v>37712</v>
      </c>
      <c r="B13" s="19">
        <v>1.0177777777777777</v>
      </c>
    </row>
    <row r="14" spans="1:2" x14ac:dyDescent="0.25">
      <c r="A14" s="1">
        <v>37742</v>
      </c>
      <c r="B14" s="19">
        <v>1.0161111111111112</v>
      </c>
    </row>
    <row r="15" spans="1:2" x14ac:dyDescent="0.25">
      <c r="A15" s="1">
        <v>37773</v>
      </c>
      <c r="B15" s="19">
        <v>1.0172222222222222</v>
      </c>
    </row>
    <row r="16" spans="1:2" x14ac:dyDescent="0.25">
      <c r="A16" s="1">
        <v>37803</v>
      </c>
      <c r="B16" s="19">
        <v>1.0205555555555554</v>
      </c>
    </row>
    <row r="17" spans="1:2" x14ac:dyDescent="0.25">
      <c r="A17" s="1">
        <v>37834</v>
      </c>
      <c r="B17" s="19">
        <v>1.0249999999999999</v>
      </c>
    </row>
    <row r="18" spans="1:2" x14ac:dyDescent="0.25">
      <c r="A18" s="1">
        <v>37865</v>
      </c>
      <c r="B18" s="19">
        <v>1.0283333333333333</v>
      </c>
    </row>
    <row r="19" spans="1:2" x14ac:dyDescent="0.25">
      <c r="A19" s="1">
        <v>37895</v>
      </c>
      <c r="B19" s="19">
        <v>1.0272222222222223</v>
      </c>
    </row>
    <row r="20" spans="1:2" x14ac:dyDescent="0.25">
      <c r="A20" s="1">
        <v>37926</v>
      </c>
      <c r="B20" s="19">
        <v>1.0277777777777777</v>
      </c>
    </row>
    <row r="21" spans="1:2" x14ac:dyDescent="0.25">
      <c r="A21" s="1">
        <v>37956</v>
      </c>
      <c r="B21" s="19">
        <v>1.0305555555555554</v>
      </c>
    </row>
    <row r="22" spans="1:2" x14ac:dyDescent="0.25">
      <c r="A22" s="1">
        <v>37987</v>
      </c>
      <c r="B22" s="19">
        <v>1.0350000000000001</v>
      </c>
    </row>
    <row r="23" spans="1:2" x14ac:dyDescent="0.25">
      <c r="A23" s="1">
        <v>38018</v>
      </c>
      <c r="B23" s="19">
        <v>1.0372222222222223</v>
      </c>
    </row>
    <row r="24" spans="1:2" x14ac:dyDescent="0.25">
      <c r="A24" s="1">
        <v>38047</v>
      </c>
      <c r="B24" s="19">
        <v>1.0394444444444444</v>
      </c>
    </row>
    <row r="25" spans="1:2" x14ac:dyDescent="0.25">
      <c r="A25" s="1">
        <v>38078</v>
      </c>
      <c r="B25" s="19">
        <v>1.0411111111111111</v>
      </c>
    </row>
    <row r="26" spans="1:2" x14ac:dyDescent="0.25">
      <c r="A26" s="1">
        <v>38108</v>
      </c>
      <c r="B26" s="19">
        <v>1.0455555555555556</v>
      </c>
    </row>
    <row r="27" spans="1:2" x14ac:dyDescent="0.25">
      <c r="A27" s="1">
        <v>38139</v>
      </c>
      <c r="B27" s="19">
        <v>1.0494444444444444</v>
      </c>
    </row>
    <row r="28" spans="1:2" x14ac:dyDescent="0.25">
      <c r="A28" s="1">
        <v>38169</v>
      </c>
      <c r="B28" s="19">
        <v>1.0505555555555555</v>
      </c>
    </row>
    <row r="29" spans="1:2" x14ac:dyDescent="0.25">
      <c r="A29" s="1">
        <v>38200</v>
      </c>
      <c r="B29" s="19">
        <v>1.0511111111111111</v>
      </c>
    </row>
    <row r="30" spans="1:2" x14ac:dyDescent="0.25">
      <c r="A30" s="1">
        <v>38231</v>
      </c>
      <c r="B30" s="19">
        <v>1.0544444444444445</v>
      </c>
    </row>
    <row r="31" spans="1:2" x14ac:dyDescent="0.25">
      <c r="A31" s="1">
        <v>38261</v>
      </c>
      <c r="B31" s="19">
        <v>1.06</v>
      </c>
    </row>
    <row r="32" spans="1:2" x14ac:dyDescent="0.25">
      <c r="A32" s="1">
        <v>38292</v>
      </c>
      <c r="B32" s="19">
        <v>1.0649999999999999</v>
      </c>
    </row>
    <row r="33" spans="1:2" x14ac:dyDescent="0.25">
      <c r="A33" s="1">
        <v>38322</v>
      </c>
      <c r="B33" s="19">
        <v>1.0649999999999999</v>
      </c>
    </row>
    <row r="34" spans="1:2" x14ac:dyDescent="0.25">
      <c r="A34" s="1">
        <v>38353</v>
      </c>
      <c r="B34" s="19">
        <v>1.0644444444444443</v>
      </c>
    </row>
    <row r="35" spans="1:2" x14ac:dyDescent="0.25">
      <c r="A35" s="1">
        <v>38384</v>
      </c>
      <c r="B35" s="19">
        <v>1.068888888888889</v>
      </c>
    </row>
    <row r="36" spans="1:2" x14ac:dyDescent="0.25">
      <c r="A36" s="1">
        <v>38412</v>
      </c>
      <c r="B36" s="19">
        <v>1.0727777777777778</v>
      </c>
    </row>
    <row r="37" spans="1:2" x14ac:dyDescent="0.25">
      <c r="A37" s="1">
        <v>38443</v>
      </c>
      <c r="B37" s="19">
        <v>1.076111111111111</v>
      </c>
    </row>
    <row r="38" spans="1:2" x14ac:dyDescent="0.25">
      <c r="A38" s="1">
        <v>38473</v>
      </c>
      <c r="B38" s="19">
        <v>1.0755555555555556</v>
      </c>
    </row>
    <row r="39" spans="1:2" x14ac:dyDescent="0.25">
      <c r="A39" s="1">
        <v>38504</v>
      </c>
      <c r="B39" s="19">
        <v>1.076111111111111</v>
      </c>
    </row>
    <row r="40" spans="1:2" x14ac:dyDescent="0.25">
      <c r="A40" s="1">
        <v>38534</v>
      </c>
      <c r="B40" s="19">
        <v>1.0827777777777778</v>
      </c>
    </row>
    <row r="41" spans="1:2" x14ac:dyDescent="0.25">
      <c r="A41" s="1">
        <v>38565</v>
      </c>
      <c r="B41" s="19">
        <v>1.0894444444444444</v>
      </c>
    </row>
    <row r="42" spans="1:2" x14ac:dyDescent="0.25">
      <c r="A42" s="1">
        <v>38596</v>
      </c>
      <c r="B42" s="19">
        <v>1.1044444444444446</v>
      </c>
    </row>
    <row r="43" spans="1:2" x14ac:dyDescent="0.25">
      <c r="A43" s="1">
        <v>38626</v>
      </c>
      <c r="B43" s="19">
        <v>1.106111111111111</v>
      </c>
    </row>
    <row r="44" spans="1:2" x14ac:dyDescent="0.25">
      <c r="A44" s="1">
        <v>38657</v>
      </c>
      <c r="B44" s="19">
        <v>1.1005555555555555</v>
      </c>
    </row>
    <row r="45" spans="1:2" x14ac:dyDescent="0.25">
      <c r="A45" s="1">
        <v>38687</v>
      </c>
      <c r="B45" s="19">
        <v>1.1005555555555555</v>
      </c>
    </row>
    <row r="46" spans="1:2" x14ac:dyDescent="0.25">
      <c r="A46" s="1">
        <v>38718</v>
      </c>
      <c r="B46" s="19">
        <v>1.1072222222222223</v>
      </c>
    </row>
    <row r="47" spans="1:2" x14ac:dyDescent="0.25">
      <c r="A47" s="1">
        <v>38749</v>
      </c>
      <c r="B47" s="19">
        <v>1.1077777777777778</v>
      </c>
    </row>
    <row r="48" spans="1:2" x14ac:dyDescent="0.25">
      <c r="A48" s="1">
        <v>38777</v>
      </c>
      <c r="B48" s="19">
        <v>1.1094444444444445</v>
      </c>
    </row>
    <row r="49" spans="1:2" x14ac:dyDescent="0.25">
      <c r="A49" s="1">
        <v>38808</v>
      </c>
      <c r="B49" s="19">
        <v>1.115</v>
      </c>
    </row>
    <row r="50" spans="1:2" x14ac:dyDescent="0.25">
      <c r="A50" s="1">
        <v>38838</v>
      </c>
      <c r="B50" s="19">
        <v>1.1183333333333334</v>
      </c>
    </row>
    <row r="51" spans="1:2" x14ac:dyDescent="0.25">
      <c r="A51" s="1">
        <v>38869</v>
      </c>
      <c r="B51" s="19">
        <v>1.1211111111111112</v>
      </c>
    </row>
    <row r="52" spans="1:2" x14ac:dyDescent="0.25">
      <c r="A52" s="1">
        <v>38899</v>
      </c>
      <c r="B52" s="19">
        <v>1.1272222222222223</v>
      </c>
    </row>
    <row r="53" spans="1:2" x14ac:dyDescent="0.25">
      <c r="A53" s="1">
        <v>38930</v>
      </c>
      <c r="B53" s="19">
        <v>1.1322222222222222</v>
      </c>
    </row>
    <row r="54" spans="1:2" x14ac:dyDescent="0.25">
      <c r="A54" s="1">
        <v>38961</v>
      </c>
      <c r="B54" s="19">
        <v>1.1266666666666667</v>
      </c>
    </row>
    <row r="55" spans="1:2" x14ac:dyDescent="0.25">
      <c r="A55" s="1">
        <v>38991</v>
      </c>
      <c r="B55" s="19">
        <v>1.1216666666666666</v>
      </c>
    </row>
    <row r="56" spans="1:2" x14ac:dyDescent="0.25">
      <c r="A56" s="1">
        <v>39022</v>
      </c>
      <c r="B56" s="19">
        <v>1.1222222222222222</v>
      </c>
    </row>
    <row r="57" spans="1:2" x14ac:dyDescent="0.25">
      <c r="A57" s="1">
        <v>39052</v>
      </c>
      <c r="B57" s="19">
        <v>1.1283333333333334</v>
      </c>
    </row>
    <row r="58" spans="1:2" x14ac:dyDescent="0.25">
      <c r="A58" s="1">
        <v>39083</v>
      </c>
      <c r="B58" s="19">
        <v>1.1302055555555557</v>
      </c>
    </row>
    <row r="59" spans="1:2" x14ac:dyDescent="0.25">
      <c r="A59" s="1">
        <v>39114</v>
      </c>
      <c r="B59" s="19">
        <v>1.1345888888888889</v>
      </c>
    </row>
    <row r="60" spans="1:2" x14ac:dyDescent="0.25">
      <c r="A60" s="1">
        <v>39142</v>
      </c>
      <c r="B60" s="19">
        <v>1.1404888888888889</v>
      </c>
    </row>
    <row r="61" spans="1:2" x14ac:dyDescent="0.25">
      <c r="A61" s="1">
        <v>39173</v>
      </c>
      <c r="B61" s="19">
        <v>1.1439111111111111</v>
      </c>
    </row>
    <row r="62" spans="1:2" x14ac:dyDescent="0.25">
      <c r="A62" s="1">
        <v>39203</v>
      </c>
      <c r="B62" s="19">
        <v>1.1486388888888888</v>
      </c>
    </row>
    <row r="63" spans="1:2" x14ac:dyDescent="0.25">
      <c r="A63" s="1">
        <v>39234</v>
      </c>
      <c r="B63" s="19">
        <v>1.1513</v>
      </c>
    </row>
    <row r="64" spans="1:2" x14ac:dyDescent="0.25">
      <c r="A64" s="1">
        <v>39264</v>
      </c>
      <c r="B64" s="19">
        <v>1.1533500000000001</v>
      </c>
    </row>
    <row r="65" spans="1:2" x14ac:dyDescent="0.25">
      <c r="A65" s="1">
        <v>39295</v>
      </c>
      <c r="B65" s="19">
        <v>1.1537055555555555</v>
      </c>
    </row>
    <row r="66" spans="1:2" x14ac:dyDescent="0.25">
      <c r="A66" s="1">
        <v>39326</v>
      </c>
      <c r="B66" s="19">
        <v>1.1585944444444445</v>
      </c>
    </row>
    <row r="67" spans="1:2" x14ac:dyDescent="0.25">
      <c r="A67" s="1">
        <v>39356</v>
      </c>
      <c r="B67" s="19">
        <v>1.1621666666666666</v>
      </c>
    </row>
    <row r="68" spans="1:2" x14ac:dyDescent="0.25">
      <c r="A68" s="1">
        <v>39387</v>
      </c>
      <c r="B68" s="19">
        <v>1.1713</v>
      </c>
    </row>
    <row r="69" spans="1:2" x14ac:dyDescent="0.25">
      <c r="A69" s="1">
        <v>39417</v>
      </c>
      <c r="B69" s="19">
        <v>1.1746944444444445</v>
      </c>
    </row>
    <row r="70" spans="1:2" x14ac:dyDescent="0.25">
      <c r="A70" s="1">
        <v>39448</v>
      </c>
      <c r="B70" s="19">
        <v>1.1788833333333335</v>
      </c>
    </row>
    <row r="71" spans="1:2" x14ac:dyDescent="0.25">
      <c r="A71" s="1">
        <v>39479</v>
      </c>
      <c r="B71" s="19">
        <v>1.1812388888888887</v>
      </c>
    </row>
    <row r="72" spans="1:2" x14ac:dyDescent="0.25">
      <c r="A72" s="1">
        <v>39508</v>
      </c>
      <c r="B72" s="19">
        <v>1.1857833333333334</v>
      </c>
    </row>
    <row r="73" spans="1:2" x14ac:dyDescent="0.25">
      <c r="A73" s="1">
        <v>39539</v>
      </c>
      <c r="B73" s="19">
        <v>1.1887277777777778</v>
      </c>
    </row>
    <row r="74" spans="1:2" x14ac:dyDescent="0.25">
      <c r="A74" s="1">
        <v>39569</v>
      </c>
      <c r="B74" s="19">
        <v>1.1955888888888888</v>
      </c>
    </row>
    <row r="75" spans="1:2" x14ac:dyDescent="0.25">
      <c r="A75" s="1">
        <v>39600</v>
      </c>
      <c r="B75" s="19">
        <v>1.2081666666666666</v>
      </c>
    </row>
    <row r="76" spans="1:2" x14ac:dyDescent="0.25">
      <c r="A76" s="1">
        <v>39630</v>
      </c>
      <c r="B76" s="19">
        <v>1.2171666666666667</v>
      </c>
    </row>
    <row r="77" spans="1:2" x14ac:dyDescent="0.25">
      <c r="A77" s="1">
        <v>39661</v>
      </c>
      <c r="B77" s="19">
        <v>1.2152722222222221</v>
      </c>
    </row>
    <row r="78" spans="1:2" x14ac:dyDescent="0.25">
      <c r="A78" s="1">
        <v>39692</v>
      </c>
      <c r="B78" s="19">
        <v>1.2159555555555557</v>
      </c>
    </row>
    <row r="79" spans="1:2" x14ac:dyDescent="0.25">
      <c r="A79" s="1">
        <v>39722</v>
      </c>
      <c r="B79" s="19">
        <v>1.2053666666666667</v>
      </c>
    </row>
    <row r="80" spans="1:2" x14ac:dyDescent="0.25">
      <c r="A80" s="1">
        <v>39753</v>
      </c>
      <c r="B80" s="19">
        <v>1.1837444444444445</v>
      </c>
    </row>
    <row r="81" spans="1:2" x14ac:dyDescent="0.25">
      <c r="A81" s="1">
        <v>39783</v>
      </c>
      <c r="B81" s="19">
        <v>1.17445</v>
      </c>
    </row>
    <row r="82" spans="1:2" x14ac:dyDescent="0.25">
      <c r="A82" s="1">
        <v>39814</v>
      </c>
      <c r="B82" s="19">
        <v>1.1775666666666667</v>
      </c>
    </row>
    <row r="83" spans="1:2" x14ac:dyDescent="0.25">
      <c r="A83" s="1">
        <v>39845</v>
      </c>
      <c r="B83" s="19">
        <v>1.18235</v>
      </c>
    </row>
    <row r="84" spans="1:2" x14ac:dyDescent="0.25">
      <c r="A84" s="1">
        <v>39873</v>
      </c>
      <c r="B84" s="19">
        <v>1.1808944444444445</v>
      </c>
    </row>
    <row r="85" spans="1:2" x14ac:dyDescent="0.25">
      <c r="A85" s="1">
        <v>39904</v>
      </c>
      <c r="B85" s="19">
        <v>1.1816944444444446</v>
      </c>
    </row>
    <row r="86" spans="1:2" x14ac:dyDescent="0.25">
      <c r="A86" s="1">
        <v>39934</v>
      </c>
      <c r="B86" s="19">
        <v>1.1832055555555556</v>
      </c>
    </row>
    <row r="87" spans="1:2" x14ac:dyDescent="0.25">
      <c r="A87" s="1">
        <v>39965</v>
      </c>
      <c r="B87" s="19">
        <v>1.1930222222222222</v>
      </c>
    </row>
    <row r="88" spans="1:2" x14ac:dyDescent="0.25">
      <c r="A88" s="1">
        <v>39995</v>
      </c>
      <c r="B88" s="19">
        <v>1.1929222222222222</v>
      </c>
    </row>
    <row r="89" spans="1:2" x14ac:dyDescent="0.25">
      <c r="A89" s="1">
        <v>40026</v>
      </c>
      <c r="B89" s="19">
        <v>1.1971055555555556</v>
      </c>
    </row>
    <row r="90" spans="1:2" x14ac:dyDescent="0.25">
      <c r="A90" s="1">
        <v>40057</v>
      </c>
      <c r="B90" s="19">
        <v>1.1993500000000001</v>
      </c>
    </row>
    <row r="91" spans="1:2" x14ac:dyDescent="0.25">
      <c r="A91" s="1">
        <v>40087</v>
      </c>
      <c r="B91" s="19">
        <v>1.2026444444444444</v>
      </c>
    </row>
    <row r="92" spans="1:2" x14ac:dyDescent="0.25">
      <c r="A92" s="1">
        <v>40118</v>
      </c>
      <c r="B92" s="19">
        <v>1.2061833333333334</v>
      </c>
    </row>
    <row r="93" spans="1:2" x14ac:dyDescent="0.25">
      <c r="A93" s="1">
        <v>40148</v>
      </c>
      <c r="B93" s="19">
        <v>1.2073888888888891</v>
      </c>
    </row>
    <row r="94" spans="1:2" x14ac:dyDescent="0.25">
      <c r="A94" s="1">
        <v>40179</v>
      </c>
      <c r="B94" s="19">
        <v>1.208161111111111</v>
      </c>
    </row>
    <row r="95" spans="1:2" x14ac:dyDescent="0.25">
      <c r="A95" s="1">
        <v>40210</v>
      </c>
      <c r="B95" s="19">
        <v>1.2077611111111111</v>
      </c>
    </row>
    <row r="96" spans="1:2" x14ac:dyDescent="0.25">
      <c r="A96" s="1">
        <v>40238</v>
      </c>
      <c r="B96" s="19">
        <v>1.208</v>
      </c>
    </row>
    <row r="97" spans="1:2" x14ac:dyDescent="0.25">
      <c r="A97" s="1">
        <v>40269</v>
      </c>
      <c r="B97" s="19">
        <v>1.2076277777777777</v>
      </c>
    </row>
    <row r="98" spans="1:2" x14ac:dyDescent="0.25">
      <c r="A98" s="1">
        <v>40299</v>
      </c>
      <c r="B98" s="19">
        <v>1.2065666666666666</v>
      </c>
    </row>
    <row r="99" spans="1:2" x14ac:dyDescent="0.25">
      <c r="A99" s="1">
        <v>40330</v>
      </c>
      <c r="B99" s="19">
        <v>1.2066999999999999</v>
      </c>
    </row>
    <row r="100" spans="1:2" x14ac:dyDescent="0.25">
      <c r="A100" s="1">
        <v>40360</v>
      </c>
      <c r="B100" s="19">
        <v>1.2091611111111111</v>
      </c>
    </row>
    <row r="101" spans="1:2" x14ac:dyDescent="0.25">
      <c r="A101" s="1">
        <v>40391</v>
      </c>
      <c r="B101" s="19">
        <v>1.2114555555555557</v>
      </c>
    </row>
    <row r="102" spans="1:2" x14ac:dyDescent="0.25">
      <c r="A102" s="1">
        <v>40422</v>
      </c>
      <c r="B102" s="19">
        <v>1.2131333333333334</v>
      </c>
    </row>
    <row r="103" spans="1:2" x14ac:dyDescent="0.25">
      <c r="A103" s="1">
        <v>40452</v>
      </c>
      <c r="B103" s="19">
        <v>1.2167777777777777</v>
      </c>
    </row>
    <row r="104" spans="1:2" x14ac:dyDescent="0.25">
      <c r="A104" s="1">
        <v>40483</v>
      </c>
      <c r="B104" s="19">
        <v>1.2191166666666666</v>
      </c>
    </row>
    <row r="105" spans="1:2" x14ac:dyDescent="0.25">
      <c r="A105" s="1">
        <v>40513</v>
      </c>
      <c r="B105" s="19">
        <v>1.2245222222222221</v>
      </c>
    </row>
    <row r="106" spans="1:2" x14ac:dyDescent="0.25">
      <c r="A106" s="1">
        <v>40544</v>
      </c>
      <c r="B106" s="19">
        <v>1.2279777777777778</v>
      </c>
    </row>
    <row r="107" spans="1:2" x14ac:dyDescent="0.25">
      <c r="A107" s="1">
        <v>40575</v>
      </c>
      <c r="B107" s="19">
        <v>1.2333777777777779</v>
      </c>
    </row>
    <row r="108" spans="1:2" x14ac:dyDescent="0.25">
      <c r="A108" s="1">
        <v>40603</v>
      </c>
      <c r="B108" s="19">
        <v>1.2399611111111111</v>
      </c>
    </row>
    <row r="109" spans="1:2" x14ac:dyDescent="0.25">
      <c r="A109" s="1">
        <v>40634</v>
      </c>
      <c r="B109" s="19">
        <v>1.2446111111111111</v>
      </c>
    </row>
    <row r="110" spans="1:2" x14ac:dyDescent="0.25">
      <c r="A110" s="1">
        <v>40664</v>
      </c>
      <c r="B110" s="19">
        <v>1.2479666666666667</v>
      </c>
    </row>
    <row r="111" spans="1:2" x14ac:dyDescent="0.25">
      <c r="A111" s="1">
        <v>40695</v>
      </c>
      <c r="B111" s="19">
        <v>1.2490944444444443</v>
      </c>
    </row>
    <row r="112" spans="1:2" x14ac:dyDescent="0.25">
      <c r="A112" s="1">
        <v>40725</v>
      </c>
      <c r="B112" s="19">
        <v>1.252861111111111</v>
      </c>
    </row>
    <row r="113" spans="1:2" x14ac:dyDescent="0.25">
      <c r="A113" s="1">
        <v>40756</v>
      </c>
      <c r="B113" s="19">
        <v>1.2570333333333332</v>
      </c>
    </row>
    <row r="114" spans="1:2" x14ac:dyDescent="0.25">
      <c r="A114" s="1">
        <v>40787</v>
      </c>
      <c r="B114" s="19">
        <v>1.260388888888889</v>
      </c>
    </row>
    <row r="115" spans="1:2" x14ac:dyDescent="0.25">
      <c r="A115" s="1">
        <v>40817</v>
      </c>
      <c r="B115" s="19">
        <v>1.2600222222222222</v>
      </c>
    </row>
    <row r="116" spans="1:2" x14ac:dyDescent="0.25">
      <c r="A116" s="1">
        <v>40848</v>
      </c>
      <c r="B116" s="19">
        <v>1.2611888888888889</v>
      </c>
    </row>
    <row r="117" spans="1:2" x14ac:dyDescent="0.25">
      <c r="A117" s="1">
        <v>40878</v>
      </c>
      <c r="B117" s="19">
        <v>1.2612944444444443</v>
      </c>
    </row>
    <row r="118" spans="1:2" x14ac:dyDescent="0.25">
      <c r="A118" s="1">
        <v>40909</v>
      </c>
      <c r="B118" s="19">
        <v>1.2639166666666666</v>
      </c>
    </row>
    <row r="119" spans="1:2" x14ac:dyDescent="0.25">
      <c r="A119" s="1">
        <v>40940</v>
      </c>
      <c r="B119" s="19">
        <v>1.2690722222222222</v>
      </c>
    </row>
    <row r="120" spans="1:2" x14ac:dyDescent="0.25">
      <c r="A120" s="1">
        <v>40969</v>
      </c>
      <c r="B120" s="19">
        <v>1.2727666666666668</v>
      </c>
    </row>
    <row r="121" spans="1:2" x14ac:dyDescent="0.25">
      <c r="A121" s="1">
        <v>41000</v>
      </c>
      <c r="B121" s="19">
        <v>1.2732055555555555</v>
      </c>
    </row>
    <row r="122" spans="1:2" x14ac:dyDescent="0.25">
      <c r="A122" s="1">
        <v>41030</v>
      </c>
      <c r="B122" s="19">
        <v>1.2695944444444445</v>
      </c>
    </row>
    <row r="123" spans="1:2" x14ac:dyDescent="0.25">
      <c r="A123" s="1">
        <v>41061</v>
      </c>
      <c r="B123" s="19">
        <v>1.2701</v>
      </c>
    </row>
    <row r="124" spans="1:2" x14ac:dyDescent="0.25">
      <c r="A124" s="1">
        <v>41091</v>
      </c>
      <c r="B124" s="19">
        <v>1.2706833333333334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23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25.7109375" bestFit="1" customWidth="1"/>
  </cols>
  <sheetData>
    <row r="1" spans="1:3" x14ac:dyDescent="0.25">
      <c r="A1" s="43" t="s">
        <v>91</v>
      </c>
      <c r="B1" t="s">
        <v>153</v>
      </c>
      <c r="C1" t="s">
        <v>154</v>
      </c>
    </row>
    <row r="2" spans="1:3" x14ac:dyDescent="0.25">
      <c r="A2" s="45">
        <v>37438</v>
      </c>
      <c r="B2" s="42">
        <v>1</v>
      </c>
      <c r="C2" s="42">
        <v>1</v>
      </c>
    </row>
    <row r="3" spans="1:3" x14ac:dyDescent="0.25">
      <c r="A3" s="45">
        <v>37469</v>
      </c>
      <c r="B3" s="42">
        <v>1.0138702460850113</v>
      </c>
      <c r="C3" s="42">
        <v>0.96491228070175439</v>
      </c>
    </row>
    <row r="4" spans="1:3" x14ac:dyDescent="0.25">
      <c r="A4" s="45">
        <v>37500</v>
      </c>
      <c r="B4" s="42">
        <v>1.0261744966442954</v>
      </c>
      <c r="C4" s="42">
        <v>0.9707602339181286</v>
      </c>
    </row>
    <row r="5" spans="1:3" x14ac:dyDescent="0.25">
      <c r="A5" s="45">
        <v>37530</v>
      </c>
      <c r="B5" s="42">
        <v>1.0392990305741985</v>
      </c>
      <c r="C5" s="42">
        <v>0.94152046783625742</v>
      </c>
    </row>
    <row r="6" spans="1:3" x14ac:dyDescent="0.25">
      <c r="A6" s="45">
        <v>37561</v>
      </c>
      <c r="B6" s="42">
        <v>1.0515287099179715</v>
      </c>
      <c r="C6" s="42">
        <v>0.73099415204678364</v>
      </c>
    </row>
    <row r="7" spans="1:3" x14ac:dyDescent="0.25">
      <c r="A7" s="45">
        <v>37591</v>
      </c>
      <c r="B7" s="42">
        <v>1.0630872483221476</v>
      </c>
      <c r="C7" s="42">
        <v>0.70760233918128657</v>
      </c>
    </row>
    <row r="8" spans="1:3" x14ac:dyDescent="0.25">
      <c r="A8" s="45">
        <v>37622</v>
      </c>
      <c r="B8" s="42">
        <v>1.0727815063385535</v>
      </c>
      <c r="C8" s="42">
        <v>0.69590643274853803</v>
      </c>
    </row>
    <row r="9" spans="1:3" x14ac:dyDescent="0.25">
      <c r="A9" s="45">
        <v>37653</v>
      </c>
      <c r="B9" s="42">
        <v>1.0815809097688291</v>
      </c>
      <c r="C9" s="42">
        <v>0.69590643274853803</v>
      </c>
    </row>
    <row r="10" spans="1:3" x14ac:dyDescent="0.25">
      <c r="A10" s="45">
        <v>37681</v>
      </c>
      <c r="B10" s="42">
        <v>1.0897837434750186</v>
      </c>
      <c r="C10" s="42">
        <v>0.67251461988304084</v>
      </c>
    </row>
    <row r="11" spans="1:3" x14ac:dyDescent="0.25">
      <c r="A11" s="45">
        <v>37712</v>
      </c>
      <c r="B11" s="42">
        <v>1.0972408650260999</v>
      </c>
      <c r="C11" s="42">
        <v>0.67251461988304084</v>
      </c>
    </row>
    <row r="12" spans="1:3" x14ac:dyDescent="0.25">
      <c r="A12" s="45">
        <v>37742</v>
      </c>
      <c r="B12" s="42">
        <v>1.1050708426547353</v>
      </c>
      <c r="C12" s="42">
        <v>0.63742690058479534</v>
      </c>
    </row>
    <row r="13" spans="1:3" x14ac:dyDescent="0.25">
      <c r="A13" s="45">
        <v>37773</v>
      </c>
      <c r="B13" s="42">
        <v>1.1120805369127518</v>
      </c>
      <c r="C13" s="42">
        <v>0.54970760233918126</v>
      </c>
    </row>
    <row r="14" spans="1:3" x14ac:dyDescent="0.25">
      <c r="A14" s="45">
        <v>37803</v>
      </c>
      <c r="B14" s="42">
        <v>1.1234153616703952</v>
      </c>
      <c r="C14" s="42">
        <v>0.53801169590643283</v>
      </c>
    </row>
    <row r="15" spans="1:3" x14ac:dyDescent="0.25">
      <c r="A15" s="45">
        <v>37834</v>
      </c>
      <c r="B15" s="42">
        <v>1.1367636092468307</v>
      </c>
      <c r="C15" s="42">
        <v>0.56725146198830412</v>
      </c>
    </row>
    <row r="16" spans="1:3" x14ac:dyDescent="0.25">
      <c r="A16" s="45">
        <v>37865</v>
      </c>
      <c r="B16" s="42">
        <v>1.1533184190902313</v>
      </c>
      <c r="C16" s="42">
        <v>0.56140350877192979</v>
      </c>
    </row>
    <row r="17" spans="1:3" x14ac:dyDescent="0.25">
      <c r="A17" s="45">
        <v>37895</v>
      </c>
      <c r="B17" s="42">
        <v>1.169351230425056</v>
      </c>
      <c r="C17" s="42">
        <v>0.54970760233918126</v>
      </c>
    </row>
    <row r="18" spans="1:3" x14ac:dyDescent="0.25">
      <c r="A18" s="45">
        <v>37926</v>
      </c>
      <c r="B18" s="42">
        <v>1.1869500372856077</v>
      </c>
      <c r="C18" s="42">
        <v>0.55555555555555558</v>
      </c>
    </row>
    <row r="19" spans="1:3" x14ac:dyDescent="0.25">
      <c r="A19" s="45">
        <v>37956</v>
      </c>
      <c r="B19" s="42">
        <v>1.2053691275167784</v>
      </c>
      <c r="C19" s="42">
        <v>0.53216374269005851</v>
      </c>
    </row>
    <row r="20" spans="1:3" x14ac:dyDescent="0.25">
      <c r="A20" s="45">
        <v>37987</v>
      </c>
      <c r="B20" s="42">
        <v>1.2230425055928411</v>
      </c>
      <c r="C20" s="42">
        <v>0.52631578947368418</v>
      </c>
    </row>
    <row r="21" spans="1:3" x14ac:dyDescent="0.25">
      <c r="A21" s="45">
        <v>38018</v>
      </c>
      <c r="B21" s="42">
        <v>1.241014168530947</v>
      </c>
      <c r="C21" s="42">
        <v>0.54970760233918126</v>
      </c>
    </row>
    <row r="22" spans="1:3" x14ac:dyDescent="0.25">
      <c r="A22" s="45">
        <v>38047</v>
      </c>
      <c r="B22" s="42">
        <v>1.2639075316927668</v>
      </c>
      <c r="C22" s="42">
        <v>0.55555555555555558</v>
      </c>
    </row>
    <row r="23" spans="1:3" x14ac:dyDescent="0.25">
      <c r="A23" s="45">
        <v>38078</v>
      </c>
      <c r="B23" s="42">
        <v>1.2862043251304995</v>
      </c>
      <c r="C23" s="42">
        <v>0.56140350877192979</v>
      </c>
    </row>
    <row r="24" spans="1:3" x14ac:dyDescent="0.25">
      <c r="A24" s="45">
        <v>38108</v>
      </c>
      <c r="B24" s="42">
        <v>1.3090231170768083</v>
      </c>
      <c r="C24" s="42">
        <v>0.60818713450292405</v>
      </c>
    </row>
    <row r="25" spans="1:3" x14ac:dyDescent="0.25">
      <c r="A25" s="45">
        <v>38139</v>
      </c>
      <c r="B25" s="42">
        <v>1.3336316181953767</v>
      </c>
      <c r="C25" s="42">
        <v>0.75438596491228072</v>
      </c>
    </row>
    <row r="26" spans="1:3" x14ac:dyDescent="0.25">
      <c r="A26" s="45">
        <v>38169</v>
      </c>
      <c r="B26" s="42">
        <v>1.3536912751677852</v>
      </c>
      <c r="C26" s="42">
        <v>0.79532163742690065</v>
      </c>
    </row>
    <row r="27" spans="1:3" x14ac:dyDescent="0.25">
      <c r="A27" s="45">
        <v>38200</v>
      </c>
      <c r="B27" s="42">
        <v>1.3686800894854587</v>
      </c>
      <c r="C27" s="42">
        <v>0.87719298245614041</v>
      </c>
    </row>
    <row r="28" spans="1:3" x14ac:dyDescent="0.25">
      <c r="A28" s="45">
        <v>38231</v>
      </c>
      <c r="B28" s="42">
        <v>1.3834451901565996</v>
      </c>
      <c r="C28" s="42">
        <v>0.98245614035087714</v>
      </c>
    </row>
    <row r="29" spans="1:3" x14ac:dyDescent="0.25">
      <c r="A29" s="45">
        <v>38261</v>
      </c>
      <c r="B29" s="42">
        <v>1.3977628635346757</v>
      </c>
      <c r="C29" s="42">
        <v>1.0467836257309941</v>
      </c>
    </row>
    <row r="30" spans="1:3" x14ac:dyDescent="0.25">
      <c r="A30" s="45">
        <v>38292</v>
      </c>
      <c r="B30" s="42">
        <v>1.4130499627143924</v>
      </c>
      <c r="C30" s="42">
        <v>1.2339181286549707</v>
      </c>
    </row>
    <row r="31" spans="1:3" x14ac:dyDescent="0.25">
      <c r="A31" s="45">
        <v>38322</v>
      </c>
      <c r="B31" s="42">
        <v>1.4299030574198359</v>
      </c>
      <c r="C31" s="42">
        <v>1.2982456140350878</v>
      </c>
    </row>
    <row r="32" spans="1:3" x14ac:dyDescent="0.25">
      <c r="A32" s="45">
        <v>38353</v>
      </c>
      <c r="B32" s="42">
        <v>1.4511558538404177</v>
      </c>
      <c r="C32" s="42">
        <v>1.3859649122807018</v>
      </c>
    </row>
    <row r="33" spans="1:3" x14ac:dyDescent="0.25">
      <c r="A33" s="45">
        <v>38384</v>
      </c>
      <c r="B33" s="42">
        <v>1.4748695003728562</v>
      </c>
      <c r="C33" s="42">
        <v>1.5087719298245614</v>
      </c>
    </row>
    <row r="34" spans="1:3" x14ac:dyDescent="0.25">
      <c r="A34" s="45">
        <v>38412</v>
      </c>
      <c r="B34" s="42">
        <v>1.501193139448173</v>
      </c>
      <c r="C34" s="42">
        <v>1.6374269005847952</v>
      </c>
    </row>
    <row r="35" spans="1:3" x14ac:dyDescent="0.25">
      <c r="A35" s="45">
        <v>38443</v>
      </c>
      <c r="B35" s="42">
        <v>1.5199105145413871</v>
      </c>
      <c r="C35" s="42">
        <v>1.6608187134502923</v>
      </c>
    </row>
    <row r="36" spans="1:3" x14ac:dyDescent="0.25">
      <c r="A36" s="45">
        <v>38473</v>
      </c>
      <c r="B36" s="42">
        <v>1.5367636092468309</v>
      </c>
      <c r="C36" s="42">
        <v>1.695906432748538</v>
      </c>
    </row>
    <row r="37" spans="1:3" x14ac:dyDescent="0.25">
      <c r="A37" s="45">
        <v>38504</v>
      </c>
      <c r="B37" s="42">
        <v>1.5527218493661448</v>
      </c>
      <c r="C37" s="42">
        <v>1.7777777777777779</v>
      </c>
    </row>
    <row r="38" spans="1:3" x14ac:dyDescent="0.25">
      <c r="A38" s="45">
        <v>38534</v>
      </c>
      <c r="B38" s="42">
        <v>1.5680835197613723</v>
      </c>
      <c r="C38" s="42">
        <v>1.9239766081871346</v>
      </c>
    </row>
    <row r="39" spans="1:3" x14ac:dyDescent="0.25">
      <c r="A39" s="45">
        <v>38565</v>
      </c>
      <c r="B39" s="42">
        <v>1.583370618941089</v>
      </c>
      <c r="C39" s="42">
        <v>2.0584795321637426</v>
      </c>
    </row>
    <row r="40" spans="1:3" x14ac:dyDescent="0.25">
      <c r="A40" s="45">
        <v>38596</v>
      </c>
      <c r="B40" s="42">
        <v>1.6029828486204327</v>
      </c>
      <c r="C40" s="42">
        <v>2.0409356725146202</v>
      </c>
    </row>
    <row r="41" spans="1:3" x14ac:dyDescent="0.25">
      <c r="A41" s="45">
        <v>38626</v>
      </c>
      <c r="B41" s="42">
        <v>1.6215510812826248</v>
      </c>
      <c r="C41" s="42">
        <v>2.2163742690058479</v>
      </c>
    </row>
    <row r="42" spans="1:3" x14ac:dyDescent="0.25">
      <c r="A42" s="45">
        <v>38657</v>
      </c>
      <c r="B42" s="42">
        <v>1.6400447427293066</v>
      </c>
      <c r="C42" s="42">
        <v>2.3216374269005851</v>
      </c>
    </row>
    <row r="43" spans="1:3" x14ac:dyDescent="0.25">
      <c r="A43" s="45">
        <v>38687</v>
      </c>
      <c r="B43" s="42">
        <v>1.6566741237882179</v>
      </c>
      <c r="C43" s="42">
        <v>2.3216374269005851</v>
      </c>
    </row>
    <row r="44" spans="1:3" x14ac:dyDescent="0.25">
      <c r="A44" s="45">
        <v>38718</v>
      </c>
      <c r="B44" s="42">
        <v>1.6694258016405668</v>
      </c>
      <c r="C44" s="42">
        <v>2.5380116959064325</v>
      </c>
    </row>
    <row r="45" spans="1:3" x14ac:dyDescent="0.25">
      <c r="A45" s="45">
        <v>38749</v>
      </c>
      <c r="B45" s="42">
        <v>1.6825503355704698</v>
      </c>
      <c r="C45" s="42">
        <v>2.6549707602339181</v>
      </c>
    </row>
    <row r="46" spans="1:3" x14ac:dyDescent="0.25">
      <c r="A46" s="45">
        <v>38777</v>
      </c>
      <c r="B46" s="42">
        <v>1.6892617449664431</v>
      </c>
      <c r="C46" s="42">
        <v>2.7076023391812867</v>
      </c>
    </row>
    <row r="47" spans="1:3" x14ac:dyDescent="0.25">
      <c r="A47" s="45">
        <v>38808</v>
      </c>
      <c r="B47" s="42">
        <v>1.6919463087248321</v>
      </c>
      <c r="C47" s="42">
        <v>2.7602339181286548</v>
      </c>
    </row>
    <row r="48" spans="1:3" x14ac:dyDescent="0.25">
      <c r="A48" s="45">
        <v>38838</v>
      </c>
      <c r="B48" s="42">
        <v>1.6901565995525729</v>
      </c>
      <c r="C48" s="42">
        <v>2.8304093567251463</v>
      </c>
    </row>
    <row r="49" spans="1:3" x14ac:dyDescent="0.25">
      <c r="A49" s="45">
        <v>38869</v>
      </c>
      <c r="B49" s="42">
        <v>1.6829977628635346</v>
      </c>
      <c r="C49" s="42">
        <v>2.8771929824561404</v>
      </c>
    </row>
    <row r="50" spans="1:3" x14ac:dyDescent="0.25">
      <c r="A50" s="45">
        <v>38899</v>
      </c>
      <c r="B50" s="42">
        <v>1.674571215510813</v>
      </c>
      <c r="C50" s="42">
        <v>2.9707602339181287</v>
      </c>
    </row>
    <row r="51" spans="1:3" x14ac:dyDescent="0.25">
      <c r="A51" s="45">
        <v>38930</v>
      </c>
      <c r="B51" s="42">
        <v>1.6652498135719613</v>
      </c>
      <c r="C51" s="42">
        <v>2.9766081871345027</v>
      </c>
    </row>
    <row r="52" spans="1:3" x14ac:dyDescent="0.25">
      <c r="A52" s="45">
        <v>38961</v>
      </c>
      <c r="B52" s="42">
        <v>1.6615958240119315</v>
      </c>
      <c r="C52" s="42">
        <v>2.8830409356725144</v>
      </c>
    </row>
    <row r="53" spans="1:3" x14ac:dyDescent="0.25">
      <c r="A53" s="45">
        <v>38991</v>
      </c>
      <c r="B53" s="42">
        <v>1.6611483967188665</v>
      </c>
      <c r="C53" s="42">
        <v>2.9532163742690059</v>
      </c>
    </row>
    <row r="54" spans="1:3" x14ac:dyDescent="0.25">
      <c r="A54" s="45">
        <v>39022</v>
      </c>
      <c r="B54" s="42">
        <v>1.6618941088739749</v>
      </c>
      <c r="C54" s="42">
        <v>2.9649122807017547</v>
      </c>
    </row>
    <row r="55" spans="1:3" x14ac:dyDescent="0.25">
      <c r="A55" s="45">
        <v>39052</v>
      </c>
      <c r="B55" s="42">
        <v>1.6594332587621179</v>
      </c>
      <c r="C55" s="42">
        <v>2.9064327485380117</v>
      </c>
    </row>
    <row r="56" spans="1:3" x14ac:dyDescent="0.25">
      <c r="A56" s="45">
        <v>39083</v>
      </c>
      <c r="B56" s="42">
        <v>1.6607755406413125</v>
      </c>
      <c r="C56" s="42">
        <v>2.9883040935672516</v>
      </c>
    </row>
    <row r="57" spans="1:3" x14ac:dyDescent="0.25">
      <c r="A57" s="45">
        <v>39114</v>
      </c>
      <c r="B57" s="42">
        <v>1.6624161073825505</v>
      </c>
      <c r="C57" s="42">
        <v>3.0175438596491229</v>
      </c>
    </row>
    <row r="58" spans="1:3" x14ac:dyDescent="0.25">
      <c r="A58" s="45">
        <v>39142</v>
      </c>
      <c r="B58" s="42">
        <v>1.6627143922445937</v>
      </c>
      <c r="C58" s="42">
        <v>2.9707602339181287</v>
      </c>
    </row>
    <row r="59" spans="1:3" x14ac:dyDescent="0.25">
      <c r="A59" s="45">
        <v>39173</v>
      </c>
      <c r="B59" s="42">
        <v>1.6507829977628636</v>
      </c>
      <c r="C59" s="42">
        <v>2.9298245614035086</v>
      </c>
    </row>
    <row r="60" spans="1:3" x14ac:dyDescent="0.25">
      <c r="A60" s="45">
        <v>39203</v>
      </c>
      <c r="B60" s="42">
        <v>1.6354213273676361</v>
      </c>
      <c r="C60" s="42">
        <v>2.8479532163742691</v>
      </c>
    </row>
    <row r="61" spans="1:3" x14ac:dyDescent="0.25">
      <c r="A61" s="45">
        <v>39234</v>
      </c>
      <c r="B61" s="42">
        <v>1.6168530947054438</v>
      </c>
      <c r="C61" s="42">
        <v>2.7719298245614037</v>
      </c>
    </row>
    <row r="62" spans="1:3" x14ac:dyDescent="0.25">
      <c r="A62" s="45">
        <v>39264</v>
      </c>
      <c r="B62" s="42">
        <v>1.5993288590604027</v>
      </c>
      <c r="C62" s="42">
        <v>2.9005847953216373</v>
      </c>
    </row>
    <row r="63" spans="1:3" x14ac:dyDescent="0.25">
      <c r="A63" s="45">
        <v>39295</v>
      </c>
      <c r="B63" s="42">
        <v>1.5812080536912752</v>
      </c>
      <c r="C63" s="42">
        <v>2.5263157894736845</v>
      </c>
    </row>
    <row r="64" spans="1:3" x14ac:dyDescent="0.25">
      <c r="A64" s="45">
        <v>39326</v>
      </c>
      <c r="B64" s="42">
        <v>1.5666666666666667</v>
      </c>
      <c r="C64" s="42">
        <v>2.3333333333333335</v>
      </c>
    </row>
    <row r="65" spans="1:3" x14ac:dyDescent="0.25">
      <c r="A65" s="45">
        <v>39356</v>
      </c>
      <c r="B65" s="42">
        <v>1.5483221476510067</v>
      </c>
      <c r="C65" s="42">
        <v>2.3391812865497075</v>
      </c>
    </row>
    <row r="66" spans="1:3" x14ac:dyDescent="0.25">
      <c r="A66" s="45">
        <v>39387</v>
      </c>
      <c r="B66" s="42">
        <v>1.5220730797912008</v>
      </c>
      <c r="C66" s="42">
        <v>1.9590643274853803</v>
      </c>
    </row>
    <row r="67" spans="1:3" x14ac:dyDescent="0.25">
      <c r="A67" s="45">
        <v>39417</v>
      </c>
      <c r="B67" s="42">
        <v>1.4967934377330352</v>
      </c>
      <c r="C67" s="42">
        <v>1.7953216374269005</v>
      </c>
    </row>
    <row r="68" spans="1:3" x14ac:dyDescent="0.25">
      <c r="A68" s="45">
        <v>39448</v>
      </c>
      <c r="B68" s="42">
        <v>1.4718120805369128</v>
      </c>
      <c r="C68" s="42">
        <v>1.6491228070175439</v>
      </c>
    </row>
    <row r="69" spans="1:3" x14ac:dyDescent="0.25">
      <c r="A69" s="45">
        <v>39479</v>
      </c>
      <c r="B69" s="42">
        <v>1.4395227442207308</v>
      </c>
      <c r="C69" s="42">
        <v>1.2690058479532162</v>
      </c>
    </row>
    <row r="70" spans="1:3" x14ac:dyDescent="0.25">
      <c r="A70" s="45">
        <v>39508</v>
      </c>
      <c r="B70" s="42">
        <v>1.4129753914988814</v>
      </c>
      <c r="C70" s="42">
        <v>0.7485380116959065</v>
      </c>
    </row>
    <row r="71" spans="1:3" x14ac:dyDescent="0.25">
      <c r="A71" s="45">
        <v>39539</v>
      </c>
      <c r="B71" s="42">
        <v>1.3862788963460106</v>
      </c>
      <c r="C71" s="42">
        <v>0.76608187134502925</v>
      </c>
    </row>
    <row r="72" spans="1:3" x14ac:dyDescent="0.25">
      <c r="A72" s="45">
        <v>39569</v>
      </c>
      <c r="B72" s="42">
        <v>1.3618195376584639</v>
      </c>
      <c r="C72" s="42">
        <v>1.0292397660818713</v>
      </c>
    </row>
    <row r="73" spans="1:3" x14ac:dyDescent="0.25">
      <c r="A73" s="45">
        <v>39600</v>
      </c>
      <c r="B73" s="42">
        <v>1.3427293064876957</v>
      </c>
      <c r="C73" s="42">
        <v>1.1052631578947367</v>
      </c>
    </row>
    <row r="74" spans="1:3" x14ac:dyDescent="0.25">
      <c r="A74" s="45">
        <v>39630</v>
      </c>
      <c r="B74" s="42">
        <v>1.3186428038777034</v>
      </c>
      <c r="C74" s="42">
        <v>0.9707602339181286</v>
      </c>
    </row>
    <row r="75" spans="1:3" x14ac:dyDescent="0.25">
      <c r="A75" s="45">
        <v>39661</v>
      </c>
      <c r="B75" s="42">
        <v>1.2985831469052944</v>
      </c>
      <c r="C75" s="42">
        <v>1.0233918128654971</v>
      </c>
    </row>
    <row r="76" spans="1:3" x14ac:dyDescent="0.25">
      <c r="A76" s="45">
        <v>39692</v>
      </c>
      <c r="B76" s="42">
        <v>1.2732289336316183</v>
      </c>
      <c r="C76" s="42">
        <v>0.67251461988304084</v>
      </c>
    </row>
    <row r="77" spans="1:3" x14ac:dyDescent="0.25">
      <c r="A77" s="45">
        <v>39722</v>
      </c>
      <c r="B77" s="42">
        <v>1.2508575689783745</v>
      </c>
      <c r="C77" s="42">
        <v>0.40350877192982454</v>
      </c>
    </row>
    <row r="78" spans="1:3" x14ac:dyDescent="0.25">
      <c r="A78" s="45">
        <v>39753</v>
      </c>
      <c r="B78" s="42">
        <v>1.2301267710663686</v>
      </c>
      <c r="C78" s="42">
        <v>0.11111111111111112</v>
      </c>
    </row>
    <row r="79" spans="1:3" x14ac:dyDescent="0.25">
      <c r="A79" s="45">
        <v>39783</v>
      </c>
      <c r="B79" s="42">
        <v>1.2089485458612976</v>
      </c>
      <c r="C79" s="42">
        <v>1.7543859649122806E-2</v>
      </c>
    </row>
    <row r="80" spans="1:3" x14ac:dyDescent="0.25">
      <c r="A80" s="45">
        <v>39814</v>
      </c>
      <c r="B80" s="42">
        <v>1.1863534675615213</v>
      </c>
      <c r="C80" s="42">
        <v>7.6023391812865507E-2</v>
      </c>
    </row>
    <row r="81" spans="1:3" x14ac:dyDescent="0.25">
      <c r="A81" s="45">
        <v>39845</v>
      </c>
      <c r="B81" s="42">
        <v>1.1700969425801642</v>
      </c>
      <c r="C81" s="42">
        <v>0.17543859649122806</v>
      </c>
    </row>
    <row r="82" spans="1:3" x14ac:dyDescent="0.25">
      <c r="A82" s="45">
        <v>39873</v>
      </c>
      <c r="B82" s="42">
        <v>1.1533184190902313</v>
      </c>
      <c r="C82" s="42">
        <v>0.12865497076023391</v>
      </c>
    </row>
    <row r="83" spans="1:3" x14ac:dyDescent="0.25">
      <c r="A83" s="45">
        <v>39904</v>
      </c>
      <c r="B83" s="42">
        <v>1.140268456375839</v>
      </c>
      <c r="C83" s="42">
        <v>9.3567251461988313E-2</v>
      </c>
    </row>
    <row r="84" spans="1:3" x14ac:dyDescent="0.25">
      <c r="A84" s="45">
        <v>39934</v>
      </c>
      <c r="B84" s="42">
        <v>1.1351976137211037</v>
      </c>
      <c r="C84" s="42">
        <v>0.10526315789473684</v>
      </c>
    </row>
    <row r="85" spans="1:3" x14ac:dyDescent="0.25">
      <c r="A85" s="45">
        <v>39965</v>
      </c>
      <c r="B85" s="42">
        <v>1.1399701715137958</v>
      </c>
      <c r="C85" s="42">
        <v>0.10526315789473684</v>
      </c>
    </row>
    <row r="86" spans="1:3" x14ac:dyDescent="0.25">
      <c r="A86" s="45">
        <v>39995</v>
      </c>
      <c r="B86" s="42">
        <v>1.1486950037285608</v>
      </c>
      <c r="C86" s="42">
        <v>0.10526315789473684</v>
      </c>
    </row>
    <row r="87" spans="1:3" x14ac:dyDescent="0.25">
      <c r="A87" s="45">
        <v>40026</v>
      </c>
      <c r="B87" s="42">
        <v>1.1588366890380315</v>
      </c>
      <c r="C87" s="42">
        <v>9.9415204678362581E-2</v>
      </c>
    </row>
    <row r="88" spans="1:3" x14ac:dyDescent="0.25">
      <c r="A88" s="45">
        <v>40057</v>
      </c>
      <c r="B88" s="42">
        <v>1.1634601043997019</v>
      </c>
      <c r="C88" s="42">
        <v>7.0175438596491224E-2</v>
      </c>
    </row>
    <row r="89" spans="1:3" x14ac:dyDescent="0.25">
      <c r="A89" s="45">
        <v>40087</v>
      </c>
      <c r="B89" s="42">
        <v>1.1689038031319912</v>
      </c>
      <c r="C89" s="42">
        <v>4.0935672514619888E-2</v>
      </c>
    </row>
    <row r="90" spans="1:3" x14ac:dyDescent="0.25">
      <c r="A90" s="45">
        <v>40118</v>
      </c>
      <c r="B90" s="42">
        <v>1.1734526472781508</v>
      </c>
      <c r="C90" s="42">
        <v>2.9239766081871347E-2</v>
      </c>
    </row>
    <row r="91" spans="1:3" x14ac:dyDescent="0.25">
      <c r="A91" s="45">
        <v>40148</v>
      </c>
      <c r="B91" s="42">
        <v>1.1797912005965698</v>
      </c>
      <c r="C91" s="42">
        <v>2.9239766081871347E-2</v>
      </c>
    </row>
    <row r="92" spans="1:3" x14ac:dyDescent="0.25">
      <c r="A92" s="45">
        <v>40179</v>
      </c>
      <c r="B92" s="42">
        <v>1.1865026099925431</v>
      </c>
      <c r="C92" s="42">
        <v>3.5087719298245612E-2</v>
      </c>
    </row>
    <row r="93" spans="1:3" x14ac:dyDescent="0.25">
      <c r="A93" s="45">
        <v>40210</v>
      </c>
      <c r="B93" s="42">
        <v>1.1890380313199105</v>
      </c>
      <c r="C93" s="42">
        <v>6.4327485380116955E-2</v>
      </c>
    </row>
    <row r="94" spans="1:3" x14ac:dyDescent="0.25">
      <c r="A94" s="45">
        <v>40238</v>
      </c>
      <c r="B94" s="42">
        <v>1.1920208799403431</v>
      </c>
      <c r="C94" s="42">
        <v>8.771929824561403E-2</v>
      </c>
    </row>
    <row r="95" spans="1:3" x14ac:dyDescent="0.25">
      <c r="A95" s="45">
        <v>40269</v>
      </c>
      <c r="B95" s="42">
        <v>1.1948545861297539</v>
      </c>
      <c r="C95" s="42">
        <v>9.3567251461988313E-2</v>
      </c>
    </row>
    <row r="96" spans="1:3" x14ac:dyDescent="0.25">
      <c r="A96" s="45">
        <v>40299</v>
      </c>
      <c r="B96" s="42">
        <v>1.1974645786726326</v>
      </c>
      <c r="C96" s="42">
        <v>9.3567251461988313E-2</v>
      </c>
    </row>
    <row r="97" spans="1:3" x14ac:dyDescent="0.25">
      <c r="A97" s="45">
        <v>40330</v>
      </c>
      <c r="B97" s="42">
        <v>1.1965697240865028</v>
      </c>
      <c r="C97" s="42">
        <v>7.0175438596491224E-2</v>
      </c>
    </row>
    <row r="98" spans="1:3" x14ac:dyDescent="0.25">
      <c r="A98" s="45">
        <v>40360</v>
      </c>
      <c r="B98" s="42">
        <v>1.1929903057419835</v>
      </c>
      <c r="C98" s="42">
        <v>9.3567251461988313E-2</v>
      </c>
    </row>
    <row r="99" spans="1:3" x14ac:dyDescent="0.25">
      <c r="A99" s="45">
        <v>40391</v>
      </c>
      <c r="B99" s="42">
        <v>1.1857568978374347</v>
      </c>
      <c r="C99" s="42">
        <v>9.3567251461988313E-2</v>
      </c>
    </row>
    <row r="100" spans="1:3" x14ac:dyDescent="0.25">
      <c r="A100" s="45">
        <v>40422</v>
      </c>
      <c r="B100" s="42">
        <v>1.1779269202087994</v>
      </c>
      <c r="C100" s="42">
        <v>8.771929824561403E-2</v>
      </c>
    </row>
    <row r="101" spans="1:3" x14ac:dyDescent="0.25">
      <c r="A101" s="45">
        <v>40452</v>
      </c>
      <c r="B101" s="42">
        <v>1.1699478001491423</v>
      </c>
      <c r="C101" s="42">
        <v>7.6023391812865507E-2</v>
      </c>
    </row>
    <row r="102" spans="1:3" x14ac:dyDescent="0.25">
      <c r="A102" s="45">
        <v>40483</v>
      </c>
      <c r="B102" s="42">
        <v>1.1674869500372858</v>
      </c>
      <c r="C102" s="42">
        <v>8.1871345029239775E-2</v>
      </c>
    </row>
    <row r="103" spans="1:3" x14ac:dyDescent="0.25">
      <c r="A103" s="45">
        <v>40513</v>
      </c>
      <c r="B103" s="42">
        <v>1.1643549589858315</v>
      </c>
      <c r="C103" s="42">
        <v>8.1871345029239775E-2</v>
      </c>
    </row>
    <row r="104" spans="1:3" x14ac:dyDescent="0.25">
      <c r="A104" s="45">
        <v>40544</v>
      </c>
      <c r="B104" s="42">
        <v>1.1607755406413125</v>
      </c>
      <c r="C104" s="42">
        <v>8.771929824561403E-2</v>
      </c>
    </row>
    <row r="105" spans="1:3" x14ac:dyDescent="0.25">
      <c r="A105" s="45">
        <v>40575</v>
      </c>
      <c r="B105" s="42">
        <v>1.1565995525727069</v>
      </c>
      <c r="C105" s="42">
        <v>7.6023391812865507E-2</v>
      </c>
    </row>
    <row r="106" spans="1:3" x14ac:dyDescent="0.25">
      <c r="A106" s="45">
        <v>40603</v>
      </c>
      <c r="B106" s="42">
        <v>1.1531692766592094</v>
      </c>
      <c r="C106" s="42">
        <v>5.8479532163742694E-2</v>
      </c>
    </row>
    <row r="107" spans="1:3" x14ac:dyDescent="0.25">
      <c r="A107" s="45">
        <v>40634</v>
      </c>
      <c r="B107" s="42">
        <v>1.1536912751677852</v>
      </c>
      <c r="C107" s="42">
        <v>3.5087719298245612E-2</v>
      </c>
    </row>
    <row r="108" spans="1:3" x14ac:dyDescent="0.25">
      <c r="A108" s="45">
        <v>40664</v>
      </c>
      <c r="B108" s="42">
        <v>1.151826994780015</v>
      </c>
      <c r="C108" s="42">
        <v>2.3391812865497078E-2</v>
      </c>
    </row>
    <row r="109" spans="1:3" x14ac:dyDescent="0.25">
      <c r="A109" s="45">
        <v>40695</v>
      </c>
      <c r="B109" s="42">
        <v>1.149813571961223</v>
      </c>
      <c r="C109" s="42">
        <v>2.3391812865497078E-2</v>
      </c>
    </row>
    <row r="110" spans="1:3" x14ac:dyDescent="0.25">
      <c r="A110" s="45">
        <v>40725</v>
      </c>
      <c r="B110" s="42">
        <v>1.1482475764354958</v>
      </c>
      <c r="C110" s="42">
        <v>2.3391812865497078E-2</v>
      </c>
    </row>
    <row r="111" spans="1:3" x14ac:dyDescent="0.25">
      <c r="A111" s="45">
        <v>40756</v>
      </c>
      <c r="B111" s="42">
        <v>1.1445935868754662</v>
      </c>
      <c r="C111" s="42">
        <v>1.1695906432748539E-2</v>
      </c>
    </row>
    <row r="112" spans="1:3" x14ac:dyDescent="0.25">
      <c r="A112" s="45">
        <v>40787</v>
      </c>
      <c r="B112" s="42">
        <v>1.1376584638329605</v>
      </c>
      <c r="C112" s="42">
        <v>5.8479532163742695E-3</v>
      </c>
    </row>
    <row r="113" spans="1:3" x14ac:dyDescent="0.25">
      <c r="A113" s="45">
        <v>40817</v>
      </c>
      <c r="B113" s="42">
        <v>1.1303504847129009</v>
      </c>
      <c r="C113" s="42">
        <v>1.1695906432748539E-2</v>
      </c>
    </row>
    <row r="114" spans="1:3" x14ac:dyDescent="0.25">
      <c r="A114" s="45">
        <v>40848</v>
      </c>
      <c r="B114" s="42">
        <v>1.1224459358687549</v>
      </c>
      <c r="C114" s="42">
        <v>5.8479532163742695E-3</v>
      </c>
    </row>
    <row r="115" spans="1:3" x14ac:dyDescent="0.25">
      <c r="A115" s="45">
        <v>40878</v>
      </c>
      <c r="B115" s="42">
        <v>1.1165548098434004</v>
      </c>
      <c r="C115" s="42">
        <v>5.8479532163742695E-3</v>
      </c>
    </row>
    <row r="116" spans="1:3" x14ac:dyDescent="0.25">
      <c r="A116" s="45">
        <v>40909</v>
      </c>
      <c r="B116" s="42">
        <v>1.1134228187919464</v>
      </c>
      <c r="C116" s="42">
        <v>1.7543859649122806E-2</v>
      </c>
    </row>
    <row r="117" spans="1:3" x14ac:dyDescent="0.25">
      <c r="A117" s="45">
        <v>40940</v>
      </c>
      <c r="B117" s="42">
        <v>1.1137956748695006</v>
      </c>
      <c r="C117" s="42">
        <v>5.2631578947368418E-2</v>
      </c>
    </row>
    <row r="118" spans="1:3" x14ac:dyDescent="0.25">
      <c r="A118" s="45">
        <v>40969</v>
      </c>
      <c r="B118" s="42">
        <v>1.1202087994034302</v>
      </c>
      <c r="C118" s="42">
        <v>4.6783625730994156E-2</v>
      </c>
    </row>
    <row r="119" spans="1:3" x14ac:dyDescent="0.25">
      <c r="A119" s="45">
        <v>41000</v>
      </c>
      <c r="B119" s="42">
        <v>1.1289336316181953</v>
      </c>
      <c r="C119" s="42">
        <v>4.6783625730994156E-2</v>
      </c>
    </row>
    <row r="120" spans="1:3" x14ac:dyDescent="0.25">
      <c r="A120" s="45">
        <v>41030</v>
      </c>
      <c r="B120" s="42">
        <v>1.1400447427293066</v>
      </c>
      <c r="C120" s="42">
        <v>5.2631578947368418E-2</v>
      </c>
    </row>
    <row r="121" spans="1:3" x14ac:dyDescent="0.25">
      <c r="A121" s="45">
        <v>41061</v>
      </c>
      <c r="B121" s="42">
        <v>1.1499627143922446</v>
      </c>
      <c r="C121" s="42">
        <v>5.2631578947368418E-2</v>
      </c>
    </row>
    <row r="122" spans="1:3" x14ac:dyDescent="0.25">
      <c r="A122" s="45">
        <v>41091</v>
      </c>
      <c r="B122" s="42">
        <v>1.1547352721849367</v>
      </c>
      <c r="C122" s="42">
        <v>5.8479532163742694E-2</v>
      </c>
    </row>
    <row r="123" spans="1:3" x14ac:dyDescent="0.25">
      <c r="A123" s="45" t="s">
        <v>92</v>
      </c>
      <c r="B123" s="42">
        <v>159.50954511558533</v>
      </c>
      <c r="C123" s="42">
        <v>122.76608187134508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F123"/>
  <sheetViews>
    <sheetView workbookViewId="0">
      <selection activeCell="E3" sqref="E3:E123"/>
    </sheetView>
  </sheetViews>
  <sheetFormatPr defaultRowHeight="15" x14ac:dyDescent="0.25"/>
  <cols>
    <col min="1" max="1" width="9.140625" style="20"/>
    <col min="2" max="3" width="19.42578125" style="21" customWidth="1"/>
    <col min="4" max="4" width="15.5703125" style="19" customWidth="1"/>
    <col min="5" max="5" width="12.7109375" style="21" customWidth="1"/>
  </cols>
  <sheetData>
    <row r="2" spans="1:6" x14ac:dyDescent="0.25">
      <c r="A2" s="20" t="s">
        <v>7</v>
      </c>
      <c r="B2" s="21" t="s">
        <v>129</v>
      </c>
      <c r="C2" s="21" t="s">
        <v>130</v>
      </c>
      <c r="D2" s="19" t="s">
        <v>127</v>
      </c>
      <c r="E2" s="21" t="s">
        <v>191</v>
      </c>
      <c r="F2" s="21" t="s">
        <v>192</v>
      </c>
    </row>
    <row r="3" spans="1:6" x14ac:dyDescent="0.25">
      <c r="A3" s="20">
        <v>37438</v>
      </c>
      <c r="B3" s="21">
        <v>1.71</v>
      </c>
      <c r="C3" s="21">
        <v>1</v>
      </c>
      <c r="D3" s="19">
        <v>1</v>
      </c>
      <c r="E3" s="21">
        <v>4.8985857902876324</v>
      </c>
      <c r="F3">
        <f>E3/$E$3</f>
        <v>1</v>
      </c>
    </row>
    <row r="4" spans="1:6" x14ac:dyDescent="0.25">
      <c r="A4" s="20">
        <v>37469</v>
      </c>
      <c r="B4" s="21">
        <v>1.65</v>
      </c>
      <c r="C4" s="21">
        <v>0.96491228070175439</v>
      </c>
      <c r="D4" s="19">
        <v>1.0138702460850113</v>
      </c>
      <c r="E4" s="21">
        <v>4.9123607248279155</v>
      </c>
      <c r="F4">
        <f t="shared" ref="F4:F67" si="0">E4/$E$3</f>
        <v>1.0028120227204338</v>
      </c>
    </row>
    <row r="5" spans="1:6" x14ac:dyDescent="0.25">
      <c r="A5" s="20">
        <v>37500</v>
      </c>
      <c r="B5" s="21">
        <v>1.66</v>
      </c>
      <c r="C5" s="21">
        <v>0.9707602339181286</v>
      </c>
      <c r="D5" s="19">
        <v>1.0261744966442954</v>
      </c>
      <c r="E5" s="21">
        <v>4.9244235972771904</v>
      </c>
      <c r="F5">
        <f t="shared" si="0"/>
        <v>1.0052745441430844</v>
      </c>
    </row>
    <row r="6" spans="1:6" x14ac:dyDescent="0.25">
      <c r="A6" s="20">
        <v>37530</v>
      </c>
      <c r="B6" s="21">
        <v>1.61</v>
      </c>
      <c r="C6" s="21">
        <v>0.94152046783625742</v>
      </c>
      <c r="D6" s="19">
        <v>1.0392990305741985</v>
      </c>
      <c r="E6" s="21">
        <v>4.9371322671314184</v>
      </c>
      <c r="F6">
        <f t="shared" si="0"/>
        <v>1.0078688990035065</v>
      </c>
    </row>
    <row r="7" spans="1:6" x14ac:dyDescent="0.25">
      <c r="A7" s="20">
        <v>37561</v>
      </c>
      <c r="B7" s="21">
        <v>1.25</v>
      </c>
      <c r="C7" s="21">
        <v>0.73099415204678364</v>
      </c>
      <c r="D7" s="19">
        <v>1.0515287099179715</v>
      </c>
      <c r="E7" s="21">
        <v>4.9488308098491389</v>
      </c>
      <c r="F7">
        <f t="shared" si="0"/>
        <v>1.0102570459541869</v>
      </c>
    </row>
    <row r="8" spans="1:6" x14ac:dyDescent="0.25">
      <c r="A8" s="20">
        <v>37591</v>
      </c>
      <c r="B8" s="21">
        <v>1.21</v>
      </c>
      <c r="C8" s="21">
        <v>0.70760233918128657</v>
      </c>
      <c r="D8" s="19">
        <v>1.0630872483221476</v>
      </c>
      <c r="E8" s="21">
        <v>4.9597629637224996</v>
      </c>
      <c r="F8">
        <f t="shared" si="0"/>
        <v>1.0124887418642667</v>
      </c>
    </row>
    <row r="9" spans="1:6" x14ac:dyDescent="0.25">
      <c r="A9" s="20">
        <v>37622</v>
      </c>
      <c r="B9" s="21">
        <v>1.19</v>
      </c>
      <c r="C9" s="21">
        <v>0.69590643274853803</v>
      </c>
      <c r="D9" s="19">
        <v>1.0727815063385535</v>
      </c>
      <c r="E9" s="21">
        <v>4.9688406044392099</v>
      </c>
      <c r="F9">
        <f t="shared" si="0"/>
        <v>1.014341856437601</v>
      </c>
    </row>
    <row r="10" spans="1:6" x14ac:dyDescent="0.25">
      <c r="A10" s="20">
        <v>37653</v>
      </c>
      <c r="B10" s="21">
        <v>1.19</v>
      </c>
      <c r="C10" s="21">
        <v>0.69590643274853803</v>
      </c>
      <c r="D10" s="19">
        <v>1.0815809097688291</v>
      </c>
      <c r="E10" s="21">
        <v>4.9770095664465952</v>
      </c>
      <c r="F10">
        <f t="shared" si="0"/>
        <v>1.0160094728389677</v>
      </c>
    </row>
    <row r="11" spans="1:6" x14ac:dyDescent="0.25">
      <c r="A11" s="20">
        <v>37681</v>
      </c>
      <c r="B11" s="21">
        <v>1.1499999999999999</v>
      </c>
      <c r="C11" s="21">
        <v>0.67251461988304084</v>
      </c>
      <c r="D11" s="19">
        <v>1.0897837434750186</v>
      </c>
      <c r="E11" s="21">
        <v>4.9845650663630714</v>
      </c>
      <c r="F11">
        <f t="shared" si="0"/>
        <v>1.0175518567513728</v>
      </c>
    </row>
    <row r="12" spans="1:6" x14ac:dyDescent="0.25">
      <c r="A12" s="20">
        <v>37712</v>
      </c>
      <c r="B12" s="21">
        <v>1.1499999999999999</v>
      </c>
      <c r="C12" s="21">
        <v>0.67251461988304084</v>
      </c>
      <c r="D12" s="19">
        <v>1.0972408650260999</v>
      </c>
      <c r="E12" s="21">
        <v>4.9913845145041185</v>
      </c>
      <c r="F12">
        <f t="shared" si="0"/>
        <v>1.0189439826491304</v>
      </c>
    </row>
    <row r="13" spans="1:6" x14ac:dyDescent="0.25">
      <c r="A13" s="20">
        <v>37742</v>
      </c>
      <c r="B13" s="21">
        <v>1.0900000000000001</v>
      </c>
      <c r="C13" s="21">
        <v>0.63742690058479534</v>
      </c>
      <c r="D13" s="19">
        <v>1.1050708426547353</v>
      </c>
      <c r="E13" s="21">
        <v>4.9984952342020872</v>
      </c>
      <c r="F13">
        <f t="shared" si="0"/>
        <v>1.020395568882869</v>
      </c>
    </row>
    <row r="14" spans="1:6" x14ac:dyDescent="0.25">
      <c r="A14" s="20">
        <v>37773</v>
      </c>
      <c r="B14" s="21">
        <v>0.94</v>
      </c>
      <c r="C14" s="21">
        <v>0.54970760233918126</v>
      </c>
      <c r="D14" s="19">
        <v>1.1120805369127518</v>
      </c>
      <c r="E14" s="21">
        <v>5.0048184087746908</v>
      </c>
      <c r="F14">
        <f t="shared" si="0"/>
        <v>1.021686385221156</v>
      </c>
    </row>
    <row r="15" spans="1:6" x14ac:dyDescent="0.25">
      <c r="A15" s="20">
        <v>37803</v>
      </c>
      <c r="B15" s="21">
        <v>0.92</v>
      </c>
      <c r="C15" s="21">
        <v>0.53801169590643283</v>
      </c>
      <c r="D15" s="19">
        <v>1.1234153616703952</v>
      </c>
      <c r="E15" s="21">
        <v>5.0149592655763104</v>
      </c>
      <c r="F15">
        <f t="shared" si="0"/>
        <v>1.0237565453113857</v>
      </c>
    </row>
    <row r="16" spans="1:6" x14ac:dyDescent="0.25">
      <c r="A16" s="20">
        <v>37834</v>
      </c>
      <c r="B16" s="21">
        <v>0.97</v>
      </c>
      <c r="C16" s="21">
        <v>0.56725146198830412</v>
      </c>
      <c r="D16" s="19">
        <v>1.1367636092468307</v>
      </c>
      <c r="E16" s="21">
        <v>5.0267710760056596</v>
      </c>
      <c r="F16">
        <f t="shared" si="0"/>
        <v>1.0261678147950739</v>
      </c>
    </row>
    <row r="17" spans="1:6" x14ac:dyDescent="0.25">
      <c r="A17" s="20">
        <v>37865</v>
      </c>
      <c r="B17" s="21">
        <v>0.96</v>
      </c>
      <c r="C17" s="21">
        <v>0.56140350877192979</v>
      </c>
      <c r="D17" s="19">
        <v>1.1533184190902313</v>
      </c>
      <c r="E17" s="21">
        <v>5.0412291591808893</v>
      </c>
      <c r="F17">
        <f t="shared" si="0"/>
        <v>1.0291192958539328</v>
      </c>
    </row>
    <row r="18" spans="1:6" x14ac:dyDescent="0.25">
      <c r="A18" s="20">
        <v>37895</v>
      </c>
      <c r="B18" s="21">
        <v>0.94</v>
      </c>
      <c r="C18" s="21">
        <v>0.54970760233918126</v>
      </c>
      <c r="D18" s="19">
        <v>1.169351230425056</v>
      </c>
      <c r="E18" s="21">
        <v>5.05503488139294</v>
      </c>
      <c r="F18">
        <f t="shared" si="0"/>
        <v>1.0319376035866306</v>
      </c>
    </row>
    <row r="19" spans="1:6" x14ac:dyDescent="0.25">
      <c r="A19" s="20">
        <v>37926</v>
      </c>
      <c r="B19" s="21">
        <v>0.95</v>
      </c>
      <c r="C19" s="21">
        <v>0.55555555555555558</v>
      </c>
      <c r="D19" s="19">
        <v>1.1869500372856077</v>
      </c>
      <c r="E19" s="21">
        <v>5.0699728134417628</v>
      </c>
      <c r="F19">
        <f t="shared" si="0"/>
        <v>1.0349870412587112</v>
      </c>
    </row>
    <row r="20" spans="1:6" x14ac:dyDescent="0.25">
      <c r="A20" s="20">
        <v>37956</v>
      </c>
      <c r="B20" s="21">
        <v>0.91</v>
      </c>
      <c r="C20" s="21">
        <v>0.53216374269005851</v>
      </c>
      <c r="D20" s="19">
        <v>1.2053691275167784</v>
      </c>
      <c r="E20" s="21">
        <v>5.0853716402102727</v>
      </c>
      <c r="F20">
        <f t="shared" si="0"/>
        <v>1.0381305662326008</v>
      </c>
    </row>
    <row r="21" spans="1:6" x14ac:dyDescent="0.25">
      <c r="A21" s="20">
        <v>37987</v>
      </c>
      <c r="B21" s="21">
        <v>0.9</v>
      </c>
      <c r="C21" s="21">
        <v>0.52631578947368418</v>
      </c>
      <c r="D21" s="19">
        <v>1.2230425055928411</v>
      </c>
      <c r="E21" s="21">
        <v>5.0999274015750178</v>
      </c>
      <c r="F21">
        <f t="shared" si="0"/>
        <v>1.0411019873708414</v>
      </c>
    </row>
    <row r="22" spans="1:6" x14ac:dyDescent="0.25">
      <c r="A22" s="20">
        <v>38018</v>
      </c>
      <c r="B22" s="21">
        <v>0.94</v>
      </c>
      <c r="C22" s="21">
        <v>0.54970760233918126</v>
      </c>
      <c r="D22" s="19">
        <v>1.241014168530947</v>
      </c>
      <c r="E22" s="21">
        <v>5.1145147134722837</v>
      </c>
      <c r="F22">
        <f t="shared" si="0"/>
        <v>1.0440798492521599</v>
      </c>
    </row>
    <row r="23" spans="1:6" x14ac:dyDescent="0.25">
      <c r="A23" s="20">
        <v>38047</v>
      </c>
      <c r="B23" s="21">
        <v>0.95</v>
      </c>
      <c r="C23" s="21">
        <v>0.55555555555555558</v>
      </c>
      <c r="D23" s="19">
        <v>1.2639075316927668</v>
      </c>
      <c r="E23" s="21">
        <v>5.1327939280299635</v>
      </c>
      <c r="F23">
        <f t="shared" si="0"/>
        <v>1.0478113781750424</v>
      </c>
    </row>
    <row r="24" spans="1:6" x14ac:dyDescent="0.25">
      <c r="A24" s="20">
        <v>38078</v>
      </c>
      <c r="B24" s="21">
        <v>0.96</v>
      </c>
      <c r="C24" s="21">
        <v>0.56140350877192979</v>
      </c>
      <c r="D24" s="19">
        <v>1.2862043251304995</v>
      </c>
      <c r="E24" s="21">
        <v>5.1502812877206319</v>
      </c>
      <c r="F24">
        <f t="shared" si="0"/>
        <v>1.0513812574094412</v>
      </c>
    </row>
    <row r="25" spans="1:6" x14ac:dyDescent="0.25">
      <c r="A25" s="20">
        <v>38108</v>
      </c>
      <c r="B25" s="21">
        <v>1.04</v>
      </c>
      <c r="C25" s="21">
        <v>0.60818713450292405</v>
      </c>
      <c r="D25" s="19">
        <v>1.3090231170768083</v>
      </c>
      <c r="E25" s="21">
        <v>5.1678669371639714</v>
      </c>
      <c r="F25">
        <f t="shared" si="0"/>
        <v>1.0549712015680606</v>
      </c>
    </row>
    <row r="26" spans="1:6" x14ac:dyDescent="0.25">
      <c r="A26" s="20">
        <v>38139</v>
      </c>
      <c r="B26" s="21">
        <v>1.29</v>
      </c>
      <c r="C26" s="21">
        <v>0.75438596491228072</v>
      </c>
      <c r="D26" s="19">
        <v>1.3336316181953767</v>
      </c>
      <c r="E26" s="21">
        <v>5.1864915513657799</v>
      </c>
      <c r="F26">
        <f t="shared" si="0"/>
        <v>1.0587732405644452</v>
      </c>
    </row>
    <row r="27" spans="1:6" x14ac:dyDescent="0.25">
      <c r="A27" s="20">
        <v>38169</v>
      </c>
      <c r="B27" s="21">
        <v>1.36</v>
      </c>
      <c r="C27" s="21">
        <v>0.79532163742690065</v>
      </c>
      <c r="D27" s="19">
        <v>1.3536912751677852</v>
      </c>
      <c r="E27" s="21">
        <v>5.2014209293023397</v>
      </c>
      <c r="F27">
        <f t="shared" si="0"/>
        <v>1.0618209319953393</v>
      </c>
    </row>
    <row r="28" spans="1:6" x14ac:dyDescent="0.25">
      <c r="A28" s="20">
        <v>38200</v>
      </c>
      <c r="B28" s="21">
        <v>1.5</v>
      </c>
      <c r="C28" s="21">
        <v>0.87719298245614041</v>
      </c>
      <c r="D28" s="19">
        <v>1.3686800894854587</v>
      </c>
      <c r="E28" s="21">
        <v>5.212432627390867</v>
      </c>
      <c r="F28">
        <f t="shared" si="0"/>
        <v>1.0640688661052942</v>
      </c>
    </row>
    <row r="29" spans="1:6" x14ac:dyDescent="0.25">
      <c r="A29" s="20">
        <v>38231</v>
      </c>
      <c r="B29" s="21">
        <v>1.68</v>
      </c>
      <c r="C29" s="21">
        <v>0.98245614035087714</v>
      </c>
      <c r="D29" s="19">
        <v>1.3834451901565996</v>
      </c>
      <c r="E29" s="21">
        <v>5.2231626929472759</v>
      </c>
      <c r="F29">
        <f t="shared" si="0"/>
        <v>1.0662593075950979</v>
      </c>
    </row>
    <row r="30" spans="1:6" x14ac:dyDescent="0.25">
      <c r="A30" s="20">
        <v>38261</v>
      </c>
      <c r="B30" s="21">
        <v>1.79</v>
      </c>
      <c r="C30" s="21">
        <v>1.0467836257309941</v>
      </c>
      <c r="D30" s="19">
        <v>1.3977628635346757</v>
      </c>
      <c r="E30" s="21">
        <v>5.2334587941995405</v>
      </c>
      <c r="F30">
        <f t="shared" si="0"/>
        <v>1.0683611593729474</v>
      </c>
    </row>
    <row r="31" spans="1:6" x14ac:dyDescent="0.25">
      <c r="A31" s="20">
        <v>38292</v>
      </c>
      <c r="B31" s="21">
        <v>2.11</v>
      </c>
      <c r="C31" s="21">
        <v>1.2339181286549707</v>
      </c>
      <c r="D31" s="19">
        <v>1.4130499627143924</v>
      </c>
      <c r="E31" s="21">
        <v>5.2443362526815234</v>
      </c>
      <c r="F31">
        <f t="shared" si="0"/>
        <v>1.0705816897357205</v>
      </c>
    </row>
    <row r="32" spans="1:6" x14ac:dyDescent="0.25">
      <c r="A32" s="20">
        <v>38322</v>
      </c>
      <c r="B32" s="21">
        <v>2.2200000000000002</v>
      </c>
      <c r="C32" s="21">
        <v>1.2982456140350878</v>
      </c>
      <c r="D32" s="19">
        <v>1.4299030574198359</v>
      </c>
      <c r="E32" s="21">
        <v>5.2561924402473652</v>
      </c>
      <c r="F32">
        <f t="shared" si="0"/>
        <v>1.0730020183924829</v>
      </c>
    </row>
    <row r="33" spans="1:6" x14ac:dyDescent="0.25">
      <c r="A33" s="20">
        <v>38353</v>
      </c>
      <c r="B33" s="21">
        <v>2.37</v>
      </c>
      <c r="C33" s="21">
        <v>1.3859649122807018</v>
      </c>
      <c r="D33" s="19">
        <v>1.4511558538404177</v>
      </c>
      <c r="E33" s="21">
        <v>5.2709461697519044</v>
      </c>
      <c r="F33">
        <f t="shared" si="0"/>
        <v>1.0760138528557663</v>
      </c>
    </row>
    <row r="34" spans="1:6" x14ac:dyDescent="0.25">
      <c r="A34" s="20">
        <v>38384</v>
      </c>
      <c r="B34" s="21">
        <v>2.58</v>
      </c>
      <c r="C34" s="21">
        <v>1.5087719298245614</v>
      </c>
      <c r="D34" s="19">
        <v>1.4748695003728562</v>
      </c>
      <c r="E34" s="21">
        <v>5.2871553018418451</v>
      </c>
      <c r="F34">
        <f t="shared" si="0"/>
        <v>1.0793227940040624</v>
      </c>
    </row>
    <row r="35" spans="1:6" x14ac:dyDescent="0.25">
      <c r="A35" s="20">
        <v>38412</v>
      </c>
      <c r="B35" s="21">
        <v>2.8</v>
      </c>
      <c r="C35" s="21">
        <v>1.6374269005847952</v>
      </c>
      <c r="D35" s="19">
        <v>1.501193139448173</v>
      </c>
      <c r="E35" s="21">
        <v>5.3048460085107374</v>
      </c>
      <c r="F35">
        <f t="shared" si="0"/>
        <v>1.0829341846025422</v>
      </c>
    </row>
    <row r="36" spans="1:6" x14ac:dyDescent="0.25">
      <c r="A36" s="20">
        <v>38443</v>
      </c>
      <c r="B36" s="21">
        <v>2.84</v>
      </c>
      <c r="C36" s="21">
        <v>1.6608187134502923</v>
      </c>
      <c r="D36" s="19">
        <v>1.5199105145413871</v>
      </c>
      <c r="E36" s="21">
        <v>5.3172372514005479</v>
      </c>
      <c r="F36">
        <f t="shared" si="0"/>
        <v>1.0854637397476983</v>
      </c>
    </row>
    <row r="37" spans="1:6" x14ac:dyDescent="0.25">
      <c r="A37" s="20">
        <v>38473</v>
      </c>
      <c r="B37" s="21">
        <v>2.9</v>
      </c>
      <c r="C37" s="21">
        <v>1.695906432748538</v>
      </c>
      <c r="D37" s="19">
        <v>1.5367636092468309</v>
      </c>
      <c r="E37" s="21">
        <v>5.3282644429159891</v>
      </c>
      <c r="F37">
        <f t="shared" si="0"/>
        <v>1.0877148366943528</v>
      </c>
    </row>
    <row r="38" spans="1:6" x14ac:dyDescent="0.25">
      <c r="A38" s="20">
        <v>38504</v>
      </c>
      <c r="B38" s="21">
        <v>3.04</v>
      </c>
      <c r="C38" s="21">
        <v>1.7777777777777779</v>
      </c>
      <c r="D38" s="19">
        <v>1.5527218493661448</v>
      </c>
      <c r="E38" s="21">
        <v>5.3385952130466068</v>
      </c>
      <c r="F38">
        <f t="shared" si="0"/>
        <v>1.0898237657961152</v>
      </c>
    </row>
    <row r="39" spans="1:6" x14ac:dyDescent="0.25">
      <c r="A39" s="20">
        <v>38534</v>
      </c>
      <c r="B39" s="21">
        <v>3.29</v>
      </c>
      <c r="C39" s="21">
        <v>1.9239766081871346</v>
      </c>
      <c r="D39" s="19">
        <v>1.5680835197613723</v>
      </c>
      <c r="E39" s="21">
        <v>5.3484399759512469</v>
      </c>
      <c r="F39">
        <f t="shared" si="0"/>
        <v>1.0918334811152097</v>
      </c>
    </row>
    <row r="40" spans="1:6" x14ac:dyDescent="0.25">
      <c r="A40" s="20">
        <v>38565</v>
      </c>
      <c r="B40" s="21">
        <v>3.52</v>
      </c>
      <c r="C40" s="21">
        <v>2.0584795321637426</v>
      </c>
      <c r="D40" s="19">
        <v>1.583370618941089</v>
      </c>
      <c r="E40" s="21">
        <v>5.3581416681937029</v>
      </c>
      <c r="F40">
        <f t="shared" si="0"/>
        <v>1.0938139899105628</v>
      </c>
    </row>
    <row r="41" spans="1:6" x14ac:dyDescent="0.25">
      <c r="A41" s="20">
        <v>38596</v>
      </c>
      <c r="B41" s="21">
        <v>3.49</v>
      </c>
      <c r="C41" s="21">
        <v>2.0409356725146202</v>
      </c>
      <c r="D41" s="19">
        <v>1.6029828486204327</v>
      </c>
      <c r="E41" s="21">
        <v>5.3704519643072359</v>
      </c>
      <c r="F41">
        <f t="shared" si="0"/>
        <v>1.0963270205362468</v>
      </c>
    </row>
    <row r="42" spans="1:6" x14ac:dyDescent="0.25">
      <c r="A42" s="20">
        <v>38626</v>
      </c>
      <c r="B42" s="21">
        <v>3.79</v>
      </c>
      <c r="C42" s="21">
        <v>2.2163742690058479</v>
      </c>
      <c r="D42" s="19">
        <v>1.6215510812826248</v>
      </c>
      <c r="E42" s="21">
        <v>5.3819689390436469</v>
      </c>
      <c r="F42">
        <f t="shared" si="0"/>
        <v>1.0986781020992655</v>
      </c>
    </row>
    <row r="43" spans="1:6" x14ac:dyDescent="0.25">
      <c r="A43" s="20">
        <v>38657</v>
      </c>
      <c r="B43" s="21">
        <v>3.97</v>
      </c>
      <c r="C43" s="21">
        <v>2.3216374269005851</v>
      </c>
      <c r="D43" s="19">
        <v>1.6400447427293066</v>
      </c>
      <c r="E43" s="21">
        <v>5.3933093139036048</v>
      </c>
      <c r="F43">
        <f t="shared" si="0"/>
        <v>1.1009931324662834</v>
      </c>
    </row>
    <row r="44" spans="1:6" x14ac:dyDescent="0.25">
      <c r="A44" s="20">
        <v>38687</v>
      </c>
      <c r="B44" s="21">
        <v>3.97</v>
      </c>
      <c r="C44" s="21">
        <v>2.3216374269005851</v>
      </c>
      <c r="D44" s="19">
        <v>1.6566741237882179</v>
      </c>
      <c r="E44" s="21">
        <v>5.4033978429985439</v>
      </c>
      <c r="F44">
        <f t="shared" si="0"/>
        <v>1.1030526103496638</v>
      </c>
    </row>
    <row r="45" spans="1:6" x14ac:dyDescent="0.25">
      <c r="A45" s="20">
        <v>38718</v>
      </c>
      <c r="B45" s="21">
        <v>4.34</v>
      </c>
      <c r="C45" s="21">
        <v>2.5380116959064325</v>
      </c>
      <c r="D45" s="19">
        <v>1.6694258016405668</v>
      </c>
      <c r="E45" s="21">
        <v>5.4110655262397902</v>
      </c>
      <c r="F45">
        <f t="shared" si="0"/>
        <v>1.1046178954277468</v>
      </c>
    </row>
    <row r="46" spans="1:6" x14ac:dyDescent="0.25">
      <c r="A46" s="20">
        <v>38749</v>
      </c>
      <c r="B46" s="21">
        <v>4.54</v>
      </c>
      <c r="C46" s="21">
        <v>2.6549707602339181</v>
      </c>
      <c r="D46" s="19">
        <v>1.6825503355704698</v>
      </c>
      <c r="E46" s="21">
        <v>5.4188964895064213</v>
      </c>
      <c r="F46">
        <f t="shared" si="0"/>
        <v>1.1062165125801007</v>
      </c>
    </row>
    <row r="47" spans="1:6" x14ac:dyDescent="0.25">
      <c r="A47" s="20">
        <v>38777</v>
      </c>
      <c r="B47" s="21">
        <v>4.63</v>
      </c>
      <c r="C47" s="21">
        <v>2.7076023391812867</v>
      </c>
      <c r="D47" s="19">
        <v>1.6892617449664431</v>
      </c>
      <c r="E47" s="21">
        <v>5.4228773864834441</v>
      </c>
      <c r="F47">
        <f t="shared" si="0"/>
        <v>1.1070291750805545</v>
      </c>
    </row>
    <row r="48" spans="1:6" x14ac:dyDescent="0.25">
      <c r="A48" s="20">
        <v>38808</v>
      </c>
      <c r="B48" s="21">
        <v>4.72</v>
      </c>
      <c r="C48" s="21">
        <v>2.7602339181286548</v>
      </c>
      <c r="D48" s="19">
        <v>1.6919463087248321</v>
      </c>
      <c r="E48" s="21">
        <v>5.4244653185360479</v>
      </c>
      <c r="F48">
        <f t="shared" si="0"/>
        <v>1.1073533364039618</v>
      </c>
    </row>
    <row r="49" spans="1:6" x14ac:dyDescent="0.25">
      <c r="A49" s="20">
        <v>38838</v>
      </c>
      <c r="B49" s="21">
        <v>4.84</v>
      </c>
      <c r="C49" s="21">
        <v>2.8304093567251463</v>
      </c>
      <c r="D49" s="19">
        <v>1.6901565995525729</v>
      </c>
      <c r="E49" s="21">
        <v>5.4234069773868585</v>
      </c>
      <c r="F49">
        <f t="shared" si="0"/>
        <v>1.107137286059128</v>
      </c>
    </row>
    <row r="50" spans="1:6" x14ac:dyDescent="0.25">
      <c r="A50" s="20">
        <v>38869</v>
      </c>
      <c r="B50" s="21">
        <v>4.92</v>
      </c>
      <c r="C50" s="21">
        <v>2.8771929824561404</v>
      </c>
      <c r="D50" s="19">
        <v>1.6829977628635346</v>
      </c>
      <c r="E50" s="21">
        <v>5.4191623762402399</v>
      </c>
      <c r="F50">
        <f t="shared" si="0"/>
        <v>1.1062707908443186</v>
      </c>
    </row>
    <row r="51" spans="1:6" x14ac:dyDescent="0.25">
      <c r="A51" s="20">
        <v>38899</v>
      </c>
      <c r="B51" s="21">
        <v>5.08</v>
      </c>
      <c r="C51" s="21">
        <v>2.9707602339181287</v>
      </c>
      <c r="D51" s="19">
        <v>1.674571215510813</v>
      </c>
      <c r="E51" s="21">
        <v>5.4141429320536272</v>
      </c>
      <c r="F51">
        <f t="shared" si="0"/>
        <v>1.1052461187447578</v>
      </c>
    </row>
    <row r="52" spans="1:6" x14ac:dyDescent="0.25">
      <c r="A52" s="20">
        <v>38930</v>
      </c>
      <c r="B52" s="21">
        <v>5.09</v>
      </c>
      <c r="C52" s="21">
        <v>2.9766081871345027</v>
      </c>
      <c r="D52" s="19">
        <v>1.6652498135719613</v>
      </c>
      <c r="E52" s="21">
        <v>5.4085609406467956</v>
      </c>
      <c r="F52">
        <f t="shared" si="0"/>
        <v>1.1041066079459678</v>
      </c>
    </row>
    <row r="53" spans="1:6" x14ac:dyDescent="0.25">
      <c r="A53" s="20">
        <v>38961</v>
      </c>
      <c r="B53" s="21">
        <v>4.93</v>
      </c>
      <c r="C53" s="21">
        <v>2.8830409356725144</v>
      </c>
      <c r="D53" s="19">
        <v>1.6615958240119315</v>
      </c>
      <c r="E53" s="21">
        <v>5.4063642706311708</v>
      </c>
      <c r="F53">
        <f t="shared" si="0"/>
        <v>1.1036581785196669</v>
      </c>
    </row>
    <row r="54" spans="1:6" x14ac:dyDescent="0.25">
      <c r="A54" s="20">
        <v>38991</v>
      </c>
      <c r="B54" s="21">
        <v>5.05</v>
      </c>
      <c r="C54" s="21">
        <v>2.9532163742690059</v>
      </c>
      <c r="D54" s="19">
        <v>1.6611483967188665</v>
      </c>
      <c r="E54" s="21">
        <v>5.4060949587214679</v>
      </c>
      <c r="F54">
        <f t="shared" si="0"/>
        <v>1.1036032010381585</v>
      </c>
    </row>
    <row r="55" spans="1:6" x14ac:dyDescent="0.25">
      <c r="A55" s="20">
        <v>39022</v>
      </c>
      <c r="B55" s="21">
        <v>5.07</v>
      </c>
      <c r="C55" s="21">
        <v>2.9649122807017547</v>
      </c>
      <c r="D55" s="19">
        <v>1.6618941088739749</v>
      </c>
      <c r="E55" s="21">
        <v>5.4065437716189075</v>
      </c>
      <c r="F55">
        <f t="shared" si="0"/>
        <v>1.1036948219501224</v>
      </c>
    </row>
    <row r="56" spans="1:6" x14ac:dyDescent="0.25">
      <c r="A56" s="20">
        <v>39052</v>
      </c>
      <c r="B56" s="21">
        <v>4.97</v>
      </c>
      <c r="C56" s="21">
        <v>2.9064327485380117</v>
      </c>
      <c r="D56" s="19">
        <v>1.6594332587621179</v>
      </c>
      <c r="E56" s="21">
        <v>5.4050619239780247</v>
      </c>
      <c r="F56">
        <f t="shared" si="0"/>
        <v>1.1033923167569253</v>
      </c>
    </row>
    <row r="57" spans="1:6" x14ac:dyDescent="0.25">
      <c r="A57" s="20">
        <v>39083</v>
      </c>
      <c r="B57" s="21">
        <v>5.1100000000000003</v>
      </c>
      <c r="C57" s="21">
        <v>2.9883040935672516</v>
      </c>
      <c r="D57" s="19">
        <v>1.6607755406413125</v>
      </c>
      <c r="E57" s="21">
        <v>5.4058704767127583</v>
      </c>
      <c r="F57">
        <f t="shared" si="0"/>
        <v>1.1035573751573184</v>
      </c>
    </row>
    <row r="58" spans="1:6" x14ac:dyDescent="0.25">
      <c r="A58" s="20">
        <v>39114</v>
      </c>
      <c r="B58" s="21">
        <v>5.16</v>
      </c>
      <c r="C58" s="21">
        <v>3.0175438596491229</v>
      </c>
      <c r="D58" s="19">
        <v>1.6624161073825505</v>
      </c>
      <c r="E58" s="21">
        <v>5.4068578208374873</v>
      </c>
      <c r="F58">
        <f t="shared" si="0"/>
        <v>1.1037589321304937</v>
      </c>
    </row>
    <row r="59" spans="1:6" x14ac:dyDescent="0.25">
      <c r="A59" s="20">
        <v>39142</v>
      </c>
      <c r="B59" s="21">
        <v>5.08</v>
      </c>
      <c r="C59" s="21">
        <v>2.9707602339181287</v>
      </c>
      <c r="D59" s="19">
        <v>1.6627143922445937</v>
      </c>
      <c r="E59" s="21">
        <v>5.4070372332622796</v>
      </c>
      <c r="F59">
        <f t="shared" si="0"/>
        <v>1.1037955574816609</v>
      </c>
    </row>
    <row r="60" spans="1:6" x14ac:dyDescent="0.25">
      <c r="A60" s="20">
        <v>39173</v>
      </c>
      <c r="B60" s="21">
        <v>5.01</v>
      </c>
      <c r="C60" s="21">
        <v>2.9298245614035086</v>
      </c>
      <c r="D60" s="19">
        <v>1.6507829977628636</v>
      </c>
      <c r="E60" s="21">
        <v>5.3998355097383852</v>
      </c>
      <c r="F60">
        <f t="shared" si="0"/>
        <v>1.1023253936767985</v>
      </c>
    </row>
    <row r="61" spans="1:6" x14ac:dyDescent="0.25">
      <c r="A61" s="20">
        <v>39203</v>
      </c>
      <c r="B61" s="21">
        <v>4.87</v>
      </c>
      <c r="C61" s="21">
        <v>2.8479532163742691</v>
      </c>
      <c r="D61" s="19">
        <v>1.6354213273676361</v>
      </c>
      <c r="E61" s="21">
        <v>5.3904862540194136</v>
      </c>
      <c r="F61">
        <f t="shared" si="0"/>
        <v>1.100416831467373</v>
      </c>
    </row>
    <row r="62" spans="1:6" x14ac:dyDescent="0.25">
      <c r="A62" s="20">
        <v>39234</v>
      </c>
      <c r="B62" s="21">
        <v>4.74</v>
      </c>
      <c r="C62" s="21">
        <v>2.7719298245614037</v>
      </c>
      <c r="D62" s="19">
        <v>1.6168530947054438</v>
      </c>
      <c r="E62" s="21">
        <v>5.3790675162331461</v>
      </c>
      <c r="F62">
        <f t="shared" si="0"/>
        <v>1.0980858040494379</v>
      </c>
    </row>
    <row r="63" spans="1:6" x14ac:dyDescent="0.25">
      <c r="A63" s="20">
        <v>39264</v>
      </c>
      <c r="B63" s="21">
        <v>4.96</v>
      </c>
      <c r="C63" s="21">
        <v>2.9005847953216373</v>
      </c>
      <c r="D63" s="19">
        <v>1.5993288590604027</v>
      </c>
      <c r="E63" s="21">
        <v>5.3681698684468699</v>
      </c>
      <c r="F63">
        <f t="shared" si="0"/>
        <v>1.0958611522309718</v>
      </c>
    </row>
    <row r="64" spans="1:6" x14ac:dyDescent="0.25">
      <c r="A64" s="20">
        <v>39295</v>
      </c>
      <c r="B64" s="21">
        <v>4.32</v>
      </c>
      <c r="C64" s="21">
        <v>2.5263157894736845</v>
      </c>
      <c r="D64" s="19">
        <v>1.5812080536912752</v>
      </c>
      <c r="E64" s="21">
        <v>5.3567749361196055</v>
      </c>
      <c r="F64">
        <f t="shared" si="0"/>
        <v>1.0935349844725428</v>
      </c>
    </row>
    <row r="65" spans="1:6" x14ac:dyDescent="0.25">
      <c r="A65" s="20">
        <v>39326</v>
      </c>
      <c r="B65" s="21">
        <v>3.99</v>
      </c>
      <c r="C65" s="21">
        <v>2.3333333333333335</v>
      </c>
      <c r="D65" s="19">
        <v>1.5666666666666667</v>
      </c>
      <c r="E65" s="21">
        <v>5.3475360103355358</v>
      </c>
      <c r="F65">
        <f t="shared" si="0"/>
        <v>1.0916489450767672</v>
      </c>
    </row>
    <row r="66" spans="1:6" x14ac:dyDescent="0.25">
      <c r="A66" s="20">
        <v>39356</v>
      </c>
      <c r="B66" s="21">
        <v>4</v>
      </c>
      <c r="C66" s="21">
        <v>2.3391812865497075</v>
      </c>
      <c r="D66" s="19">
        <v>1.5483221476510067</v>
      </c>
      <c r="E66" s="21">
        <v>5.3357576495218817</v>
      </c>
      <c r="F66">
        <f t="shared" si="0"/>
        <v>1.0892445040160417</v>
      </c>
    </row>
    <row r="67" spans="1:6" x14ac:dyDescent="0.25">
      <c r="A67" s="20">
        <v>39387</v>
      </c>
      <c r="B67" s="21">
        <v>3.35</v>
      </c>
      <c r="C67" s="21">
        <v>1.9590643274853803</v>
      </c>
      <c r="D67" s="19">
        <v>1.5220730797912008</v>
      </c>
      <c r="E67" s="21">
        <v>5.318659064205951</v>
      </c>
      <c r="F67">
        <f t="shared" si="0"/>
        <v>1.08575398939653</v>
      </c>
    </row>
    <row r="68" spans="1:6" x14ac:dyDescent="0.25">
      <c r="A68" s="20">
        <v>39417</v>
      </c>
      <c r="B68" s="21">
        <v>3.07</v>
      </c>
      <c r="C68" s="21">
        <v>1.7953216374269005</v>
      </c>
      <c r="D68" s="19">
        <v>1.4967934377330352</v>
      </c>
      <c r="E68" s="21">
        <v>5.3019109020581672</v>
      </c>
      <c r="F68">
        <f t="shared" ref="F68:F123" si="1">E68/$E$3</f>
        <v>1.082335010355479</v>
      </c>
    </row>
    <row r="69" spans="1:6" x14ac:dyDescent="0.25">
      <c r="A69" s="20">
        <v>39448</v>
      </c>
      <c r="B69" s="21">
        <v>2.82</v>
      </c>
      <c r="C69" s="21">
        <v>1.6491228070175439</v>
      </c>
      <c r="D69" s="19">
        <v>1.4718120805369128</v>
      </c>
      <c r="E69" s="21">
        <v>5.2850801397660163</v>
      </c>
      <c r="F69">
        <f t="shared" si="1"/>
        <v>1.0788991692754839</v>
      </c>
    </row>
    <row r="70" spans="1:6" x14ac:dyDescent="0.25">
      <c r="A70" s="20">
        <v>39479</v>
      </c>
      <c r="B70" s="21">
        <v>2.17</v>
      </c>
      <c r="C70" s="21">
        <v>1.2690058479532162</v>
      </c>
      <c r="D70" s="19">
        <v>1.4395227442207308</v>
      </c>
      <c r="E70" s="21">
        <v>5.2628974213167758</v>
      </c>
      <c r="F70">
        <f t="shared" si="1"/>
        <v>1.0743707769192201</v>
      </c>
    </row>
    <row r="71" spans="1:6" x14ac:dyDescent="0.25">
      <c r="A71" s="20">
        <v>39508</v>
      </c>
      <c r="B71" s="21">
        <v>1.28</v>
      </c>
      <c r="C71" s="21">
        <v>0.7485380116959065</v>
      </c>
      <c r="D71" s="19">
        <v>1.4129753914988814</v>
      </c>
      <c r="E71" s="21">
        <v>5.244283478055551</v>
      </c>
      <c r="F71">
        <f t="shared" si="1"/>
        <v>1.0705709162945209</v>
      </c>
    </row>
    <row r="72" spans="1:6" x14ac:dyDescent="0.25">
      <c r="A72" s="20">
        <v>39539</v>
      </c>
      <c r="B72" s="21">
        <v>1.31</v>
      </c>
      <c r="C72" s="21">
        <v>0.76608187134502925</v>
      </c>
      <c r="D72" s="19">
        <v>1.3862788963460106</v>
      </c>
      <c r="E72" s="21">
        <v>5.2252088947273982</v>
      </c>
      <c r="F72">
        <f t="shared" si="1"/>
        <v>1.0666770203529674</v>
      </c>
    </row>
    <row r="73" spans="1:6" x14ac:dyDescent="0.25">
      <c r="A73" s="20">
        <v>39569</v>
      </c>
      <c r="B73" s="21">
        <v>1.76</v>
      </c>
      <c r="C73" s="21">
        <v>1.0292397660818713</v>
      </c>
      <c r="D73" s="19">
        <v>1.3618195376584639</v>
      </c>
      <c r="E73" s="21">
        <v>5.207407491188194</v>
      </c>
      <c r="F73">
        <f t="shared" si="1"/>
        <v>1.0630430320344413</v>
      </c>
    </row>
    <row r="74" spans="1:6" x14ac:dyDescent="0.25">
      <c r="A74" s="20">
        <v>39600</v>
      </c>
      <c r="B74" s="21">
        <v>1.89</v>
      </c>
      <c r="C74" s="21">
        <v>1.1052631578947367</v>
      </c>
      <c r="D74" s="19">
        <v>1.3427293064876957</v>
      </c>
      <c r="E74" s="21">
        <v>5.1932901286803306</v>
      </c>
      <c r="F74">
        <f t="shared" si="1"/>
        <v>1.0601611058801921</v>
      </c>
    </row>
    <row r="75" spans="1:6" x14ac:dyDescent="0.25">
      <c r="A75" s="20">
        <v>39630</v>
      </c>
      <c r="B75" s="21">
        <v>1.66</v>
      </c>
      <c r="C75" s="21">
        <v>0.9707602339181286</v>
      </c>
      <c r="D75" s="19">
        <v>1.3186428038777034</v>
      </c>
      <c r="E75" s="21">
        <v>5.1751888190668858</v>
      </c>
      <c r="F75">
        <f t="shared" si="1"/>
        <v>1.0564658945705658</v>
      </c>
    </row>
    <row r="76" spans="1:6" x14ac:dyDescent="0.25">
      <c r="A76" s="20">
        <v>39661</v>
      </c>
      <c r="B76" s="21">
        <v>1.75</v>
      </c>
      <c r="C76" s="21">
        <v>1.0233918128654971</v>
      </c>
      <c r="D76" s="19">
        <v>1.2985831469052944</v>
      </c>
      <c r="E76" s="21">
        <v>5.1598595734004693</v>
      </c>
      <c r="F76">
        <f t="shared" si="1"/>
        <v>1.0533365739211633</v>
      </c>
    </row>
    <row r="77" spans="1:6" x14ac:dyDescent="0.25">
      <c r="A77" s="20">
        <v>39692</v>
      </c>
      <c r="B77" s="21">
        <v>1.1499999999999999</v>
      </c>
      <c r="C77" s="21">
        <v>0.67251461988304084</v>
      </c>
      <c r="D77" s="19">
        <v>1.2732289336316183</v>
      </c>
      <c r="E77" s="21">
        <v>5.1401419315821606</v>
      </c>
      <c r="F77">
        <f t="shared" si="1"/>
        <v>1.0493114036654128</v>
      </c>
    </row>
    <row r="78" spans="1:6" x14ac:dyDescent="0.25">
      <c r="A78" s="20">
        <v>39722</v>
      </c>
      <c r="B78" s="21">
        <v>0.69</v>
      </c>
      <c r="C78" s="21">
        <v>0.40350877192982454</v>
      </c>
      <c r="D78" s="19">
        <v>1.2508575689783745</v>
      </c>
      <c r="E78" s="21">
        <v>5.1224151615562654</v>
      </c>
      <c r="F78">
        <f t="shared" si="1"/>
        <v>1.0456926510733806</v>
      </c>
    </row>
    <row r="79" spans="1:6" x14ac:dyDescent="0.25">
      <c r="A79" s="20">
        <v>39753</v>
      </c>
      <c r="B79" s="21">
        <v>0.19</v>
      </c>
      <c r="C79" s="21">
        <v>0.11111111111111112</v>
      </c>
      <c r="D79" s="19">
        <v>1.2301267710663686</v>
      </c>
      <c r="E79" s="21">
        <v>5.10570302026865</v>
      </c>
      <c r="F79">
        <f t="shared" si="1"/>
        <v>1.0422810253505546</v>
      </c>
    </row>
    <row r="80" spans="1:6" x14ac:dyDescent="0.25">
      <c r="A80" s="20">
        <v>39783</v>
      </c>
      <c r="B80" s="21">
        <v>0.03</v>
      </c>
      <c r="C80" s="21">
        <v>1.7543859649122806E-2</v>
      </c>
      <c r="D80" s="19">
        <v>1.2089485458612976</v>
      </c>
      <c r="E80" s="21">
        <v>5.0883368017601081</v>
      </c>
      <c r="F80">
        <f t="shared" si="1"/>
        <v>1.0387358759437657</v>
      </c>
    </row>
    <row r="81" spans="1:6" x14ac:dyDescent="0.25">
      <c r="A81" s="20">
        <v>39814</v>
      </c>
      <c r="B81" s="21">
        <v>0.13</v>
      </c>
      <c r="C81" s="21">
        <v>7.6023391812865507E-2</v>
      </c>
      <c r="D81" s="19">
        <v>1.1863534675615213</v>
      </c>
      <c r="E81" s="21">
        <v>5.0694700798171484</v>
      </c>
      <c r="F81">
        <f t="shared" si="1"/>
        <v>1.0348844129398176</v>
      </c>
    </row>
    <row r="82" spans="1:6" x14ac:dyDescent="0.25">
      <c r="A82" s="20">
        <v>39845</v>
      </c>
      <c r="B82" s="21">
        <v>0.3</v>
      </c>
      <c r="C82" s="21">
        <v>0.17543859649122806</v>
      </c>
      <c r="D82" s="19">
        <v>1.1700969425801642</v>
      </c>
      <c r="E82" s="21">
        <v>5.055672392570977</v>
      </c>
      <c r="F82">
        <f t="shared" si="1"/>
        <v>1.0320677454694778</v>
      </c>
    </row>
    <row r="83" spans="1:6" x14ac:dyDescent="0.25">
      <c r="A83" s="20">
        <v>39873</v>
      </c>
      <c r="B83" s="21">
        <v>0.22</v>
      </c>
      <c r="C83" s="21">
        <v>0.12865497076023391</v>
      </c>
      <c r="D83" s="19">
        <v>1.1533184190902313</v>
      </c>
      <c r="E83" s="21">
        <v>5.0412291591808893</v>
      </c>
      <c r="F83">
        <f t="shared" si="1"/>
        <v>1.0291192958539328</v>
      </c>
    </row>
    <row r="84" spans="1:6" x14ac:dyDescent="0.25">
      <c r="A84" s="20">
        <v>39904</v>
      </c>
      <c r="B84" s="21">
        <v>0.16</v>
      </c>
      <c r="C84" s="21">
        <v>9.3567251461988313E-2</v>
      </c>
      <c r="D84" s="19">
        <v>1.140268456375839</v>
      </c>
      <c r="E84" s="21">
        <v>5.0298495130200598</v>
      </c>
      <c r="F84">
        <f t="shared" si="1"/>
        <v>1.0267962486219353</v>
      </c>
    </row>
    <row r="85" spans="1:6" x14ac:dyDescent="0.25">
      <c r="A85" s="20">
        <v>39934</v>
      </c>
      <c r="B85" s="21">
        <v>0.18</v>
      </c>
      <c r="C85" s="21">
        <v>0.10526315789473684</v>
      </c>
      <c r="D85" s="19">
        <v>1.1351976137211037</v>
      </c>
      <c r="E85" s="21">
        <v>5.0253925350711626</v>
      </c>
      <c r="F85">
        <f t="shared" si="1"/>
        <v>1.0258863986897908</v>
      </c>
    </row>
    <row r="86" spans="1:6" x14ac:dyDescent="0.25">
      <c r="A86" s="20">
        <v>39965</v>
      </c>
      <c r="B86" s="21">
        <v>0.18</v>
      </c>
      <c r="C86" s="21">
        <v>0.10526315789473684</v>
      </c>
      <c r="D86" s="19">
        <v>1.1399701715137958</v>
      </c>
      <c r="E86" s="21">
        <v>5.0295878870129425</v>
      </c>
      <c r="F86">
        <f t="shared" si="1"/>
        <v>1.026742840144812</v>
      </c>
    </row>
    <row r="87" spans="1:6" x14ac:dyDescent="0.25">
      <c r="A87" s="20">
        <v>39995</v>
      </c>
      <c r="B87" s="21">
        <v>0.18</v>
      </c>
      <c r="C87" s="21">
        <v>0.10526315789473684</v>
      </c>
      <c r="D87" s="19">
        <v>1.1486950037285608</v>
      </c>
      <c r="E87" s="21">
        <v>5.0372123089467085</v>
      </c>
      <c r="F87">
        <f t="shared" si="1"/>
        <v>1.0282992938357698</v>
      </c>
    </row>
    <row r="88" spans="1:6" x14ac:dyDescent="0.25">
      <c r="A88" s="20">
        <v>40026</v>
      </c>
      <c r="B88" s="21">
        <v>0.17</v>
      </c>
      <c r="C88" s="21">
        <v>9.9415204678362581E-2</v>
      </c>
      <c r="D88" s="19">
        <v>1.1588366890380315</v>
      </c>
      <c r="E88" s="21">
        <v>5.0460024379335469</v>
      </c>
      <c r="F88">
        <f t="shared" si="1"/>
        <v>1.030093715606287</v>
      </c>
    </row>
    <row r="89" spans="1:6" x14ac:dyDescent="0.25">
      <c r="A89" s="20">
        <v>40057</v>
      </c>
      <c r="B89" s="21">
        <v>0.12</v>
      </c>
      <c r="C89" s="21">
        <v>7.0175438596491224E-2</v>
      </c>
      <c r="D89" s="19">
        <v>1.1634601043997019</v>
      </c>
      <c r="E89" s="21">
        <v>5.0499842041601672</v>
      </c>
      <c r="F89">
        <f t="shared" si="1"/>
        <v>1.0309065555558321</v>
      </c>
    </row>
    <row r="90" spans="1:6" x14ac:dyDescent="0.25">
      <c r="A90" s="20">
        <v>40087</v>
      </c>
      <c r="B90" s="21">
        <v>7.0000000000000007E-2</v>
      </c>
      <c r="C90" s="21">
        <v>4.0935672514619888E-2</v>
      </c>
      <c r="D90" s="19">
        <v>1.1689038031319912</v>
      </c>
      <c r="E90" s="21">
        <v>5.0546521795130301</v>
      </c>
      <c r="F90">
        <f t="shared" si="1"/>
        <v>1.0318594786141806</v>
      </c>
    </row>
    <row r="91" spans="1:6" x14ac:dyDescent="0.25">
      <c r="A91" s="20">
        <v>40118</v>
      </c>
      <c r="B91" s="21">
        <v>0.05</v>
      </c>
      <c r="C91" s="21">
        <v>2.9239766081871347E-2</v>
      </c>
      <c r="D91" s="19">
        <v>1.1734526472781508</v>
      </c>
      <c r="E91" s="21">
        <v>5.0585361740808041</v>
      </c>
      <c r="F91">
        <f t="shared" si="1"/>
        <v>1.0326523594034636</v>
      </c>
    </row>
    <row r="92" spans="1:6" x14ac:dyDescent="0.25">
      <c r="A92" s="20">
        <v>40148</v>
      </c>
      <c r="B92" s="21">
        <v>0.05</v>
      </c>
      <c r="C92" s="21">
        <v>2.9239766081871347E-2</v>
      </c>
      <c r="D92" s="19">
        <v>1.1797912005965698</v>
      </c>
      <c r="E92" s="21">
        <v>5.0639232644609722</v>
      </c>
      <c r="F92">
        <f t="shared" si="1"/>
        <v>1.0337520829993736</v>
      </c>
    </row>
    <row r="93" spans="1:6" x14ac:dyDescent="0.25">
      <c r="A93" s="20">
        <v>40179</v>
      </c>
      <c r="B93" s="21">
        <v>0.06</v>
      </c>
      <c r="C93" s="21">
        <v>3.5087719298245612E-2</v>
      </c>
      <c r="D93" s="19">
        <v>1.1865026099925431</v>
      </c>
      <c r="E93" s="21">
        <v>5.0695957869197654</v>
      </c>
      <c r="F93">
        <f t="shared" si="1"/>
        <v>1.03491007485695</v>
      </c>
    </row>
    <row r="94" spans="1:6" x14ac:dyDescent="0.25">
      <c r="A94" s="20">
        <v>40210</v>
      </c>
      <c r="B94" s="21">
        <v>0.11</v>
      </c>
      <c r="C94" s="21">
        <v>6.4327485380116955E-2</v>
      </c>
      <c r="D94" s="19">
        <v>1.1890380313199105</v>
      </c>
      <c r="E94" s="21">
        <v>5.0717303934560665</v>
      </c>
      <c r="F94">
        <f t="shared" si="1"/>
        <v>1.0353458346104147</v>
      </c>
    </row>
    <row r="95" spans="1:6" x14ac:dyDescent="0.25">
      <c r="A95" s="20">
        <v>40238</v>
      </c>
      <c r="B95" s="21">
        <v>0.15</v>
      </c>
      <c r="C95" s="21">
        <v>8.771929824561403E-2</v>
      </c>
      <c r="D95" s="19">
        <v>1.1920208799403431</v>
      </c>
      <c r="E95" s="21">
        <v>5.0742358755058508</v>
      </c>
      <c r="F95">
        <f t="shared" si="1"/>
        <v>1.0358573050953763</v>
      </c>
    </row>
    <row r="96" spans="1:6" x14ac:dyDescent="0.25">
      <c r="A96" s="20">
        <v>40269</v>
      </c>
      <c r="B96" s="21">
        <v>0.16</v>
      </c>
      <c r="C96" s="21">
        <v>9.3567251461988313E-2</v>
      </c>
      <c r="D96" s="19">
        <v>1.1948545861297539</v>
      </c>
      <c r="E96" s="21">
        <v>5.0766102830197886</v>
      </c>
      <c r="F96">
        <f t="shared" si="1"/>
        <v>1.036342017952431</v>
      </c>
    </row>
    <row r="97" spans="1:6" x14ac:dyDescent="0.25">
      <c r="A97" s="20">
        <v>40299</v>
      </c>
      <c r="B97" s="21">
        <v>0.16</v>
      </c>
      <c r="C97" s="21">
        <v>9.3567251461988313E-2</v>
      </c>
      <c r="D97" s="19">
        <v>1.1974645786726326</v>
      </c>
      <c r="E97" s="21">
        <v>5.0787922607565381</v>
      </c>
      <c r="F97">
        <f t="shared" si="1"/>
        <v>1.0367874480888339</v>
      </c>
    </row>
    <row r="98" spans="1:6" x14ac:dyDescent="0.25">
      <c r="A98" s="20">
        <v>40330</v>
      </c>
      <c r="B98" s="21">
        <v>0.12</v>
      </c>
      <c r="C98" s="21">
        <v>7.0175438596491224E-2</v>
      </c>
      <c r="D98" s="19">
        <v>1.1965697240865028</v>
      </c>
      <c r="E98" s="21">
        <v>5.0780446903255099</v>
      </c>
      <c r="F98">
        <f t="shared" si="1"/>
        <v>1.0366348386494912</v>
      </c>
    </row>
    <row r="99" spans="1:6" x14ac:dyDescent="0.25">
      <c r="A99" s="20">
        <v>40360</v>
      </c>
      <c r="B99" s="21">
        <v>0.16</v>
      </c>
      <c r="C99" s="21">
        <v>9.3567251461988313E-2</v>
      </c>
      <c r="D99" s="19">
        <v>1.1929903057419835</v>
      </c>
      <c r="E99" s="21">
        <v>5.0750488074206759</v>
      </c>
      <c r="F99">
        <f t="shared" si="1"/>
        <v>1.036023257464004</v>
      </c>
    </row>
    <row r="100" spans="1:6" x14ac:dyDescent="0.25">
      <c r="A100" s="20">
        <v>40391</v>
      </c>
      <c r="B100" s="21">
        <v>0.16</v>
      </c>
      <c r="C100" s="21">
        <v>9.3567251461988313E-2</v>
      </c>
      <c r="D100" s="19">
        <v>1.1857568978374347</v>
      </c>
      <c r="E100" s="21">
        <v>5.0689670933243054</v>
      </c>
      <c r="F100">
        <f t="shared" si="1"/>
        <v>1.0347817330002642</v>
      </c>
    </row>
    <row r="101" spans="1:6" x14ac:dyDescent="0.25">
      <c r="A101" s="20">
        <v>40422</v>
      </c>
      <c r="B101" s="21">
        <v>0.15</v>
      </c>
      <c r="C101" s="21">
        <v>8.771929824561403E-2</v>
      </c>
      <c r="D101" s="19">
        <v>1.1779269202087994</v>
      </c>
      <c r="E101" s="21">
        <v>5.0623418364184491</v>
      </c>
      <c r="F101">
        <f t="shared" si="1"/>
        <v>1.0334292494081647</v>
      </c>
    </row>
    <row r="102" spans="1:6" x14ac:dyDescent="0.25">
      <c r="A102" s="20">
        <v>40452</v>
      </c>
      <c r="B102" s="21">
        <v>0.13</v>
      </c>
      <c r="C102" s="21">
        <v>7.6023391812865507E-2</v>
      </c>
      <c r="D102" s="19">
        <v>1.1699478001491423</v>
      </c>
      <c r="E102" s="21">
        <v>5.0555449228448639</v>
      </c>
      <c r="F102">
        <f t="shared" si="1"/>
        <v>1.0320417237294144</v>
      </c>
    </row>
    <row r="103" spans="1:6" x14ac:dyDescent="0.25">
      <c r="A103" s="20">
        <v>40483</v>
      </c>
      <c r="B103" s="21">
        <v>0.14000000000000001</v>
      </c>
      <c r="C103" s="21">
        <v>8.1871345029239775E-2</v>
      </c>
      <c r="D103" s="19">
        <v>1.1674869500372858</v>
      </c>
      <c r="E103" s="21">
        <v>5.0534393230878205</v>
      </c>
      <c r="F103">
        <f t="shared" si="1"/>
        <v>1.0316118854358363</v>
      </c>
    </row>
    <row r="104" spans="1:6" x14ac:dyDescent="0.25">
      <c r="A104" s="20">
        <v>40513</v>
      </c>
      <c r="B104" s="21">
        <v>0.14000000000000001</v>
      </c>
      <c r="C104" s="21">
        <v>8.1871345029239775E-2</v>
      </c>
      <c r="D104" s="19">
        <v>1.1643549589858315</v>
      </c>
      <c r="E104" s="21">
        <v>5.050753040692145</v>
      </c>
      <c r="F104">
        <f t="shared" si="1"/>
        <v>1.0310635062687301</v>
      </c>
    </row>
    <row r="105" spans="1:6" x14ac:dyDescent="0.25">
      <c r="A105" s="20">
        <v>40544</v>
      </c>
      <c r="B105" s="21">
        <v>0.15</v>
      </c>
      <c r="C105" s="21">
        <v>8.771929824561403E-2</v>
      </c>
      <c r="D105" s="19">
        <v>1.1607755406413125</v>
      </c>
      <c r="E105" s="21">
        <v>5.0476741415312425</v>
      </c>
      <c r="F105">
        <f t="shared" si="1"/>
        <v>1.0304349780990272</v>
      </c>
    </row>
    <row r="106" spans="1:6" x14ac:dyDescent="0.25">
      <c r="A106" s="20">
        <v>40575</v>
      </c>
      <c r="B106" s="21">
        <v>0.13</v>
      </c>
      <c r="C106" s="21">
        <v>7.6023391812865507E-2</v>
      </c>
      <c r="D106" s="19">
        <v>1.1565995525727069</v>
      </c>
      <c r="E106" s="21">
        <v>5.0440700701824932</v>
      </c>
      <c r="F106">
        <f t="shared" si="1"/>
        <v>1.0296992409897794</v>
      </c>
    </row>
    <row r="107" spans="1:6" x14ac:dyDescent="0.25">
      <c r="A107" s="20">
        <v>40603</v>
      </c>
      <c r="B107" s="21">
        <v>0.1</v>
      </c>
      <c r="C107" s="21">
        <v>5.8479532163742694E-2</v>
      </c>
      <c r="D107" s="19">
        <v>1.1531692766592094</v>
      </c>
      <c r="E107" s="21">
        <v>5.0410998349000753</v>
      </c>
      <c r="F107">
        <f t="shared" si="1"/>
        <v>1.0290928955240519</v>
      </c>
    </row>
    <row r="108" spans="1:6" x14ac:dyDescent="0.25">
      <c r="A108" s="20">
        <v>40634</v>
      </c>
      <c r="B108" s="21">
        <v>0.06</v>
      </c>
      <c r="C108" s="21">
        <v>3.5087719298245612E-2</v>
      </c>
      <c r="D108" s="19">
        <v>1.1536912751677852</v>
      </c>
      <c r="E108" s="21">
        <v>5.0415523967309772</v>
      </c>
      <c r="F108">
        <f t="shared" si="1"/>
        <v>1.0291852817453566</v>
      </c>
    </row>
    <row r="109" spans="1:6" x14ac:dyDescent="0.25">
      <c r="A109" s="20">
        <v>40664</v>
      </c>
      <c r="B109" s="21">
        <v>0.04</v>
      </c>
      <c r="C109" s="21">
        <v>2.3391812865497078E-2</v>
      </c>
      <c r="D109" s="19">
        <v>1.151826994780015</v>
      </c>
      <c r="E109" s="21">
        <v>5.0399351631411182</v>
      </c>
      <c r="F109">
        <f t="shared" si="1"/>
        <v>1.0288551387900029</v>
      </c>
    </row>
    <row r="110" spans="1:6" x14ac:dyDescent="0.25">
      <c r="A110" s="20">
        <v>40695</v>
      </c>
      <c r="B110" s="21">
        <v>0.04</v>
      </c>
      <c r="C110" s="21">
        <v>2.3391812865497078E-2</v>
      </c>
      <c r="D110" s="19">
        <v>1.149813571961223</v>
      </c>
      <c r="E110" s="21">
        <v>5.0381856081832614</v>
      </c>
      <c r="F110">
        <f t="shared" si="1"/>
        <v>1.0284979836777406</v>
      </c>
    </row>
    <row r="111" spans="1:6" x14ac:dyDescent="0.25">
      <c r="A111" s="20">
        <v>40725</v>
      </c>
      <c r="B111" s="21">
        <v>0.04</v>
      </c>
      <c r="C111" s="21">
        <v>2.3391812865497078E-2</v>
      </c>
      <c r="D111" s="19">
        <v>1.1482475764354958</v>
      </c>
      <c r="E111" s="21">
        <v>5.0368227238499035</v>
      </c>
      <c r="F111">
        <f t="shared" si="1"/>
        <v>1.0282197637196335</v>
      </c>
    </row>
    <row r="112" spans="1:6" x14ac:dyDescent="0.25">
      <c r="A112" s="20">
        <v>40756</v>
      </c>
      <c r="B112" s="21">
        <v>0.02</v>
      </c>
      <c r="C112" s="21">
        <v>1.1695906432748539E-2</v>
      </c>
      <c r="D112" s="19">
        <v>1.1445935868754662</v>
      </c>
      <c r="E112" s="21">
        <v>5.0336354183253169</v>
      </c>
      <c r="F112">
        <f t="shared" si="1"/>
        <v>1.0275691054151681</v>
      </c>
    </row>
    <row r="113" spans="1:6" x14ac:dyDescent="0.25">
      <c r="A113" s="20">
        <v>40787</v>
      </c>
      <c r="B113" s="21">
        <v>0.01</v>
      </c>
      <c r="C113" s="21">
        <v>5.8479532163742695E-3</v>
      </c>
      <c r="D113" s="19">
        <v>1.1376584638329605</v>
      </c>
      <c r="E113" s="21">
        <v>5.0275579612921639</v>
      </c>
      <c r="F113">
        <f t="shared" si="1"/>
        <v>1.0263284499906571</v>
      </c>
    </row>
    <row r="114" spans="1:6" x14ac:dyDescent="0.25">
      <c r="A114" s="20">
        <v>40817</v>
      </c>
      <c r="B114" s="21">
        <v>0.02</v>
      </c>
      <c r="C114" s="21">
        <v>1.1695906432748539E-2</v>
      </c>
      <c r="D114" s="19">
        <v>1.1303504847129009</v>
      </c>
      <c r="E114" s="21">
        <v>5.021113538383883</v>
      </c>
      <c r="F114">
        <f t="shared" si="1"/>
        <v>1.0250128819503754</v>
      </c>
    </row>
    <row r="115" spans="1:6" x14ac:dyDescent="0.25">
      <c r="A115" s="20">
        <v>40848</v>
      </c>
      <c r="B115" s="21">
        <v>0.01</v>
      </c>
      <c r="C115" s="21">
        <v>5.8479532163742695E-3</v>
      </c>
      <c r="D115" s="19">
        <v>1.1224459358687549</v>
      </c>
      <c r="E115" s="21">
        <v>5.0140959657252369</v>
      </c>
      <c r="F115">
        <f t="shared" si="1"/>
        <v>1.0235803108045234</v>
      </c>
    </row>
    <row r="116" spans="1:6" x14ac:dyDescent="0.25">
      <c r="A116" s="20">
        <v>40878</v>
      </c>
      <c r="B116" s="21">
        <v>0.01</v>
      </c>
      <c r="C116" s="21">
        <v>5.8479532163742695E-3</v>
      </c>
      <c r="D116" s="19">
        <v>1.1165548098434004</v>
      </c>
      <c r="E116" s="21">
        <v>5.0088336721496276</v>
      </c>
      <c r="F116">
        <f t="shared" si="1"/>
        <v>1.0225060632969993</v>
      </c>
    </row>
    <row r="117" spans="1:6" x14ac:dyDescent="0.25">
      <c r="A117" s="20">
        <v>40909</v>
      </c>
      <c r="B117" s="21">
        <v>0.03</v>
      </c>
      <c r="C117" s="21">
        <v>1.7543859649122806E-2</v>
      </c>
      <c r="D117" s="19">
        <v>1.1134228187919464</v>
      </c>
      <c r="E117" s="21">
        <v>5.0060246815385723</v>
      </c>
      <c r="F117">
        <f t="shared" si="1"/>
        <v>1.0219326344072523</v>
      </c>
    </row>
    <row r="118" spans="1:6" x14ac:dyDescent="0.25">
      <c r="A118" s="20">
        <v>40940</v>
      </c>
      <c r="B118" s="21">
        <v>0.09</v>
      </c>
      <c r="C118" s="21">
        <v>5.2631578947368418E-2</v>
      </c>
      <c r="D118" s="19">
        <v>1.1137956748695006</v>
      </c>
      <c r="E118" s="21">
        <v>5.0063594992334677</v>
      </c>
      <c r="F118">
        <f t="shared" si="1"/>
        <v>1.0220009842758122</v>
      </c>
    </row>
    <row r="119" spans="1:6" x14ac:dyDescent="0.25">
      <c r="A119" s="20">
        <v>40969</v>
      </c>
      <c r="B119" s="21">
        <v>0.08</v>
      </c>
      <c r="C119" s="21">
        <v>4.6783625730994156E-2</v>
      </c>
      <c r="D119" s="19">
        <v>1.1202087994034302</v>
      </c>
      <c r="E119" s="21">
        <v>5.0121008862578655</v>
      </c>
      <c r="F119">
        <f t="shared" si="1"/>
        <v>1.0231730341837226</v>
      </c>
    </row>
    <row r="120" spans="1:6" x14ac:dyDescent="0.25">
      <c r="A120" s="20">
        <v>41000</v>
      </c>
      <c r="B120" s="21">
        <v>0.08</v>
      </c>
      <c r="C120" s="21">
        <v>4.6783625730994156E-2</v>
      </c>
      <c r="D120" s="19">
        <v>1.1289336316181953</v>
      </c>
      <c r="E120" s="21">
        <v>5.0198592886237874</v>
      </c>
      <c r="F120">
        <f t="shared" si="1"/>
        <v>1.0247568387138595</v>
      </c>
    </row>
    <row r="121" spans="1:6" x14ac:dyDescent="0.25">
      <c r="A121" s="20">
        <v>41030</v>
      </c>
      <c r="B121" s="21">
        <v>0.09</v>
      </c>
      <c r="C121" s="21">
        <v>5.2631578947368418E-2</v>
      </c>
      <c r="D121" s="19">
        <v>1.1400447427293066</v>
      </c>
      <c r="E121" s="21">
        <v>5.0296532999320176</v>
      </c>
      <c r="F121">
        <f t="shared" si="1"/>
        <v>1.0267561935741232</v>
      </c>
    </row>
    <row r="122" spans="1:6" x14ac:dyDescent="0.25">
      <c r="A122" s="20">
        <v>41061</v>
      </c>
      <c r="B122" s="21">
        <v>0.09</v>
      </c>
      <c r="C122" s="21">
        <v>5.2631578947368418E-2</v>
      </c>
      <c r="D122" s="19">
        <v>1.1499627143922446</v>
      </c>
      <c r="E122" s="21">
        <v>5.0383153098695654</v>
      </c>
      <c r="F122">
        <f t="shared" si="1"/>
        <v>1.0285244610513862</v>
      </c>
    </row>
    <row r="123" spans="1:6" x14ac:dyDescent="0.25">
      <c r="A123" s="20">
        <v>41091</v>
      </c>
      <c r="B123" s="21">
        <v>0.1</v>
      </c>
      <c r="C123" s="21">
        <v>5.8479532163742694E-2</v>
      </c>
      <c r="D123" s="19">
        <v>1.1547352721849367</v>
      </c>
      <c r="E123" s="21">
        <v>5.0424569064192122</v>
      </c>
      <c r="F123">
        <f t="shared" si="1"/>
        <v>1.0293699288510638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1" sqref="A9:G21"/>
    </sheetView>
  </sheetViews>
  <sheetFormatPr defaultRowHeight="15" x14ac:dyDescent="0.25"/>
  <cols>
    <col min="1" max="1" width="17.42578125" style="71" customWidth="1"/>
    <col min="2" max="2" width="17.42578125" style="73" customWidth="1"/>
    <col min="3" max="3" width="17.140625" style="73" customWidth="1"/>
    <col min="4" max="4" width="18.42578125" style="73" customWidth="1"/>
    <col min="5" max="5" width="17.42578125" style="73" customWidth="1"/>
    <col min="6" max="7" width="18.42578125" style="73" customWidth="1"/>
  </cols>
  <sheetData>
    <row r="1" spans="1:7" ht="15.75" x14ac:dyDescent="0.25">
      <c r="A1" s="75" t="s">
        <v>11</v>
      </c>
      <c r="B1" s="74" t="s">
        <v>221</v>
      </c>
      <c r="C1" s="74" t="s">
        <v>222</v>
      </c>
      <c r="D1" s="74" t="s">
        <v>223</v>
      </c>
      <c r="E1" s="72"/>
      <c r="F1" s="72"/>
      <c r="G1" s="72"/>
    </row>
    <row r="2" spans="1:7" ht="18.75" x14ac:dyDescent="0.35">
      <c r="A2" s="69" t="s">
        <v>226</v>
      </c>
      <c r="B2" s="72">
        <v>-50.4621</v>
      </c>
      <c r="C2" s="72">
        <v>-0.19</v>
      </c>
      <c r="D2" s="72">
        <v>-0.70150000000000001</v>
      </c>
      <c r="E2" s="72"/>
      <c r="F2" s="72"/>
      <c r="G2" s="72"/>
    </row>
    <row r="3" spans="1:7" ht="15.75" x14ac:dyDescent="0.25">
      <c r="A3" s="70" t="s">
        <v>225</v>
      </c>
      <c r="B3" s="72" t="s">
        <v>229</v>
      </c>
      <c r="C3" s="72">
        <v>4.4999999999999997E-3</v>
      </c>
      <c r="D3" s="72">
        <v>6.0000000000000001E-3</v>
      </c>
      <c r="E3" s="72"/>
      <c r="F3" s="72"/>
      <c r="G3" s="72"/>
    </row>
    <row r="4" spans="1:7" ht="18.75" x14ac:dyDescent="0.35">
      <c r="A4" s="69" t="s">
        <v>224</v>
      </c>
      <c r="B4" s="72">
        <v>10.1111</v>
      </c>
      <c r="C4" s="72">
        <v>0.93820000000000003</v>
      </c>
      <c r="D4" s="72">
        <v>0.95309999999999995</v>
      </c>
      <c r="E4" s="72"/>
      <c r="F4" s="72"/>
      <c r="G4" s="72"/>
    </row>
    <row r="5" spans="1:7" ht="15.75" x14ac:dyDescent="0.25">
      <c r="A5" s="70" t="s">
        <v>225</v>
      </c>
      <c r="B5" s="72" t="s">
        <v>229</v>
      </c>
      <c r="C5" s="72" t="s">
        <v>229</v>
      </c>
      <c r="D5" s="72" t="s">
        <v>229</v>
      </c>
      <c r="E5" s="72"/>
      <c r="F5" s="72"/>
      <c r="G5" s="72"/>
    </row>
    <row r="6" spans="1:7" ht="15.75" x14ac:dyDescent="0.25">
      <c r="A6" s="70" t="s">
        <v>227</v>
      </c>
      <c r="B6" s="72">
        <v>0.76949999999999996</v>
      </c>
      <c r="C6" s="72">
        <v>0.47749999999999998</v>
      </c>
      <c r="D6" s="72">
        <v>1.1783999999999999</v>
      </c>
      <c r="E6" s="72"/>
      <c r="F6" s="72"/>
      <c r="G6" s="72"/>
    </row>
    <row r="7" spans="1:7" ht="15.75" x14ac:dyDescent="0.25">
      <c r="A7" s="70" t="s">
        <v>228</v>
      </c>
      <c r="B7" s="72">
        <v>0.81210000000000004</v>
      </c>
      <c r="C7" s="72">
        <v>0.92759999999999998</v>
      </c>
      <c r="D7" s="72">
        <v>0.53969999999999996</v>
      </c>
      <c r="E7" s="72"/>
      <c r="F7" s="72"/>
      <c r="G7" s="72"/>
    </row>
    <row r="8" spans="1:7" ht="15.75" x14ac:dyDescent="0.25">
      <c r="A8" s="70"/>
      <c r="B8" s="72"/>
      <c r="C8" s="72"/>
      <c r="D8" s="72"/>
      <c r="E8" s="72"/>
      <c r="F8" s="72"/>
      <c r="G8" s="72"/>
    </row>
    <row r="9" spans="1:7" x14ac:dyDescent="0.25">
      <c r="A9" s="71" t="s">
        <v>11</v>
      </c>
      <c r="B9" s="73" t="s">
        <v>238</v>
      </c>
      <c r="C9" s="73" t="s">
        <v>220</v>
      </c>
      <c r="D9" s="73" t="s">
        <v>239</v>
      </c>
      <c r="E9" s="73" t="s">
        <v>240</v>
      </c>
      <c r="F9" s="73" t="s">
        <v>241</v>
      </c>
      <c r="G9" s="73" t="s">
        <v>243</v>
      </c>
    </row>
    <row r="10" spans="1:7" x14ac:dyDescent="0.25">
      <c r="A10" s="71" t="s">
        <v>182</v>
      </c>
      <c r="B10" s="73">
        <v>1.7349586776859505</v>
      </c>
      <c r="C10" s="73">
        <v>5.1623600315893254</v>
      </c>
      <c r="D10" s="73">
        <v>2.052141188680535</v>
      </c>
      <c r="E10" s="73">
        <v>1.9769421487603303</v>
      </c>
      <c r="F10" s="73">
        <v>2.8112106372206687</v>
      </c>
      <c r="G10" s="73">
        <v>2.2181818181818196</v>
      </c>
    </row>
    <row r="11" spans="1:7" x14ac:dyDescent="0.25">
      <c r="A11" s="71" t="s">
        <v>216</v>
      </c>
      <c r="B11" s="73">
        <v>0.16069482069747526</v>
      </c>
      <c r="C11" s="73">
        <v>1.4321901252430281E-2</v>
      </c>
      <c r="D11" s="73">
        <v>0.16497646082003634</v>
      </c>
      <c r="E11" s="73">
        <v>0.15725034185474004</v>
      </c>
      <c r="F11" s="73">
        <v>0.12115382084524874</v>
      </c>
      <c r="G11" s="73">
        <v>0.14317941315921456</v>
      </c>
    </row>
    <row r="12" spans="1:7" x14ac:dyDescent="0.25">
      <c r="A12" s="71" t="s">
        <v>183</v>
      </c>
      <c r="B12" s="73">
        <v>1.1499999999999999</v>
      </c>
      <c r="C12" s="73">
        <v>5.0853716402102727</v>
      </c>
      <c r="D12" s="73">
        <v>1.570003936620501</v>
      </c>
      <c r="E12" s="73">
        <v>1.42</v>
      </c>
      <c r="F12" s="73">
        <v>2.7140382529823537</v>
      </c>
      <c r="G12" s="73">
        <v>1.86</v>
      </c>
    </row>
    <row r="13" spans="1:7" x14ac:dyDescent="0.25">
      <c r="A13" s="71" t="s">
        <v>184</v>
      </c>
      <c r="B13" s="73">
        <v>0.16</v>
      </c>
      <c r="C13" s="73">
        <v>5.0412291591808893</v>
      </c>
      <c r="D13" s="73">
        <v>9.0015998400172492E-2</v>
      </c>
      <c r="E13" s="73">
        <v>0.19</v>
      </c>
      <c r="F13" s="73">
        <v>1.5231235059760984</v>
      </c>
      <c r="G13" s="73">
        <v>0.93</v>
      </c>
    </row>
    <row r="14" spans="1:7" x14ac:dyDescent="0.25">
      <c r="A14" s="71" t="s">
        <v>217</v>
      </c>
      <c r="B14" s="73">
        <v>1.7676430276722279</v>
      </c>
      <c r="C14" s="73">
        <v>0.1575409137767331</v>
      </c>
      <c r="D14" s="73">
        <v>1.8147410690203998</v>
      </c>
      <c r="E14" s="73">
        <v>1.7297537604021405</v>
      </c>
      <c r="F14" s="73">
        <v>1.3326920292977362</v>
      </c>
      <c r="G14" s="73">
        <v>1.5749735447513602</v>
      </c>
    </row>
    <row r="15" spans="1:7" x14ac:dyDescent="0.25">
      <c r="A15" s="71" t="s">
        <v>218</v>
      </c>
      <c r="B15" s="73">
        <v>3.1245618732782408</v>
      </c>
      <c r="C15" s="73">
        <v>2.4819139513608052E-2</v>
      </c>
      <c r="D15" s="73">
        <v>3.2932851475893035</v>
      </c>
      <c r="E15" s="73">
        <v>2.9920480716253457</v>
      </c>
      <c r="F15" s="73">
        <v>1.7760680449537185</v>
      </c>
      <c r="G15" s="73">
        <v>2.4805416666666646</v>
      </c>
    </row>
    <row r="16" spans="1:7" x14ac:dyDescent="0.25">
      <c r="A16" s="71" t="s">
        <v>185</v>
      </c>
      <c r="B16" s="73">
        <v>-0.8400824331650254</v>
      </c>
      <c r="C16" s="73">
        <v>-1.295772484100612</v>
      </c>
      <c r="D16" s="73">
        <v>-1.0465881121746494</v>
      </c>
      <c r="E16" s="73">
        <v>-1.0287037368293057</v>
      </c>
      <c r="F16" s="73">
        <v>-1.3470364454423607</v>
      </c>
      <c r="G16" s="73">
        <v>-1.135175656040071</v>
      </c>
    </row>
    <row r="17" spans="1:7" x14ac:dyDescent="0.25">
      <c r="A17" s="71" t="s">
        <v>186</v>
      </c>
      <c r="B17" s="73">
        <v>0.78059935205010678</v>
      </c>
      <c r="C17" s="73">
        <v>0.41964271310534068</v>
      </c>
      <c r="D17" s="73">
        <v>0.6355815076762914</v>
      </c>
      <c r="E17" s="73">
        <v>0.64229782608787589</v>
      </c>
      <c r="F17" s="73">
        <v>5.2446874901687562E-2</v>
      </c>
      <c r="G17" s="73">
        <v>0.48047945011335835</v>
      </c>
    </row>
    <row r="18" spans="1:7" x14ac:dyDescent="0.25">
      <c r="A18" s="71" t="s">
        <v>187</v>
      </c>
      <c r="B18" s="73">
        <v>5.15</v>
      </c>
      <c r="C18" s="73">
        <v>0.52587952824841544</v>
      </c>
      <c r="D18" s="73">
        <v>5.3903345486729926</v>
      </c>
      <c r="E18" s="73">
        <v>5.12</v>
      </c>
      <c r="F18" s="73">
        <v>4.5497907312230801</v>
      </c>
      <c r="G18" s="73">
        <v>4.91</v>
      </c>
    </row>
    <row r="19" spans="1:7" x14ac:dyDescent="0.25">
      <c r="A19" s="71" t="s">
        <v>188</v>
      </c>
      <c r="B19" s="73">
        <v>0.01</v>
      </c>
      <c r="C19" s="73">
        <v>4.8985857902876324</v>
      </c>
      <c r="D19" s="73">
        <v>7.0008999100079627E-2</v>
      </c>
      <c r="E19" s="73">
        <v>0.1</v>
      </c>
      <c r="F19" s="73">
        <v>0.53022448368751363</v>
      </c>
      <c r="G19" s="73">
        <v>0.21</v>
      </c>
    </row>
    <row r="20" spans="1:7" x14ac:dyDescent="0.25">
      <c r="A20" s="71" t="s">
        <v>189</v>
      </c>
      <c r="B20" s="73">
        <v>5.16</v>
      </c>
      <c r="C20" s="73">
        <v>5.4244653185360479</v>
      </c>
      <c r="D20" s="73">
        <v>5.4603435477730722</v>
      </c>
      <c r="E20" s="73">
        <v>5.22</v>
      </c>
      <c r="F20" s="73">
        <v>5.0800152149105937</v>
      </c>
      <c r="G20" s="73">
        <v>5.12</v>
      </c>
    </row>
    <row r="21" spans="1:7" x14ac:dyDescent="0.25">
      <c r="A21" s="71" t="s">
        <v>219</v>
      </c>
      <c r="B21" s="84">
        <v>121</v>
      </c>
      <c r="C21" s="84">
        <v>121</v>
      </c>
      <c r="D21" s="84">
        <v>121</v>
      </c>
      <c r="E21" s="84">
        <v>121</v>
      </c>
      <c r="F21" s="84">
        <v>121</v>
      </c>
      <c r="G21" s="84">
        <v>121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:B14"/>
    </sheetView>
  </sheetViews>
  <sheetFormatPr defaultRowHeight="15" x14ac:dyDescent="0.25"/>
  <sheetData>
    <row r="1" spans="1:2" x14ac:dyDescent="0.25">
      <c r="A1" s="68" t="s">
        <v>215</v>
      </c>
      <c r="B1" s="68"/>
    </row>
    <row r="2" spans="1:2" x14ac:dyDescent="0.25">
      <c r="A2" s="66"/>
      <c r="B2" s="66"/>
    </row>
    <row r="3" spans="1:2" x14ac:dyDescent="0.25">
      <c r="A3" s="66" t="s">
        <v>182</v>
      </c>
      <c r="B3" s="66">
        <v>2.2181818181818196</v>
      </c>
    </row>
    <row r="4" spans="1:2" x14ac:dyDescent="0.25">
      <c r="A4" s="66" t="s">
        <v>216</v>
      </c>
      <c r="B4" s="66">
        <v>0.14317941315921456</v>
      </c>
    </row>
    <row r="5" spans="1:2" x14ac:dyDescent="0.25">
      <c r="A5" s="66" t="s">
        <v>183</v>
      </c>
      <c r="B5" s="66">
        <v>1.86</v>
      </c>
    </row>
    <row r="6" spans="1:2" x14ac:dyDescent="0.25">
      <c r="A6" s="66" t="s">
        <v>184</v>
      </c>
      <c r="B6" s="66">
        <v>0.93</v>
      </c>
    </row>
    <row r="7" spans="1:2" x14ac:dyDescent="0.25">
      <c r="A7" s="66" t="s">
        <v>217</v>
      </c>
      <c r="B7" s="66">
        <v>1.5749735447513602</v>
      </c>
    </row>
    <row r="8" spans="1:2" x14ac:dyDescent="0.25">
      <c r="A8" s="66" t="s">
        <v>218</v>
      </c>
      <c r="B8" s="66">
        <v>2.4805416666666646</v>
      </c>
    </row>
    <row r="9" spans="1:2" x14ac:dyDescent="0.25">
      <c r="A9" s="66" t="s">
        <v>185</v>
      </c>
      <c r="B9" s="66">
        <v>-1.135175656040071</v>
      </c>
    </row>
    <row r="10" spans="1:2" x14ac:dyDescent="0.25">
      <c r="A10" s="66" t="s">
        <v>186</v>
      </c>
      <c r="B10" s="66">
        <v>0.48047945011335835</v>
      </c>
    </row>
    <row r="11" spans="1:2" x14ac:dyDescent="0.25">
      <c r="A11" s="66" t="s">
        <v>187</v>
      </c>
      <c r="B11" s="66">
        <v>4.91</v>
      </c>
    </row>
    <row r="12" spans="1:2" x14ac:dyDescent="0.25">
      <c r="A12" s="66" t="s">
        <v>188</v>
      </c>
      <c r="B12" s="66">
        <v>0.21</v>
      </c>
    </row>
    <row r="13" spans="1:2" x14ac:dyDescent="0.25">
      <c r="A13" s="66" t="s">
        <v>189</v>
      </c>
      <c r="B13" s="66">
        <v>5.12</v>
      </c>
    </row>
    <row r="14" spans="1:2" ht="15.75" thickBot="1" x14ac:dyDescent="0.3">
      <c r="A14" s="67" t="s">
        <v>190</v>
      </c>
      <c r="B14" s="67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123"/>
  <sheetViews>
    <sheetView topLeftCell="A3" workbookViewId="0">
      <selection activeCell="H3" sqref="H3:H123"/>
    </sheetView>
  </sheetViews>
  <sheetFormatPr defaultRowHeight="15" x14ac:dyDescent="0.25"/>
  <cols>
    <col min="1" max="1" width="9.7109375" style="1" bestFit="1" customWidth="1"/>
    <col min="2" max="4" width="12.140625" style="21" customWidth="1"/>
    <col min="5" max="5" width="22.28515625" style="21" customWidth="1"/>
    <col min="6" max="8" width="20" style="21" customWidth="1"/>
  </cols>
  <sheetData>
    <row r="2" spans="1:8" x14ac:dyDescent="0.25">
      <c r="A2" s="1" t="s">
        <v>7</v>
      </c>
      <c r="B2" s="21" t="s">
        <v>152</v>
      </c>
      <c r="C2" s="21" t="s">
        <v>163</v>
      </c>
      <c r="D2" s="21" t="s">
        <v>191</v>
      </c>
      <c r="E2" s="21" t="s">
        <v>207</v>
      </c>
      <c r="F2" s="21" t="s">
        <v>208</v>
      </c>
      <c r="G2" s="21" t="s">
        <v>209</v>
      </c>
      <c r="H2" s="21" t="s">
        <v>242</v>
      </c>
    </row>
    <row r="3" spans="1:8" x14ac:dyDescent="0.25">
      <c r="A3" s="1">
        <v>37438</v>
      </c>
      <c r="B3" s="21">
        <v>1.71</v>
      </c>
      <c r="C3" s="21">
        <v>134.1</v>
      </c>
      <c r="D3" s="21">
        <v>4.8985857902876324</v>
      </c>
      <c r="E3" s="21">
        <v>2.2105199017198984</v>
      </c>
      <c r="F3" s="21">
        <v>1.96</v>
      </c>
      <c r="G3" s="21">
        <v>4.4617023740590511</v>
      </c>
      <c r="H3" s="21">
        <v>2.56</v>
      </c>
    </row>
    <row r="4" spans="1:8" x14ac:dyDescent="0.25">
      <c r="A4" s="1">
        <v>37469</v>
      </c>
      <c r="B4" s="21">
        <v>1.65</v>
      </c>
      <c r="C4" s="21">
        <v>135.96</v>
      </c>
      <c r="D4" s="21">
        <v>4.9123607248279155</v>
      </c>
      <c r="E4" s="21">
        <v>2.060221108490512</v>
      </c>
      <c r="F4" s="21">
        <v>1.76</v>
      </c>
      <c r="G4" s="21">
        <v>4.0508127959795193</v>
      </c>
      <c r="H4" s="21">
        <v>2.13</v>
      </c>
    </row>
    <row r="5" spans="1:8" x14ac:dyDescent="0.25">
      <c r="A5" s="1">
        <v>37500</v>
      </c>
      <c r="B5" s="21">
        <v>1.66</v>
      </c>
      <c r="C5" s="21">
        <v>137.61000000000001</v>
      </c>
      <c r="D5" s="21">
        <v>4.9244235972771904</v>
      </c>
      <c r="E5" s="21">
        <v>1.9300982994200577</v>
      </c>
      <c r="F5" s="21">
        <v>1.72</v>
      </c>
      <c r="G5" s="21">
        <v>3.420875316086347</v>
      </c>
      <c r="H5" s="21">
        <v>2</v>
      </c>
    </row>
    <row r="6" spans="1:8" x14ac:dyDescent="0.25">
      <c r="A6" s="1">
        <v>37530</v>
      </c>
      <c r="B6" s="21">
        <v>1.61</v>
      </c>
      <c r="C6" s="21">
        <v>139.37</v>
      </c>
      <c r="D6" s="21">
        <v>4.9371322671314184</v>
      </c>
      <c r="E6" s="21">
        <v>1.7700088486874099</v>
      </c>
      <c r="F6" s="21">
        <v>1.65</v>
      </c>
      <c r="G6" s="21">
        <v>3.1315635688458965</v>
      </c>
      <c r="H6" s="21">
        <v>1.91</v>
      </c>
    </row>
    <row r="7" spans="1:8" x14ac:dyDescent="0.25">
      <c r="A7" s="1">
        <v>37561</v>
      </c>
      <c r="B7" s="21">
        <v>1.25</v>
      </c>
      <c r="C7" s="21">
        <v>141.01</v>
      </c>
      <c r="D7" s="21">
        <v>4.9488308098491389</v>
      </c>
      <c r="E7" s="21">
        <v>1.6300009837679097</v>
      </c>
      <c r="F7" s="21">
        <v>1.49</v>
      </c>
      <c r="G7" s="21">
        <v>3.3835231943629029</v>
      </c>
      <c r="H7" s="21">
        <v>1.92</v>
      </c>
    </row>
    <row r="8" spans="1:8" x14ac:dyDescent="0.25">
      <c r="A8" s="1">
        <v>37591</v>
      </c>
      <c r="B8" s="21">
        <v>1.21</v>
      </c>
      <c r="C8" s="21">
        <v>142.56</v>
      </c>
      <c r="D8" s="21">
        <v>4.9597629637224996</v>
      </c>
      <c r="E8" s="21">
        <v>1.6200039346842443</v>
      </c>
      <c r="F8" s="21">
        <v>1.45</v>
      </c>
      <c r="G8" s="21">
        <v>4.0077489728037374</v>
      </c>
      <c r="H8" s="21">
        <v>1.84</v>
      </c>
    </row>
    <row r="9" spans="1:8" x14ac:dyDescent="0.25">
      <c r="A9" s="1">
        <v>37622</v>
      </c>
      <c r="B9" s="21">
        <v>1.19</v>
      </c>
      <c r="C9" s="21">
        <v>143.86000000000001</v>
      </c>
      <c r="D9" s="21">
        <v>4.9688406044392099</v>
      </c>
      <c r="E9" s="21">
        <v>1.570003936620501</v>
      </c>
      <c r="F9" s="21">
        <v>1.36</v>
      </c>
      <c r="G9" s="21">
        <v>3.9074089663273304</v>
      </c>
      <c r="H9" s="21">
        <v>1.74</v>
      </c>
    </row>
    <row r="10" spans="1:8" x14ac:dyDescent="0.25">
      <c r="A10" s="1">
        <v>37653</v>
      </c>
      <c r="B10" s="21">
        <v>1.19</v>
      </c>
      <c r="C10" s="21">
        <v>145.04</v>
      </c>
      <c r="D10" s="21">
        <v>4.9770095664465952</v>
      </c>
      <c r="E10" s="21">
        <v>1.3500246913579872</v>
      </c>
      <c r="F10" s="21">
        <v>1.3</v>
      </c>
      <c r="G10" s="21">
        <v>3.8161048615866111</v>
      </c>
      <c r="H10" s="21">
        <v>1.63</v>
      </c>
    </row>
    <row r="11" spans="1:8" x14ac:dyDescent="0.25">
      <c r="A11" s="1">
        <v>37681</v>
      </c>
      <c r="B11" s="21">
        <v>1.1499999999999999</v>
      </c>
      <c r="C11" s="21">
        <v>146.13999999999999</v>
      </c>
      <c r="D11" s="21">
        <v>4.9845650663630714</v>
      </c>
      <c r="E11" s="21">
        <v>1.3300355696078014</v>
      </c>
      <c r="F11" s="21">
        <v>1.24</v>
      </c>
      <c r="G11" s="21">
        <v>4.5595554255630333</v>
      </c>
      <c r="H11" s="21">
        <v>1.57</v>
      </c>
    </row>
    <row r="12" spans="1:8" x14ac:dyDescent="0.25">
      <c r="A12" s="1">
        <v>37712</v>
      </c>
      <c r="B12" s="21">
        <v>1.1499999999999999</v>
      </c>
      <c r="C12" s="21">
        <v>147.13999999999999</v>
      </c>
      <c r="D12" s="21">
        <v>4.9913845145041185</v>
      </c>
      <c r="E12" s="21">
        <v>1.2500088941594933</v>
      </c>
      <c r="F12" s="21">
        <v>1.27</v>
      </c>
      <c r="G12" s="21">
        <v>4.3686221701795702</v>
      </c>
      <c r="H12" s="21">
        <v>1.62</v>
      </c>
    </row>
    <row r="13" spans="1:8" x14ac:dyDescent="0.25">
      <c r="A13" s="1">
        <v>37742</v>
      </c>
      <c r="B13" s="21">
        <v>1.0900000000000001</v>
      </c>
      <c r="C13" s="21">
        <v>148.19</v>
      </c>
      <c r="D13" s="21">
        <v>4.9984952342020872</v>
      </c>
      <c r="E13" s="21">
        <v>1.2100009882400009</v>
      </c>
      <c r="F13" s="21">
        <v>1.18</v>
      </c>
      <c r="G13" s="21">
        <v>4.1780908646799952</v>
      </c>
      <c r="H13" s="21">
        <v>1.42</v>
      </c>
    </row>
    <row r="14" spans="1:8" x14ac:dyDescent="0.25">
      <c r="A14" s="1">
        <v>37773</v>
      </c>
      <c r="B14" s="21">
        <v>0.94</v>
      </c>
      <c r="C14" s="21">
        <v>149.13</v>
      </c>
      <c r="D14" s="21">
        <v>5.0048184087746908</v>
      </c>
      <c r="E14" s="21">
        <v>1.1700009886307594</v>
      </c>
      <c r="F14" s="21">
        <v>1.01</v>
      </c>
      <c r="G14" s="21">
        <v>3.786106653620358</v>
      </c>
      <c r="H14" s="21">
        <v>1.23</v>
      </c>
    </row>
    <row r="15" spans="1:8" x14ac:dyDescent="0.25">
      <c r="A15" s="1">
        <v>37803</v>
      </c>
      <c r="B15" s="21">
        <v>0.92</v>
      </c>
      <c r="C15" s="21">
        <v>150.65</v>
      </c>
      <c r="D15" s="21">
        <v>5.0149592655763104</v>
      </c>
      <c r="E15" s="21">
        <v>1.1900039545229335</v>
      </c>
      <c r="F15" s="21">
        <v>1.1200000000000001</v>
      </c>
      <c r="G15" s="21">
        <v>3.1635307963907566</v>
      </c>
      <c r="H15" s="21">
        <v>1.47</v>
      </c>
    </row>
    <row r="16" spans="1:8" x14ac:dyDescent="0.25">
      <c r="A16" s="1">
        <v>37834</v>
      </c>
      <c r="B16" s="21">
        <v>0.97</v>
      </c>
      <c r="C16" s="21">
        <v>152.44</v>
      </c>
      <c r="D16" s="21">
        <v>5.0267710760056596</v>
      </c>
      <c r="E16" s="21">
        <v>1.1300039568701514</v>
      </c>
      <c r="F16" s="21">
        <v>1.31</v>
      </c>
      <c r="G16" s="21">
        <v>2.5013453223270643</v>
      </c>
      <c r="H16" s="21">
        <v>1.86</v>
      </c>
    </row>
    <row r="17" spans="1:8" x14ac:dyDescent="0.25">
      <c r="A17" s="1">
        <v>37865</v>
      </c>
      <c r="B17" s="21">
        <v>0.96</v>
      </c>
      <c r="C17" s="21">
        <v>154.66</v>
      </c>
      <c r="D17" s="21">
        <v>5.0412291591808893</v>
      </c>
      <c r="E17" s="21">
        <v>0.9400000000000297</v>
      </c>
      <c r="F17" s="21">
        <v>1.24</v>
      </c>
      <c r="G17" s="21">
        <v>2.2807707432166646</v>
      </c>
      <c r="H17" s="21">
        <v>1.71</v>
      </c>
    </row>
    <row r="18" spans="1:8" x14ac:dyDescent="0.25">
      <c r="A18" s="1">
        <v>37895</v>
      </c>
      <c r="B18" s="21">
        <v>0.94</v>
      </c>
      <c r="C18" s="21">
        <v>156.81</v>
      </c>
      <c r="D18" s="21">
        <v>5.05503488139294</v>
      </c>
      <c r="E18" s="21">
        <v>1.0200247720966837</v>
      </c>
      <c r="F18" s="21">
        <v>1.25</v>
      </c>
      <c r="G18" s="21">
        <v>2.1706650270536088</v>
      </c>
      <c r="H18" s="21">
        <v>1.75</v>
      </c>
    </row>
    <row r="19" spans="1:8" x14ac:dyDescent="0.25">
      <c r="A19" s="1">
        <v>37926</v>
      </c>
      <c r="B19" s="21">
        <v>0.95</v>
      </c>
      <c r="C19" s="21">
        <v>159.16999999999999</v>
      </c>
      <c r="D19" s="21">
        <v>5.0699728134417628</v>
      </c>
      <c r="E19" s="21">
        <v>1.1300633851638375</v>
      </c>
      <c r="F19" s="21">
        <v>1.34</v>
      </c>
      <c r="G19" s="21">
        <v>2.3518218543699287</v>
      </c>
      <c r="H19" s="21">
        <v>1.93</v>
      </c>
    </row>
    <row r="20" spans="1:8" x14ac:dyDescent="0.25">
      <c r="A20" s="1">
        <v>37956</v>
      </c>
      <c r="B20" s="21">
        <v>0.91</v>
      </c>
      <c r="C20" s="21">
        <v>161.63999999999999</v>
      </c>
      <c r="D20" s="21">
        <v>5.0853716402102727</v>
      </c>
      <c r="E20" s="21">
        <v>1.1000485340729504</v>
      </c>
      <c r="F20" s="21">
        <v>1.31</v>
      </c>
      <c r="G20" s="21">
        <v>2.2314992607195716</v>
      </c>
      <c r="H20" s="21">
        <v>1.91</v>
      </c>
    </row>
    <row r="21" spans="1:8" x14ac:dyDescent="0.25">
      <c r="A21" s="1">
        <v>37987</v>
      </c>
      <c r="B21" s="21">
        <v>0.9</v>
      </c>
      <c r="C21" s="21">
        <v>164.01</v>
      </c>
      <c r="D21" s="21">
        <v>5.0999274015750178</v>
      </c>
      <c r="E21" s="21">
        <v>1.1000634040023938</v>
      </c>
      <c r="F21" s="21">
        <v>1.24</v>
      </c>
      <c r="G21" s="21">
        <v>2.1214246250986779</v>
      </c>
      <c r="H21" s="21">
        <v>1.76</v>
      </c>
    </row>
    <row r="22" spans="1:8" x14ac:dyDescent="0.25">
      <c r="A22" s="1">
        <v>38018</v>
      </c>
      <c r="B22" s="21">
        <v>0.94</v>
      </c>
      <c r="C22" s="21">
        <v>166.42</v>
      </c>
      <c r="D22" s="21">
        <v>5.1145147134722837</v>
      </c>
      <c r="E22" s="21">
        <v>1.1300802377414376</v>
      </c>
      <c r="F22" s="21">
        <v>1.24</v>
      </c>
      <c r="G22" s="21">
        <v>1.9610750246791708</v>
      </c>
      <c r="H22" s="21">
        <v>1.74</v>
      </c>
    </row>
    <row r="23" spans="1:8" x14ac:dyDescent="0.25">
      <c r="A23" s="1">
        <v>38047</v>
      </c>
      <c r="B23" s="21">
        <v>0.95</v>
      </c>
      <c r="C23" s="21">
        <v>169.49</v>
      </c>
      <c r="D23" s="21">
        <v>5.1327939280299635</v>
      </c>
      <c r="E23" s="21">
        <v>1.1100990982063408</v>
      </c>
      <c r="F23" s="21">
        <v>1.19</v>
      </c>
      <c r="G23" s="21">
        <v>1.901075661793783</v>
      </c>
      <c r="H23" s="21">
        <v>1.58</v>
      </c>
    </row>
    <row r="24" spans="1:8" x14ac:dyDescent="0.25">
      <c r="A24" s="1">
        <v>38078</v>
      </c>
      <c r="B24" s="21">
        <v>0.96</v>
      </c>
      <c r="C24" s="21">
        <v>172.48</v>
      </c>
      <c r="D24" s="21">
        <v>5.1502812877206319</v>
      </c>
      <c r="E24" s="21">
        <v>1.0800802775025042</v>
      </c>
      <c r="F24" s="21">
        <v>1.43</v>
      </c>
      <c r="G24" s="21">
        <v>1.9712096376024446</v>
      </c>
      <c r="H24" s="21">
        <v>2.0699999999999998</v>
      </c>
    </row>
    <row r="25" spans="1:8" x14ac:dyDescent="0.25">
      <c r="A25" s="1">
        <v>38108</v>
      </c>
      <c r="B25" s="21">
        <v>1.04</v>
      </c>
      <c r="C25" s="21">
        <v>175.54</v>
      </c>
      <c r="D25" s="21">
        <v>5.1678669371639714</v>
      </c>
      <c r="E25" s="21">
        <v>1.0800485436892826</v>
      </c>
      <c r="F25" s="21">
        <v>1.78</v>
      </c>
      <c r="G25" s="21">
        <v>1.6605692824668949</v>
      </c>
      <c r="H25" s="21">
        <v>2.5299999999999998</v>
      </c>
    </row>
    <row r="26" spans="1:8" x14ac:dyDescent="0.25">
      <c r="A26" s="1">
        <v>38139</v>
      </c>
      <c r="B26" s="21">
        <v>1.29</v>
      </c>
      <c r="C26" s="21">
        <v>178.84</v>
      </c>
      <c r="D26" s="21">
        <v>5.1864915513657799</v>
      </c>
      <c r="E26" s="21">
        <v>1.0700356612184159</v>
      </c>
      <c r="F26" s="21">
        <v>2.12</v>
      </c>
      <c r="G26" s="21">
        <v>1.4504791604791567</v>
      </c>
      <c r="H26" s="21">
        <v>2.76</v>
      </c>
    </row>
    <row r="27" spans="1:8" x14ac:dyDescent="0.25">
      <c r="A27" s="1">
        <v>38169</v>
      </c>
      <c r="B27" s="21">
        <v>1.36</v>
      </c>
      <c r="C27" s="21">
        <v>181.53</v>
      </c>
      <c r="D27" s="21">
        <v>5.2014209293023397</v>
      </c>
      <c r="E27" s="21">
        <v>1.2602228605388177</v>
      </c>
      <c r="F27" s="21">
        <v>2.1</v>
      </c>
      <c r="G27" s="21">
        <v>1.8212114319619888</v>
      </c>
      <c r="H27" s="21">
        <v>2.64</v>
      </c>
    </row>
    <row r="28" spans="1:8" x14ac:dyDescent="0.25">
      <c r="A28" s="1">
        <v>38200</v>
      </c>
      <c r="B28" s="21">
        <v>1.5</v>
      </c>
      <c r="C28" s="21">
        <v>183.54</v>
      </c>
      <c r="D28" s="21">
        <v>5.212432627390867</v>
      </c>
      <c r="E28" s="21">
        <v>1.6208323436263328</v>
      </c>
      <c r="F28" s="21">
        <v>2.02</v>
      </c>
      <c r="G28" s="21">
        <v>2.4129858849076813</v>
      </c>
      <c r="H28" s="21">
        <v>2.5099999999999998</v>
      </c>
    </row>
    <row r="29" spans="1:8" x14ac:dyDescent="0.25">
      <c r="A29" s="1">
        <v>38231</v>
      </c>
      <c r="B29" s="21">
        <v>1.68</v>
      </c>
      <c r="C29" s="21">
        <v>185.52</v>
      </c>
      <c r="D29" s="21">
        <v>5.2231626929472759</v>
      </c>
      <c r="E29" s="21">
        <v>1.9912093987559887</v>
      </c>
      <c r="F29" s="21">
        <v>2.12</v>
      </c>
      <c r="G29" s="21">
        <v>2.1821819438956558</v>
      </c>
      <c r="H29" s="21">
        <v>2.5299999999999998</v>
      </c>
    </row>
    <row r="30" spans="1:8" x14ac:dyDescent="0.25">
      <c r="A30" s="1">
        <v>38261</v>
      </c>
      <c r="B30" s="21">
        <v>1.79</v>
      </c>
      <c r="C30" s="21">
        <v>187.44</v>
      </c>
      <c r="D30" s="21">
        <v>5.2334587941995405</v>
      </c>
      <c r="E30" s="21">
        <v>2.041140489344917</v>
      </c>
      <c r="F30" s="21">
        <v>2.23</v>
      </c>
      <c r="G30" s="21">
        <v>2.2524691358024818</v>
      </c>
      <c r="H30" s="21">
        <v>2.58</v>
      </c>
    </row>
    <row r="31" spans="1:8" x14ac:dyDescent="0.25">
      <c r="A31" s="1">
        <v>38292</v>
      </c>
      <c r="B31" s="21">
        <v>2.11</v>
      </c>
      <c r="C31" s="21">
        <v>189.49</v>
      </c>
      <c r="D31" s="21">
        <v>5.2443362526815234</v>
      </c>
      <c r="E31" s="21">
        <v>2.0206660098522455</v>
      </c>
      <c r="F31" s="21">
        <v>2.5</v>
      </c>
      <c r="G31" s="21">
        <v>2.5234349713834758</v>
      </c>
      <c r="H31" s="21">
        <v>2.85</v>
      </c>
    </row>
    <row r="32" spans="1:8" x14ac:dyDescent="0.25">
      <c r="A32" s="1">
        <v>38322</v>
      </c>
      <c r="B32" s="21">
        <v>2.2200000000000002</v>
      </c>
      <c r="C32" s="21">
        <v>191.75</v>
      </c>
      <c r="D32" s="21">
        <v>5.2561924402473652</v>
      </c>
      <c r="E32" s="21">
        <v>2.1405202596380901</v>
      </c>
      <c r="F32" s="21">
        <v>2.67</v>
      </c>
      <c r="G32" s="21">
        <v>2.5135534498074819</v>
      </c>
      <c r="H32" s="21">
        <v>3.01</v>
      </c>
    </row>
    <row r="33" spans="1:8" x14ac:dyDescent="0.25">
      <c r="A33" s="1">
        <v>38353</v>
      </c>
      <c r="B33" s="21">
        <v>2.37</v>
      </c>
      <c r="C33" s="21">
        <v>194.6</v>
      </c>
      <c r="D33" s="21">
        <v>5.2709461697519044</v>
      </c>
      <c r="E33" s="21">
        <v>2.3106641123882721</v>
      </c>
      <c r="F33" s="21">
        <v>2.86</v>
      </c>
      <c r="G33" s="21">
        <v>2.2826708810746776</v>
      </c>
      <c r="H33" s="21">
        <v>3.22</v>
      </c>
    </row>
    <row r="34" spans="1:8" x14ac:dyDescent="0.25">
      <c r="A34" s="1">
        <v>38384</v>
      </c>
      <c r="B34" s="21">
        <v>2.58</v>
      </c>
      <c r="C34" s="21">
        <v>197.78</v>
      </c>
      <c r="D34" s="21">
        <v>5.2871553018418451</v>
      </c>
      <c r="E34" s="21">
        <v>2.5304318871805176</v>
      </c>
      <c r="F34" s="21">
        <v>3.03</v>
      </c>
      <c r="G34" s="21">
        <v>2.2424693796918582</v>
      </c>
      <c r="H34" s="21">
        <v>3.38</v>
      </c>
    </row>
    <row r="35" spans="1:8" x14ac:dyDescent="0.25">
      <c r="A35" s="1">
        <v>38412</v>
      </c>
      <c r="B35" s="21">
        <v>2.8</v>
      </c>
      <c r="C35" s="21">
        <v>201.31</v>
      </c>
      <c r="D35" s="21">
        <v>5.3048460085107374</v>
      </c>
      <c r="E35" s="21">
        <v>2.780766973195048</v>
      </c>
      <c r="F35" s="21">
        <v>3.3</v>
      </c>
      <c r="G35" s="21">
        <v>1.9715031129558414</v>
      </c>
      <c r="H35" s="21">
        <v>3.73</v>
      </c>
    </row>
    <row r="36" spans="1:8" x14ac:dyDescent="0.25">
      <c r="A36" s="1">
        <v>38443</v>
      </c>
      <c r="B36" s="21">
        <v>2.84</v>
      </c>
      <c r="C36" s="21">
        <v>203.82</v>
      </c>
      <c r="D36" s="21">
        <v>5.3172372514005479</v>
      </c>
      <c r="E36" s="21">
        <v>2.9909387515873131</v>
      </c>
      <c r="F36" s="21">
        <v>3.32</v>
      </c>
      <c r="G36" s="21">
        <v>2.7140382529823537</v>
      </c>
      <c r="H36" s="21">
        <v>3.65</v>
      </c>
    </row>
    <row r="37" spans="1:8" x14ac:dyDescent="0.25">
      <c r="A37" s="1">
        <v>38473</v>
      </c>
      <c r="B37" s="21">
        <v>2.9</v>
      </c>
      <c r="C37" s="21">
        <v>206.08</v>
      </c>
      <c r="D37" s="21">
        <v>5.3282644429159891</v>
      </c>
      <c r="E37" s="21">
        <v>3.120710664847004</v>
      </c>
      <c r="F37" s="21">
        <v>3.33</v>
      </c>
      <c r="G37" s="21">
        <v>3.2855266260562344</v>
      </c>
      <c r="H37" s="21">
        <v>3.64</v>
      </c>
    </row>
    <row r="38" spans="1:8" x14ac:dyDescent="0.25">
      <c r="A38" s="1">
        <v>38504</v>
      </c>
      <c r="B38" s="21">
        <v>3.04</v>
      </c>
      <c r="C38" s="21">
        <v>208.22</v>
      </c>
      <c r="D38" s="21">
        <v>5.3385952130466068</v>
      </c>
      <c r="E38" s="21">
        <v>3.3808180933852849</v>
      </c>
      <c r="F38" s="21">
        <v>3.36</v>
      </c>
      <c r="G38" s="21">
        <v>3.4040109674892349</v>
      </c>
      <c r="H38" s="21">
        <v>3.64</v>
      </c>
    </row>
    <row r="39" spans="1:8" x14ac:dyDescent="0.25">
      <c r="A39" s="1">
        <v>38534</v>
      </c>
      <c r="B39" s="21">
        <v>3.29</v>
      </c>
      <c r="C39" s="21">
        <v>210.28</v>
      </c>
      <c r="D39" s="21">
        <v>5.3484399759512469</v>
      </c>
      <c r="E39" s="21">
        <v>3.4408751458576914</v>
      </c>
      <c r="F39" s="21">
        <v>3.64</v>
      </c>
      <c r="G39" s="21">
        <v>3.1828560235063641</v>
      </c>
      <c r="H39" s="21">
        <v>3.87</v>
      </c>
    </row>
    <row r="40" spans="1:8" x14ac:dyDescent="0.25">
      <c r="A40" s="1">
        <v>38565</v>
      </c>
      <c r="B40" s="21">
        <v>3.52</v>
      </c>
      <c r="C40" s="21">
        <v>212.33</v>
      </c>
      <c r="D40" s="21">
        <v>5.3581416681937029</v>
      </c>
      <c r="E40" s="21">
        <v>3.4407084548104594</v>
      </c>
      <c r="F40" s="21">
        <v>3.87</v>
      </c>
      <c r="G40" s="21">
        <v>3.0023534601058444</v>
      </c>
      <c r="H40" s="21">
        <v>4.04</v>
      </c>
    </row>
    <row r="41" spans="1:8" x14ac:dyDescent="0.25">
      <c r="A41" s="1">
        <v>38596</v>
      </c>
      <c r="B41" s="21">
        <v>3.49</v>
      </c>
      <c r="C41" s="21">
        <v>214.96</v>
      </c>
      <c r="D41" s="21">
        <v>5.3704519643072359</v>
      </c>
      <c r="E41" s="21">
        <v>3.4003144409937347</v>
      </c>
      <c r="F41" s="21">
        <v>3.85</v>
      </c>
      <c r="G41" s="21">
        <v>2.9416461026243734</v>
      </c>
      <c r="H41" s="21">
        <v>3.95</v>
      </c>
    </row>
    <row r="42" spans="1:8" x14ac:dyDescent="0.25">
      <c r="A42" s="1">
        <v>38626</v>
      </c>
      <c r="B42" s="21">
        <v>3.79</v>
      </c>
      <c r="C42" s="21">
        <v>217.45</v>
      </c>
      <c r="D42" s="21">
        <v>5.3819689390436469</v>
      </c>
      <c r="E42" s="21">
        <v>3.7705576532093721</v>
      </c>
      <c r="F42" s="21">
        <v>4.18</v>
      </c>
      <c r="G42" s="21">
        <v>2.9311982783918777</v>
      </c>
      <c r="H42" s="21">
        <v>4.2699999999999996</v>
      </c>
    </row>
    <row r="43" spans="1:8" x14ac:dyDescent="0.25">
      <c r="A43" s="1">
        <v>38657</v>
      </c>
      <c r="B43" s="21">
        <v>3.97</v>
      </c>
      <c r="C43" s="21">
        <v>219.93</v>
      </c>
      <c r="D43" s="21">
        <v>5.3933093139036048</v>
      </c>
      <c r="E43" s="21">
        <v>4.0406530139104113</v>
      </c>
      <c r="F43" s="21">
        <v>4.33</v>
      </c>
      <c r="G43" s="21">
        <v>3.201195121951228</v>
      </c>
      <c r="H43" s="21">
        <v>4.42</v>
      </c>
    </row>
    <row r="44" spans="1:8" x14ac:dyDescent="0.25">
      <c r="A44" s="1">
        <v>38687</v>
      </c>
      <c r="B44" s="21">
        <v>3.97</v>
      </c>
      <c r="C44" s="21">
        <v>222.16</v>
      </c>
      <c r="D44" s="21">
        <v>5.4033978429985439</v>
      </c>
      <c r="E44" s="21">
        <v>4.0908696492415686</v>
      </c>
      <c r="F44" s="21">
        <v>4.3499999999999996</v>
      </c>
      <c r="G44" s="21">
        <v>3.351125937469579</v>
      </c>
      <c r="H44" s="21">
        <v>4.4000000000000004</v>
      </c>
    </row>
    <row r="45" spans="1:8" x14ac:dyDescent="0.25">
      <c r="A45" s="1">
        <v>38718</v>
      </c>
      <c r="B45" s="21">
        <v>4.34</v>
      </c>
      <c r="C45" s="21">
        <v>223.87</v>
      </c>
      <c r="D45" s="21">
        <v>5.4110655262397902</v>
      </c>
      <c r="E45" s="21">
        <v>4.4711137874553941</v>
      </c>
      <c r="F45" s="21">
        <v>4.45</v>
      </c>
      <c r="G45" s="21">
        <v>3.5812599650009824</v>
      </c>
      <c r="H45" s="21">
        <v>4.4000000000000004</v>
      </c>
    </row>
    <row r="46" spans="1:8" x14ac:dyDescent="0.25">
      <c r="A46" s="1">
        <v>38749</v>
      </c>
      <c r="B46" s="21">
        <v>4.54</v>
      </c>
      <c r="C46" s="21">
        <v>225.63</v>
      </c>
      <c r="D46" s="21">
        <v>5.4188964895064213</v>
      </c>
      <c r="E46" s="21">
        <v>4.6310474175242922</v>
      </c>
      <c r="F46" s="21">
        <v>4.68</v>
      </c>
      <c r="G46" s="21">
        <v>3.73118897408522</v>
      </c>
      <c r="H46" s="21">
        <v>4.67</v>
      </c>
    </row>
    <row r="47" spans="1:8" x14ac:dyDescent="0.25">
      <c r="A47" s="1">
        <v>38777</v>
      </c>
      <c r="B47" s="21">
        <v>4.63</v>
      </c>
      <c r="C47" s="21">
        <v>226.53</v>
      </c>
      <c r="D47" s="21">
        <v>5.4228773864834441</v>
      </c>
      <c r="E47" s="21">
        <v>4.6912465134173464</v>
      </c>
      <c r="F47" s="21">
        <v>4.7699999999999996</v>
      </c>
      <c r="G47" s="21">
        <v>4.1617899322362373</v>
      </c>
      <c r="H47" s="21">
        <v>4.7300000000000004</v>
      </c>
    </row>
    <row r="48" spans="1:8" x14ac:dyDescent="0.25">
      <c r="A48" s="1">
        <v>38808</v>
      </c>
      <c r="B48" s="21">
        <v>4.72</v>
      </c>
      <c r="C48" s="21">
        <v>226.89</v>
      </c>
      <c r="D48" s="21">
        <v>5.4244653185360479</v>
      </c>
      <c r="E48" s="21">
        <v>4.6001619704810315</v>
      </c>
      <c r="F48" s="21">
        <v>4.9000000000000004</v>
      </c>
      <c r="G48" s="21">
        <v>3.9810540069686429</v>
      </c>
      <c r="H48" s="21">
        <v>4.8899999999999997</v>
      </c>
    </row>
    <row r="49" spans="1:8" x14ac:dyDescent="0.25">
      <c r="A49" s="1">
        <v>38838</v>
      </c>
      <c r="B49" s="21">
        <v>4.84</v>
      </c>
      <c r="C49" s="21">
        <v>226.65</v>
      </c>
      <c r="D49" s="21">
        <v>5.4234069773868585</v>
      </c>
      <c r="E49" s="21">
        <v>4.8402152286206368</v>
      </c>
      <c r="F49" s="21">
        <v>5</v>
      </c>
      <c r="G49" s="21">
        <v>3.9509300300009542</v>
      </c>
      <c r="H49" s="21">
        <v>4.97</v>
      </c>
    </row>
    <row r="50" spans="1:8" x14ac:dyDescent="0.25">
      <c r="A50" s="1">
        <v>38869</v>
      </c>
      <c r="B50" s="21">
        <v>4.92</v>
      </c>
      <c r="C50" s="21">
        <v>225.69</v>
      </c>
      <c r="D50" s="21">
        <v>5.4191623762402399</v>
      </c>
      <c r="E50" s="21">
        <v>4.9502446717002435</v>
      </c>
      <c r="F50" s="21">
        <v>5.16</v>
      </c>
      <c r="G50" s="21">
        <v>3.9207585139318768</v>
      </c>
      <c r="H50" s="21">
        <v>5.12</v>
      </c>
    </row>
    <row r="51" spans="1:8" x14ac:dyDescent="0.25">
      <c r="A51" s="1">
        <v>38899</v>
      </c>
      <c r="B51" s="21">
        <v>5.08</v>
      </c>
      <c r="C51" s="21">
        <v>224.56</v>
      </c>
      <c r="D51" s="21">
        <v>5.4141429320536272</v>
      </c>
      <c r="E51" s="21">
        <v>5.0803093964859158</v>
      </c>
      <c r="F51" s="21">
        <v>5.22</v>
      </c>
      <c r="G51" s="21">
        <v>4.100510420686998</v>
      </c>
      <c r="H51" s="21">
        <v>5.12</v>
      </c>
    </row>
    <row r="52" spans="1:8" x14ac:dyDescent="0.25">
      <c r="A52" s="1">
        <v>38930</v>
      </c>
      <c r="B52" s="21">
        <v>5.09</v>
      </c>
      <c r="C52" s="21">
        <v>223.31</v>
      </c>
      <c r="D52" s="21">
        <v>5.4085609406467956</v>
      </c>
      <c r="E52" s="21">
        <v>5.180275658145761</v>
      </c>
      <c r="F52" s="21">
        <v>5.08</v>
      </c>
      <c r="G52" s="21">
        <v>4.2102782324058952</v>
      </c>
      <c r="H52" s="21">
        <v>4.9000000000000004</v>
      </c>
    </row>
    <row r="53" spans="1:8" x14ac:dyDescent="0.25">
      <c r="A53" s="1">
        <v>38961</v>
      </c>
      <c r="B53" s="21">
        <v>4.93</v>
      </c>
      <c r="C53" s="21">
        <v>222.82</v>
      </c>
      <c r="D53" s="21">
        <v>5.4063642706311708</v>
      </c>
      <c r="E53" s="21">
        <v>5.4205956919558096</v>
      </c>
      <c r="F53" s="21">
        <v>4.97</v>
      </c>
      <c r="G53" s="21">
        <v>4.0500962927299211</v>
      </c>
      <c r="H53" s="21">
        <v>4.7699999999999996</v>
      </c>
    </row>
    <row r="54" spans="1:8" x14ac:dyDescent="0.25">
      <c r="A54" s="1">
        <v>38991</v>
      </c>
      <c r="B54" s="21">
        <v>5.05</v>
      </c>
      <c r="C54" s="21">
        <v>222.76</v>
      </c>
      <c r="D54" s="21">
        <v>5.4060949587214679</v>
      </c>
      <c r="E54" s="21">
        <v>5.4603435477730722</v>
      </c>
      <c r="F54" s="21">
        <v>5.01</v>
      </c>
      <c r="G54" s="21">
        <v>4.3600777500479637</v>
      </c>
      <c r="H54" s="21">
        <v>4.8</v>
      </c>
    </row>
    <row r="55" spans="1:8" x14ac:dyDescent="0.25">
      <c r="A55" s="1">
        <v>39022</v>
      </c>
      <c r="B55" s="21">
        <v>5.07</v>
      </c>
      <c r="C55" s="21">
        <v>222.86</v>
      </c>
      <c r="D55" s="21">
        <v>5.4065437716189075</v>
      </c>
      <c r="E55" s="21">
        <v>5.2500609001808751</v>
      </c>
      <c r="F55" s="21">
        <v>5.01</v>
      </c>
      <c r="G55" s="21">
        <v>4.5100776382632102</v>
      </c>
      <c r="H55" s="21">
        <v>4.74</v>
      </c>
    </row>
    <row r="56" spans="1:8" x14ac:dyDescent="0.25">
      <c r="A56" s="1">
        <v>39052</v>
      </c>
      <c r="B56" s="21">
        <v>4.97</v>
      </c>
      <c r="C56" s="21">
        <v>222.53</v>
      </c>
      <c r="D56" s="21">
        <v>5.4050619239780247</v>
      </c>
      <c r="E56" s="21">
        <v>5.2302144286667129</v>
      </c>
      <c r="F56" s="21">
        <v>4.9400000000000004</v>
      </c>
      <c r="G56" s="21">
        <v>4.4500239578342038</v>
      </c>
      <c r="H56" s="21">
        <v>4.67</v>
      </c>
    </row>
    <row r="57" spans="1:8" x14ac:dyDescent="0.25">
      <c r="A57" s="1">
        <v>39083</v>
      </c>
      <c r="B57" s="21">
        <v>5.1100000000000003</v>
      </c>
      <c r="C57" s="21">
        <v>222.71</v>
      </c>
      <c r="D57" s="21">
        <v>5.4058704767127583</v>
      </c>
      <c r="E57" s="21">
        <v>5.1900466444549043</v>
      </c>
      <c r="F57" s="21">
        <v>5.0599999999999996</v>
      </c>
      <c r="G57" s="21">
        <v>4.3500239348970737</v>
      </c>
      <c r="H57" s="21">
        <v>4.88</v>
      </c>
    </row>
    <row r="58" spans="1:8" x14ac:dyDescent="0.25">
      <c r="A58" s="1">
        <v>39114</v>
      </c>
      <c r="B58" s="21">
        <v>5.16</v>
      </c>
      <c r="C58" s="21">
        <v>222.93</v>
      </c>
      <c r="D58" s="21">
        <v>5.4068578208374873</v>
      </c>
      <c r="E58" s="21">
        <v>5.2300609117731378</v>
      </c>
      <c r="F58" s="21">
        <v>5.05</v>
      </c>
      <c r="G58" s="21">
        <v>4.6600009552923094</v>
      </c>
      <c r="H58" s="21">
        <v>4.8499999999999996</v>
      </c>
    </row>
    <row r="59" spans="1:8" x14ac:dyDescent="0.25">
      <c r="A59" s="1">
        <v>39142</v>
      </c>
      <c r="B59" s="21">
        <v>5.08</v>
      </c>
      <c r="C59" s="21">
        <v>222.97</v>
      </c>
      <c r="D59" s="21">
        <v>5.4070372332622796</v>
      </c>
      <c r="E59" s="21">
        <v>5.1700952653139121</v>
      </c>
      <c r="F59" s="21">
        <v>4.92</v>
      </c>
      <c r="G59" s="21">
        <v>4.6900152715471766</v>
      </c>
      <c r="H59" s="21">
        <v>4.57</v>
      </c>
    </row>
    <row r="60" spans="1:8" x14ac:dyDescent="0.25">
      <c r="A60" s="1">
        <v>39173</v>
      </c>
      <c r="B60" s="21">
        <v>5.01</v>
      </c>
      <c r="C60" s="21">
        <v>221.37</v>
      </c>
      <c r="D60" s="21">
        <v>5.3998355097383852</v>
      </c>
      <c r="E60" s="21">
        <v>5.1900152221483475</v>
      </c>
      <c r="F60" s="21">
        <v>4.93</v>
      </c>
      <c r="G60" s="21">
        <v>4.8800009532888433</v>
      </c>
      <c r="H60" s="21">
        <v>4.67</v>
      </c>
    </row>
    <row r="61" spans="1:8" x14ac:dyDescent="0.25">
      <c r="A61" s="1">
        <v>39203</v>
      </c>
      <c r="B61" s="21">
        <v>4.87</v>
      </c>
      <c r="C61" s="21">
        <v>219.31</v>
      </c>
      <c r="D61" s="21">
        <v>5.3904862540194136</v>
      </c>
      <c r="E61" s="21">
        <v>5.1599999999999646</v>
      </c>
      <c r="F61" s="21">
        <v>4.91</v>
      </c>
      <c r="G61" s="21">
        <v>4.9400085714286002</v>
      </c>
      <c r="H61" s="21">
        <v>4.7699999999999996</v>
      </c>
    </row>
    <row r="62" spans="1:8" x14ac:dyDescent="0.25">
      <c r="A62" s="1">
        <v>39234</v>
      </c>
      <c r="B62" s="21">
        <v>4.74</v>
      </c>
      <c r="C62" s="21">
        <v>216.82</v>
      </c>
      <c r="D62" s="21">
        <v>5.3790675162331461</v>
      </c>
      <c r="E62" s="21">
        <v>5.1200038066234521</v>
      </c>
      <c r="F62" s="21">
        <v>4.96</v>
      </c>
      <c r="G62" s="21">
        <v>5.0800152149105937</v>
      </c>
      <c r="H62" s="21">
        <v>4.9800000000000004</v>
      </c>
    </row>
    <row r="63" spans="1:8" x14ac:dyDescent="0.25">
      <c r="A63" s="1">
        <v>39264</v>
      </c>
      <c r="B63" s="21">
        <v>4.96</v>
      </c>
      <c r="C63" s="21">
        <v>214.47</v>
      </c>
      <c r="D63" s="21">
        <v>5.3681698684468699</v>
      </c>
      <c r="E63" s="21">
        <v>5.1300342824492917</v>
      </c>
      <c r="F63" s="21">
        <v>4.96</v>
      </c>
      <c r="G63" s="21">
        <v>5.0200950389659438</v>
      </c>
      <c r="H63" s="21">
        <v>4.82</v>
      </c>
    </row>
    <row r="64" spans="1:8" x14ac:dyDescent="0.25">
      <c r="A64" s="1">
        <v>39295</v>
      </c>
      <c r="B64" s="21">
        <v>4.32</v>
      </c>
      <c r="C64" s="21">
        <v>212.04</v>
      </c>
      <c r="D64" s="21">
        <v>5.3567749361196055</v>
      </c>
      <c r="E64" s="21">
        <v>5.0901153809478794</v>
      </c>
      <c r="F64" s="21">
        <v>4.47</v>
      </c>
      <c r="G64" s="21">
        <v>4.7203083365055187</v>
      </c>
      <c r="H64" s="21">
        <v>4.3099999999999996</v>
      </c>
    </row>
    <row r="65" spans="1:8" x14ac:dyDescent="0.25">
      <c r="A65" s="1">
        <v>39326</v>
      </c>
      <c r="B65" s="21">
        <v>3.99</v>
      </c>
      <c r="C65" s="21">
        <v>210.09</v>
      </c>
      <c r="D65" s="21">
        <v>5.3475360103355358</v>
      </c>
      <c r="E65" s="21">
        <v>5.1604210425816754</v>
      </c>
      <c r="F65" s="21">
        <v>4.1399999999999997</v>
      </c>
      <c r="G65" s="21">
        <v>4.5703810612556017</v>
      </c>
      <c r="H65" s="21">
        <v>4.01</v>
      </c>
    </row>
    <row r="66" spans="1:8" x14ac:dyDescent="0.25">
      <c r="A66" s="1">
        <v>39356</v>
      </c>
      <c r="B66" s="21">
        <v>4</v>
      </c>
      <c r="C66" s="21">
        <v>207.63</v>
      </c>
      <c r="D66" s="21">
        <v>5.3357576495218817</v>
      </c>
      <c r="E66" s="21">
        <v>5.1200609756097082</v>
      </c>
      <c r="F66" s="21">
        <v>4.0999999999999996</v>
      </c>
      <c r="G66" s="21">
        <v>4.590419960003822</v>
      </c>
      <c r="H66" s="21">
        <v>3.97</v>
      </c>
    </row>
    <row r="67" spans="1:8" x14ac:dyDescent="0.25">
      <c r="A67" s="1">
        <v>39387</v>
      </c>
      <c r="B67" s="21">
        <v>3.35</v>
      </c>
      <c r="C67" s="21">
        <v>204.11</v>
      </c>
      <c r="D67" s="21">
        <v>5.318659064205951</v>
      </c>
      <c r="E67" s="21">
        <v>4.7805070935582172</v>
      </c>
      <c r="F67" s="21">
        <v>3.5</v>
      </c>
      <c r="G67" s="21">
        <v>4.4706942195981592</v>
      </c>
      <c r="H67" s="21">
        <v>3.34</v>
      </c>
    </row>
    <row r="68" spans="1:8" x14ac:dyDescent="0.25">
      <c r="A68" s="1">
        <v>39417</v>
      </c>
      <c r="B68" s="21">
        <v>3.07</v>
      </c>
      <c r="C68" s="21">
        <v>200.72</v>
      </c>
      <c r="D68" s="21">
        <v>5.3019109020581672</v>
      </c>
      <c r="E68" s="21">
        <v>4.4104240792383731</v>
      </c>
      <c r="F68" s="21">
        <v>3.26</v>
      </c>
      <c r="G68" s="21">
        <v>4.4006946826757876</v>
      </c>
      <c r="H68" s="21">
        <v>3.12</v>
      </c>
    </row>
    <row r="69" spans="1:8" x14ac:dyDescent="0.25">
      <c r="A69" s="1">
        <v>39448</v>
      </c>
      <c r="B69" s="21">
        <v>2.82</v>
      </c>
      <c r="C69" s="21">
        <v>197.37</v>
      </c>
      <c r="D69" s="21">
        <v>5.2850801397660163</v>
      </c>
      <c r="E69" s="21">
        <v>4.3202461538461412</v>
      </c>
      <c r="F69" s="21">
        <v>2.71</v>
      </c>
      <c r="G69" s="21">
        <v>4.7003083952027236</v>
      </c>
      <c r="H69" s="21">
        <v>2.48</v>
      </c>
    </row>
    <row r="70" spans="1:8" x14ac:dyDescent="0.25">
      <c r="A70" s="1">
        <v>39479</v>
      </c>
      <c r="B70" s="21">
        <v>2.17</v>
      </c>
      <c r="C70" s="21">
        <v>193.04</v>
      </c>
      <c r="D70" s="21">
        <v>5.2628974213167758</v>
      </c>
      <c r="E70" s="21">
        <v>3.8105118529269122</v>
      </c>
      <c r="F70" s="21">
        <v>2.0499999999999998</v>
      </c>
      <c r="G70" s="21">
        <v>4.6503807710613909</v>
      </c>
      <c r="H70" s="21">
        <v>1.97</v>
      </c>
    </row>
    <row r="71" spans="1:8" x14ac:dyDescent="0.25">
      <c r="A71" s="1">
        <v>39508</v>
      </c>
      <c r="B71" s="21">
        <v>1.28</v>
      </c>
      <c r="C71" s="21">
        <v>189.48</v>
      </c>
      <c r="D71" s="21">
        <v>5.244283478055551</v>
      </c>
      <c r="E71" s="21">
        <v>3.610707286310344</v>
      </c>
      <c r="F71" s="21">
        <v>1.54</v>
      </c>
      <c r="G71" s="21">
        <v>4.2211675562333406</v>
      </c>
      <c r="H71" s="21">
        <v>1.62</v>
      </c>
    </row>
    <row r="72" spans="1:8" x14ac:dyDescent="0.25">
      <c r="A72" s="1">
        <v>39539</v>
      </c>
      <c r="B72" s="21">
        <v>1.31</v>
      </c>
      <c r="C72" s="21">
        <v>185.9</v>
      </c>
      <c r="D72" s="21">
        <v>5.2252088947273982</v>
      </c>
      <c r="E72" s="21">
        <v>2.8600038902937275</v>
      </c>
      <c r="F72" s="21">
        <v>1.74</v>
      </c>
      <c r="G72" s="21">
        <v>4.4106442390164924</v>
      </c>
      <c r="H72" s="21">
        <v>2.0499999999999998</v>
      </c>
    </row>
    <row r="73" spans="1:8" x14ac:dyDescent="0.25">
      <c r="A73" s="1">
        <v>39569</v>
      </c>
      <c r="B73" s="21">
        <v>1.76</v>
      </c>
      <c r="C73" s="21">
        <v>182.62</v>
      </c>
      <c r="D73" s="21">
        <v>5.207407491188194</v>
      </c>
      <c r="E73" s="21">
        <v>2.0300479592834764</v>
      </c>
      <c r="F73" s="21">
        <v>2.06</v>
      </c>
      <c r="G73" s="21">
        <v>4.6301868268039614</v>
      </c>
      <c r="H73" s="21">
        <v>2.4500000000000002</v>
      </c>
    </row>
    <row r="74" spans="1:8" x14ac:dyDescent="0.25">
      <c r="A74" s="1">
        <v>39600</v>
      </c>
      <c r="B74" s="21">
        <v>1.89</v>
      </c>
      <c r="C74" s="21">
        <v>180.06</v>
      </c>
      <c r="D74" s="21">
        <v>5.1932901286803306</v>
      </c>
      <c r="E74" s="21">
        <v>1.7405223143758919</v>
      </c>
      <c r="F74" s="21">
        <v>2.42</v>
      </c>
      <c r="G74" s="21">
        <v>5.0000038109756062</v>
      </c>
      <c r="H74" s="21">
        <v>2.77</v>
      </c>
    </row>
    <row r="75" spans="1:8" x14ac:dyDescent="0.25">
      <c r="A75" s="1">
        <v>39630</v>
      </c>
      <c r="B75" s="21">
        <v>1.66</v>
      </c>
      <c r="C75" s="21">
        <v>176.83</v>
      </c>
      <c r="D75" s="21">
        <v>5.1751888190668858</v>
      </c>
      <c r="E75" s="21">
        <v>1.850719573586046</v>
      </c>
      <c r="F75" s="21">
        <v>2.2799999999999998</v>
      </c>
      <c r="G75" s="21">
        <v>4.6801867378048589</v>
      </c>
      <c r="H75" s="21">
        <v>2.57</v>
      </c>
    </row>
    <row r="76" spans="1:8" x14ac:dyDescent="0.25">
      <c r="A76" s="1">
        <v>39661</v>
      </c>
      <c r="B76" s="21">
        <v>1.75</v>
      </c>
      <c r="C76" s="21">
        <v>174.14</v>
      </c>
      <c r="D76" s="21">
        <v>5.1598595734004693</v>
      </c>
      <c r="E76" s="21">
        <v>1.9600982704403025</v>
      </c>
      <c r="F76" s="21">
        <v>2.1800000000000002</v>
      </c>
      <c r="G76" s="21">
        <v>4.1502450464248053</v>
      </c>
      <c r="H76" s="21">
        <v>2.42</v>
      </c>
    </row>
    <row r="77" spans="1:8" x14ac:dyDescent="0.25">
      <c r="A77" s="1">
        <v>39692</v>
      </c>
      <c r="B77" s="21">
        <v>1.1499999999999999</v>
      </c>
      <c r="C77" s="21">
        <v>170.74</v>
      </c>
      <c r="D77" s="21">
        <v>5.1401419315821606</v>
      </c>
      <c r="E77" s="21">
        <v>2.4908833055255819</v>
      </c>
      <c r="F77" s="21">
        <v>1.91</v>
      </c>
      <c r="G77" s="21">
        <v>3.880162281544064</v>
      </c>
      <c r="H77" s="21">
        <v>2.08</v>
      </c>
    </row>
    <row r="78" spans="1:8" x14ac:dyDescent="0.25">
      <c r="A78" s="1">
        <v>39722</v>
      </c>
      <c r="B78" s="21">
        <v>0.69</v>
      </c>
      <c r="C78" s="21">
        <v>167.74</v>
      </c>
      <c r="D78" s="21">
        <v>5.1224151615562654</v>
      </c>
      <c r="E78" s="21">
        <v>2.3010072791658676</v>
      </c>
      <c r="F78" s="21">
        <v>1.42</v>
      </c>
      <c r="G78" s="21">
        <v>3.8401623439000998</v>
      </c>
      <c r="H78" s="21">
        <v>1.61</v>
      </c>
    </row>
    <row r="79" spans="1:8" x14ac:dyDescent="0.25">
      <c r="A79" s="1">
        <v>39753</v>
      </c>
      <c r="B79" s="21">
        <v>0.19</v>
      </c>
      <c r="C79" s="21">
        <v>164.96</v>
      </c>
      <c r="D79" s="21">
        <v>5.10570302026865</v>
      </c>
      <c r="E79" s="21">
        <v>2.190475675675696</v>
      </c>
      <c r="F79" s="21">
        <v>1.07</v>
      </c>
      <c r="G79" s="21">
        <v>3.1802473429951794</v>
      </c>
      <c r="H79" s="21">
        <v>1.21</v>
      </c>
    </row>
    <row r="80" spans="1:8" x14ac:dyDescent="0.25">
      <c r="A80" s="1">
        <v>39783</v>
      </c>
      <c r="B80" s="21">
        <v>0.03</v>
      </c>
      <c r="C80" s="21">
        <v>162.12</v>
      </c>
      <c r="D80" s="21">
        <v>5.0883368017601081</v>
      </c>
      <c r="E80" s="21">
        <v>2.132373702422119</v>
      </c>
      <c r="F80" s="21">
        <v>0.49</v>
      </c>
      <c r="G80" s="21">
        <v>2.9801898121247339</v>
      </c>
      <c r="H80" s="21">
        <v>0.82</v>
      </c>
    </row>
    <row r="81" spans="1:8" x14ac:dyDescent="0.25">
      <c r="A81" s="1">
        <v>39814</v>
      </c>
      <c r="B81" s="21">
        <v>0.13</v>
      </c>
      <c r="C81" s="21">
        <v>159.09</v>
      </c>
      <c r="D81" s="21">
        <v>5.0694700798171484</v>
      </c>
      <c r="E81" s="21">
        <v>1.7728960174794306</v>
      </c>
      <c r="F81" s="21">
        <v>0.44</v>
      </c>
      <c r="G81" s="21">
        <v>2.2505150423522524</v>
      </c>
      <c r="H81" s="21">
        <v>0.81</v>
      </c>
    </row>
    <row r="82" spans="1:8" x14ac:dyDescent="0.25">
      <c r="A82" s="1">
        <v>39845</v>
      </c>
      <c r="B82" s="21">
        <v>0.3</v>
      </c>
      <c r="C82" s="21">
        <v>156.91</v>
      </c>
      <c r="D82" s="21">
        <v>5.055672392570977</v>
      </c>
      <c r="E82" s="21">
        <v>1.2930192633995974</v>
      </c>
      <c r="F82" s="21">
        <v>0.62</v>
      </c>
      <c r="G82" s="21">
        <v>1.8900627143557225</v>
      </c>
      <c r="H82" s="21">
        <v>0.98</v>
      </c>
    </row>
    <row r="83" spans="1:8" x14ac:dyDescent="0.25">
      <c r="A83" s="1">
        <v>39873</v>
      </c>
      <c r="B83" s="21">
        <v>0.22</v>
      </c>
      <c r="C83" s="21">
        <v>154.66</v>
      </c>
      <c r="D83" s="21">
        <v>5.0412291591808893</v>
      </c>
      <c r="E83" s="21">
        <v>0.49052884134761499</v>
      </c>
      <c r="F83" s="21">
        <v>0.64</v>
      </c>
      <c r="G83" s="21">
        <v>1.7000630293480201</v>
      </c>
      <c r="H83" s="21">
        <v>0.93</v>
      </c>
    </row>
    <row r="84" spans="1:8" x14ac:dyDescent="0.25">
      <c r="A84" s="1">
        <v>39904</v>
      </c>
      <c r="B84" s="21">
        <v>0.16</v>
      </c>
      <c r="C84" s="21">
        <v>152.91</v>
      </c>
      <c r="D84" s="21">
        <v>5.0298495130200598</v>
      </c>
      <c r="E84" s="21">
        <v>0.47028862478768474</v>
      </c>
      <c r="F84" s="21">
        <v>0.55000000000000004</v>
      </c>
      <c r="G84" s="21">
        <v>2.3609445645763394</v>
      </c>
      <c r="H84" s="21">
        <v>0.93</v>
      </c>
    </row>
    <row r="85" spans="1:8" x14ac:dyDescent="0.25">
      <c r="A85" s="1">
        <v>39934</v>
      </c>
      <c r="B85" s="21">
        <v>0.18</v>
      </c>
      <c r="C85" s="21">
        <v>152.22999999999999</v>
      </c>
      <c r="D85" s="21">
        <v>5.0253925350711626</v>
      </c>
      <c r="E85" s="21">
        <v>0.62025523429705132</v>
      </c>
      <c r="F85" s="21">
        <v>0.5</v>
      </c>
      <c r="G85" s="21">
        <v>2.8414902998236347</v>
      </c>
      <c r="H85" s="21">
        <v>0.93</v>
      </c>
    </row>
    <row r="86" spans="1:8" x14ac:dyDescent="0.25">
      <c r="A86" s="1">
        <v>39965</v>
      </c>
      <c r="B86" s="21">
        <v>0.18</v>
      </c>
      <c r="C86" s="21">
        <v>152.87</v>
      </c>
      <c r="D86" s="21">
        <v>5.0295878870129425</v>
      </c>
      <c r="E86" s="21">
        <v>0.64044003192980092</v>
      </c>
      <c r="F86" s="21">
        <v>0.51</v>
      </c>
      <c r="G86" s="21">
        <v>3.121196055457931</v>
      </c>
      <c r="H86" s="21">
        <v>1.18</v>
      </c>
    </row>
    <row r="87" spans="1:8" x14ac:dyDescent="0.25">
      <c r="A87" s="1">
        <v>39995</v>
      </c>
      <c r="B87" s="21">
        <v>0.18</v>
      </c>
      <c r="C87" s="21">
        <v>154.04</v>
      </c>
      <c r="D87" s="21">
        <v>5.0372123089467085</v>
      </c>
      <c r="E87" s="21">
        <v>0.54036042332263889</v>
      </c>
      <c r="F87" s="21">
        <v>0.48</v>
      </c>
      <c r="G87" s="21">
        <v>2.8608222526398386</v>
      </c>
      <c r="H87" s="21">
        <v>1.02</v>
      </c>
    </row>
    <row r="88" spans="1:8" x14ac:dyDescent="0.25">
      <c r="A88" s="1">
        <v>40026</v>
      </c>
      <c r="B88" s="21">
        <v>0.17</v>
      </c>
      <c r="C88" s="21">
        <v>155.4</v>
      </c>
      <c r="D88" s="21">
        <v>5.0460024379335469</v>
      </c>
      <c r="E88" s="21">
        <v>0.42014374126562171</v>
      </c>
      <c r="F88" s="21">
        <v>0.46</v>
      </c>
      <c r="G88" s="21">
        <v>2.6605637110980629</v>
      </c>
      <c r="H88" s="21">
        <v>1.1200000000000001</v>
      </c>
    </row>
    <row r="89" spans="1:8" x14ac:dyDescent="0.25">
      <c r="A89" s="1">
        <v>40057</v>
      </c>
      <c r="B89" s="21">
        <v>0.12</v>
      </c>
      <c r="C89" s="21">
        <v>156.02000000000001</v>
      </c>
      <c r="D89" s="21">
        <v>5.0499842041601672</v>
      </c>
      <c r="E89" s="21">
        <v>0.44016869634653233</v>
      </c>
      <c r="F89" s="21">
        <v>0.4</v>
      </c>
      <c r="G89" s="21">
        <v>2.2502835835541246</v>
      </c>
      <c r="H89" s="21">
        <v>0.96</v>
      </c>
    </row>
    <row r="90" spans="1:8" x14ac:dyDescent="0.25">
      <c r="A90" s="1">
        <v>40087</v>
      </c>
      <c r="B90" s="21">
        <v>7.0000000000000007E-2</v>
      </c>
      <c r="C90" s="21">
        <v>156.75</v>
      </c>
      <c r="D90" s="21">
        <v>5.0546521795130301</v>
      </c>
      <c r="E90" s="21">
        <v>0.380099820323343</v>
      </c>
      <c r="F90" s="21">
        <v>0.37</v>
      </c>
      <c r="G90" s="21">
        <v>1.8003559455728624</v>
      </c>
      <c r="H90" s="21">
        <v>0.95</v>
      </c>
    </row>
    <row r="91" spans="1:8" x14ac:dyDescent="0.25">
      <c r="A91" s="1">
        <v>40118</v>
      </c>
      <c r="B91" s="21">
        <v>0.05</v>
      </c>
      <c r="C91" s="21">
        <v>157.36000000000001</v>
      </c>
      <c r="D91" s="21">
        <v>5.0585361740808041</v>
      </c>
      <c r="E91" s="21">
        <v>0.37009983028843951</v>
      </c>
      <c r="F91" s="21">
        <v>0.31</v>
      </c>
      <c r="G91" s="21">
        <v>1.350193925002463</v>
      </c>
      <c r="H91" s="21">
        <v>0.8</v>
      </c>
    </row>
    <row r="92" spans="1:8" x14ac:dyDescent="0.25">
      <c r="A92" s="1">
        <v>40148</v>
      </c>
      <c r="B92" s="21">
        <v>0.05</v>
      </c>
      <c r="C92" s="21">
        <v>158.21</v>
      </c>
      <c r="D92" s="21">
        <v>5.0639232644609722</v>
      </c>
      <c r="E92" s="21">
        <v>0.300080902916533</v>
      </c>
      <c r="F92" s="21">
        <v>0.37</v>
      </c>
      <c r="G92" s="21">
        <v>1.1510836899193855</v>
      </c>
      <c r="H92" s="21">
        <v>0.87</v>
      </c>
    </row>
    <row r="93" spans="1:8" x14ac:dyDescent="0.25">
      <c r="A93" s="1">
        <v>40179</v>
      </c>
      <c r="B93" s="21">
        <v>0.06</v>
      </c>
      <c r="C93" s="21">
        <v>159.11000000000001</v>
      </c>
      <c r="D93" s="21">
        <v>5.0695957869197654</v>
      </c>
      <c r="E93" s="21">
        <v>0.25008094333971442</v>
      </c>
      <c r="F93" s="21">
        <v>0.35</v>
      </c>
      <c r="G93" s="21">
        <v>1.1813630027877497</v>
      </c>
      <c r="H93" s="21">
        <v>0.93</v>
      </c>
    </row>
    <row r="94" spans="1:8" x14ac:dyDescent="0.25">
      <c r="A94" s="1">
        <v>40210</v>
      </c>
      <c r="B94" s="21">
        <v>0.11</v>
      </c>
      <c r="C94" s="21">
        <v>159.44999999999999</v>
      </c>
      <c r="D94" s="21">
        <v>5.0717303934560665</v>
      </c>
      <c r="E94" s="21">
        <v>0.25009995002498453</v>
      </c>
      <c r="F94" s="21">
        <v>0.35</v>
      </c>
      <c r="G94" s="21">
        <v>1.3412880143112815</v>
      </c>
      <c r="H94" s="21">
        <v>0.86</v>
      </c>
    </row>
    <row r="95" spans="1:8" x14ac:dyDescent="0.25">
      <c r="A95" s="1">
        <v>40238</v>
      </c>
      <c r="B95" s="21">
        <v>0.15</v>
      </c>
      <c r="C95" s="21">
        <v>159.85</v>
      </c>
      <c r="D95" s="21">
        <v>5.0742358755058508</v>
      </c>
      <c r="E95" s="21">
        <v>0.29014392803603517</v>
      </c>
      <c r="F95" s="21">
        <v>0.4</v>
      </c>
      <c r="G95" s="21">
        <v>1.2208356518283114</v>
      </c>
      <c r="H95" s="21">
        <v>0.96</v>
      </c>
    </row>
    <row r="96" spans="1:8" x14ac:dyDescent="0.25">
      <c r="A96" s="1">
        <v>40269</v>
      </c>
      <c r="B96" s="21">
        <v>0.16</v>
      </c>
      <c r="C96" s="21">
        <v>160.22999999999999</v>
      </c>
      <c r="D96" s="21">
        <v>5.0766102830197886</v>
      </c>
      <c r="E96" s="21">
        <v>0.24008095142915575</v>
      </c>
      <c r="F96" s="21">
        <v>0.45</v>
      </c>
      <c r="G96" s="21">
        <v>1.311436101442065</v>
      </c>
      <c r="H96" s="21">
        <v>1.06</v>
      </c>
    </row>
    <row r="97" spans="1:8" x14ac:dyDescent="0.25">
      <c r="A97" s="1">
        <v>40299</v>
      </c>
      <c r="B97" s="21">
        <v>0.16</v>
      </c>
      <c r="C97" s="21">
        <v>160.58000000000001</v>
      </c>
      <c r="D97" s="21">
        <v>5.0787922607565381</v>
      </c>
      <c r="E97" s="21">
        <v>0.25004894615927586</v>
      </c>
      <c r="F97" s="21">
        <v>0.37</v>
      </c>
      <c r="G97" s="21">
        <v>1.3618398009950461</v>
      </c>
      <c r="H97" s="21">
        <v>0.83</v>
      </c>
    </row>
    <row r="98" spans="1:8" x14ac:dyDescent="0.25">
      <c r="A98" s="1">
        <v>40330</v>
      </c>
      <c r="B98" s="21">
        <v>0.12</v>
      </c>
      <c r="C98" s="21">
        <v>160.46</v>
      </c>
      <c r="D98" s="21">
        <v>5.0780446903255099</v>
      </c>
      <c r="E98" s="21">
        <v>0.31006390414369811</v>
      </c>
      <c r="F98" s="21">
        <v>0.32</v>
      </c>
      <c r="G98" s="21">
        <v>1.8544662222664376</v>
      </c>
      <c r="H98" s="21">
        <v>0.72</v>
      </c>
    </row>
    <row r="99" spans="1:8" x14ac:dyDescent="0.25">
      <c r="A99" s="1">
        <v>40360</v>
      </c>
      <c r="B99" s="21">
        <v>0.16</v>
      </c>
      <c r="C99" s="21">
        <v>159.97999999999999</v>
      </c>
      <c r="D99" s="21">
        <v>5.0750488074206759</v>
      </c>
      <c r="E99" s="21">
        <v>0.32006389776360056</v>
      </c>
      <c r="F99" s="21">
        <v>0.28999999999999998</v>
      </c>
      <c r="G99" s="21">
        <v>1.5629020700637097</v>
      </c>
      <c r="H99" s="21">
        <v>0.62</v>
      </c>
    </row>
    <row r="100" spans="1:8" x14ac:dyDescent="0.25">
      <c r="A100" s="1">
        <v>40391</v>
      </c>
      <c r="B100" s="21">
        <v>0.16</v>
      </c>
      <c r="C100" s="21">
        <v>159.01</v>
      </c>
      <c r="D100" s="21">
        <v>5.0689670933243054</v>
      </c>
      <c r="E100" s="21">
        <v>0.28003594249195185</v>
      </c>
      <c r="F100" s="21">
        <v>0.26</v>
      </c>
      <c r="G100" s="21">
        <v>1.7843360541509146</v>
      </c>
      <c r="H100" s="21">
        <v>0.52</v>
      </c>
    </row>
    <row r="101" spans="1:8" x14ac:dyDescent="0.25">
      <c r="A101" s="1">
        <v>40422</v>
      </c>
      <c r="B101" s="21">
        <v>0.15</v>
      </c>
      <c r="C101" s="21">
        <v>157.96</v>
      </c>
      <c r="D101" s="21">
        <v>5.0623418364184491</v>
      </c>
      <c r="E101" s="21">
        <v>0.26004894127040767</v>
      </c>
      <c r="F101" s="21">
        <v>0.26</v>
      </c>
      <c r="G101" s="21">
        <v>1.5231235059760984</v>
      </c>
      <c r="H101" s="21">
        <v>0.48</v>
      </c>
    </row>
    <row r="102" spans="1:8" x14ac:dyDescent="0.25">
      <c r="A102" s="1">
        <v>40452</v>
      </c>
      <c r="B102" s="21">
        <v>0.13</v>
      </c>
      <c r="C102" s="21">
        <v>156.88999999999999</v>
      </c>
      <c r="D102" s="21">
        <v>5.0555449228448639</v>
      </c>
      <c r="E102" s="21">
        <v>0.24001597444092138</v>
      </c>
      <c r="F102" s="21">
        <v>0.23</v>
      </c>
      <c r="G102" s="21">
        <v>1.5333515990833879</v>
      </c>
      <c r="H102" s="21">
        <v>0.38</v>
      </c>
    </row>
    <row r="103" spans="1:8" x14ac:dyDescent="0.25">
      <c r="A103" s="1">
        <v>40483</v>
      </c>
      <c r="B103" s="21">
        <v>0.14000000000000001</v>
      </c>
      <c r="C103" s="21">
        <v>156.56</v>
      </c>
      <c r="D103" s="21">
        <v>5.0534393230878205</v>
      </c>
      <c r="E103" s="21">
        <v>0.22000898562297699</v>
      </c>
      <c r="F103" s="21">
        <v>0.25</v>
      </c>
      <c r="G103" s="21">
        <v>1.2923935799022956</v>
      </c>
      <c r="H103" s="21">
        <v>0.45</v>
      </c>
    </row>
    <row r="104" spans="1:8" x14ac:dyDescent="0.25">
      <c r="A104" s="1">
        <v>40513</v>
      </c>
      <c r="B104" s="21">
        <v>0.14000000000000001</v>
      </c>
      <c r="C104" s="21">
        <v>156.13999999999999</v>
      </c>
      <c r="D104" s="21">
        <v>5.050753040692145</v>
      </c>
      <c r="E104" s="21">
        <v>0.23001597603589108</v>
      </c>
      <c r="F104" s="21">
        <v>0.28999999999999998</v>
      </c>
      <c r="G104" s="21">
        <v>1.3724907840988232</v>
      </c>
      <c r="H104" s="21">
        <v>0.62</v>
      </c>
    </row>
    <row r="105" spans="1:8" x14ac:dyDescent="0.25">
      <c r="A105" s="1">
        <v>40544</v>
      </c>
      <c r="B105" s="21">
        <v>0.15</v>
      </c>
      <c r="C105" s="21">
        <v>155.66</v>
      </c>
      <c r="D105" s="21">
        <v>5.0476741415312425</v>
      </c>
      <c r="E105" s="21">
        <v>0.23002496754218615</v>
      </c>
      <c r="F105" s="21">
        <v>0.27</v>
      </c>
      <c r="G105" s="21">
        <v>1.5133522670652821</v>
      </c>
      <c r="H105" s="21">
        <v>0.61</v>
      </c>
    </row>
    <row r="106" spans="1:8" x14ac:dyDescent="0.25">
      <c r="A106" s="1">
        <v>40575</v>
      </c>
      <c r="B106" s="21">
        <v>0.13</v>
      </c>
      <c r="C106" s="21">
        <v>155.1</v>
      </c>
      <c r="D106" s="21">
        <v>5.0440700701824932</v>
      </c>
      <c r="E106" s="21">
        <v>0.22001597763132708</v>
      </c>
      <c r="F106" s="21">
        <v>0.28999999999999998</v>
      </c>
      <c r="G106" s="21">
        <v>1.372591928251099</v>
      </c>
      <c r="H106" s="21">
        <v>0.77</v>
      </c>
    </row>
    <row r="107" spans="1:8" x14ac:dyDescent="0.25">
      <c r="A107" s="1">
        <v>40603</v>
      </c>
      <c r="B107" s="21">
        <v>0.1</v>
      </c>
      <c r="C107" s="21">
        <v>154.63999999999999</v>
      </c>
      <c r="D107" s="21">
        <v>5.0410998349000753</v>
      </c>
      <c r="E107" s="21">
        <v>0.24002496504884618</v>
      </c>
      <c r="F107" s="21">
        <v>0.26</v>
      </c>
      <c r="G107" s="21">
        <v>1.5231235059760984</v>
      </c>
      <c r="H107" s="21">
        <v>0.7</v>
      </c>
    </row>
    <row r="108" spans="1:8" x14ac:dyDescent="0.25">
      <c r="A108" s="1">
        <v>40634</v>
      </c>
      <c r="B108" s="21">
        <v>0.06</v>
      </c>
      <c r="C108" s="21">
        <v>154.71</v>
      </c>
      <c r="D108" s="21">
        <v>5.0415523967309772</v>
      </c>
      <c r="E108" s="21">
        <v>0.21000898652019373</v>
      </c>
      <c r="F108" s="21">
        <v>0.25</v>
      </c>
      <c r="G108" s="21">
        <v>1.673704330512682</v>
      </c>
      <c r="H108" s="21">
        <v>0.73</v>
      </c>
    </row>
    <row r="109" spans="1:8" x14ac:dyDescent="0.25">
      <c r="A109" s="1">
        <v>40664</v>
      </c>
      <c r="B109" s="21">
        <v>0.04</v>
      </c>
      <c r="C109" s="21">
        <v>154.46</v>
      </c>
      <c r="D109" s="21">
        <v>5.0399351631411182</v>
      </c>
      <c r="E109" s="21">
        <v>0.21001597922702953</v>
      </c>
      <c r="F109" s="21">
        <v>0.19</v>
      </c>
      <c r="G109" s="21">
        <v>1.2921081996612571</v>
      </c>
      <c r="H109" s="21">
        <v>0.56000000000000005</v>
      </c>
    </row>
    <row r="110" spans="1:8" x14ac:dyDescent="0.25">
      <c r="A110" s="1">
        <v>40695</v>
      </c>
      <c r="B110" s="21">
        <v>0.04</v>
      </c>
      <c r="C110" s="21">
        <v>154.19</v>
      </c>
      <c r="D110" s="21">
        <v>5.0381856081832614</v>
      </c>
      <c r="E110" s="21">
        <v>0.22003596403603609</v>
      </c>
      <c r="F110" s="21">
        <v>0.18</v>
      </c>
      <c r="G110" s="21">
        <v>1.1215948963317457</v>
      </c>
      <c r="H110" s="21">
        <v>0.41</v>
      </c>
    </row>
    <row r="111" spans="1:8" x14ac:dyDescent="0.25">
      <c r="A111" s="1">
        <v>40725</v>
      </c>
      <c r="B111" s="21">
        <v>0.04</v>
      </c>
      <c r="C111" s="21">
        <v>153.97999999999999</v>
      </c>
      <c r="D111" s="21">
        <v>5.0368227238499035</v>
      </c>
      <c r="E111" s="21">
        <v>0.18003597841298458</v>
      </c>
      <c r="F111" s="21">
        <v>0.19</v>
      </c>
      <c r="G111" s="21">
        <v>0.95108585103200749</v>
      </c>
      <c r="H111" s="21">
        <v>0.41</v>
      </c>
    </row>
    <row r="112" spans="1:8" x14ac:dyDescent="0.25">
      <c r="A112" s="1">
        <v>40756</v>
      </c>
      <c r="B112" s="21">
        <v>0.02</v>
      </c>
      <c r="C112" s="21">
        <v>153.49</v>
      </c>
      <c r="D112" s="21">
        <v>5.0336354183253169</v>
      </c>
      <c r="E112" s="21">
        <v>0.14002499000400626</v>
      </c>
      <c r="F112" s="21">
        <v>0.11</v>
      </c>
      <c r="G112" s="21">
        <v>0.7806742469579353</v>
      </c>
      <c r="H112" s="21">
        <v>0.23</v>
      </c>
    </row>
    <row r="113" spans="1:8" x14ac:dyDescent="0.25">
      <c r="A113" s="1">
        <v>40787</v>
      </c>
      <c r="B113" s="21">
        <v>0.01</v>
      </c>
      <c r="C113" s="21">
        <v>152.56</v>
      </c>
      <c r="D113" s="21">
        <v>5.0275579612921639</v>
      </c>
      <c r="E113" s="21">
        <v>0.16003598560576648</v>
      </c>
      <c r="F113" s="21">
        <v>0.1</v>
      </c>
      <c r="G113" s="21">
        <v>0.70048274486336215</v>
      </c>
      <c r="H113" s="21">
        <v>0.21</v>
      </c>
    </row>
    <row r="114" spans="1:8" x14ac:dyDescent="0.25">
      <c r="A114" s="1">
        <v>40817</v>
      </c>
      <c r="B114" s="21">
        <v>0.02</v>
      </c>
      <c r="C114" s="21">
        <v>151.58000000000001</v>
      </c>
      <c r="D114" s="21">
        <v>5.021113538383883</v>
      </c>
      <c r="E114" s="21">
        <v>0.12001599360251802</v>
      </c>
      <c r="F114" s="21">
        <v>0.11</v>
      </c>
      <c r="G114" s="21">
        <v>0.53022448368751363</v>
      </c>
      <c r="H114" s="21">
        <v>0.28000000000000003</v>
      </c>
    </row>
    <row r="115" spans="1:8" x14ac:dyDescent="0.25">
      <c r="A115" s="1">
        <v>40848</v>
      </c>
      <c r="B115" s="21">
        <v>0.01</v>
      </c>
      <c r="C115" s="21">
        <v>150.52000000000001</v>
      </c>
      <c r="D115" s="21">
        <v>5.0140959657252369</v>
      </c>
      <c r="E115" s="21">
        <v>0.10001599680065087</v>
      </c>
      <c r="F115" s="21">
        <v>0.11</v>
      </c>
      <c r="G115" s="21">
        <v>0.65039900249375115</v>
      </c>
      <c r="H115" s="21">
        <v>0.25</v>
      </c>
    </row>
    <row r="116" spans="1:8" x14ac:dyDescent="0.25">
      <c r="A116" s="1">
        <v>40878</v>
      </c>
      <c r="B116" s="21">
        <v>0.01</v>
      </c>
      <c r="C116" s="21">
        <v>149.72999999999999</v>
      </c>
      <c r="D116" s="21">
        <v>5.0088336721496276</v>
      </c>
      <c r="E116" s="21">
        <v>7.0008999100079627E-2</v>
      </c>
      <c r="F116" s="21">
        <v>0.12</v>
      </c>
      <c r="G116" s="21">
        <v>0.95108585103200749</v>
      </c>
      <c r="H116" s="21">
        <v>0.26</v>
      </c>
    </row>
    <row r="117" spans="1:8" x14ac:dyDescent="0.25">
      <c r="A117" s="1">
        <v>40909</v>
      </c>
      <c r="B117" s="21">
        <v>0.03</v>
      </c>
      <c r="C117" s="21">
        <v>149.31</v>
      </c>
      <c r="D117" s="21">
        <v>5.0060246815385723</v>
      </c>
      <c r="E117" s="21">
        <v>8.0008998200331582E-2</v>
      </c>
      <c r="F117" s="21">
        <v>0.12</v>
      </c>
      <c r="G117" s="21">
        <v>0.95115288720455382</v>
      </c>
      <c r="H117" s="21">
        <v>0.24</v>
      </c>
    </row>
    <row r="118" spans="1:8" x14ac:dyDescent="0.25">
      <c r="A118" s="1">
        <v>40940</v>
      </c>
      <c r="B118" s="21">
        <v>0.09</v>
      </c>
      <c r="C118" s="21">
        <v>149.36000000000001</v>
      </c>
      <c r="D118" s="21">
        <v>5.0063594992334677</v>
      </c>
      <c r="E118" s="21">
        <v>9.0015998400172492E-2</v>
      </c>
      <c r="F118" s="21">
        <v>0.16</v>
      </c>
      <c r="G118" s="21">
        <v>1.2522973377206315</v>
      </c>
      <c r="H118" s="21">
        <v>0.28000000000000003</v>
      </c>
    </row>
    <row r="119" spans="1:8" x14ac:dyDescent="0.25">
      <c r="A119" s="1">
        <v>40969</v>
      </c>
      <c r="B119" s="21">
        <v>0.08</v>
      </c>
      <c r="C119" s="21">
        <v>150.22</v>
      </c>
      <c r="D119" s="21">
        <v>5.0121008862578655</v>
      </c>
      <c r="E119" s="21">
        <v>9.0015998400172492E-2</v>
      </c>
      <c r="F119" s="21">
        <v>0.19</v>
      </c>
      <c r="G119" s="21">
        <v>1.1419309794534094</v>
      </c>
      <c r="H119" s="21">
        <v>0.34</v>
      </c>
    </row>
    <row r="120" spans="1:8" x14ac:dyDescent="0.25">
      <c r="A120" s="1">
        <v>41000</v>
      </c>
      <c r="B120" s="21">
        <v>0.08</v>
      </c>
      <c r="C120" s="21">
        <v>151.38999999999999</v>
      </c>
      <c r="D120" s="21">
        <v>5.0198592886237874</v>
      </c>
      <c r="E120" s="21">
        <v>0.11001599520144012</v>
      </c>
      <c r="F120" s="21">
        <v>0.18</v>
      </c>
      <c r="G120" s="21">
        <v>1.2122982543641303</v>
      </c>
      <c r="H120" s="21">
        <v>0.28999999999999998</v>
      </c>
    </row>
    <row r="121" spans="1:8" x14ac:dyDescent="0.25">
      <c r="A121" s="1">
        <v>41030</v>
      </c>
      <c r="B121" s="21">
        <v>0.09</v>
      </c>
      <c r="C121" s="21">
        <v>152.88</v>
      </c>
      <c r="D121" s="21">
        <v>5.0296532999320176</v>
      </c>
      <c r="E121" s="21">
        <v>0.15000899190737993</v>
      </c>
      <c r="F121" s="21">
        <v>0.19</v>
      </c>
      <c r="G121" s="21">
        <v>0.93136640383271185</v>
      </c>
      <c r="H121" s="21">
        <v>0.28999999999999998</v>
      </c>
    </row>
    <row r="122" spans="1:8" x14ac:dyDescent="0.25">
      <c r="A122" s="1">
        <v>41061</v>
      </c>
      <c r="B122" s="21">
        <v>0.09</v>
      </c>
      <c r="C122" s="21">
        <v>154.21</v>
      </c>
      <c r="D122" s="21">
        <v>5.0383153098695654</v>
      </c>
      <c r="E122" s="21">
        <v>0.20003597122302264</v>
      </c>
      <c r="F122" s="21">
        <v>0.19</v>
      </c>
      <c r="G122" s="21">
        <v>0.64052804951086895</v>
      </c>
      <c r="H122" s="21">
        <v>0.28999999999999998</v>
      </c>
    </row>
    <row r="123" spans="1:8" x14ac:dyDescent="0.25">
      <c r="A123" s="1">
        <v>41091</v>
      </c>
      <c r="B123" s="21">
        <v>0.1</v>
      </c>
      <c r="C123" s="21">
        <v>154.85</v>
      </c>
      <c r="D123" s="21">
        <v>5.0424569064192122</v>
      </c>
      <c r="E123" s="21">
        <v>0.20003597122302264</v>
      </c>
      <c r="F123" s="21">
        <v>0.19</v>
      </c>
      <c r="G123" s="21">
        <v>0.6304830821439289</v>
      </c>
      <c r="H123" s="21">
        <v>0.25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F123"/>
  <sheetViews>
    <sheetView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9.7109375" style="1" bestFit="1" customWidth="1"/>
    <col min="2" max="3" width="25.5703125" style="21" customWidth="1"/>
    <col min="4" max="4" width="33.140625" style="21" customWidth="1"/>
    <col min="5" max="5" width="21.140625" customWidth="1"/>
    <col min="6" max="6" width="19.140625" style="19" customWidth="1"/>
    <col min="7" max="7" width="15.42578125" customWidth="1"/>
  </cols>
  <sheetData>
    <row r="1" spans="1:6" x14ac:dyDescent="0.25">
      <c r="B1" s="77" t="s">
        <v>175</v>
      </c>
      <c r="C1" s="77"/>
      <c r="D1" s="78" t="s">
        <v>96</v>
      </c>
      <c r="E1" s="78"/>
    </row>
    <row r="2" spans="1:6" x14ac:dyDescent="0.25">
      <c r="A2" s="1" t="s">
        <v>7</v>
      </c>
      <c r="B2" s="29" t="s">
        <v>152</v>
      </c>
      <c r="C2" s="29" t="s">
        <v>174</v>
      </c>
      <c r="D2" s="29" t="s">
        <v>163</v>
      </c>
      <c r="E2" s="29" t="s">
        <v>127</v>
      </c>
      <c r="F2" s="19" t="s">
        <v>191</v>
      </c>
    </row>
    <row r="3" spans="1:6" x14ac:dyDescent="0.25">
      <c r="A3" s="1">
        <v>37438</v>
      </c>
      <c r="B3" s="21">
        <v>1.71</v>
      </c>
      <c r="C3" s="21">
        <f>B3/$B$3</f>
        <v>1</v>
      </c>
      <c r="D3" s="21">
        <v>134.1</v>
      </c>
      <c r="E3" s="21">
        <v>1</v>
      </c>
      <c r="F3" s="19">
        <f>LN(D3)</f>
        <v>4.8985857902876324</v>
      </c>
    </row>
    <row r="4" spans="1:6" x14ac:dyDescent="0.25">
      <c r="A4" s="1">
        <v>37469</v>
      </c>
      <c r="B4" s="21">
        <v>1.65</v>
      </c>
      <c r="C4" s="21">
        <f t="shared" ref="C4:C67" si="0">B4/$B$3</f>
        <v>0.96491228070175439</v>
      </c>
      <c r="D4" s="21">
        <v>135.96</v>
      </c>
      <c r="E4" s="21">
        <v>1.0138702460850113</v>
      </c>
      <c r="F4" s="19">
        <f t="shared" ref="F4:F67" si="1">LN(D4)</f>
        <v>4.9123607248279155</v>
      </c>
    </row>
    <row r="5" spans="1:6" x14ac:dyDescent="0.25">
      <c r="A5" s="1">
        <v>37500</v>
      </c>
      <c r="B5" s="21">
        <v>1.66</v>
      </c>
      <c r="C5" s="21">
        <f t="shared" si="0"/>
        <v>0.9707602339181286</v>
      </c>
      <c r="D5" s="21">
        <v>137.61000000000001</v>
      </c>
      <c r="E5" s="21">
        <v>1.0261744966442954</v>
      </c>
      <c r="F5" s="19">
        <f t="shared" si="1"/>
        <v>4.9244235972771904</v>
      </c>
    </row>
    <row r="6" spans="1:6" x14ac:dyDescent="0.25">
      <c r="A6" s="1">
        <v>37530</v>
      </c>
      <c r="B6" s="21">
        <v>1.61</v>
      </c>
      <c r="C6" s="21">
        <f t="shared" si="0"/>
        <v>0.94152046783625742</v>
      </c>
      <c r="D6" s="21">
        <v>139.37</v>
      </c>
      <c r="E6" s="21">
        <v>1.0392990305741985</v>
      </c>
      <c r="F6" s="19">
        <f t="shared" si="1"/>
        <v>4.9371322671314184</v>
      </c>
    </row>
    <row r="7" spans="1:6" x14ac:dyDescent="0.25">
      <c r="A7" s="1">
        <v>37561</v>
      </c>
      <c r="B7" s="21">
        <v>1.25</v>
      </c>
      <c r="C7" s="21">
        <f t="shared" si="0"/>
        <v>0.73099415204678364</v>
      </c>
      <c r="D7" s="21">
        <v>141.01</v>
      </c>
      <c r="E7" s="21">
        <v>1.0515287099179715</v>
      </c>
      <c r="F7" s="19">
        <f t="shared" si="1"/>
        <v>4.9488308098491389</v>
      </c>
    </row>
    <row r="8" spans="1:6" x14ac:dyDescent="0.25">
      <c r="A8" s="1">
        <v>37591</v>
      </c>
      <c r="B8" s="21">
        <v>1.21</v>
      </c>
      <c r="C8" s="21">
        <f t="shared" si="0"/>
        <v>0.70760233918128657</v>
      </c>
      <c r="D8" s="21">
        <v>142.56</v>
      </c>
      <c r="E8" s="21">
        <v>1.0630872483221476</v>
      </c>
      <c r="F8" s="19">
        <f t="shared" si="1"/>
        <v>4.9597629637224996</v>
      </c>
    </row>
    <row r="9" spans="1:6" x14ac:dyDescent="0.25">
      <c r="A9" s="1">
        <v>37622</v>
      </c>
      <c r="B9" s="21">
        <v>1.19</v>
      </c>
      <c r="C9" s="21">
        <f t="shared" si="0"/>
        <v>0.69590643274853803</v>
      </c>
      <c r="D9" s="21">
        <v>143.86000000000001</v>
      </c>
      <c r="E9" s="21">
        <v>1.0727815063385535</v>
      </c>
      <c r="F9" s="19">
        <f t="shared" si="1"/>
        <v>4.9688406044392099</v>
      </c>
    </row>
    <row r="10" spans="1:6" x14ac:dyDescent="0.25">
      <c r="A10" s="1">
        <v>37653</v>
      </c>
      <c r="B10" s="21">
        <v>1.19</v>
      </c>
      <c r="C10" s="21">
        <f t="shared" si="0"/>
        <v>0.69590643274853803</v>
      </c>
      <c r="D10" s="21">
        <v>145.04</v>
      </c>
      <c r="E10" s="21">
        <v>1.0815809097688291</v>
      </c>
      <c r="F10" s="19">
        <f t="shared" si="1"/>
        <v>4.9770095664465952</v>
      </c>
    </row>
    <row r="11" spans="1:6" x14ac:dyDescent="0.25">
      <c r="A11" s="1">
        <v>37681</v>
      </c>
      <c r="B11" s="21">
        <v>1.1499999999999999</v>
      </c>
      <c r="C11" s="21">
        <f t="shared" si="0"/>
        <v>0.67251461988304084</v>
      </c>
      <c r="D11" s="21">
        <v>146.13999999999999</v>
      </c>
      <c r="E11" s="21">
        <v>1.0897837434750186</v>
      </c>
      <c r="F11" s="19">
        <f t="shared" si="1"/>
        <v>4.9845650663630714</v>
      </c>
    </row>
    <row r="12" spans="1:6" x14ac:dyDescent="0.25">
      <c r="A12" s="1">
        <v>37712</v>
      </c>
      <c r="B12" s="21">
        <v>1.1499999999999999</v>
      </c>
      <c r="C12" s="21">
        <f t="shared" si="0"/>
        <v>0.67251461988304084</v>
      </c>
      <c r="D12" s="21">
        <v>147.13999999999999</v>
      </c>
      <c r="E12" s="21">
        <v>1.0972408650260999</v>
      </c>
      <c r="F12" s="19">
        <f t="shared" si="1"/>
        <v>4.9913845145041185</v>
      </c>
    </row>
    <row r="13" spans="1:6" x14ac:dyDescent="0.25">
      <c r="A13" s="1">
        <v>37742</v>
      </c>
      <c r="B13" s="21">
        <v>1.0900000000000001</v>
      </c>
      <c r="C13" s="21">
        <f t="shared" si="0"/>
        <v>0.63742690058479534</v>
      </c>
      <c r="D13" s="21">
        <v>148.19</v>
      </c>
      <c r="E13" s="21">
        <v>1.1050708426547353</v>
      </c>
      <c r="F13" s="19">
        <f t="shared" si="1"/>
        <v>4.9984952342020872</v>
      </c>
    </row>
    <row r="14" spans="1:6" x14ac:dyDescent="0.25">
      <c r="A14" s="1">
        <v>37773</v>
      </c>
      <c r="B14" s="21">
        <v>0.94</v>
      </c>
      <c r="C14" s="21">
        <f t="shared" si="0"/>
        <v>0.54970760233918126</v>
      </c>
      <c r="D14" s="21">
        <v>149.13</v>
      </c>
      <c r="E14" s="21">
        <v>1.1120805369127518</v>
      </c>
      <c r="F14" s="19">
        <f t="shared" si="1"/>
        <v>5.0048184087746908</v>
      </c>
    </row>
    <row r="15" spans="1:6" x14ac:dyDescent="0.25">
      <c r="A15" s="1">
        <v>37803</v>
      </c>
      <c r="B15" s="21">
        <v>0.92</v>
      </c>
      <c r="C15" s="21">
        <f t="shared" si="0"/>
        <v>0.53801169590643283</v>
      </c>
      <c r="D15" s="21">
        <v>150.65</v>
      </c>
      <c r="E15" s="21">
        <v>1.1234153616703952</v>
      </c>
      <c r="F15" s="19">
        <f t="shared" si="1"/>
        <v>5.0149592655763104</v>
      </c>
    </row>
    <row r="16" spans="1:6" x14ac:dyDescent="0.25">
      <c r="A16" s="1">
        <v>37834</v>
      </c>
      <c r="B16" s="21">
        <v>0.97</v>
      </c>
      <c r="C16" s="21">
        <f t="shared" si="0"/>
        <v>0.56725146198830412</v>
      </c>
      <c r="D16" s="21">
        <v>152.44</v>
      </c>
      <c r="E16" s="21">
        <v>1.1367636092468307</v>
      </c>
      <c r="F16" s="19">
        <f t="shared" si="1"/>
        <v>5.0267710760056596</v>
      </c>
    </row>
    <row r="17" spans="1:6" x14ac:dyDescent="0.25">
      <c r="A17" s="1">
        <v>37865</v>
      </c>
      <c r="B17" s="21">
        <v>0.96</v>
      </c>
      <c r="C17" s="21">
        <f t="shared" si="0"/>
        <v>0.56140350877192979</v>
      </c>
      <c r="D17" s="21">
        <v>154.66</v>
      </c>
      <c r="E17" s="21">
        <v>1.1533184190902313</v>
      </c>
      <c r="F17" s="19">
        <f t="shared" si="1"/>
        <v>5.0412291591808893</v>
      </c>
    </row>
    <row r="18" spans="1:6" x14ac:dyDescent="0.25">
      <c r="A18" s="1">
        <v>37895</v>
      </c>
      <c r="B18" s="21">
        <v>0.94</v>
      </c>
      <c r="C18" s="21">
        <f t="shared" si="0"/>
        <v>0.54970760233918126</v>
      </c>
      <c r="D18" s="21">
        <v>156.81</v>
      </c>
      <c r="E18" s="21">
        <v>1.169351230425056</v>
      </c>
      <c r="F18" s="19">
        <f t="shared" si="1"/>
        <v>5.05503488139294</v>
      </c>
    </row>
    <row r="19" spans="1:6" x14ac:dyDescent="0.25">
      <c r="A19" s="1">
        <v>37926</v>
      </c>
      <c r="B19" s="21">
        <v>0.95</v>
      </c>
      <c r="C19" s="21">
        <f t="shared" si="0"/>
        <v>0.55555555555555558</v>
      </c>
      <c r="D19" s="21">
        <v>159.16999999999999</v>
      </c>
      <c r="E19" s="21">
        <v>1.1869500372856077</v>
      </c>
      <c r="F19" s="19">
        <f t="shared" si="1"/>
        <v>5.0699728134417628</v>
      </c>
    </row>
    <row r="20" spans="1:6" x14ac:dyDescent="0.25">
      <c r="A20" s="1">
        <v>37956</v>
      </c>
      <c r="B20" s="21">
        <v>0.91</v>
      </c>
      <c r="C20" s="21">
        <f t="shared" si="0"/>
        <v>0.53216374269005851</v>
      </c>
      <c r="D20" s="21">
        <v>161.63999999999999</v>
      </c>
      <c r="E20" s="21">
        <v>1.2053691275167784</v>
      </c>
      <c r="F20" s="19">
        <f t="shared" si="1"/>
        <v>5.0853716402102727</v>
      </c>
    </row>
    <row r="21" spans="1:6" x14ac:dyDescent="0.25">
      <c r="A21" s="1">
        <v>37987</v>
      </c>
      <c r="B21" s="21">
        <v>0.9</v>
      </c>
      <c r="C21" s="21">
        <f t="shared" si="0"/>
        <v>0.52631578947368418</v>
      </c>
      <c r="D21" s="21">
        <v>164.01</v>
      </c>
      <c r="E21" s="21">
        <v>1.2230425055928411</v>
      </c>
      <c r="F21" s="19">
        <f t="shared" si="1"/>
        <v>5.0999274015750178</v>
      </c>
    </row>
    <row r="22" spans="1:6" x14ac:dyDescent="0.25">
      <c r="A22" s="1">
        <v>38018</v>
      </c>
      <c r="B22" s="21">
        <v>0.94</v>
      </c>
      <c r="C22" s="21">
        <f t="shared" si="0"/>
        <v>0.54970760233918126</v>
      </c>
      <c r="D22" s="21">
        <v>166.42</v>
      </c>
      <c r="E22" s="21">
        <v>1.241014168530947</v>
      </c>
      <c r="F22" s="19">
        <f t="shared" si="1"/>
        <v>5.1145147134722837</v>
      </c>
    </row>
    <row r="23" spans="1:6" x14ac:dyDescent="0.25">
      <c r="A23" s="1">
        <v>38047</v>
      </c>
      <c r="B23" s="21">
        <v>0.95</v>
      </c>
      <c r="C23" s="21">
        <f t="shared" si="0"/>
        <v>0.55555555555555558</v>
      </c>
      <c r="D23" s="21">
        <v>169.49</v>
      </c>
      <c r="E23" s="21">
        <v>1.2639075316927668</v>
      </c>
      <c r="F23" s="19">
        <f t="shared" si="1"/>
        <v>5.1327939280299635</v>
      </c>
    </row>
    <row r="24" spans="1:6" x14ac:dyDescent="0.25">
      <c r="A24" s="1">
        <v>38078</v>
      </c>
      <c r="B24" s="21">
        <v>0.96</v>
      </c>
      <c r="C24" s="21">
        <f t="shared" si="0"/>
        <v>0.56140350877192979</v>
      </c>
      <c r="D24" s="21">
        <v>172.48</v>
      </c>
      <c r="E24" s="21">
        <v>1.2862043251304995</v>
      </c>
      <c r="F24" s="19">
        <f t="shared" si="1"/>
        <v>5.1502812877206319</v>
      </c>
    </row>
    <row r="25" spans="1:6" x14ac:dyDescent="0.25">
      <c r="A25" s="1">
        <v>38108</v>
      </c>
      <c r="B25" s="21">
        <v>1.04</v>
      </c>
      <c r="C25" s="21">
        <f t="shared" si="0"/>
        <v>0.60818713450292405</v>
      </c>
      <c r="D25" s="21">
        <v>175.54</v>
      </c>
      <c r="E25" s="21">
        <v>1.3090231170768083</v>
      </c>
      <c r="F25" s="19">
        <f t="shared" si="1"/>
        <v>5.1678669371639714</v>
      </c>
    </row>
    <row r="26" spans="1:6" x14ac:dyDescent="0.25">
      <c r="A26" s="1">
        <v>38139</v>
      </c>
      <c r="B26" s="21">
        <v>1.29</v>
      </c>
      <c r="C26" s="21">
        <f t="shared" si="0"/>
        <v>0.75438596491228072</v>
      </c>
      <c r="D26" s="21">
        <v>178.84</v>
      </c>
      <c r="E26" s="21">
        <v>1.3336316181953767</v>
      </c>
      <c r="F26" s="19">
        <f t="shared" si="1"/>
        <v>5.1864915513657799</v>
      </c>
    </row>
    <row r="27" spans="1:6" x14ac:dyDescent="0.25">
      <c r="A27" s="1">
        <v>38169</v>
      </c>
      <c r="B27" s="21">
        <v>1.36</v>
      </c>
      <c r="C27" s="21">
        <f t="shared" si="0"/>
        <v>0.79532163742690065</v>
      </c>
      <c r="D27" s="21">
        <v>181.53</v>
      </c>
      <c r="E27" s="21">
        <v>1.3536912751677852</v>
      </c>
      <c r="F27" s="19">
        <f t="shared" si="1"/>
        <v>5.2014209293023397</v>
      </c>
    </row>
    <row r="28" spans="1:6" x14ac:dyDescent="0.25">
      <c r="A28" s="1">
        <v>38200</v>
      </c>
      <c r="B28" s="21">
        <v>1.5</v>
      </c>
      <c r="C28" s="21">
        <f t="shared" si="0"/>
        <v>0.87719298245614041</v>
      </c>
      <c r="D28" s="21">
        <v>183.54</v>
      </c>
      <c r="E28" s="21">
        <v>1.3686800894854587</v>
      </c>
      <c r="F28" s="19">
        <f t="shared" si="1"/>
        <v>5.212432627390867</v>
      </c>
    </row>
    <row r="29" spans="1:6" x14ac:dyDescent="0.25">
      <c r="A29" s="1">
        <v>38231</v>
      </c>
      <c r="B29" s="21">
        <v>1.68</v>
      </c>
      <c r="C29" s="21">
        <f t="shared" si="0"/>
        <v>0.98245614035087714</v>
      </c>
      <c r="D29" s="21">
        <v>185.52</v>
      </c>
      <c r="E29" s="21">
        <v>1.3834451901565996</v>
      </c>
      <c r="F29" s="19">
        <f t="shared" si="1"/>
        <v>5.2231626929472759</v>
      </c>
    </row>
    <row r="30" spans="1:6" x14ac:dyDescent="0.25">
      <c r="A30" s="1">
        <v>38261</v>
      </c>
      <c r="B30" s="21">
        <v>1.79</v>
      </c>
      <c r="C30" s="21">
        <f t="shared" si="0"/>
        <v>1.0467836257309941</v>
      </c>
      <c r="D30" s="21">
        <v>187.44</v>
      </c>
      <c r="E30" s="21">
        <v>1.3977628635346757</v>
      </c>
      <c r="F30" s="19">
        <f t="shared" si="1"/>
        <v>5.2334587941995405</v>
      </c>
    </row>
    <row r="31" spans="1:6" x14ac:dyDescent="0.25">
      <c r="A31" s="1">
        <v>38292</v>
      </c>
      <c r="B31" s="21">
        <v>2.11</v>
      </c>
      <c r="C31" s="21">
        <f t="shared" si="0"/>
        <v>1.2339181286549707</v>
      </c>
      <c r="D31" s="21">
        <v>189.49</v>
      </c>
      <c r="E31" s="21">
        <v>1.4130499627143924</v>
      </c>
      <c r="F31" s="19">
        <f t="shared" si="1"/>
        <v>5.2443362526815234</v>
      </c>
    </row>
    <row r="32" spans="1:6" x14ac:dyDescent="0.25">
      <c r="A32" s="1">
        <v>38322</v>
      </c>
      <c r="B32" s="21">
        <v>2.2200000000000002</v>
      </c>
      <c r="C32" s="21">
        <f t="shared" si="0"/>
        <v>1.2982456140350878</v>
      </c>
      <c r="D32" s="21">
        <v>191.75</v>
      </c>
      <c r="E32" s="21">
        <v>1.4299030574198359</v>
      </c>
      <c r="F32" s="19">
        <f t="shared" si="1"/>
        <v>5.2561924402473652</v>
      </c>
    </row>
    <row r="33" spans="1:6" x14ac:dyDescent="0.25">
      <c r="A33" s="1">
        <v>38353</v>
      </c>
      <c r="B33" s="21">
        <v>2.37</v>
      </c>
      <c r="C33" s="21">
        <f t="shared" si="0"/>
        <v>1.3859649122807018</v>
      </c>
      <c r="D33" s="21">
        <v>194.6</v>
      </c>
      <c r="E33" s="21">
        <v>1.4511558538404177</v>
      </c>
      <c r="F33" s="19">
        <f t="shared" si="1"/>
        <v>5.2709461697519044</v>
      </c>
    </row>
    <row r="34" spans="1:6" x14ac:dyDescent="0.25">
      <c r="A34" s="1">
        <v>38384</v>
      </c>
      <c r="B34" s="21">
        <v>2.58</v>
      </c>
      <c r="C34" s="21">
        <f t="shared" si="0"/>
        <v>1.5087719298245614</v>
      </c>
      <c r="D34" s="21">
        <v>197.78</v>
      </c>
      <c r="E34" s="21">
        <v>1.4748695003728562</v>
      </c>
      <c r="F34" s="19">
        <f t="shared" si="1"/>
        <v>5.2871553018418451</v>
      </c>
    </row>
    <row r="35" spans="1:6" x14ac:dyDescent="0.25">
      <c r="A35" s="1">
        <v>38412</v>
      </c>
      <c r="B35" s="21">
        <v>2.8</v>
      </c>
      <c r="C35" s="21">
        <f t="shared" si="0"/>
        <v>1.6374269005847952</v>
      </c>
      <c r="D35" s="21">
        <v>201.31</v>
      </c>
      <c r="E35" s="21">
        <v>1.501193139448173</v>
      </c>
      <c r="F35" s="19">
        <f t="shared" si="1"/>
        <v>5.3048460085107374</v>
      </c>
    </row>
    <row r="36" spans="1:6" x14ac:dyDescent="0.25">
      <c r="A36" s="1">
        <v>38443</v>
      </c>
      <c r="B36" s="21">
        <v>2.84</v>
      </c>
      <c r="C36" s="21">
        <f t="shared" si="0"/>
        <v>1.6608187134502923</v>
      </c>
      <c r="D36" s="21">
        <v>203.82</v>
      </c>
      <c r="E36" s="21">
        <v>1.5199105145413871</v>
      </c>
      <c r="F36" s="19">
        <f t="shared" si="1"/>
        <v>5.3172372514005479</v>
      </c>
    </row>
    <row r="37" spans="1:6" x14ac:dyDescent="0.25">
      <c r="A37" s="1">
        <v>38473</v>
      </c>
      <c r="B37" s="21">
        <v>2.9</v>
      </c>
      <c r="C37" s="21">
        <f t="shared" si="0"/>
        <v>1.695906432748538</v>
      </c>
      <c r="D37" s="21">
        <v>206.08</v>
      </c>
      <c r="E37" s="21">
        <v>1.5367636092468309</v>
      </c>
      <c r="F37" s="19">
        <f t="shared" si="1"/>
        <v>5.3282644429159891</v>
      </c>
    </row>
    <row r="38" spans="1:6" x14ac:dyDescent="0.25">
      <c r="A38" s="1">
        <v>38504</v>
      </c>
      <c r="B38" s="21">
        <v>3.04</v>
      </c>
      <c r="C38" s="21">
        <f t="shared" si="0"/>
        <v>1.7777777777777779</v>
      </c>
      <c r="D38" s="21">
        <v>208.22</v>
      </c>
      <c r="E38" s="21">
        <v>1.5527218493661448</v>
      </c>
      <c r="F38" s="19">
        <f t="shared" si="1"/>
        <v>5.3385952130466068</v>
      </c>
    </row>
    <row r="39" spans="1:6" x14ac:dyDescent="0.25">
      <c r="A39" s="1">
        <v>38534</v>
      </c>
      <c r="B39" s="21">
        <v>3.29</v>
      </c>
      <c r="C39" s="21">
        <f t="shared" si="0"/>
        <v>1.9239766081871346</v>
      </c>
      <c r="D39" s="21">
        <v>210.28</v>
      </c>
      <c r="E39" s="21">
        <v>1.5680835197613723</v>
      </c>
      <c r="F39" s="19">
        <f t="shared" si="1"/>
        <v>5.3484399759512469</v>
      </c>
    </row>
    <row r="40" spans="1:6" x14ac:dyDescent="0.25">
      <c r="A40" s="1">
        <v>38565</v>
      </c>
      <c r="B40" s="21">
        <v>3.52</v>
      </c>
      <c r="C40" s="21">
        <f t="shared" si="0"/>
        <v>2.0584795321637426</v>
      </c>
      <c r="D40" s="21">
        <v>212.33</v>
      </c>
      <c r="E40" s="21">
        <v>1.583370618941089</v>
      </c>
      <c r="F40" s="19">
        <f t="shared" si="1"/>
        <v>5.3581416681937029</v>
      </c>
    </row>
    <row r="41" spans="1:6" x14ac:dyDescent="0.25">
      <c r="A41" s="1">
        <v>38596</v>
      </c>
      <c r="B41" s="21">
        <v>3.49</v>
      </c>
      <c r="C41" s="21">
        <f t="shared" si="0"/>
        <v>2.0409356725146202</v>
      </c>
      <c r="D41" s="21">
        <v>214.96</v>
      </c>
      <c r="E41" s="21">
        <v>1.6029828486204327</v>
      </c>
      <c r="F41" s="19">
        <f t="shared" si="1"/>
        <v>5.3704519643072359</v>
      </c>
    </row>
    <row r="42" spans="1:6" x14ac:dyDescent="0.25">
      <c r="A42" s="1">
        <v>38626</v>
      </c>
      <c r="B42" s="21">
        <v>3.79</v>
      </c>
      <c r="C42" s="21">
        <f t="shared" si="0"/>
        <v>2.2163742690058479</v>
      </c>
      <c r="D42" s="21">
        <v>217.45</v>
      </c>
      <c r="E42" s="21">
        <v>1.6215510812826248</v>
      </c>
      <c r="F42" s="19">
        <f t="shared" si="1"/>
        <v>5.3819689390436469</v>
      </c>
    </row>
    <row r="43" spans="1:6" x14ac:dyDescent="0.25">
      <c r="A43" s="1">
        <v>38657</v>
      </c>
      <c r="B43" s="21">
        <v>3.97</v>
      </c>
      <c r="C43" s="21">
        <f t="shared" si="0"/>
        <v>2.3216374269005851</v>
      </c>
      <c r="D43" s="21">
        <v>219.93</v>
      </c>
      <c r="E43" s="21">
        <v>1.6400447427293066</v>
      </c>
      <c r="F43" s="19">
        <f t="shared" si="1"/>
        <v>5.3933093139036048</v>
      </c>
    </row>
    <row r="44" spans="1:6" x14ac:dyDescent="0.25">
      <c r="A44" s="1">
        <v>38687</v>
      </c>
      <c r="B44" s="21">
        <v>3.97</v>
      </c>
      <c r="C44" s="21">
        <f t="shared" si="0"/>
        <v>2.3216374269005851</v>
      </c>
      <c r="D44" s="21">
        <v>222.16</v>
      </c>
      <c r="E44" s="21">
        <v>1.6566741237882179</v>
      </c>
      <c r="F44" s="19">
        <f t="shared" si="1"/>
        <v>5.4033978429985439</v>
      </c>
    </row>
    <row r="45" spans="1:6" x14ac:dyDescent="0.25">
      <c r="A45" s="1">
        <v>38718</v>
      </c>
      <c r="B45" s="21">
        <v>4.34</v>
      </c>
      <c r="C45" s="21">
        <f t="shared" si="0"/>
        <v>2.5380116959064325</v>
      </c>
      <c r="D45" s="21">
        <v>223.87</v>
      </c>
      <c r="E45" s="21">
        <v>1.6694258016405668</v>
      </c>
      <c r="F45" s="19">
        <f t="shared" si="1"/>
        <v>5.4110655262397902</v>
      </c>
    </row>
    <row r="46" spans="1:6" x14ac:dyDescent="0.25">
      <c r="A46" s="1">
        <v>38749</v>
      </c>
      <c r="B46" s="21">
        <v>4.54</v>
      </c>
      <c r="C46" s="21">
        <f t="shared" si="0"/>
        <v>2.6549707602339181</v>
      </c>
      <c r="D46" s="21">
        <v>225.63</v>
      </c>
      <c r="E46" s="21">
        <v>1.6825503355704698</v>
      </c>
      <c r="F46" s="19">
        <f t="shared" si="1"/>
        <v>5.4188964895064213</v>
      </c>
    </row>
    <row r="47" spans="1:6" x14ac:dyDescent="0.25">
      <c r="A47" s="1">
        <v>38777</v>
      </c>
      <c r="B47" s="21">
        <v>4.63</v>
      </c>
      <c r="C47" s="21">
        <f t="shared" si="0"/>
        <v>2.7076023391812867</v>
      </c>
      <c r="D47" s="21">
        <v>226.53</v>
      </c>
      <c r="E47" s="21">
        <v>1.6892617449664431</v>
      </c>
      <c r="F47" s="19">
        <f t="shared" si="1"/>
        <v>5.4228773864834441</v>
      </c>
    </row>
    <row r="48" spans="1:6" x14ac:dyDescent="0.25">
      <c r="A48" s="1">
        <v>38808</v>
      </c>
      <c r="B48" s="21">
        <v>4.72</v>
      </c>
      <c r="C48" s="21">
        <f t="shared" si="0"/>
        <v>2.7602339181286548</v>
      </c>
      <c r="D48" s="21">
        <v>226.89</v>
      </c>
      <c r="E48" s="21">
        <v>1.6919463087248321</v>
      </c>
      <c r="F48" s="19">
        <f t="shared" si="1"/>
        <v>5.4244653185360479</v>
      </c>
    </row>
    <row r="49" spans="1:6" x14ac:dyDescent="0.25">
      <c r="A49" s="1">
        <v>38838</v>
      </c>
      <c r="B49" s="21">
        <v>4.84</v>
      </c>
      <c r="C49" s="21">
        <f t="shared" si="0"/>
        <v>2.8304093567251463</v>
      </c>
      <c r="D49" s="21">
        <v>226.65</v>
      </c>
      <c r="E49" s="21">
        <v>1.6901565995525729</v>
      </c>
      <c r="F49" s="19">
        <f t="shared" si="1"/>
        <v>5.4234069773868585</v>
      </c>
    </row>
    <row r="50" spans="1:6" x14ac:dyDescent="0.25">
      <c r="A50" s="1">
        <v>38869</v>
      </c>
      <c r="B50" s="21">
        <v>4.92</v>
      </c>
      <c r="C50" s="21">
        <f t="shared" si="0"/>
        <v>2.8771929824561404</v>
      </c>
      <c r="D50" s="21">
        <v>225.69</v>
      </c>
      <c r="E50" s="21">
        <v>1.6829977628635346</v>
      </c>
      <c r="F50" s="19">
        <f t="shared" si="1"/>
        <v>5.4191623762402399</v>
      </c>
    </row>
    <row r="51" spans="1:6" x14ac:dyDescent="0.25">
      <c r="A51" s="1">
        <v>38899</v>
      </c>
      <c r="B51" s="21">
        <v>5.08</v>
      </c>
      <c r="C51" s="21">
        <f t="shared" si="0"/>
        <v>2.9707602339181287</v>
      </c>
      <c r="D51" s="21">
        <v>224.56</v>
      </c>
      <c r="E51" s="21">
        <v>1.674571215510813</v>
      </c>
      <c r="F51" s="19">
        <f t="shared" si="1"/>
        <v>5.4141429320536272</v>
      </c>
    </row>
    <row r="52" spans="1:6" x14ac:dyDescent="0.25">
      <c r="A52" s="1">
        <v>38930</v>
      </c>
      <c r="B52" s="21">
        <v>5.09</v>
      </c>
      <c r="C52" s="21">
        <f t="shared" si="0"/>
        <v>2.9766081871345027</v>
      </c>
      <c r="D52" s="21">
        <v>223.31</v>
      </c>
      <c r="E52" s="21">
        <v>1.6652498135719613</v>
      </c>
      <c r="F52" s="19">
        <f t="shared" si="1"/>
        <v>5.4085609406467956</v>
      </c>
    </row>
    <row r="53" spans="1:6" x14ac:dyDescent="0.25">
      <c r="A53" s="1">
        <v>38961</v>
      </c>
      <c r="B53" s="21">
        <v>4.93</v>
      </c>
      <c r="C53" s="21">
        <f t="shared" si="0"/>
        <v>2.8830409356725144</v>
      </c>
      <c r="D53" s="21">
        <v>222.82</v>
      </c>
      <c r="E53" s="21">
        <v>1.6615958240119315</v>
      </c>
      <c r="F53" s="19">
        <f t="shared" si="1"/>
        <v>5.4063642706311708</v>
      </c>
    </row>
    <row r="54" spans="1:6" x14ac:dyDescent="0.25">
      <c r="A54" s="1">
        <v>38991</v>
      </c>
      <c r="B54" s="21">
        <v>5.05</v>
      </c>
      <c r="C54" s="21">
        <f t="shared" si="0"/>
        <v>2.9532163742690059</v>
      </c>
      <c r="D54" s="21">
        <v>222.76</v>
      </c>
      <c r="E54" s="21">
        <v>1.6611483967188665</v>
      </c>
      <c r="F54" s="19">
        <f t="shared" si="1"/>
        <v>5.4060949587214679</v>
      </c>
    </row>
    <row r="55" spans="1:6" x14ac:dyDescent="0.25">
      <c r="A55" s="1">
        <v>39022</v>
      </c>
      <c r="B55" s="21">
        <v>5.07</v>
      </c>
      <c r="C55" s="21">
        <f t="shared" si="0"/>
        <v>2.9649122807017547</v>
      </c>
      <c r="D55" s="21">
        <v>222.86</v>
      </c>
      <c r="E55" s="21">
        <v>1.6618941088739749</v>
      </c>
      <c r="F55" s="19">
        <f t="shared" si="1"/>
        <v>5.4065437716189075</v>
      </c>
    </row>
    <row r="56" spans="1:6" x14ac:dyDescent="0.25">
      <c r="A56" s="1">
        <v>39052</v>
      </c>
      <c r="B56" s="21">
        <v>4.97</v>
      </c>
      <c r="C56" s="21">
        <f t="shared" si="0"/>
        <v>2.9064327485380117</v>
      </c>
      <c r="D56" s="21">
        <v>222.53</v>
      </c>
      <c r="E56" s="21">
        <v>1.6594332587621179</v>
      </c>
      <c r="F56" s="19">
        <f t="shared" si="1"/>
        <v>5.4050619239780247</v>
      </c>
    </row>
    <row r="57" spans="1:6" x14ac:dyDescent="0.25">
      <c r="A57" s="1">
        <v>39083</v>
      </c>
      <c r="B57" s="21">
        <v>5.1100000000000003</v>
      </c>
      <c r="C57" s="21">
        <f t="shared" si="0"/>
        <v>2.9883040935672516</v>
      </c>
      <c r="D57" s="21">
        <v>222.71</v>
      </c>
      <c r="E57" s="21">
        <v>1.6607755406413125</v>
      </c>
      <c r="F57" s="19">
        <f t="shared" si="1"/>
        <v>5.4058704767127583</v>
      </c>
    </row>
    <row r="58" spans="1:6" x14ac:dyDescent="0.25">
      <c r="A58" s="1">
        <v>39114</v>
      </c>
      <c r="B58" s="21">
        <v>5.16</v>
      </c>
      <c r="C58" s="21">
        <f t="shared" si="0"/>
        <v>3.0175438596491229</v>
      </c>
      <c r="D58" s="21">
        <v>222.93</v>
      </c>
      <c r="E58" s="21">
        <v>1.6624161073825505</v>
      </c>
      <c r="F58" s="19">
        <f t="shared" si="1"/>
        <v>5.4068578208374873</v>
      </c>
    </row>
    <row r="59" spans="1:6" x14ac:dyDescent="0.25">
      <c r="A59" s="1">
        <v>39142</v>
      </c>
      <c r="B59" s="21">
        <v>5.08</v>
      </c>
      <c r="C59" s="21">
        <f t="shared" si="0"/>
        <v>2.9707602339181287</v>
      </c>
      <c r="D59" s="21">
        <v>222.97</v>
      </c>
      <c r="E59" s="21">
        <v>1.6627143922445937</v>
      </c>
      <c r="F59" s="19">
        <f t="shared" si="1"/>
        <v>5.4070372332622796</v>
      </c>
    </row>
    <row r="60" spans="1:6" x14ac:dyDescent="0.25">
      <c r="A60" s="1">
        <v>39173</v>
      </c>
      <c r="B60" s="21">
        <v>5.01</v>
      </c>
      <c r="C60" s="21">
        <f t="shared" si="0"/>
        <v>2.9298245614035086</v>
      </c>
      <c r="D60" s="21">
        <v>221.37</v>
      </c>
      <c r="E60" s="21">
        <v>1.6507829977628636</v>
      </c>
      <c r="F60" s="19">
        <f t="shared" si="1"/>
        <v>5.3998355097383852</v>
      </c>
    </row>
    <row r="61" spans="1:6" x14ac:dyDescent="0.25">
      <c r="A61" s="1">
        <v>39203</v>
      </c>
      <c r="B61" s="21">
        <v>4.87</v>
      </c>
      <c r="C61" s="21">
        <f t="shared" si="0"/>
        <v>2.8479532163742691</v>
      </c>
      <c r="D61" s="21">
        <v>219.31</v>
      </c>
      <c r="E61" s="21">
        <v>1.6354213273676361</v>
      </c>
      <c r="F61" s="19">
        <f t="shared" si="1"/>
        <v>5.3904862540194136</v>
      </c>
    </row>
    <row r="62" spans="1:6" x14ac:dyDescent="0.25">
      <c r="A62" s="1">
        <v>39234</v>
      </c>
      <c r="B62" s="21">
        <v>4.74</v>
      </c>
      <c r="C62" s="21">
        <f t="shared" si="0"/>
        <v>2.7719298245614037</v>
      </c>
      <c r="D62" s="21">
        <v>216.82</v>
      </c>
      <c r="E62" s="21">
        <v>1.6168530947054438</v>
      </c>
      <c r="F62" s="19">
        <f t="shared" si="1"/>
        <v>5.3790675162331461</v>
      </c>
    </row>
    <row r="63" spans="1:6" x14ac:dyDescent="0.25">
      <c r="A63" s="1">
        <v>39264</v>
      </c>
      <c r="B63" s="21">
        <v>4.96</v>
      </c>
      <c r="C63" s="21">
        <f t="shared" si="0"/>
        <v>2.9005847953216373</v>
      </c>
      <c r="D63" s="21">
        <v>214.47</v>
      </c>
      <c r="E63" s="21">
        <v>1.5993288590604027</v>
      </c>
      <c r="F63" s="19">
        <f t="shared" si="1"/>
        <v>5.3681698684468699</v>
      </c>
    </row>
    <row r="64" spans="1:6" x14ac:dyDescent="0.25">
      <c r="A64" s="1">
        <v>39295</v>
      </c>
      <c r="B64" s="21">
        <v>4.32</v>
      </c>
      <c r="C64" s="21">
        <f t="shared" si="0"/>
        <v>2.5263157894736845</v>
      </c>
      <c r="D64" s="21">
        <v>212.04</v>
      </c>
      <c r="E64" s="21">
        <v>1.5812080536912752</v>
      </c>
      <c r="F64" s="19">
        <f t="shared" si="1"/>
        <v>5.3567749361196055</v>
      </c>
    </row>
    <row r="65" spans="1:6" x14ac:dyDescent="0.25">
      <c r="A65" s="1">
        <v>39326</v>
      </c>
      <c r="B65" s="21">
        <v>3.99</v>
      </c>
      <c r="C65" s="21">
        <f t="shared" si="0"/>
        <v>2.3333333333333335</v>
      </c>
      <c r="D65" s="21">
        <v>210.09</v>
      </c>
      <c r="E65" s="21">
        <v>1.5666666666666667</v>
      </c>
      <c r="F65" s="19">
        <f t="shared" si="1"/>
        <v>5.3475360103355358</v>
      </c>
    </row>
    <row r="66" spans="1:6" x14ac:dyDescent="0.25">
      <c r="A66" s="1">
        <v>39356</v>
      </c>
      <c r="B66" s="21">
        <v>4</v>
      </c>
      <c r="C66" s="21">
        <f t="shared" si="0"/>
        <v>2.3391812865497075</v>
      </c>
      <c r="D66" s="21">
        <v>207.63</v>
      </c>
      <c r="E66" s="21">
        <v>1.5483221476510067</v>
      </c>
      <c r="F66" s="19">
        <f t="shared" si="1"/>
        <v>5.3357576495218817</v>
      </c>
    </row>
    <row r="67" spans="1:6" x14ac:dyDescent="0.25">
      <c r="A67" s="1">
        <v>39387</v>
      </c>
      <c r="B67" s="21">
        <v>3.35</v>
      </c>
      <c r="C67" s="21">
        <f t="shared" si="0"/>
        <v>1.9590643274853803</v>
      </c>
      <c r="D67" s="21">
        <v>204.11</v>
      </c>
      <c r="E67" s="21">
        <v>1.5220730797912008</v>
      </c>
      <c r="F67" s="19">
        <f t="shared" si="1"/>
        <v>5.318659064205951</v>
      </c>
    </row>
    <row r="68" spans="1:6" x14ac:dyDescent="0.25">
      <c r="A68" s="1">
        <v>39417</v>
      </c>
      <c r="B68" s="21">
        <v>3.07</v>
      </c>
      <c r="C68" s="21">
        <f t="shared" ref="C68:C123" si="2">B68/$B$3</f>
        <v>1.7953216374269005</v>
      </c>
      <c r="D68" s="21">
        <v>200.72</v>
      </c>
      <c r="E68" s="21">
        <v>1.4967934377330352</v>
      </c>
      <c r="F68" s="19">
        <f t="shared" ref="F68:F123" si="3">LN(D68)</f>
        <v>5.3019109020581672</v>
      </c>
    </row>
    <row r="69" spans="1:6" x14ac:dyDescent="0.25">
      <c r="A69" s="1">
        <v>39448</v>
      </c>
      <c r="B69" s="21">
        <v>2.82</v>
      </c>
      <c r="C69" s="21">
        <f t="shared" si="2"/>
        <v>1.6491228070175439</v>
      </c>
      <c r="D69" s="21">
        <v>197.37</v>
      </c>
      <c r="E69" s="21">
        <v>1.4718120805369128</v>
      </c>
      <c r="F69" s="19">
        <f t="shared" si="3"/>
        <v>5.2850801397660163</v>
      </c>
    </row>
    <row r="70" spans="1:6" x14ac:dyDescent="0.25">
      <c r="A70" s="1">
        <v>39479</v>
      </c>
      <c r="B70" s="21">
        <v>2.17</v>
      </c>
      <c r="C70" s="21">
        <f t="shared" si="2"/>
        <v>1.2690058479532162</v>
      </c>
      <c r="D70" s="21">
        <v>193.04</v>
      </c>
      <c r="E70" s="21">
        <v>1.4395227442207308</v>
      </c>
      <c r="F70" s="19">
        <f t="shared" si="3"/>
        <v>5.2628974213167758</v>
      </c>
    </row>
    <row r="71" spans="1:6" x14ac:dyDescent="0.25">
      <c r="A71" s="1">
        <v>39508</v>
      </c>
      <c r="B71" s="21">
        <v>1.28</v>
      </c>
      <c r="C71" s="21">
        <f t="shared" si="2"/>
        <v>0.7485380116959065</v>
      </c>
      <c r="D71" s="21">
        <v>189.48</v>
      </c>
      <c r="E71" s="21">
        <v>1.4129753914988814</v>
      </c>
      <c r="F71" s="19">
        <f t="shared" si="3"/>
        <v>5.244283478055551</v>
      </c>
    </row>
    <row r="72" spans="1:6" x14ac:dyDescent="0.25">
      <c r="A72" s="1">
        <v>39539</v>
      </c>
      <c r="B72" s="21">
        <v>1.31</v>
      </c>
      <c r="C72" s="21">
        <f t="shared" si="2"/>
        <v>0.76608187134502925</v>
      </c>
      <c r="D72" s="21">
        <v>185.9</v>
      </c>
      <c r="E72" s="21">
        <v>1.3862788963460106</v>
      </c>
      <c r="F72" s="19">
        <f t="shared" si="3"/>
        <v>5.2252088947273982</v>
      </c>
    </row>
    <row r="73" spans="1:6" x14ac:dyDescent="0.25">
      <c r="A73" s="1">
        <v>39569</v>
      </c>
      <c r="B73" s="21">
        <v>1.76</v>
      </c>
      <c r="C73" s="21">
        <f t="shared" si="2"/>
        <v>1.0292397660818713</v>
      </c>
      <c r="D73" s="21">
        <v>182.62</v>
      </c>
      <c r="E73" s="21">
        <v>1.3618195376584639</v>
      </c>
      <c r="F73" s="19">
        <f t="shared" si="3"/>
        <v>5.207407491188194</v>
      </c>
    </row>
    <row r="74" spans="1:6" x14ac:dyDescent="0.25">
      <c r="A74" s="1">
        <v>39600</v>
      </c>
      <c r="B74" s="21">
        <v>1.89</v>
      </c>
      <c r="C74" s="21">
        <f t="shared" si="2"/>
        <v>1.1052631578947367</v>
      </c>
      <c r="D74" s="21">
        <v>180.06</v>
      </c>
      <c r="E74" s="21">
        <v>1.3427293064876957</v>
      </c>
      <c r="F74" s="19">
        <f t="shared" si="3"/>
        <v>5.1932901286803306</v>
      </c>
    </row>
    <row r="75" spans="1:6" x14ac:dyDescent="0.25">
      <c r="A75" s="1">
        <v>39630</v>
      </c>
      <c r="B75" s="21">
        <v>1.66</v>
      </c>
      <c r="C75" s="21">
        <f t="shared" si="2"/>
        <v>0.9707602339181286</v>
      </c>
      <c r="D75" s="21">
        <v>176.83</v>
      </c>
      <c r="E75" s="21">
        <v>1.3186428038777034</v>
      </c>
      <c r="F75" s="19">
        <f t="shared" si="3"/>
        <v>5.1751888190668858</v>
      </c>
    </row>
    <row r="76" spans="1:6" x14ac:dyDescent="0.25">
      <c r="A76" s="1">
        <v>39661</v>
      </c>
      <c r="B76" s="21">
        <v>1.75</v>
      </c>
      <c r="C76" s="21">
        <f t="shared" si="2"/>
        <v>1.0233918128654971</v>
      </c>
      <c r="D76" s="21">
        <v>174.14</v>
      </c>
      <c r="E76" s="21">
        <v>1.2985831469052944</v>
      </c>
      <c r="F76" s="19">
        <f t="shared" si="3"/>
        <v>5.1598595734004693</v>
      </c>
    </row>
    <row r="77" spans="1:6" x14ac:dyDescent="0.25">
      <c r="A77" s="1">
        <v>39692</v>
      </c>
      <c r="B77" s="21">
        <v>1.1499999999999999</v>
      </c>
      <c r="C77" s="21">
        <f t="shared" si="2"/>
        <v>0.67251461988304084</v>
      </c>
      <c r="D77" s="21">
        <v>170.74</v>
      </c>
      <c r="E77" s="21">
        <v>1.2732289336316183</v>
      </c>
      <c r="F77" s="19">
        <f t="shared" si="3"/>
        <v>5.1401419315821606</v>
      </c>
    </row>
    <row r="78" spans="1:6" x14ac:dyDescent="0.25">
      <c r="A78" s="1">
        <v>39722</v>
      </c>
      <c r="B78" s="21">
        <v>0.69</v>
      </c>
      <c r="C78" s="21">
        <f t="shared" si="2"/>
        <v>0.40350877192982454</v>
      </c>
      <c r="D78" s="21">
        <v>167.74</v>
      </c>
      <c r="E78" s="21">
        <v>1.2508575689783745</v>
      </c>
      <c r="F78" s="19">
        <f t="shared" si="3"/>
        <v>5.1224151615562654</v>
      </c>
    </row>
    <row r="79" spans="1:6" x14ac:dyDescent="0.25">
      <c r="A79" s="1">
        <v>39753</v>
      </c>
      <c r="B79" s="21">
        <v>0.19</v>
      </c>
      <c r="C79" s="21">
        <f t="shared" si="2"/>
        <v>0.11111111111111112</v>
      </c>
      <c r="D79" s="21">
        <v>164.96</v>
      </c>
      <c r="E79" s="21">
        <v>1.2301267710663686</v>
      </c>
      <c r="F79" s="19">
        <f t="shared" si="3"/>
        <v>5.10570302026865</v>
      </c>
    </row>
    <row r="80" spans="1:6" x14ac:dyDescent="0.25">
      <c r="A80" s="1">
        <v>39783</v>
      </c>
      <c r="B80" s="21">
        <v>0.03</v>
      </c>
      <c r="C80" s="21">
        <f t="shared" si="2"/>
        <v>1.7543859649122806E-2</v>
      </c>
      <c r="D80" s="21">
        <v>162.12</v>
      </c>
      <c r="E80" s="21">
        <v>1.2089485458612976</v>
      </c>
      <c r="F80" s="19">
        <f t="shared" si="3"/>
        <v>5.0883368017601081</v>
      </c>
    </row>
    <row r="81" spans="1:6" x14ac:dyDescent="0.25">
      <c r="A81" s="1">
        <v>39814</v>
      </c>
      <c r="B81" s="21">
        <v>0.13</v>
      </c>
      <c r="C81" s="21">
        <f t="shared" si="2"/>
        <v>7.6023391812865507E-2</v>
      </c>
      <c r="D81" s="21">
        <v>159.09</v>
      </c>
      <c r="E81" s="21">
        <v>1.1863534675615213</v>
      </c>
      <c r="F81" s="19">
        <f t="shared" si="3"/>
        <v>5.0694700798171484</v>
      </c>
    </row>
    <row r="82" spans="1:6" x14ac:dyDescent="0.25">
      <c r="A82" s="1">
        <v>39845</v>
      </c>
      <c r="B82" s="21">
        <v>0.3</v>
      </c>
      <c r="C82" s="21">
        <f t="shared" si="2"/>
        <v>0.17543859649122806</v>
      </c>
      <c r="D82" s="21">
        <v>156.91</v>
      </c>
      <c r="E82" s="21">
        <v>1.1700969425801642</v>
      </c>
      <c r="F82" s="19">
        <f t="shared" si="3"/>
        <v>5.055672392570977</v>
      </c>
    </row>
    <row r="83" spans="1:6" x14ac:dyDescent="0.25">
      <c r="A83" s="1">
        <v>39873</v>
      </c>
      <c r="B83" s="21">
        <v>0.22</v>
      </c>
      <c r="C83" s="21">
        <f t="shared" si="2"/>
        <v>0.12865497076023391</v>
      </c>
      <c r="D83" s="21">
        <v>154.66</v>
      </c>
      <c r="E83" s="21">
        <v>1.1533184190902313</v>
      </c>
      <c r="F83" s="19">
        <f t="shared" si="3"/>
        <v>5.0412291591808893</v>
      </c>
    </row>
    <row r="84" spans="1:6" x14ac:dyDescent="0.25">
      <c r="A84" s="1">
        <v>39904</v>
      </c>
      <c r="B84" s="21">
        <v>0.16</v>
      </c>
      <c r="C84" s="21">
        <f t="shared" si="2"/>
        <v>9.3567251461988313E-2</v>
      </c>
      <c r="D84" s="21">
        <v>152.91</v>
      </c>
      <c r="E84" s="21">
        <v>1.140268456375839</v>
      </c>
      <c r="F84" s="19">
        <f t="shared" si="3"/>
        <v>5.0298495130200598</v>
      </c>
    </row>
    <row r="85" spans="1:6" x14ac:dyDescent="0.25">
      <c r="A85" s="1">
        <v>39934</v>
      </c>
      <c r="B85" s="21">
        <v>0.18</v>
      </c>
      <c r="C85" s="21">
        <f t="shared" si="2"/>
        <v>0.10526315789473684</v>
      </c>
      <c r="D85" s="21">
        <v>152.22999999999999</v>
      </c>
      <c r="E85" s="21">
        <v>1.1351976137211037</v>
      </c>
      <c r="F85" s="19">
        <f t="shared" si="3"/>
        <v>5.0253925350711626</v>
      </c>
    </row>
    <row r="86" spans="1:6" x14ac:dyDescent="0.25">
      <c r="A86" s="1">
        <v>39965</v>
      </c>
      <c r="B86" s="21">
        <v>0.18</v>
      </c>
      <c r="C86" s="21">
        <f t="shared" si="2"/>
        <v>0.10526315789473684</v>
      </c>
      <c r="D86" s="21">
        <v>152.87</v>
      </c>
      <c r="E86" s="21">
        <v>1.1399701715137958</v>
      </c>
      <c r="F86" s="19">
        <f t="shared" si="3"/>
        <v>5.0295878870129425</v>
      </c>
    </row>
    <row r="87" spans="1:6" x14ac:dyDescent="0.25">
      <c r="A87" s="1">
        <v>39995</v>
      </c>
      <c r="B87" s="21">
        <v>0.18</v>
      </c>
      <c r="C87" s="21">
        <f t="shared" si="2"/>
        <v>0.10526315789473684</v>
      </c>
      <c r="D87" s="21">
        <v>154.04</v>
      </c>
      <c r="E87" s="21">
        <v>1.1486950037285608</v>
      </c>
      <c r="F87" s="19">
        <f t="shared" si="3"/>
        <v>5.0372123089467085</v>
      </c>
    </row>
    <row r="88" spans="1:6" x14ac:dyDescent="0.25">
      <c r="A88" s="1">
        <v>40026</v>
      </c>
      <c r="B88" s="21">
        <v>0.17</v>
      </c>
      <c r="C88" s="21">
        <f t="shared" si="2"/>
        <v>9.9415204678362581E-2</v>
      </c>
      <c r="D88" s="21">
        <v>155.4</v>
      </c>
      <c r="E88" s="21">
        <v>1.1588366890380315</v>
      </c>
      <c r="F88" s="19">
        <f t="shared" si="3"/>
        <v>5.0460024379335469</v>
      </c>
    </row>
    <row r="89" spans="1:6" x14ac:dyDescent="0.25">
      <c r="A89" s="1">
        <v>40057</v>
      </c>
      <c r="B89" s="21">
        <v>0.12</v>
      </c>
      <c r="C89" s="21">
        <f t="shared" si="2"/>
        <v>7.0175438596491224E-2</v>
      </c>
      <c r="D89" s="21">
        <v>156.02000000000001</v>
      </c>
      <c r="E89" s="21">
        <v>1.1634601043997019</v>
      </c>
      <c r="F89" s="19">
        <f t="shared" si="3"/>
        <v>5.0499842041601672</v>
      </c>
    </row>
    <row r="90" spans="1:6" x14ac:dyDescent="0.25">
      <c r="A90" s="1">
        <v>40087</v>
      </c>
      <c r="B90" s="21">
        <v>7.0000000000000007E-2</v>
      </c>
      <c r="C90" s="21">
        <f t="shared" si="2"/>
        <v>4.0935672514619888E-2</v>
      </c>
      <c r="D90" s="21">
        <v>156.75</v>
      </c>
      <c r="E90" s="21">
        <v>1.1689038031319912</v>
      </c>
      <c r="F90" s="19">
        <f t="shared" si="3"/>
        <v>5.0546521795130301</v>
      </c>
    </row>
    <row r="91" spans="1:6" x14ac:dyDescent="0.25">
      <c r="A91" s="1">
        <v>40118</v>
      </c>
      <c r="B91" s="21">
        <v>0.05</v>
      </c>
      <c r="C91" s="21">
        <f t="shared" si="2"/>
        <v>2.9239766081871347E-2</v>
      </c>
      <c r="D91" s="21">
        <v>157.36000000000001</v>
      </c>
      <c r="E91" s="21">
        <v>1.1734526472781508</v>
      </c>
      <c r="F91" s="19">
        <f t="shared" si="3"/>
        <v>5.0585361740808041</v>
      </c>
    </row>
    <row r="92" spans="1:6" x14ac:dyDescent="0.25">
      <c r="A92" s="1">
        <v>40148</v>
      </c>
      <c r="B92" s="21">
        <v>0.05</v>
      </c>
      <c r="C92" s="21">
        <f t="shared" si="2"/>
        <v>2.9239766081871347E-2</v>
      </c>
      <c r="D92" s="21">
        <v>158.21</v>
      </c>
      <c r="E92" s="21">
        <v>1.1797912005965698</v>
      </c>
      <c r="F92" s="19">
        <f t="shared" si="3"/>
        <v>5.0639232644609722</v>
      </c>
    </row>
    <row r="93" spans="1:6" x14ac:dyDescent="0.25">
      <c r="A93" s="1">
        <v>40179</v>
      </c>
      <c r="B93" s="21">
        <v>0.06</v>
      </c>
      <c r="C93" s="21">
        <f t="shared" si="2"/>
        <v>3.5087719298245612E-2</v>
      </c>
      <c r="D93" s="21">
        <v>159.11000000000001</v>
      </c>
      <c r="E93" s="21">
        <v>1.1865026099925431</v>
      </c>
      <c r="F93" s="19">
        <f t="shared" si="3"/>
        <v>5.0695957869197654</v>
      </c>
    </row>
    <row r="94" spans="1:6" x14ac:dyDescent="0.25">
      <c r="A94" s="1">
        <v>40210</v>
      </c>
      <c r="B94" s="21">
        <v>0.11</v>
      </c>
      <c r="C94" s="21">
        <f t="shared" si="2"/>
        <v>6.4327485380116955E-2</v>
      </c>
      <c r="D94" s="21">
        <v>159.44999999999999</v>
      </c>
      <c r="E94" s="21">
        <v>1.1890380313199105</v>
      </c>
      <c r="F94" s="19">
        <f t="shared" si="3"/>
        <v>5.0717303934560665</v>
      </c>
    </row>
    <row r="95" spans="1:6" x14ac:dyDescent="0.25">
      <c r="A95" s="1">
        <v>40238</v>
      </c>
      <c r="B95" s="21">
        <v>0.15</v>
      </c>
      <c r="C95" s="21">
        <f t="shared" si="2"/>
        <v>8.771929824561403E-2</v>
      </c>
      <c r="D95" s="21">
        <v>159.85</v>
      </c>
      <c r="E95" s="21">
        <v>1.1920208799403431</v>
      </c>
      <c r="F95" s="19">
        <f t="shared" si="3"/>
        <v>5.0742358755058508</v>
      </c>
    </row>
    <row r="96" spans="1:6" x14ac:dyDescent="0.25">
      <c r="A96" s="1">
        <v>40269</v>
      </c>
      <c r="B96" s="21">
        <v>0.16</v>
      </c>
      <c r="C96" s="21">
        <f t="shared" si="2"/>
        <v>9.3567251461988313E-2</v>
      </c>
      <c r="D96" s="21">
        <v>160.22999999999999</v>
      </c>
      <c r="E96" s="21">
        <v>1.1948545861297539</v>
      </c>
      <c r="F96" s="19">
        <f t="shared" si="3"/>
        <v>5.0766102830197886</v>
      </c>
    </row>
    <row r="97" spans="1:6" x14ac:dyDescent="0.25">
      <c r="A97" s="1">
        <v>40299</v>
      </c>
      <c r="B97" s="21">
        <v>0.16</v>
      </c>
      <c r="C97" s="21">
        <f t="shared" si="2"/>
        <v>9.3567251461988313E-2</v>
      </c>
      <c r="D97" s="21">
        <v>160.58000000000001</v>
      </c>
      <c r="E97" s="21">
        <v>1.1974645786726326</v>
      </c>
      <c r="F97" s="19">
        <f t="shared" si="3"/>
        <v>5.0787922607565381</v>
      </c>
    </row>
    <row r="98" spans="1:6" x14ac:dyDescent="0.25">
      <c r="A98" s="1">
        <v>40330</v>
      </c>
      <c r="B98" s="21">
        <v>0.12</v>
      </c>
      <c r="C98" s="21">
        <f t="shared" si="2"/>
        <v>7.0175438596491224E-2</v>
      </c>
      <c r="D98" s="21">
        <v>160.46</v>
      </c>
      <c r="E98" s="21">
        <v>1.1965697240865028</v>
      </c>
      <c r="F98" s="19">
        <f t="shared" si="3"/>
        <v>5.0780446903255099</v>
      </c>
    </row>
    <row r="99" spans="1:6" x14ac:dyDescent="0.25">
      <c r="A99" s="1">
        <v>40360</v>
      </c>
      <c r="B99" s="21">
        <v>0.16</v>
      </c>
      <c r="C99" s="21">
        <f t="shared" si="2"/>
        <v>9.3567251461988313E-2</v>
      </c>
      <c r="D99" s="21">
        <v>159.97999999999999</v>
      </c>
      <c r="E99" s="21">
        <v>1.1929903057419835</v>
      </c>
      <c r="F99" s="19">
        <f t="shared" si="3"/>
        <v>5.0750488074206759</v>
      </c>
    </row>
    <row r="100" spans="1:6" x14ac:dyDescent="0.25">
      <c r="A100" s="1">
        <v>40391</v>
      </c>
      <c r="B100" s="21">
        <v>0.16</v>
      </c>
      <c r="C100" s="21">
        <f t="shared" si="2"/>
        <v>9.3567251461988313E-2</v>
      </c>
      <c r="D100" s="21">
        <v>159.01</v>
      </c>
      <c r="E100" s="21">
        <v>1.1857568978374347</v>
      </c>
      <c r="F100" s="19">
        <f t="shared" si="3"/>
        <v>5.0689670933243054</v>
      </c>
    </row>
    <row r="101" spans="1:6" x14ac:dyDescent="0.25">
      <c r="A101" s="1">
        <v>40422</v>
      </c>
      <c r="B101" s="21">
        <v>0.15</v>
      </c>
      <c r="C101" s="21">
        <f t="shared" si="2"/>
        <v>8.771929824561403E-2</v>
      </c>
      <c r="D101" s="21">
        <v>157.96</v>
      </c>
      <c r="E101" s="21">
        <v>1.1779269202087994</v>
      </c>
      <c r="F101" s="19">
        <f t="shared" si="3"/>
        <v>5.0623418364184491</v>
      </c>
    </row>
    <row r="102" spans="1:6" x14ac:dyDescent="0.25">
      <c r="A102" s="1">
        <v>40452</v>
      </c>
      <c r="B102" s="21">
        <v>0.13</v>
      </c>
      <c r="C102" s="21">
        <f t="shared" si="2"/>
        <v>7.6023391812865507E-2</v>
      </c>
      <c r="D102" s="21">
        <v>156.88999999999999</v>
      </c>
      <c r="E102" s="21">
        <v>1.1699478001491423</v>
      </c>
      <c r="F102" s="19">
        <f t="shared" si="3"/>
        <v>5.0555449228448639</v>
      </c>
    </row>
    <row r="103" spans="1:6" x14ac:dyDescent="0.25">
      <c r="A103" s="1">
        <v>40483</v>
      </c>
      <c r="B103" s="21">
        <v>0.14000000000000001</v>
      </c>
      <c r="C103" s="21">
        <f t="shared" si="2"/>
        <v>8.1871345029239775E-2</v>
      </c>
      <c r="D103" s="21">
        <v>156.56</v>
      </c>
      <c r="E103" s="21">
        <v>1.1674869500372858</v>
      </c>
      <c r="F103" s="19">
        <f t="shared" si="3"/>
        <v>5.0534393230878205</v>
      </c>
    </row>
    <row r="104" spans="1:6" x14ac:dyDescent="0.25">
      <c r="A104" s="1">
        <v>40513</v>
      </c>
      <c r="B104" s="21">
        <v>0.14000000000000001</v>
      </c>
      <c r="C104" s="21">
        <f t="shared" si="2"/>
        <v>8.1871345029239775E-2</v>
      </c>
      <c r="D104" s="21">
        <v>156.13999999999999</v>
      </c>
      <c r="E104" s="21">
        <v>1.1643549589858315</v>
      </c>
      <c r="F104" s="19">
        <f t="shared" si="3"/>
        <v>5.050753040692145</v>
      </c>
    </row>
    <row r="105" spans="1:6" x14ac:dyDescent="0.25">
      <c r="A105" s="1">
        <v>40544</v>
      </c>
      <c r="B105" s="21">
        <v>0.15</v>
      </c>
      <c r="C105" s="21">
        <f t="shared" si="2"/>
        <v>8.771929824561403E-2</v>
      </c>
      <c r="D105" s="21">
        <v>155.66</v>
      </c>
      <c r="E105" s="21">
        <v>1.1607755406413125</v>
      </c>
      <c r="F105" s="19">
        <f t="shared" si="3"/>
        <v>5.0476741415312425</v>
      </c>
    </row>
    <row r="106" spans="1:6" x14ac:dyDescent="0.25">
      <c r="A106" s="1">
        <v>40575</v>
      </c>
      <c r="B106" s="21">
        <v>0.13</v>
      </c>
      <c r="C106" s="21">
        <f t="shared" si="2"/>
        <v>7.6023391812865507E-2</v>
      </c>
      <c r="D106" s="21">
        <v>155.1</v>
      </c>
      <c r="E106" s="21">
        <v>1.1565995525727069</v>
      </c>
      <c r="F106" s="19">
        <f t="shared" si="3"/>
        <v>5.0440700701824932</v>
      </c>
    </row>
    <row r="107" spans="1:6" x14ac:dyDescent="0.25">
      <c r="A107" s="1">
        <v>40603</v>
      </c>
      <c r="B107" s="21">
        <v>0.1</v>
      </c>
      <c r="C107" s="21">
        <f t="shared" si="2"/>
        <v>5.8479532163742694E-2</v>
      </c>
      <c r="D107" s="21">
        <v>154.63999999999999</v>
      </c>
      <c r="E107" s="21">
        <v>1.1531692766592094</v>
      </c>
      <c r="F107" s="19">
        <f t="shared" si="3"/>
        <v>5.0410998349000753</v>
      </c>
    </row>
    <row r="108" spans="1:6" x14ac:dyDescent="0.25">
      <c r="A108" s="1">
        <v>40634</v>
      </c>
      <c r="B108" s="21">
        <v>0.06</v>
      </c>
      <c r="C108" s="21">
        <f t="shared" si="2"/>
        <v>3.5087719298245612E-2</v>
      </c>
      <c r="D108" s="21">
        <v>154.71</v>
      </c>
      <c r="E108" s="21">
        <v>1.1536912751677852</v>
      </c>
      <c r="F108" s="19">
        <f t="shared" si="3"/>
        <v>5.0415523967309772</v>
      </c>
    </row>
    <row r="109" spans="1:6" x14ac:dyDescent="0.25">
      <c r="A109" s="1">
        <v>40664</v>
      </c>
      <c r="B109" s="21">
        <v>0.04</v>
      </c>
      <c r="C109" s="21">
        <f t="shared" si="2"/>
        <v>2.3391812865497078E-2</v>
      </c>
      <c r="D109" s="21">
        <v>154.46</v>
      </c>
      <c r="E109" s="21">
        <v>1.151826994780015</v>
      </c>
      <c r="F109" s="19">
        <f t="shared" si="3"/>
        <v>5.0399351631411182</v>
      </c>
    </row>
    <row r="110" spans="1:6" x14ac:dyDescent="0.25">
      <c r="A110" s="1">
        <v>40695</v>
      </c>
      <c r="B110" s="21">
        <v>0.04</v>
      </c>
      <c r="C110" s="21">
        <f t="shared" si="2"/>
        <v>2.3391812865497078E-2</v>
      </c>
      <c r="D110" s="21">
        <v>154.19</v>
      </c>
      <c r="E110" s="21">
        <v>1.149813571961223</v>
      </c>
      <c r="F110" s="19">
        <f t="shared" si="3"/>
        <v>5.0381856081832614</v>
      </c>
    </row>
    <row r="111" spans="1:6" x14ac:dyDescent="0.25">
      <c r="A111" s="1">
        <v>40725</v>
      </c>
      <c r="B111" s="21">
        <v>0.04</v>
      </c>
      <c r="C111" s="21">
        <f t="shared" si="2"/>
        <v>2.3391812865497078E-2</v>
      </c>
      <c r="D111" s="21">
        <v>153.97999999999999</v>
      </c>
      <c r="E111" s="21">
        <v>1.1482475764354958</v>
      </c>
      <c r="F111" s="19">
        <f t="shared" si="3"/>
        <v>5.0368227238499035</v>
      </c>
    </row>
    <row r="112" spans="1:6" x14ac:dyDescent="0.25">
      <c r="A112" s="1">
        <v>40756</v>
      </c>
      <c r="B112" s="21">
        <v>0.02</v>
      </c>
      <c r="C112" s="21">
        <f t="shared" si="2"/>
        <v>1.1695906432748539E-2</v>
      </c>
      <c r="D112" s="21">
        <v>153.49</v>
      </c>
      <c r="E112" s="21">
        <v>1.1445935868754662</v>
      </c>
      <c r="F112" s="19">
        <f t="shared" si="3"/>
        <v>5.0336354183253169</v>
      </c>
    </row>
    <row r="113" spans="1:6" x14ac:dyDescent="0.25">
      <c r="A113" s="1">
        <v>40787</v>
      </c>
      <c r="B113" s="21">
        <v>0.01</v>
      </c>
      <c r="C113" s="21">
        <f t="shared" si="2"/>
        <v>5.8479532163742695E-3</v>
      </c>
      <c r="D113" s="21">
        <v>152.56</v>
      </c>
      <c r="E113" s="21">
        <v>1.1376584638329605</v>
      </c>
      <c r="F113" s="19">
        <f t="shared" si="3"/>
        <v>5.0275579612921639</v>
      </c>
    </row>
    <row r="114" spans="1:6" x14ac:dyDescent="0.25">
      <c r="A114" s="1">
        <v>40817</v>
      </c>
      <c r="B114" s="21">
        <v>0.02</v>
      </c>
      <c r="C114" s="21">
        <f t="shared" si="2"/>
        <v>1.1695906432748539E-2</v>
      </c>
      <c r="D114" s="21">
        <v>151.58000000000001</v>
      </c>
      <c r="E114" s="21">
        <v>1.1303504847129009</v>
      </c>
      <c r="F114" s="19">
        <f t="shared" si="3"/>
        <v>5.021113538383883</v>
      </c>
    </row>
    <row r="115" spans="1:6" x14ac:dyDescent="0.25">
      <c r="A115" s="1">
        <v>40848</v>
      </c>
      <c r="B115" s="21">
        <v>0.01</v>
      </c>
      <c r="C115" s="21">
        <f t="shared" si="2"/>
        <v>5.8479532163742695E-3</v>
      </c>
      <c r="D115" s="21">
        <v>150.52000000000001</v>
      </c>
      <c r="E115" s="21">
        <v>1.1224459358687549</v>
      </c>
      <c r="F115" s="19">
        <f t="shared" si="3"/>
        <v>5.0140959657252369</v>
      </c>
    </row>
    <row r="116" spans="1:6" x14ac:dyDescent="0.25">
      <c r="A116" s="1">
        <v>40878</v>
      </c>
      <c r="B116" s="21">
        <v>0.01</v>
      </c>
      <c r="C116" s="21">
        <f t="shared" si="2"/>
        <v>5.8479532163742695E-3</v>
      </c>
      <c r="D116" s="21">
        <v>149.72999999999999</v>
      </c>
      <c r="E116" s="21">
        <v>1.1165548098434004</v>
      </c>
      <c r="F116" s="19">
        <f t="shared" si="3"/>
        <v>5.0088336721496276</v>
      </c>
    </row>
    <row r="117" spans="1:6" x14ac:dyDescent="0.25">
      <c r="A117" s="1">
        <v>40909</v>
      </c>
      <c r="B117" s="21">
        <v>0.03</v>
      </c>
      <c r="C117" s="21">
        <f t="shared" si="2"/>
        <v>1.7543859649122806E-2</v>
      </c>
      <c r="D117" s="21">
        <v>149.31</v>
      </c>
      <c r="E117" s="21">
        <v>1.1134228187919464</v>
      </c>
      <c r="F117" s="19">
        <f t="shared" si="3"/>
        <v>5.0060246815385723</v>
      </c>
    </row>
    <row r="118" spans="1:6" x14ac:dyDescent="0.25">
      <c r="A118" s="1">
        <v>40940</v>
      </c>
      <c r="B118" s="21">
        <v>0.09</v>
      </c>
      <c r="C118" s="21">
        <f t="shared" si="2"/>
        <v>5.2631578947368418E-2</v>
      </c>
      <c r="D118" s="21">
        <v>149.36000000000001</v>
      </c>
      <c r="E118" s="21">
        <v>1.1137956748695006</v>
      </c>
      <c r="F118" s="19">
        <f t="shared" si="3"/>
        <v>5.0063594992334677</v>
      </c>
    </row>
    <row r="119" spans="1:6" x14ac:dyDescent="0.25">
      <c r="A119" s="1">
        <v>40969</v>
      </c>
      <c r="B119" s="21">
        <v>0.08</v>
      </c>
      <c r="C119" s="21">
        <f t="shared" si="2"/>
        <v>4.6783625730994156E-2</v>
      </c>
      <c r="D119" s="21">
        <v>150.22</v>
      </c>
      <c r="E119" s="21">
        <v>1.1202087994034302</v>
      </c>
      <c r="F119" s="19">
        <f t="shared" si="3"/>
        <v>5.0121008862578655</v>
      </c>
    </row>
    <row r="120" spans="1:6" x14ac:dyDescent="0.25">
      <c r="A120" s="1">
        <v>41000</v>
      </c>
      <c r="B120" s="21">
        <v>0.08</v>
      </c>
      <c r="C120" s="21">
        <f t="shared" si="2"/>
        <v>4.6783625730994156E-2</v>
      </c>
      <c r="D120" s="21">
        <v>151.38999999999999</v>
      </c>
      <c r="E120" s="21">
        <v>1.1289336316181953</v>
      </c>
      <c r="F120" s="19">
        <f t="shared" si="3"/>
        <v>5.0198592886237874</v>
      </c>
    </row>
    <row r="121" spans="1:6" x14ac:dyDescent="0.25">
      <c r="A121" s="1">
        <v>41030</v>
      </c>
      <c r="B121" s="21">
        <v>0.09</v>
      </c>
      <c r="C121" s="21">
        <f t="shared" si="2"/>
        <v>5.2631578947368418E-2</v>
      </c>
      <c r="D121" s="21">
        <v>152.88</v>
      </c>
      <c r="E121" s="21">
        <v>1.1400447427293066</v>
      </c>
      <c r="F121" s="19">
        <f t="shared" si="3"/>
        <v>5.0296532999320176</v>
      </c>
    </row>
    <row r="122" spans="1:6" x14ac:dyDescent="0.25">
      <c r="A122" s="1">
        <v>41061</v>
      </c>
      <c r="B122" s="21">
        <v>0.09</v>
      </c>
      <c r="C122" s="21">
        <f t="shared" si="2"/>
        <v>5.2631578947368418E-2</v>
      </c>
      <c r="D122" s="21">
        <v>154.21</v>
      </c>
      <c r="E122" s="21">
        <v>1.1499627143922446</v>
      </c>
      <c r="F122" s="19">
        <f t="shared" si="3"/>
        <v>5.0383153098695654</v>
      </c>
    </row>
    <row r="123" spans="1:6" x14ac:dyDescent="0.25">
      <c r="A123" s="1">
        <v>41091</v>
      </c>
      <c r="B123" s="21">
        <v>0.1</v>
      </c>
      <c r="C123" s="21">
        <f t="shared" si="2"/>
        <v>5.8479532163742694E-2</v>
      </c>
      <c r="D123" s="21">
        <v>154.85</v>
      </c>
      <c r="E123" s="21">
        <v>1.1547352721849367</v>
      </c>
      <c r="F123" s="19">
        <f t="shared" si="3"/>
        <v>5.0424569064192122</v>
      </c>
    </row>
  </sheetData>
  <mergeCells count="2">
    <mergeCell ref="B1:C1"/>
    <mergeCell ref="D1:E1"/>
  </mergeCells>
  <pageMargins left="0.7" right="0.7" top="0.75" bottom="0.75" header="0.3" footer="0.3"/>
  <pageSetup scale="74" fitToHeight="2" orientation="portrait" horizontalDpi="300" verticalDpi="300" r:id="rId1"/>
  <headerFooter>
    <oddHeader>&amp;CMODEL 1 DESCRIPTIVE DATA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124" workbookViewId="0">
      <selection activeCell="B23" sqref="B23:B143"/>
    </sheetView>
  </sheetViews>
  <sheetFormatPr defaultRowHeight="12.75" x14ac:dyDescent="0.2"/>
  <cols>
    <col min="1" max="1" width="20.7109375" style="47" customWidth="1"/>
    <col min="2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46" t="s">
        <v>0</v>
      </c>
      <c r="B1" s="22" t="s">
        <v>164</v>
      </c>
    </row>
    <row r="2" spans="1:2" x14ac:dyDescent="0.2">
      <c r="A2" s="46" t="s">
        <v>34</v>
      </c>
      <c r="B2" s="22" t="s">
        <v>165</v>
      </c>
    </row>
    <row r="3" spans="1:2" x14ac:dyDescent="0.2">
      <c r="A3" s="46" t="s">
        <v>1</v>
      </c>
      <c r="B3" s="22" t="s">
        <v>35</v>
      </c>
    </row>
    <row r="4" spans="1:2" x14ac:dyDescent="0.2">
      <c r="A4" s="46" t="s">
        <v>2</v>
      </c>
      <c r="B4" s="22" t="s">
        <v>36</v>
      </c>
    </row>
    <row r="5" spans="1:2" x14ac:dyDescent="0.2">
      <c r="A5" s="46" t="s">
        <v>37</v>
      </c>
      <c r="B5" s="22" t="s">
        <v>38</v>
      </c>
    </row>
    <row r="6" spans="1:2" x14ac:dyDescent="0.2">
      <c r="A6" s="46" t="s">
        <v>3</v>
      </c>
      <c r="B6" s="22" t="s">
        <v>4</v>
      </c>
    </row>
    <row r="7" spans="1:2" x14ac:dyDescent="0.2">
      <c r="A7" s="46" t="s">
        <v>61</v>
      </c>
      <c r="B7" s="22" t="s">
        <v>62</v>
      </c>
    </row>
    <row r="8" spans="1:2" x14ac:dyDescent="0.2">
      <c r="A8" s="46" t="s">
        <v>5</v>
      </c>
      <c r="B8" s="22" t="s">
        <v>6</v>
      </c>
    </row>
    <row r="9" spans="1:2" x14ac:dyDescent="0.2">
      <c r="A9" s="46" t="s">
        <v>39</v>
      </c>
      <c r="B9" s="22" t="s">
        <v>166</v>
      </c>
    </row>
    <row r="10" spans="1:2" x14ac:dyDescent="0.2">
      <c r="A10" s="46" t="s">
        <v>40</v>
      </c>
      <c r="B10" s="22" t="s">
        <v>167</v>
      </c>
    </row>
    <row r="11" spans="1:2" x14ac:dyDescent="0.2">
      <c r="A11" s="46" t="s">
        <v>8</v>
      </c>
      <c r="B11" s="22" t="s">
        <v>65</v>
      </c>
    </row>
    <row r="12" spans="1:2" x14ac:dyDescent="0.2">
      <c r="B12" s="22" t="s">
        <v>66</v>
      </c>
    </row>
    <row r="13" spans="1:2" x14ac:dyDescent="0.2">
      <c r="B13" s="22" t="s">
        <v>57</v>
      </c>
    </row>
    <row r="14" spans="1:2" x14ac:dyDescent="0.2">
      <c r="B14" s="22" t="s">
        <v>58</v>
      </c>
    </row>
    <row r="16" spans="1:2" x14ac:dyDescent="0.2">
      <c r="A16" s="46" t="s">
        <v>9</v>
      </c>
      <c r="B16" s="22" t="s">
        <v>10</v>
      </c>
    </row>
    <row r="17" spans="1:2" x14ac:dyDescent="0.2">
      <c r="A17" s="48">
        <v>37257</v>
      </c>
      <c r="B17" s="25">
        <v>1.68</v>
      </c>
    </row>
    <row r="18" spans="1:2" x14ac:dyDescent="0.2">
      <c r="A18" s="48">
        <v>37288</v>
      </c>
      <c r="B18" s="25">
        <v>1.76</v>
      </c>
    </row>
    <row r="19" spans="1:2" x14ac:dyDescent="0.2">
      <c r="A19" s="48">
        <v>37316</v>
      </c>
      <c r="B19" s="25">
        <v>1.83</v>
      </c>
    </row>
    <row r="20" spans="1:2" x14ac:dyDescent="0.2">
      <c r="A20" s="48">
        <v>37347</v>
      </c>
      <c r="B20" s="25">
        <v>1.75</v>
      </c>
    </row>
    <row r="21" spans="1:2" x14ac:dyDescent="0.2">
      <c r="A21" s="48">
        <v>37377</v>
      </c>
      <c r="B21" s="25">
        <v>1.76</v>
      </c>
    </row>
    <row r="22" spans="1:2" x14ac:dyDescent="0.2">
      <c r="A22" s="48">
        <v>37408</v>
      </c>
      <c r="B22" s="25">
        <v>1.73</v>
      </c>
    </row>
    <row r="23" spans="1:2" x14ac:dyDescent="0.2">
      <c r="A23" s="48">
        <v>37438</v>
      </c>
      <c r="B23" s="25">
        <v>1.71</v>
      </c>
    </row>
    <row r="24" spans="1:2" x14ac:dyDescent="0.2">
      <c r="A24" s="48">
        <v>37469</v>
      </c>
      <c r="B24" s="25">
        <v>1.65</v>
      </c>
    </row>
    <row r="25" spans="1:2" x14ac:dyDescent="0.2">
      <c r="A25" s="48">
        <v>37500</v>
      </c>
      <c r="B25" s="25">
        <v>1.66</v>
      </c>
    </row>
    <row r="26" spans="1:2" x14ac:dyDescent="0.2">
      <c r="A26" s="48">
        <v>37530</v>
      </c>
      <c r="B26" s="25">
        <v>1.61</v>
      </c>
    </row>
    <row r="27" spans="1:2" x14ac:dyDescent="0.2">
      <c r="A27" s="48">
        <v>37561</v>
      </c>
      <c r="B27" s="25">
        <v>1.25</v>
      </c>
    </row>
    <row r="28" spans="1:2" x14ac:dyDescent="0.2">
      <c r="A28" s="48">
        <v>37591</v>
      </c>
      <c r="B28" s="25">
        <v>1.21</v>
      </c>
    </row>
    <row r="29" spans="1:2" x14ac:dyDescent="0.2">
      <c r="A29" s="48">
        <v>37622</v>
      </c>
      <c r="B29" s="25">
        <v>1.19</v>
      </c>
    </row>
    <row r="30" spans="1:2" x14ac:dyDescent="0.2">
      <c r="A30" s="48">
        <v>37653</v>
      </c>
      <c r="B30" s="25">
        <v>1.19</v>
      </c>
    </row>
    <row r="31" spans="1:2" x14ac:dyDescent="0.2">
      <c r="A31" s="48">
        <v>37681</v>
      </c>
      <c r="B31" s="25">
        <v>1.1499999999999999</v>
      </c>
    </row>
    <row r="32" spans="1:2" x14ac:dyDescent="0.2">
      <c r="A32" s="48">
        <v>37712</v>
      </c>
      <c r="B32" s="25">
        <v>1.1499999999999999</v>
      </c>
    </row>
    <row r="33" spans="1:2" x14ac:dyDescent="0.2">
      <c r="A33" s="48">
        <v>37742</v>
      </c>
      <c r="B33" s="25">
        <v>1.0900000000000001</v>
      </c>
    </row>
    <row r="34" spans="1:2" x14ac:dyDescent="0.2">
      <c r="A34" s="48">
        <v>37773</v>
      </c>
      <c r="B34" s="25">
        <v>0.94</v>
      </c>
    </row>
    <row r="35" spans="1:2" x14ac:dyDescent="0.2">
      <c r="A35" s="48">
        <v>37803</v>
      </c>
      <c r="B35" s="25">
        <v>0.92</v>
      </c>
    </row>
    <row r="36" spans="1:2" x14ac:dyDescent="0.2">
      <c r="A36" s="48">
        <v>37834</v>
      </c>
      <c r="B36" s="25">
        <v>0.97</v>
      </c>
    </row>
    <row r="37" spans="1:2" x14ac:dyDescent="0.2">
      <c r="A37" s="48">
        <v>37865</v>
      </c>
      <c r="B37" s="25">
        <v>0.96</v>
      </c>
    </row>
    <row r="38" spans="1:2" x14ac:dyDescent="0.2">
      <c r="A38" s="48">
        <v>37895</v>
      </c>
      <c r="B38" s="25">
        <v>0.94</v>
      </c>
    </row>
    <row r="39" spans="1:2" x14ac:dyDescent="0.2">
      <c r="A39" s="48">
        <v>37926</v>
      </c>
      <c r="B39" s="25">
        <v>0.95</v>
      </c>
    </row>
    <row r="40" spans="1:2" x14ac:dyDescent="0.2">
      <c r="A40" s="48">
        <v>37956</v>
      </c>
      <c r="B40" s="25">
        <v>0.91</v>
      </c>
    </row>
    <row r="41" spans="1:2" x14ac:dyDescent="0.2">
      <c r="A41" s="48">
        <v>37987</v>
      </c>
      <c r="B41" s="25">
        <v>0.9</v>
      </c>
    </row>
    <row r="42" spans="1:2" x14ac:dyDescent="0.2">
      <c r="A42" s="48">
        <v>38018</v>
      </c>
      <c r="B42" s="25">
        <v>0.94</v>
      </c>
    </row>
    <row r="43" spans="1:2" x14ac:dyDescent="0.2">
      <c r="A43" s="48">
        <v>38047</v>
      </c>
      <c r="B43" s="25">
        <v>0.95</v>
      </c>
    </row>
    <row r="44" spans="1:2" x14ac:dyDescent="0.2">
      <c r="A44" s="48">
        <v>38078</v>
      </c>
      <c r="B44" s="25">
        <v>0.96</v>
      </c>
    </row>
    <row r="45" spans="1:2" x14ac:dyDescent="0.2">
      <c r="A45" s="48">
        <v>38108</v>
      </c>
      <c r="B45" s="25">
        <v>1.04</v>
      </c>
    </row>
    <row r="46" spans="1:2" x14ac:dyDescent="0.2">
      <c r="A46" s="48">
        <v>38139</v>
      </c>
      <c r="B46" s="25">
        <v>1.29</v>
      </c>
    </row>
    <row r="47" spans="1:2" x14ac:dyDescent="0.2">
      <c r="A47" s="48">
        <v>38169</v>
      </c>
      <c r="B47" s="25">
        <v>1.36</v>
      </c>
    </row>
    <row r="48" spans="1:2" x14ac:dyDescent="0.2">
      <c r="A48" s="48">
        <v>38200</v>
      </c>
      <c r="B48" s="25">
        <v>1.5</v>
      </c>
    </row>
    <row r="49" spans="1:2" x14ac:dyDescent="0.2">
      <c r="A49" s="48">
        <v>38231</v>
      </c>
      <c r="B49" s="25">
        <v>1.68</v>
      </c>
    </row>
    <row r="50" spans="1:2" x14ac:dyDescent="0.2">
      <c r="A50" s="48">
        <v>38261</v>
      </c>
      <c r="B50" s="25">
        <v>1.79</v>
      </c>
    </row>
    <row r="51" spans="1:2" x14ac:dyDescent="0.2">
      <c r="A51" s="48">
        <v>38292</v>
      </c>
      <c r="B51" s="25">
        <v>2.11</v>
      </c>
    </row>
    <row r="52" spans="1:2" x14ac:dyDescent="0.2">
      <c r="A52" s="48">
        <v>38322</v>
      </c>
      <c r="B52" s="25">
        <v>2.2200000000000002</v>
      </c>
    </row>
    <row r="53" spans="1:2" x14ac:dyDescent="0.2">
      <c r="A53" s="48">
        <v>38353</v>
      </c>
      <c r="B53" s="25">
        <v>2.37</v>
      </c>
    </row>
    <row r="54" spans="1:2" x14ac:dyDescent="0.2">
      <c r="A54" s="48">
        <v>38384</v>
      </c>
      <c r="B54" s="25">
        <v>2.58</v>
      </c>
    </row>
    <row r="55" spans="1:2" x14ac:dyDescent="0.2">
      <c r="A55" s="48">
        <v>38412</v>
      </c>
      <c r="B55" s="25">
        <v>2.8</v>
      </c>
    </row>
    <row r="56" spans="1:2" x14ac:dyDescent="0.2">
      <c r="A56" s="48">
        <v>38443</v>
      </c>
      <c r="B56" s="25">
        <v>2.84</v>
      </c>
    </row>
    <row r="57" spans="1:2" x14ac:dyDescent="0.2">
      <c r="A57" s="48">
        <v>38473</v>
      </c>
      <c r="B57" s="25">
        <v>2.9</v>
      </c>
    </row>
    <row r="58" spans="1:2" x14ac:dyDescent="0.2">
      <c r="A58" s="48">
        <v>38504</v>
      </c>
      <c r="B58" s="25">
        <v>3.04</v>
      </c>
    </row>
    <row r="59" spans="1:2" x14ac:dyDescent="0.2">
      <c r="A59" s="48">
        <v>38534</v>
      </c>
      <c r="B59" s="25">
        <v>3.29</v>
      </c>
    </row>
    <row r="60" spans="1:2" x14ac:dyDescent="0.2">
      <c r="A60" s="48">
        <v>38565</v>
      </c>
      <c r="B60" s="25">
        <v>3.52</v>
      </c>
    </row>
    <row r="61" spans="1:2" x14ac:dyDescent="0.2">
      <c r="A61" s="48">
        <v>38596</v>
      </c>
      <c r="B61" s="25">
        <v>3.49</v>
      </c>
    </row>
    <row r="62" spans="1:2" x14ac:dyDescent="0.2">
      <c r="A62" s="48">
        <v>38626</v>
      </c>
      <c r="B62" s="25">
        <v>3.79</v>
      </c>
    </row>
    <row r="63" spans="1:2" x14ac:dyDescent="0.2">
      <c r="A63" s="48">
        <v>38657</v>
      </c>
      <c r="B63" s="25">
        <v>3.97</v>
      </c>
    </row>
    <row r="64" spans="1:2" x14ac:dyDescent="0.2">
      <c r="A64" s="48">
        <v>38687</v>
      </c>
      <c r="B64" s="25">
        <v>3.97</v>
      </c>
    </row>
    <row r="65" spans="1:2" x14ac:dyDescent="0.2">
      <c r="A65" s="48">
        <v>38718</v>
      </c>
      <c r="B65" s="25">
        <v>4.34</v>
      </c>
    </row>
    <row r="66" spans="1:2" x14ac:dyDescent="0.2">
      <c r="A66" s="48">
        <v>38749</v>
      </c>
      <c r="B66" s="25">
        <v>4.54</v>
      </c>
    </row>
    <row r="67" spans="1:2" x14ac:dyDescent="0.2">
      <c r="A67" s="48">
        <v>38777</v>
      </c>
      <c r="B67" s="25">
        <v>4.63</v>
      </c>
    </row>
    <row r="68" spans="1:2" x14ac:dyDescent="0.2">
      <c r="A68" s="48">
        <v>38808</v>
      </c>
      <c r="B68" s="25">
        <v>4.72</v>
      </c>
    </row>
    <row r="69" spans="1:2" x14ac:dyDescent="0.2">
      <c r="A69" s="48">
        <v>38838</v>
      </c>
      <c r="B69" s="25">
        <v>4.84</v>
      </c>
    </row>
    <row r="70" spans="1:2" x14ac:dyDescent="0.2">
      <c r="A70" s="48">
        <v>38869</v>
      </c>
      <c r="B70" s="25">
        <v>4.92</v>
      </c>
    </row>
    <row r="71" spans="1:2" x14ac:dyDescent="0.2">
      <c r="A71" s="48">
        <v>38899</v>
      </c>
      <c r="B71" s="25">
        <v>5.08</v>
      </c>
    </row>
    <row r="72" spans="1:2" x14ac:dyDescent="0.2">
      <c r="A72" s="48">
        <v>38930</v>
      </c>
      <c r="B72" s="25">
        <v>5.09</v>
      </c>
    </row>
    <row r="73" spans="1:2" x14ac:dyDescent="0.2">
      <c r="A73" s="48">
        <v>38961</v>
      </c>
      <c r="B73" s="25">
        <v>4.93</v>
      </c>
    </row>
    <row r="74" spans="1:2" x14ac:dyDescent="0.2">
      <c r="A74" s="48">
        <v>38991</v>
      </c>
      <c r="B74" s="25">
        <v>5.05</v>
      </c>
    </row>
    <row r="75" spans="1:2" x14ac:dyDescent="0.2">
      <c r="A75" s="48">
        <v>39022</v>
      </c>
      <c r="B75" s="25">
        <v>5.07</v>
      </c>
    </row>
    <row r="76" spans="1:2" x14ac:dyDescent="0.2">
      <c r="A76" s="48">
        <v>39052</v>
      </c>
      <c r="B76" s="25">
        <v>4.97</v>
      </c>
    </row>
    <row r="77" spans="1:2" x14ac:dyDescent="0.2">
      <c r="A77" s="48">
        <v>39083</v>
      </c>
      <c r="B77" s="25">
        <v>5.1100000000000003</v>
      </c>
    </row>
    <row r="78" spans="1:2" x14ac:dyDescent="0.2">
      <c r="A78" s="48">
        <v>39114</v>
      </c>
      <c r="B78" s="25">
        <v>5.16</v>
      </c>
    </row>
    <row r="79" spans="1:2" x14ac:dyDescent="0.2">
      <c r="A79" s="48">
        <v>39142</v>
      </c>
      <c r="B79" s="25">
        <v>5.08</v>
      </c>
    </row>
    <row r="80" spans="1:2" x14ac:dyDescent="0.2">
      <c r="A80" s="48">
        <v>39173</v>
      </c>
      <c r="B80" s="25">
        <v>5.01</v>
      </c>
    </row>
    <row r="81" spans="1:2" x14ac:dyDescent="0.2">
      <c r="A81" s="48">
        <v>39203</v>
      </c>
      <c r="B81" s="25">
        <v>4.87</v>
      </c>
    </row>
    <row r="82" spans="1:2" x14ac:dyDescent="0.2">
      <c r="A82" s="48">
        <v>39234</v>
      </c>
      <c r="B82" s="25">
        <v>4.74</v>
      </c>
    </row>
    <row r="83" spans="1:2" x14ac:dyDescent="0.2">
      <c r="A83" s="48">
        <v>39264</v>
      </c>
      <c r="B83" s="25">
        <v>4.96</v>
      </c>
    </row>
    <row r="84" spans="1:2" x14ac:dyDescent="0.2">
      <c r="A84" s="48">
        <v>39295</v>
      </c>
      <c r="B84" s="25">
        <v>4.32</v>
      </c>
    </row>
    <row r="85" spans="1:2" x14ac:dyDescent="0.2">
      <c r="A85" s="48">
        <v>39326</v>
      </c>
      <c r="B85" s="25">
        <v>3.99</v>
      </c>
    </row>
    <row r="86" spans="1:2" x14ac:dyDescent="0.2">
      <c r="A86" s="48">
        <v>39356</v>
      </c>
      <c r="B86" s="25">
        <v>4</v>
      </c>
    </row>
    <row r="87" spans="1:2" x14ac:dyDescent="0.2">
      <c r="A87" s="48">
        <v>39387</v>
      </c>
      <c r="B87" s="25">
        <v>3.35</v>
      </c>
    </row>
    <row r="88" spans="1:2" x14ac:dyDescent="0.2">
      <c r="A88" s="48">
        <v>39417</v>
      </c>
      <c r="B88" s="25">
        <v>3.07</v>
      </c>
    </row>
    <row r="89" spans="1:2" x14ac:dyDescent="0.2">
      <c r="A89" s="48">
        <v>39448</v>
      </c>
      <c r="B89" s="25">
        <v>2.82</v>
      </c>
    </row>
    <row r="90" spans="1:2" x14ac:dyDescent="0.2">
      <c r="A90" s="48">
        <v>39479</v>
      </c>
      <c r="B90" s="25">
        <v>2.17</v>
      </c>
    </row>
    <row r="91" spans="1:2" x14ac:dyDescent="0.2">
      <c r="A91" s="48">
        <v>39508</v>
      </c>
      <c r="B91" s="25">
        <v>1.28</v>
      </c>
    </row>
    <row r="92" spans="1:2" x14ac:dyDescent="0.2">
      <c r="A92" s="48">
        <v>39539</v>
      </c>
      <c r="B92" s="25">
        <v>1.31</v>
      </c>
    </row>
    <row r="93" spans="1:2" x14ac:dyDescent="0.2">
      <c r="A93" s="48">
        <v>39569</v>
      </c>
      <c r="B93" s="25">
        <v>1.76</v>
      </c>
    </row>
    <row r="94" spans="1:2" x14ac:dyDescent="0.2">
      <c r="A94" s="48">
        <v>39600</v>
      </c>
      <c r="B94" s="25">
        <v>1.89</v>
      </c>
    </row>
    <row r="95" spans="1:2" x14ac:dyDescent="0.2">
      <c r="A95" s="48">
        <v>39630</v>
      </c>
      <c r="B95" s="25">
        <v>1.66</v>
      </c>
    </row>
    <row r="96" spans="1:2" x14ac:dyDescent="0.2">
      <c r="A96" s="48">
        <v>39661</v>
      </c>
      <c r="B96" s="25">
        <v>1.75</v>
      </c>
    </row>
    <row r="97" spans="1:2" x14ac:dyDescent="0.2">
      <c r="A97" s="48">
        <v>39692</v>
      </c>
      <c r="B97" s="25">
        <v>1.1499999999999999</v>
      </c>
    </row>
    <row r="98" spans="1:2" x14ac:dyDescent="0.2">
      <c r="A98" s="48">
        <v>39722</v>
      </c>
      <c r="B98" s="25">
        <v>0.69</v>
      </c>
    </row>
    <row r="99" spans="1:2" x14ac:dyDescent="0.2">
      <c r="A99" s="48">
        <v>39753</v>
      </c>
      <c r="B99" s="25">
        <v>0.19</v>
      </c>
    </row>
    <row r="100" spans="1:2" x14ac:dyDescent="0.2">
      <c r="A100" s="48">
        <v>39783</v>
      </c>
      <c r="B100" s="25">
        <v>0.03</v>
      </c>
    </row>
    <row r="101" spans="1:2" x14ac:dyDescent="0.2">
      <c r="A101" s="48">
        <v>39814</v>
      </c>
      <c r="B101" s="25">
        <v>0.13</v>
      </c>
    </row>
    <row r="102" spans="1:2" x14ac:dyDescent="0.2">
      <c r="A102" s="48">
        <v>39845</v>
      </c>
      <c r="B102" s="25">
        <v>0.3</v>
      </c>
    </row>
    <row r="103" spans="1:2" x14ac:dyDescent="0.2">
      <c r="A103" s="48">
        <v>39873</v>
      </c>
      <c r="B103" s="25">
        <v>0.22</v>
      </c>
    </row>
    <row r="104" spans="1:2" x14ac:dyDescent="0.2">
      <c r="A104" s="48">
        <v>39904</v>
      </c>
      <c r="B104" s="25">
        <v>0.16</v>
      </c>
    </row>
    <row r="105" spans="1:2" x14ac:dyDescent="0.2">
      <c r="A105" s="48">
        <v>39934</v>
      </c>
      <c r="B105" s="25">
        <v>0.18</v>
      </c>
    </row>
    <row r="106" spans="1:2" x14ac:dyDescent="0.2">
      <c r="A106" s="48">
        <v>39965</v>
      </c>
      <c r="B106" s="25">
        <v>0.18</v>
      </c>
    </row>
    <row r="107" spans="1:2" x14ac:dyDescent="0.2">
      <c r="A107" s="48">
        <v>39995</v>
      </c>
      <c r="B107" s="25">
        <v>0.18</v>
      </c>
    </row>
    <row r="108" spans="1:2" x14ac:dyDescent="0.2">
      <c r="A108" s="48">
        <v>40026</v>
      </c>
      <c r="B108" s="25">
        <v>0.17</v>
      </c>
    </row>
    <row r="109" spans="1:2" x14ac:dyDescent="0.2">
      <c r="A109" s="48">
        <v>40057</v>
      </c>
      <c r="B109" s="25">
        <v>0.12</v>
      </c>
    </row>
    <row r="110" spans="1:2" x14ac:dyDescent="0.2">
      <c r="A110" s="48">
        <v>40087</v>
      </c>
      <c r="B110" s="25">
        <v>7.0000000000000007E-2</v>
      </c>
    </row>
    <row r="111" spans="1:2" x14ac:dyDescent="0.2">
      <c r="A111" s="48">
        <v>40118</v>
      </c>
      <c r="B111" s="25">
        <v>0.05</v>
      </c>
    </row>
    <row r="112" spans="1:2" x14ac:dyDescent="0.2">
      <c r="A112" s="48">
        <v>40148</v>
      </c>
      <c r="B112" s="25">
        <v>0.05</v>
      </c>
    </row>
    <row r="113" spans="1:2" x14ac:dyDescent="0.2">
      <c r="A113" s="48">
        <v>40179</v>
      </c>
      <c r="B113" s="25">
        <v>0.06</v>
      </c>
    </row>
    <row r="114" spans="1:2" x14ac:dyDescent="0.2">
      <c r="A114" s="48">
        <v>40210</v>
      </c>
      <c r="B114" s="25">
        <v>0.11</v>
      </c>
    </row>
    <row r="115" spans="1:2" x14ac:dyDescent="0.2">
      <c r="A115" s="48">
        <v>40238</v>
      </c>
      <c r="B115" s="25">
        <v>0.15</v>
      </c>
    </row>
    <row r="116" spans="1:2" x14ac:dyDescent="0.2">
      <c r="A116" s="48">
        <v>40269</v>
      </c>
      <c r="B116" s="25">
        <v>0.16</v>
      </c>
    </row>
    <row r="117" spans="1:2" x14ac:dyDescent="0.2">
      <c r="A117" s="48">
        <v>40299</v>
      </c>
      <c r="B117" s="25">
        <v>0.16</v>
      </c>
    </row>
    <row r="118" spans="1:2" x14ac:dyDescent="0.2">
      <c r="A118" s="48">
        <v>40330</v>
      </c>
      <c r="B118" s="25">
        <v>0.12</v>
      </c>
    </row>
    <row r="119" spans="1:2" x14ac:dyDescent="0.2">
      <c r="A119" s="48">
        <v>40360</v>
      </c>
      <c r="B119" s="25">
        <v>0.16</v>
      </c>
    </row>
    <row r="120" spans="1:2" x14ac:dyDescent="0.2">
      <c r="A120" s="48">
        <v>40391</v>
      </c>
      <c r="B120" s="25">
        <v>0.16</v>
      </c>
    </row>
    <row r="121" spans="1:2" x14ac:dyDescent="0.2">
      <c r="A121" s="48">
        <v>40422</v>
      </c>
      <c r="B121" s="25">
        <v>0.15</v>
      </c>
    </row>
    <row r="122" spans="1:2" x14ac:dyDescent="0.2">
      <c r="A122" s="48">
        <v>40452</v>
      </c>
      <c r="B122" s="25">
        <v>0.13</v>
      </c>
    </row>
    <row r="123" spans="1:2" x14ac:dyDescent="0.2">
      <c r="A123" s="48">
        <v>40483</v>
      </c>
      <c r="B123" s="25">
        <v>0.14000000000000001</v>
      </c>
    </row>
    <row r="124" spans="1:2" x14ac:dyDescent="0.2">
      <c r="A124" s="48">
        <v>40513</v>
      </c>
      <c r="B124" s="25">
        <v>0.14000000000000001</v>
      </c>
    </row>
    <row r="125" spans="1:2" x14ac:dyDescent="0.2">
      <c r="A125" s="48">
        <v>40544</v>
      </c>
      <c r="B125" s="25">
        <v>0.15</v>
      </c>
    </row>
    <row r="126" spans="1:2" x14ac:dyDescent="0.2">
      <c r="A126" s="48">
        <v>40575</v>
      </c>
      <c r="B126" s="25">
        <v>0.13</v>
      </c>
    </row>
    <row r="127" spans="1:2" x14ac:dyDescent="0.2">
      <c r="A127" s="48">
        <v>40603</v>
      </c>
      <c r="B127" s="25">
        <v>0.1</v>
      </c>
    </row>
    <row r="128" spans="1:2" x14ac:dyDescent="0.2">
      <c r="A128" s="48">
        <v>40634</v>
      </c>
      <c r="B128" s="25">
        <v>0.06</v>
      </c>
    </row>
    <row r="129" spans="1:2" x14ac:dyDescent="0.2">
      <c r="A129" s="48">
        <v>40664</v>
      </c>
      <c r="B129" s="25">
        <v>0.04</v>
      </c>
    </row>
    <row r="130" spans="1:2" x14ac:dyDescent="0.2">
      <c r="A130" s="48">
        <v>40695</v>
      </c>
      <c r="B130" s="25">
        <v>0.04</v>
      </c>
    </row>
    <row r="131" spans="1:2" x14ac:dyDescent="0.2">
      <c r="A131" s="48">
        <v>40725</v>
      </c>
      <c r="B131" s="25">
        <v>0.04</v>
      </c>
    </row>
    <row r="132" spans="1:2" x14ac:dyDescent="0.2">
      <c r="A132" s="48">
        <v>40756</v>
      </c>
      <c r="B132" s="25">
        <v>0.02</v>
      </c>
    </row>
    <row r="133" spans="1:2" x14ac:dyDescent="0.2">
      <c r="A133" s="48">
        <v>40787</v>
      </c>
      <c r="B133" s="25">
        <v>0.01</v>
      </c>
    </row>
    <row r="134" spans="1:2" x14ac:dyDescent="0.2">
      <c r="A134" s="48">
        <v>40817</v>
      </c>
      <c r="B134" s="25">
        <v>0.02</v>
      </c>
    </row>
    <row r="135" spans="1:2" x14ac:dyDescent="0.2">
      <c r="A135" s="48">
        <v>40848</v>
      </c>
      <c r="B135" s="25">
        <v>0.01</v>
      </c>
    </row>
    <row r="136" spans="1:2" x14ac:dyDescent="0.2">
      <c r="A136" s="48">
        <v>40878</v>
      </c>
      <c r="B136" s="25">
        <v>0.01</v>
      </c>
    </row>
    <row r="137" spans="1:2" x14ac:dyDescent="0.2">
      <c r="A137" s="48">
        <v>40909</v>
      </c>
      <c r="B137" s="25">
        <v>0.03</v>
      </c>
    </row>
    <row r="138" spans="1:2" x14ac:dyDescent="0.2">
      <c r="A138" s="48">
        <v>40940</v>
      </c>
      <c r="B138" s="25">
        <v>0.09</v>
      </c>
    </row>
    <row r="139" spans="1:2" x14ac:dyDescent="0.2">
      <c r="A139" s="48">
        <v>40969</v>
      </c>
      <c r="B139" s="25">
        <v>0.08</v>
      </c>
    </row>
    <row r="140" spans="1:2" x14ac:dyDescent="0.2">
      <c r="A140" s="48">
        <v>41000</v>
      </c>
      <c r="B140" s="25">
        <v>0.08</v>
      </c>
    </row>
    <row r="141" spans="1:2" x14ac:dyDescent="0.2">
      <c r="A141" s="48">
        <v>41030</v>
      </c>
      <c r="B141" s="25">
        <v>0.09</v>
      </c>
    </row>
    <row r="142" spans="1:2" x14ac:dyDescent="0.2">
      <c r="A142" s="48">
        <v>41061</v>
      </c>
      <c r="B142" s="25">
        <v>0.09</v>
      </c>
    </row>
    <row r="143" spans="1:2" x14ac:dyDescent="0.2">
      <c r="A143" s="48">
        <v>41091</v>
      </c>
      <c r="B143" s="25">
        <v>0.1</v>
      </c>
    </row>
    <row r="144" spans="1:2" x14ac:dyDescent="0.2">
      <c r="A144" s="48">
        <v>41122</v>
      </c>
      <c r="B144" s="25">
        <v>0.1</v>
      </c>
    </row>
    <row r="145" spans="1:2" x14ac:dyDescent="0.2">
      <c r="A145" s="48">
        <v>41153</v>
      </c>
      <c r="B145" s="25">
        <v>0.11</v>
      </c>
    </row>
    <row r="146" spans="1:2" x14ac:dyDescent="0.2">
      <c r="A146" s="48">
        <v>41183</v>
      </c>
      <c r="B146" s="34" t="e">
        <f>NA()</f>
        <v>#N/A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102" workbookViewId="0">
      <selection activeCell="B23" sqref="B23:B143"/>
    </sheetView>
  </sheetViews>
  <sheetFormatPr defaultRowHeight="12.75" x14ac:dyDescent="0.2"/>
  <cols>
    <col min="1" max="1" width="20.7109375" style="47" customWidth="1"/>
    <col min="2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46" t="s">
        <v>0</v>
      </c>
      <c r="B1" s="22" t="s">
        <v>168</v>
      </c>
    </row>
    <row r="2" spans="1:2" x14ac:dyDescent="0.2">
      <c r="A2" s="46" t="s">
        <v>34</v>
      </c>
      <c r="B2" s="22" t="s">
        <v>169</v>
      </c>
    </row>
    <row r="3" spans="1:2" x14ac:dyDescent="0.2">
      <c r="A3" s="46" t="s">
        <v>1</v>
      </c>
      <c r="B3" s="22" t="s">
        <v>35</v>
      </c>
    </row>
    <row r="4" spans="1:2" x14ac:dyDescent="0.2">
      <c r="A4" s="46" t="s">
        <v>2</v>
      </c>
      <c r="B4" s="22" t="s">
        <v>36</v>
      </c>
    </row>
    <row r="5" spans="1:2" x14ac:dyDescent="0.2">
      <c r="A5" s="46" t="s">
        <v>37</v>
      </c>
      <c r="B5" s="22" t="s">
        <v>38</v>
      </c>
    </row>
    <row r="6" spans="1:2" x14ac:dyDescent="0.2">
      <c r="A6" s="46" t="s">
        <v>3</v>
      </c>
      <c r="B6" s="22" t="s">
        <v>4</v>
      </c>
    </row>
    <row r="7" spans="1:2" x14ac:dyDescent="0.2">
      <c r="A7" s="46" t="s">
        <v>61</v>
      </c>
      <c r="B7" s="22" t="s">
        <v>62</v>
      </c>
    </row>
    <row r="8" spans="1:2" x14ac:dyDescent="0.2">
      <c r="A8" s="46" t="s">
        <v>5</v>
      </c>
      <c r="B8" s="22" t="s">
        <v>6</v>
      </c>
    </row>
    <row r="9" spans="1:2" x14ac:dyDescent="0.2">
      <c r="A9" s="46" t="s">
        <v>39</v>
      </c>
      <c r="B9" s="22" t="s">
        <v>170</v>
      </c>
    </row>
    <row r="10" spans="1:2" x14ac:dyDescent="0.2">
      <c r="A10" s="46" t="s">
        <v>40</v>
      </c>
      <c r="B10" s="22" t="s">
        <v>171</v>
      </c>
    </row>
    <row r="11" spans="1:2" x14ac:dyDescent="0.2">
      <c r="A11" s="46" t="s">
        <v>8</v>
      </c>
      <c r="B11" s="22" t="s">
        <v>65</v>
      </c>
    </row>
    <row r="12" spans="1:2" x14ac:dyDescent="0.2">
      <c r="B12" s="22" t="s">
        <v>66</v>
      </c>
    </row>
    <row r="13" spans="1:2" x14ac:dyDescent="0.2">
      <c r="B13" s="22" t="s">
        <v>57</v>
      </c>
    </row>
    <row r="14" spans="1:2" x14ac:dyDescent="0.2">
      <c r="B14" s="22" t="s">
        <v>58</v>
      </c>
    </row>
    <row r="16" spans="1:2" x14ac:dyDescent="0.2">
      <c r="A16" s="46" t="s">
        <v>9</v>
      </c>
      <c r="B16" s="22" t="s">
        <v>10</v>
      </c>
    </row>
    <row r="17" spans="1:2" x14ac:dyDescent="0.2">
      <c r="A17" s="48">
        <v>37257</v>
      </c>
      <c r="B17" s="25">
        <v>1.77</v>
      </c>
    </row>
    <row r="18" spans="1:2" x14ac:dyDescent="0.2">
      <c r="A18" s="48">
        <v>37288</v>
      </c>
      <c r="B18" s="25">
        <v>1.86</v>
      </c>
    </row>
    <row r="19" spans="1:2" x14ac:dyDescent="0.2">
      <c r="A19" s="48">
        <v>37316</v>
      </c>
      <c r="B19" s="25">
        <v>2.06</v>
      </c>
    </row>
    <row r="20" spans="1:2" x14ac:dyDescent="0.2">
      <c r="A20" s="48">
        <v>37347</v>
      </c>
      <c r="B20" s="25">
        <v>1.98</v>
      </c>
    </row>
    <row r="21" spans="1:2" x14ac:dyDescent="0.2">
      <c r="A21" s="48">
        <v>37377</v>
      </c>
      <c r="B21" s="25">
        <v>1.91</v>
      </c>
    </row>
    <row r="22" spans="1:2" x14ac:dyDescent="0.2">
      <c r="A22" s="48">
        <v>37408</v>
      </c>
      <c r="B22" s="25">
        <v>1.83</v>
      </c>
    </row>
    <row r="23" spans="1:2" x14ac:dyDescent="0.2">
      <c r="A23" s="48">
        <v>37438</v>
      </c>
      <c r="B23" s="25">
        <v>1.74</v>
      </c>
    </row>
    <row r="24" spans="1:2" x14ac:dyDescent="0.2">
      <c r="A24" s="48">
        <v>37469</v>
      </c>
      <c r="B24" s="25">
        <v>1.64</v>
      </c>
    </row>
    <row r="25" spans="1:2" x14ac:dyDescent="0.2">
      <c r="A25" s="48">
        <v>37500</v>
      </c>
      <c r="B25" s="25">
        <v>1.64</v>
      </c>
    </row>
    <row r="26" spans="1:2" x14ac:dyDescent="0.2">
      <c r="A26" s="48">
        <v>37530</v>
      </c>
      <c r="B26" s="25">
        <v>1.59</v>
      </c>
    </row>
    <row r="27" spans="1:2" x14ac:dyDescent="0.2">
      <c r="A27" s="48">
        <v>37561</v>
      </c>
      <c r="B27" s="25">
        <v>1.3</v>
      </c>
    </row>
    <row r="28" spans="1:2" x14ac:dyDescent="0.2">
      <c r="A28" s="48">
        <v>37591</v>
      </c>
      <c r="B28" s="25">
        <v>1.27</v>
      </c>
    </row>
    <row r="29" spans="1:2" x14ac:dyDescent="0.2">
      <c r="A29" s="48">
        <v>37622</v>
      </c>
      <c r="B29" s="25">
        <v>1.22</v>
      </c>
    </row>
    <row r="30" spans="1:2" x14ac:dyDescent="0.2">
      <c r="A30" s="48">
        <v>37653</v>
      </c>
      <c r="B30" s="25">
        <v>1.2</v>
      </c>
    </row>
    <row r="31" spans="1:2" x14ac:dyDescent="0.2">
      <c r="A31" s="48">
        <v>37681</v>
      </c>
      <c r="B31" s="25">
        <v>1.1599999999999999</v>
      </c>
    </row>
    <row r="32" spans="1:2" x14ac:dyDescent="0.2">
      <c r="A32" s="48">
        <v>37712</v>
      </c>
      <c r="B32" s="25">
        <v>1.17</v>
      </c>
    </row>
    <row r="33" spans="1:2" x14ac:dyDescent="0.2">
      <c r="A33" s="48">
        <v>37742</v>
      </c>
      <c r="B33" s="25">
        <v>1.1100000000000001</v>
      </c>
    </row>
    <row r="34" spans="1:2" x14ac:dyDescent="0.2">
      <c r="A34" s="48">
        <v>37773</v>
      </c>
      <c r="B34" s="25">
        <v>0.94</v>
      </c>
    </row>
    <row r="35" spans="1:2" x14ac:dyDescent="0.2">
      <c r="A35" s="48">
        <v>37803</v>
      </c>
      <c r="B35" s="25">
        <v>0.97</v>
      </c>
    </row>
    <row r="36" spans="1:2" x14ac:dyDescent="0.2">
      <c r="A36" s="48">
        <v>37834</v>
      </c>
      <c r="B36" s="25">
        <v>1.05</v>
      </c>
    </row>
    <row r="37" spans="1:2" x14ac:dyDescent="0.2">
      <c r="A37" s="48">
        <v>37865</v>
      </c>
      <c r="B37" s="25">
        <v>1.03</v>
      </c>
    </row>
    <row r="38" spans="1:2" x14ac:dyDescent="0.2">
      <c r="A38" s="48">
        <v>37895</v>
      </c>
      <c r="B38" s="25">
        <v>1.02</v>
      </c>
    </row>
    <row r="39" spans="1:2" x14ac:dyDescent="0.2">
      <c r="A39" s="48">
        <v>37926</v>
      </c>
      <c r="B39" s="25">
        <v>1.04</v>
      </c>
    </row>
    <row r="40" spans="1:2" x14ac:dyDescent="0.2">
      <c r="A40" s="48">
        <v>37956</v>
      </c>
      <c r="B40" s="25">
        <v>1.01</v>
      </c>
    </row>
    <row r="41" spans="1:2" x14ac:dyDescent="0.2">
      <c r="A41" s="48">
        <v>37987</v>
      </c>
      <c r="B41" s="25">
        <v>0.99</v>
      </c>
    </row>
    <row r="42" spans="1:2" x14ac:dyDescent="0.2">
      <c r="A42" s="48">
        <v>38018</v>
      </c>
      <c r="B42" s="25">
        <v>1.01</v>
      </c>
    </row>
    <row r="43" spans="1:2" x14ac:dyDescent="0.2">
      <c r="A43" s="48">
        <v>38047</v>
      </c>
      <c r="B43" s="25">
        <v>1.01</v>
      </c>
    </row>
    <row r="44" spans="1:2" x14ac:dyDescent="0.2">
      <c r="A44" s="48">
        <v>38078</v>
      </c>
      <c r="B44" s="25">
        <v>1.1100000000000001</v>
      </c>
    </row>
    <row r="45" spans="1:2" x14ac:dyDescent="0.2">
      <c r="A45" s="48">
        <v>38108</v>
      </c>
      <c r="B45" s="25">
        <v>1.33</v>
      </c>
    </row>
    <row r="46" spans="1:2" x14ac:dyDescent="0.2">
      <c r="A46" s="48">
        <v>38139</v>
      </c>
      <c r="B46" s="25">
        <v>1.64</v>
      </c>
    </row>
    <row r="47" spans="1:2" x14ac:dyDescent="0.2">
      <c r="A47" s="48">
        <v>38169</v>
      </c>
      <c r="B47" s="25">
        <v>1.7</v>
      </c>
    </row>
    <row r="48" spans="1:2" x14ac:dyDescent="0.2">
      <c r="A48" s="48">
        <v>38200</v>
      </c>
      <c r="B48" s="25">
        <v>1.76</v>
      </c>
    </row>
    <row r="49" spans="1:2" x14ac:dyDescent="0.2">
      <c r="A49" s="48">
        <v>38231</v>
      </c>
      <c r="B49" s="25">
        <v>1.91</v>
      </c>
    </row>
    <row r="50" spans="1:2" x14ac:dyDescent="0.2">
      <c r="A50" s="48">
        <v>38261</v>
      </c>
      <c r="B50" s="25">
        <v>2.0499999999999998</v>
      </c>
    </row>
    <row r="51" spans="1:2" x14ac:dyDescent="0.2">
      <c r="A51" s="48">
        <v>38292</v>
      </c>
      <c r="B51" s="25">
        <v>2.3199999999999998</v>
      </c>
    </row>
    <row r="52" spans="1:2" x14ac:dyDescent="0.2">
      <c r="A52" s="48">
        <v>38322</v>
      </c>
      <c r="B52" s="25">
        <v>2.5</v>
      </c>
    </row>
    <row r="53" spans="1:2" x14ac:dyDescent="0.2">
      <c r="A53" s="48">
        <v>38353</v>
      </c>
      <c r="B53" s="25">
        <v>2.68</v>
      </c>
    </row>
    <row r="54" spans="1:2" x14ac:dyDescent="0.2">
      <c r="A54" s="48">
        <v>38384</v>
      </c>
      <c r="B54" s="25">
        <v>2.85</v>
      </c>
    </row>
    <row r="55" spans="1:2" x14ac:dyDescent="0.2">
      <c r="A55" s="48">
        <v>38412</v>
      </c>
      <c r="B55" s="25">
        <v>3.09</v>
      </c>
    </row>
    <row r="56" spans="1:2" x14ac:dyDescent="0.2">
      <c r="A56" s="48">
        <v>38443</v>
      </c>
      <c r="B56" s="25">
        <v>3.14</v>
      </c>
    </row>
    <row r="57" spans="1:2" x14ac:dyDescent="0.2">
      <c r="A57" s="48">
        <v>38473</v>
      </c>
      <c r="B57" s="25">
        <v>3.17</v>
      </c>
    </row>
    <row r="58" spans="1:2" x14ac:dyDescent="0.2">
      <c r="A58" s="48">
        <v>38504</v>
      </c>
      <c r="B58" s="25">
        <v>3.22</v>
      </c>
    </row>
    <row r="59" spans="1:2" x14ac:dyDescent="0.2">
      <c r="A59" s="48">
        <v>38534</v>
      </c>
      <c r="B59" s="25">
        <v>3.53</v>
      </c>
    </row>
    <row r="60" spans="1:2" x14ac:dyDescent="0.2">
      <c r="A60" s="48">
        <v>38565</v>
      </c>
      <c r="B60" s="25">
        <v>3.78</v>
      </c>
    </row>
    <row r="61" spans="1:2" x14ac:dyDescent="0.2">
      <c r="A61" s="48">
        <v>38596</v>
      </c>
      <c r="B61" s="25">
        <v>3.79</v>
      </c>
    </row>
    <row r="62" spans="1:2" x14ac:dyDescent="0.2">
      <c r="A62" s="48">
        <v>38626</v>
      </c>
      <c r="B62" s="25">
        <v>4.13</v>
      </c>
    </row>
    <row r="63" spans="1:2" x14ac:dyDescent="0.2">
      <c r="A63" s="48">
        <v>38657</v>
      </c>
      <c r="B63" s="25">
        <v>4.3</v>
      </c>
    </row>
    <row r="64" spans="1:2" x14ac:dyDescent="0.2">
      <c r="A64" s="48">
        <v>38687</v>
      </c>
      <c r="B64" s="25">
        <v>4.33</v>
      </c>
    </row>
    <row r="65" spans="1:2" x14ac:dyDescent="0.2">
      <c r="A65" s="48">
        <v>38718</v>
      </c>
      <c r="B65" s="25">
        <v>4.47</v>
      </c>
    </row>
    <row r="66" spans="1:2" x14ac:dyDescent="0.2">
      <c r="A66" s="48">
        <v>38749</v>
      </c>
      <c r="B66" s="25">
        <v>4.6900000000000004</v>
      </c>
    </row>
    <row r="67" spans="1:2" x14ac:dyDescent="0.2">
      <c r="A67" s="48">
        <v>38777</v>
      </c>
      <c r="B67" s="25">
        <v>4.79</v>
      </c>
    </row>
    <row r="68" spans="1:2" x14ac:dyDescent="0.2">
      <c r="A68" s="48">
        <v>38808</v>
      </c>
      <c r="B68" s="25">
        <v>4.9000000000000004</v>
      </c>
    </row>
    <row r="69" spans="1:2" x14ac:dyDescent="0.2">
      <c r="A69" s="48">
        <v>38838</v>
      </c>
      <c r="B69" s="25">
        <v>5.01</v>
      </c>
    </row>
    <row r="70" spans="1:2" x14ac:dyDescent="0.2">
      <c r="A70" s="48">
        <v>38869</v>
      </c>
      <c r="B70" s="25">
        <v>5.17</v>
      </c>
    </row>
    <row r="71" spans="1:2" x14ac:dyDescent="0.2">
      <c r="A71" s="48">
        <v>38899</v>
      </c>
      <c r="B71" s="25">
        <v>5.27</v>
      </c>
    </row>
    <row r="72" spans="1:2" x14ac:dyDescent="0.2">
      <c r="A72" s="48">
        <v>38930</v>
      </c>
      <c r="B72" s="25">
        <v>5.17</v>
      </c>
    </row>
    <row r="73" spans="1:2" x14ac:dyDescent="0.2">
      <c r="A73" s="48">
        <v>38961</v>
      </c>
      <c r="B73" s="25">
        <v>5.08</v>
      </c>
    </row>
    <row r="74" spans="1:2" x14ac:dyDescent="0.2">
      <c r="A74" s="48">
        <v>38991</v>
      </c>
      <c r="B74" s="25">
        <v>5.12</v>
      </c>
    </row>
    <row r="75" spans="1:2" x14ac:dyDescent="0.2">
      <c r="A75" s="48">
        <v>39022</v>
      </c>
      <c r="B75" s="25">
        <v>5.15</v>
      </c>
    </row>
    <row r="76" spans="1:2" x14ac:dyDescent="0.2">
      <c r="A76" s="48">
        <v>39052</v>
      </c>
      <c r="B76" s="25">
        <v>5.07</v>
      </c>
    </row>
    <row r="77" spans="1:2" x14ac:dyDescent="0.2">
      <c r="A77" s="48">
        <v>39083</v>
      </c>
      <c r="B77" s="25">
        <v>5.15</v>
      </c>
    </row>
    <row r="78" spans="1:2" x14ac:dyDescent="0.2">
      <c r="A78" s="48">
        <v>39114</v>
      </c>
      <c r="B78" s="25">
        <v>5.16</v>
      </c>
    </row>
    <row r="79" spans="1:2" x14ac:dyDescent="0.2">
      <c r="A79" s="48">
        <v>39142</v>
      </c>
      <c r="B79" s="25">
        <v>5.0999999999999996</v>
      </c>
    </row>
    <row r="80" spans="1:2" x14ac:dyDescent="0.2">
      <c r="A80" s="48">
        <v>39173</v>
      </c>
      <c r="B80" s="25">
        <v>5.07</v>
      </c>
    </row>
    <row r="81" spans="1:2" x14ac:dyDescent="0.2">
      <c r="A81" s="48">
        <v>39203</v>
      </c>
      <c r="B81" s="25">
        <v>4.9800000000000004</v>
      </c>
    </row>
    <row r="82" spans="1:2" x14ac:dyDescent="0.2">
      <c r="A82" s="48">
        <v>39234</v>
      </c>
      <c r="B82" s="25">
        <v>4.95</v>
      </c>
    </row>
    <row r="83" spans="1:2" x14ac:dyDescent="0.2">
      <c r="A83" s="48">
        <v>39264</v>
      </c>
      <c r="B83" s="25">
        <v>5.04</v>
      </c>
    </row>
    <row r="84" spans="1:2" x14ac:dyDescent="0.2">
      <c r="A84" s="48">
        <v>39295</v>
      </c>
      <c r="B84" s="25">
        <v>4.55</v>
      </c>
    </row>
    <row r="85" spans="1:2" x14ac:dyDescent="0.2">
      <c r="A85" s="48">
        <v>39326</v>
      </c>
      <c r="B85" s="25">
        <v>4.2</v>
      </c>
    </row>
    <row r="86" spans="1:2" x14ac:dyDescent="0.2">
      <c r="A86" s="48">
        <v>39356</v>
      </c>
      <c r="B86" s="25">
        <v>4.16</v>
      </c>
    </row>
    <row r="87" spans="1:2" x14ac:dyDescent="0.2">
      <c r="A87" s="48">
        <v>39387</v>
      </c>
      <c r="B87" s="25">
        <v>3.58</v>
      </c>
    </row>
    <row r="88" spans="1:2" x14ac:dyDescent="0.2">
      <c r="A88" s="48">
        <v>39417</v>
      </c>
      <c r="B88" s="25">
        <v>3.34</v>
      </c>
    </row>
    <row r="89" spans="1:2" x14ac:dyDescent="0.2">
      <c r="A89" s="48">
        <v>39448</v>
      </c>
      <c r="B89" s="25">
        <v>2.84</v>
      </c>
    </row>
    <row r="90" spans="1:2" x14ac:dyDescent="0.2">
      <c r="A90" s="48">
        <v>39479</v>
      </c>
      <c r="B90" s="25">
        <v>2.1</v>
      </c>
    </row>
    <row r="91" spans="1:2" x14ac:dyDescent="0.2">
      <c r="A91" s="48">
        <v>39508</v>
      </c>
      <c r="B91" s="25">
        <v>1.51</v>
      </c>
    </row>
    <row r="92" spans="1:2" x14ac:dyDescent="0.2">
      <c r="A92" s="48">
        <v>39539</v>
      </c>
      <c r="B92" s="25">
        <v>1.58</v>
      </c>
    </row>
    <row r="93" spans="1:2" x14ac:dyDescent="0.2">
      <c r="A93" s="48">
        <v>39569</v>
      </c>
      <c r="B93" s="25">
        <v>1.86</v>
      </c>
    </row>
    <row r="94" spans="1:2" x14ac:dyDescent="0.2">
      <c r="A94" s="48">
        <v>39600</v>
      </c>
      <c r="B94" s="25">
        <v>2.19</v>
      </c>
    </row>
    <row r="95" spans="1:2" x14ac:dyDescent="0.2">
      <c r="A95" s="48">
        <v>39630</v>
      </c>
      <c r="B95" s="25">
        <v>1.98</v>
      </c>
    </row>
    <row r="96" spans="1:2" x14ac:dyDescent="0.2">
      <c r="A96" s="48">
        <v>39661</v>
      </c>
      <c r="B96" s="25">
        <v>1.97</v>
      </c>
    </row>
    <row r="97" spans="1:2" x14ac:dyDescent="0.2">
      <c r="A97" s="48">
        <v>39692</v>
      </c>
      <c r="B97" s="25">
        <v>1.64</v>
      </c>
    </row>
    <row r="98" spans="1:2" x14ac:dyDescent="0.2">
      <c r="A98" s="48">
        <v>39722</v>
      </c>
      <c r="B98" s="25">
        <v>1.23</v>
      </c>
    </row>
    <row r="99" spans="1:2" x14ac:dyDescent="0.2">
      <c r="A99" s="48">
        <v>39753</v>
      </c>
      <c r="B99" s="25">
        <v>0.74</v>
      </c>
    </row>
    <row r="100" spans="1:2" x14ac:dyDescent="0.2">
      <c r="A100" s="48">
        <v>39783</v>
      </c>
      <c r="B100" s="25">
        <v>0.26</v>
      </c>
    </row>
    <row r="101" spans="1:2" x14ac:dyDescent="0.2">
      <c r="A101" s="48">
        <v>39814</v>
      </c>
      <c r="B101" s="25">
        <v>0.3</v>
      </c>
    </row>
    <row r="102" spans="1:2" x14ac:dyDescent="0.2">
      <c r="A102" s="48">
        <v>39845</v>
      </c>
      <c r="B102" s="25">
        <v>0.46</v>
      </c>
    </row>
    <row r="103" spans="1:2" x14ac:dyDescent="0.2">
      <c r="A103" s="48">
        <v>39873</v>
      </c>
      <c r="B103" s="25">
        <v>0.43</v>
      </c>
    </row>
    <row r="104" spans="1:2" x14ac:dyDescent="0.2">
      <c r="A104" s="48">
        <v>39904</v>
      </c>
      <c r="B104" s="25">
        <v>0.35</v>
      </c>
    </row>
    <row r="105" spans="1:2" x14ac:dyDescent="0.2">
      <c r="A105" s="48">
        <v>39934</v>
      </c>
      <c r="B105" s="25">
        <v>0.3</v>
      </c>
    </row>
    <row r="106" spans="1:2" x14ac:dyDescent="0.2">
      <c r="A106" s="48">
        <v>39965</v>
      </c>
      <c r="B106" s="25">
        <v>0.31</v>
      </c>
    </row>
    <row r="107" spans="1:2" x14ac:dyDescent="0.2">
      <c r="A107" s="48">
        <v>39995</v>
      </c>
      <c r="B107" s="25">
        <v>0.28000000000000003</v>
      </c>
    </row>
    <row r="108" spans="1:2" x14ac:dyDescent="0.2">
      <c r="A108" s="48">
        <v>40026</v>
      </c>
      <c r="B108" s="25">
        <v>0.27</v>
      </c>
    </row>
    <row r="109" spans="1:2" x14ac:dyDescent="0.2">
      <c r="A109" s="48">
        <v>40057</v>
      </c>
      <c r="B109" s="25">
        <v>0.21</v>
      </c>
    </row>
    <row r="110" spans="1:2" x14ac:dyDescent="0.2">
      <c r="A110" s="48">
        <v>40087</v>
      </c>
      <c r="B110" s="25">
        <v>0.16</v>
      </c>
    </row>
    <row r="111" spans="1:2" x14ac:dyDescent="0.2">
      <c r="A111" s="48">
        <v>40118</v>
      </c>
      <c r="B111" s="25">
        <v>0.15</v>
      </c>
    </row>
    <row r="112" spans="1:2" x14ac:dyDescent="0.2">
      <c r="A112" s="48">
        <v>40148</v>
      </c>
      <c r="B112" s="25">
        <v>0.17</v>
      </c>
    </row>
    <row r="113" spans="1:2" x14ac:dyDescent="0.2">
      <c r="A113" s="48">
        <v>40179</v>
      </c>
      <c r="B113" s="25">
        <v>0.15</v>
      </c>
    </row>
    <row r="114" spans="1:2" x14ac:dyDescent="0.2">
      <c r="A114" s="48">
        <v>40210</v>
      </c>
      <c r="B114" s="25">
        <v>0.18</v>
      </c>
    </row>
    <row r="115" spans="1:2" x14ac:dyDescent="0.2">
      <c r="A115" s="48">
        <v>40238</v>
      </c>
      <c r="B115" s="25">
        <v>0.23</v>
      </c>
    </row>
    <row r="116" spans="1:2" x14ac:dyDescent="0.2">
      <c r="A116" s="48">
        <v>40269</v>
      </c>
      <c r="B116" s="25">
        <v>0.24</v>
      </c>
    </row>
    <row r="117" spans="1:2" x14ac:dyDescent="0.2">
      <c r="A117" s="48">
        <v>40299</v>
      </c>
      <c r="B117" s="25">
        <v>0.22</v>
      </c>
    </row>
    <row r="118" spans="1:2" x14ac:dyDescent="0.2">
      <c r="A118" s="48">
        <v>40330</v>
      </c>
      <c r="B118" s="25">
        <v>0.19</v>
      </c>
    </row>
    <row r="119" spans="1:2" x14ac:dyDescent="0.2">
      <c r="A119" s="48">
        <v>40360</v>
      </c>
      <c r="B119" s="25">
        <v>0.2</v>
      </c>
    </row>
    <row r="120" spans="1:2" x14ac:dyDescent="0.2">
      <c r="A120" s="48">
        <v>40391</v>
      </c>
      <c r="B120" s="25">
        <v>0.19</v>
      </c>
    </row>
    <row r="121" spans="1:2" x14ac:dyDescent="0.2">
      <c r="A121" s="48">
        <v>40422</v>
      </c>
      <c r="B121" s="25">
        <v>0.19</v>
      </c>
    </row>
    <row r="122" spans="1:2" x14ac:dyDescent="0.2">
      <c r="A122" s="48">
        <v>40452</v>
      </c>
      <c r="B122" s="25">
        <v>0.18</v>
      </c>
    </row>
    <row r="123" spans="1:2" x14ac:dyDescent="0.2">
      <c r="A123" s="48">
        <v>40483</v>
      </c>
      <c r="B123" s="25">
        <v>0.18</v>
      </c>
    </row>
    <row r="124" spans="1:2" x14ac:dyDescent="0.2">
      <c r="A124" s="48">
        <v>40513</v>
      </c>
      <c r="B124" s="25">
        <v>0.19</v>
      </c>
    </row>
    <row r="125" spans="1:2" x14ac:dyDescent="0.2">
      <c r="A125" s="48">
        <v>40544</v>
      </c>
      <c r="B125" s="25">
        <v>0.18</v>
      </c>
    </row>
    <row r="126" spans="1:2" x14ac:dyDescent="0.2">
      <c r="A126" s="48">
        <v>40575</v>
      </c>
      <c r="B126" s="25">
        <v>0.17</v>
      </c>
    </row>
    <row r="127" spans="1:2" x14ac:dyDescent="0.2">
      <c r="A127" s="48">
        <v>40603</v>
      </c>
      <c r="B127" s="25">
        <v>0.16</v>
      </c>
    </row>
    <row r="128" spans="1:2" x14ac:dyDescent="0.2">
      <c r="A128" s="48">
        <v>40634</v>
      </c>
      <c r="B128" s="25">
        <v>0.12</v>
      </c>
    </row>
    <row r="129" spans="1:2" x14ac:dyDescent="0.2">
      <c r="A129" s="48">
        <v>40664</v>
      </c>
      <c r="B129" s="25">
        <v>0.09</v>
      </c>
    </row>
    <row r="130" spans="1:2" x14ac:dyDescent="0.2">
      <c r="A130" s="48">
        <v>40695</v>
      </c>
      <c r="B130" s="25">
        <v>0.1</v>
      </c>
    </row>
    <row r="131" spans="1:2" x14ac:dyDescent="0.2">
      <c r="A131" s="48">
        <v>40725</v>
      </c>
      <c r="B131" s="25">
        <v>0.08</v>
      </c>
    </row>
    <row r="132" spans="1:2" x14ac:dyDescent="0.2">
      <c r="A132" s="48">
        <v>40756</v>
      </c>
      <c r="B132" s="25">
        <v>0.06</v>
      </c>
    </row>
    <row r="133" spans="1:2" x14ac:dyDescent="0.2">
      <c r="A133" s="48">
        <v>40787</v>
      </c>
      <c r="B133" s="25">
        <v>0.04</v>
      </c>
    </row>
    <row r="134" spans="1:2" x14ac:dyDescent="0.2">
      <c r="A134" s="48">
        <v>40817</v>
      </c>
      <c r="B134" s="25">
        <v>0.05</v>
      </c>
    </row>
    <row r="135" spans="1:2" x14ac:dyDescent="0.2">
      <c r="A135" s="48">
        <v>40848</v>
      </c>
      <c r="B135" s="25">
        <v>0.05</v>
      </c>
    </row>
    <row r="136" spans="1:2" x14ac:dyDescent="0.2">
      <c r="A136" s="48">
        <v>40878</v>
      </c>
      <c r="B136" s="25">
        <v>0.05</v>
      </c>
    </row>
    <row r="137" spans="1:2" x14ac:dyDescent="0.2">
      <c r="A137" s="48">
        <v>40909</v>
      </c>
      <c r="B137" s="25">
        <v>7.0000000000000007E-2</v>
      </c>
    </row>
    <row r="138" spans="1:2" x14ac:dyDescent="0.2">
      <c r="A138" s="48">
        <v>40940</v>
      </c>
      <c r="B138" s="25">
        <v>0.12</v>
      </c>
    </row>
    <row r="139" spans="1:2" x14ac:dyDescent="0.2">
      <c r="A139" s="48">
        <v>40969</v>
      </c>
      <c r="B139" s="25">
        <v>0.14000000000000001</v>
      </c>
    </row>
    <row r="140" spans="1:2" x14ac:dyDescent="0.2">
      <c r="A140" s="48">
        <v>41000</v>
      </c>
      <c r="B140" s="25">
        <v>0.14000000000000001</v>
      </c>
    </row>
    <row r="141" spans="1:2" x14ac:dyDescent="0.2">
      <c r="A141" s="48">
        <v>41030</v>
      </c>
      <c r="B141" s="25">
        <v>0.15</v>
      </c>
    </row>
    <row r="142" spans="1:2" x14ac:dyDescent="0.2">
      <c r="A142" s="48">
        <v>41061</v>
      </c>
      <c r="B142" s="25">
        <v>0.15</v>
      </c>
    </row>
    <row r="143" spans="1:2" x14ac:dyDescent="0.2">
      <c r="A143" s="48">
        <v>41091</v>
      </c>
      <c r="B143" s="25">
        <v>0.15</v>
      </c>
    </row>
    <row r="144" spans="1:2" x14ac:dyDescent="0.2">
      <c r="A144" s="48">
        <v>41122</v>
      </c>
      <c r="B144" s="25">
        <v>0.14000000000000001</v>
      </c>
    </row>
    <row r="145" spans="1:2" x14ac:dyDescent="0.2">
      <c r="A145" s="48">
        <v>41153</v>
      </c>
      <c r="B145" s="25">
        <v>0.14000000000000001</v>
      </c>
    </row>
    <row r="146" spans="1:2" x14ac:dyDescent="0.2">
      <c r="A146" s="48">
        <v>41183</v>
      </c>
      <c r="B146" s="34" t="e">
        <f>NA()</f>
        <v>#N/A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pane ySplit="14" topLeftCell="A111" activePane="bottomLeft" state="frozen"/>
      <selection pane="bottomLeft" activeCell="D21" sqref="D21:D141"/>
    </sheetView>
  </sheetViews>
  <sheetFormatPr defaultRowHeight="12.75" x14ac:dyDescent="0.2"/>
  <cols>
    <col min="1" max="1" width="20.7109375" style="47" customWidth="1"/>
    <col min="2" max="2" width="20.7109375" style="23" customWidth="1"/>
    <col min="3" max="3" width="16" style="23" customWidth="1"/>
    <col min="4" max="4" width="9.140625" style="27"/>
    <col min="5" max="16384" width="9.140625" style="23"/>
  </cols>
  <sheetData>
    <row r="1" spans="1:3" x14ac:dyDescent="0.2">
      <c r="A1" s="46" t="s">
        <v>0</v>
      </c>
      <c r="B1" s="22" t="s">
        <v>123</v>
      </c>
    </row>
    <row r="2" spans="1:3" x14ac:dyDescent="0.2">
      <c r="A2" s="46" t="s">
        <v>34</v>
      </c>
      <c r="B2" s="22" t="s">
        <v>122</v>
      </c>
    </row>
    <row r="3" spans="1:3" x14ac:dyDescent="0.2">
      <c r="A3" s="46" t="s">
        <v>1</v>
      </c>
      <c r="B3" s="22" t="s">
        <v>45</v>
      </c>
    </row>
    <row r="4" spans="1:3" x14ac:dyDescent="0.2">
      <c r="A4" s="46" t="s">
        <v>2</v>
      </c>
      <c r="B4" s="22" t="s">
        <v>121</v>
      </c>
    </row>
    <row r="5" spans="1:3" x14ac:dyDescent="0.2">
      <c r="A5" s="46" t="s">
        <v>37</v>
      </c>
      <c r="B5" s="22" t="s">
        <v>97</v>
      </c>
    </row>
    <row r="6" spans="1:3" x14ac:dyDescent="0.2">
      <c r="A6" s="46" t="s">
        <v>3</v>
      </c>
      <c r="B6" s="22" t="s">
        <v>4</v>
      </c>
    </row>
    <row r="7" spans="1:3" x14ac:dyDescent="0.2">
      <c r="A7" s="46" t="s">
        <v>5</v>
      </c>
      <c r="B7" s="22" t="s">
        <v>120</v>
      </c>
    </row>
    <row r="8" spans="1:3" x14ac:dyDescent="0.2">
      <c r="A8" s="46" t="s">
        <v>39</v>
      </c>
      <c r="B8" s="22" t="s">
        <v>111</v>
      </c>
    </row>
    <row r="9" spans="1:3" x14ac:dyDescent="0.2">
      <c r="A9" s="46" t="s">
        <v>40</v>
      </c>
      <c r="B9" s="22" t="s">
        <v>119</v>
      </c>
    </row>
    <row r="10" spans="1:3" x14ac:dyDescent="0.2">
      <c r="A10" s="46" t="s">
        <v>8</v>
      </c>
      <c r="B10" s="22" t="s">
        <v>118</v>
      </c>
    </row>
    <row r="11" spans="1:3" x14ac:dyDescent="0.2">
      <c r="B11" s="22" t="s">
        <v>117</v>
      </c>
    </row>
    <row r="12" spans="1:3" x14ac:dyDescent="0.2">
      <c r="B12" s="22" t="s">
        <v>12</v>
      </c>
    </row>
    <row r="14" spans="1:3" x14ac:dyDescent="0.2">
      <c r="A14" s="46" t="s">
        <v>9</v>
      </c>
      <c r="B14" s="22" t="s">
        <v>10</v>
      </c>
      <c r="C14" s="23" t="s">
        <v>115</v>
      </c>
    </row>
    <row r="15" spans="1:3" x14ac:dyDescent="0.2">
      <c r="A15" s="48">
        <v>37257</v>
      </c>
      <c r="B15" s="49">
        <v>177.7</v>
      </c>
      <c r="C15" s="27"/>
    </row>
    <row r="16" spans="1:3" x14ac:dyDescent="0.2">
      <c r="A16" s="48">
        <v>37288</v>
      </c>
      <c r="B16" s="49">
        <v>178</v>
      </c>
      <c r="C16" s="50">
        <f>((B16-B15)/B15)*100</f>
        <v>0.16882386043894845</v>
      </c>
    </row>
    <row r="17" spans="1:4" x14ac:dyDescent="0.2">
      <c r="A17" s="48">
        <v>37316</v>
      </c>
      <c r="B17" s="49">
        <v>178.5</v>
      </c>
      <c r="C17" s="50">
        <f t="shared" ref="C17:C80" si="0">((B17-B16)/B16)*100</f>
        <v>0.2808988764044944</v>
      </c>
    </row>
    <row r="18" spans="1:4" x14ac:dyDescent="0.2">
      <c r="A18" s="48">
        <v>37347</v>
      </c>
      <c r="B18" s="49">
        <v>179.3</v>
      </c>
      <c r="C18" s="50">
        <f t="shared" si="0"/>
        <v>0.44817927170868987</v>
      </c>
    </row>
    <row r="19" spans="1:4" x14ac:dyDescent="0.2">
      <c r="A19" s="48">
        <v>37377</v>
      </c>
      <c r="B19" s="49">
        <v>179.5</v>
      </c>
      <c r="C19" s="50">
        <f t="shared" si="0"/>
        <v>0.11154489682096409</v>
      </c>
    </row>
    <row r="20" spans="1:4" x14ac:dyDescent="0.2">
      <c r="A20" s="48">
        <v>37408</v>
      </c>
      <c r="B20" s="49">
        <v>179.6</v>
      </c>
      <c r="C20" s="50">
        <f t="shared" si="0"/>
        <v>5.5710306406682071E-2</v>
      </c>
    </row>
    <row r="21" spans="1:4" x14ac:dyDescent="0.2">
      <c r="A21" s="48">
        <v>37438</v>
      </c>
      <c r="B21" s="49">
        <v>180</v>
      </c>
      <c r="C21" s="50">
        <f>((B21-B20)/B20)*100</f>
        <v>0.22271714922049313</v>
      </c>
      <c r="D21" s="27">
        <f>B21/$B$21</f>
        <v>1</v>
      </c>
    </row>
    <row r="22" spans="1:4" x14ac:dyDescent="0.2">
      <c r="A22" s="48">
        <v>37469</v>
      </c>
      <c r="B22" s="49">
        <v>180.5</v>
      </c>
      <c r="C22" s="50">
        <f t="shared" si="0"/>
        <v>0.27777777777777779</v>
      </c>
      <c r="D22" s="27">
        <f t="shared" ref="D22:D85" si="1">B22/$B$21</f>
        <v>1.0027777777777778</v>
      </c>
    </row>
    <row r="23" spans="1:4" x14ac:dyDescent="0.2">
      <c r="A23" s="48">
        <v>37500</v>
      </c>
      <c r="B23" s="49">
        <v>180.8</v>
      </c>
      <c r="C23" s="50">
        <f t="shared" si="0"/>
        <v>0.16620498614959078</v>
      </c>
      <c r="D23" s="27">
        <f t="shared" si="1"/>
        <v>1.0044444444444445</v>
      </c>
    </row>
    <row r="24" spans="1:4" x14ac:dyDescent="0.2">
      <c r="A24" s="48">
        <v>37530</v>
      </c>
      <c r="B24" s="49">
        <v>181.2</v>
      </c>
      <c r="C24" s="50">
        <f t="shared" si="0"/>
        <v>0.22123893805308475</v>
      </c>
      <c r="D24" s="27">
        <f t="shared" si="1"/>
        <v>1.0066666666666666</v>
      </c>
    </row>
    <row r="25" spans="1:4" x14ac:dyDescent="0.2">
      <c r="A25" s="48">
        <v>37561</v>
      </c>
      <c r="B25" s="49">
        <v>181.5</v>
      </c>
      <c r="C25" s="50">
        <f t="shared" si="0"/>
        <v>0.16556291390729105</v>
      </c>
      <c r="D25" s="27">
        <f t="shared" si="1"/>
        <v>1.0083333333333333</v>
      </c>
    </row>
    <row r="26" spans="1:4" x14ac:dyDescent="0.2">
      <c r="A26" s="48">
        <v>37591</v>
      </c>
      <c r="B26" s="49">
        <v>181.8</v>
      </c>
      <c r="C26" s="50">
        <f t="shared" si="0"/>
        <v>0.16528925619835336</v>
      </c>
      <c r="D26" s="27">
        <f t="shared" si="1"/>
        <v>1.01</v>
      </c>
    </row>
    <row r="27" spans="1:4" x14ac:dyDescent="0.2">
      <c r="A27" s="48">
        <v>37622</v>
      </c>
      <c r="B27" s="49">
        <v>182.6</v>
      </c>
      <c r="C27" s="50">
        <f t="shared" si="0"/>
        <v>0.44004400440043068</v>
      </c>
      <c r="D27" s="27">
        <f t="shared" si="1"/>
        <v>1.0144444444444445</v>
      </c>
    </row>
    <row r="28" spans="1:4" x14ac:dyDescent="0.2">
      <c r="A28" s="48">
        <v>37653</v>
      </c>
      <c r="B28" s="49">
        <v>183.6</v>
      </c>
      <c r="C28" s="50">
        <f t="shared" si="0"/>
        <v>0.547645125958379</v>
      </c>
      <c r="D28" s="27">
        <f t="shared" si="1"/>
        <v>1.02</v>
      </c>
    </row>
    <row r="29" spans="1:4" x14ac:dyDescent="0.2">
      <c r="A29" s="48">
        <v>37681</v>
      </c>
      <c r="B29" s="49">
        <v>183.9</v>
      </c>
      <c r="C29" s="50">
        <f t="shared" si="0"/>
        <v>0.16339869281046374</v>
      </c>
      <c r="D29" s="27">
        <f t="shared" si="1"/>
        <v>1.0216666666666667</v>
      </c>
    </row>
    <row r="30" spans="1:4" x14ac:dyDescent="0.2">
      <c r="A30" s="48">
        <v>37712</v>
      </c>
      <c r="B30" s="49">
        <v>183.2</v>
      </c>
      <c r="C30" s="50">
        <f t="shared" si="0"/>
        <v>-0.38064165307233117</v>
      </c>
      <c r="D30" s="27">
        <f t="shared" si="1"/>
        <v>1.0177777777777777</v>
      </c>
    </row>
    <row r="31" spans="1:4" x14ac:dyDescent="0.2">
      <c r="A31" s="48">
        <v>37742</v>
      </c>
      <c r="B31" s="49">
        <v>182.9</v>
      </c>
      <c r="C31" s="50">
        <f t="shared" si="0"/>
        <v>-0.16375545851527457</v>
      </c>
      <c r="D31" s="27">
        <f t="shared" si="1"/>
        <v>1.0161111111111112</v>
      </c>
    </row>
    <row r="32" spans="1:4" x14ac:dyDescent="0.2">
      <c r="A32" s="48">
        <v>37773</v>
      </c>
      <c r="B32" s="49">
        <v>183.1</v>
      </c>
      <c r="C32" s="50">
        <f t="shared" si="0"/>
        <v>0.10934937124110913</v>
      </c>
      <c r="D32" s="27">
        <f t="shared" si="1"/>
        <v>1.0172222222222222</v>
      </c>
    </row>
    <row r="33" spans="1:4" x14ac:dyDescent="0.2">
      <c r="A33" s="48">
        <v>37803</v>
      </c>
      <c r="B33" s="49">
        <v>183.7</v>
      </c>
      <c r="C33" s="50">
        <f t="shared" si="0"/>
        <v>0.32768978700163537</v>
      </c>
      <c r="D33" s="27">
        <f t="shared" si="1"/>
        <v>1.0205555555555554</v>
      </c>
    </row>
    <row r="34" spans="1:4" x14ac:dyDescent="0.2">
      <c r="A34" s="48">
        <v>37834</v>
      </c>
      <c r="B34" s="49">
        <v>184.5</v>
      </c>
      <c r="C34" s="50">
        <f t="shared" si="0"/>
        <v>0.43549265106151952</v>
      </c>
      <c r="D34" s="27">
        <f t="shared" si="1"/>
        <v>1.0249999999999999</v>
      </c>
    </row>
    <row r="35" spans="1:4" x14ac:dyDescent="0.2">
      <c r="A35" s="48">
        <v>37865</v>
      </c>
      <c r="B35" s="49">
        <v>185.1</v>
      </c>
      <c r="C35" s="50">
        <f t="shared" si="0"/>
        <v>0.32520325203251726</v>
      </c>
      <c r="D35" s="27">
        <f t="shared" si="1"/>
        <v>1.0283333333333333</v>
      </c>
    </row>
    <row r="36" spans="1:4" x14ac:dyDescent="0.2">
      <c r="A36" s="48">
        <v>37895</v>
      </c>
      <c r="B36" s="49">
        <v>184.9</v>
      </c>
      <c r="C36" s="50">
        <f t="shared" si="0"/>
        <v>-0.10804970286331099</v>
      </c>
      <c r="D36" s="27">
        <f t="shared" si="1"/>
        <v>1.0272222222222223</v>
      </c>
    </row>
    <row r="37" spans="1:4" x14ac:dyDescent="0.2">
      <c r="A37" s="48">
        <v>37926</v>
      </c>
      <c r="B37" s="49">
        <v>185</v>
      </c>
      <c r="C37" s="50">
        <f t="shared" si="0"/>
        <v>5.4083288263923369E-2</v>
      </c>
      <c r="D37" s="27">
        <f t="shared" si="1"/>
        <v>1.0277777777777777</v>
      </c>
    </row>
    <row r="38" spans="1:4" x14ac:dyDescent="0.2">
      <c r="A38" s="48">
        <v>37956</v>
      </c>
      <c r="B38" s="49">
        <v>185.5</v>
      </c>
      <c r="C38" s="50">
        <f t="shared" si="0"/>
        <v>0.27027027027027029</v>
      </c>
      <c r="D38" s="27">
        <f t="shared" si="1"/>
        <v>1.0305555555555554</v>
      </c>
    </row>
    <row r="39" spans="1:4" x14ac:dyDescent="0.2">
      <c r="A39" s="48">
        <v>37987</v>
      </c>
      <c r="B39" s="49">
        <v>186.3</v>
      </c>
      <c r="C39" s="50">
        <f t="shared" si="0"/>
        <v>0.43126684636119211</v>
      </c>
      <c r="D39" s="27">
        <f t="shared" si="1"/>
        <v>1.0350000000000001</v>
      </c>
    </row>
    <row r="40" spans="1:4" x14ac:dyDescent="0.2">
      <c r="A40" s="48">
        <v>38018</v>
      </c>
      <c r="B40" s="49">
        <v>186.7</v>
      </c>
      <c r="C40" s="50">
        <f t="shared" si="0"/>
        <v>0.21470746108426045</v>
      </c>
      <c r="D40" s="27">
        <f t="shared" si="1"/>
        <v>1.0372222222222223</v>
      </c>
    </row>
    <row r="41" spans="1:4" x14ac:dyDescent="0.2">
      <c r="A41" s="48">
        <v>38047</v>
      </c>
      <c r="B41" s="49">
        <v>187.1</v>
      </c>
      <c r="C41" s="50">
        <f t="shared" si="0"/>
        <v>0.21424745581146531</v>
      </c>
      <c r="D41" s="27">
        <f t="shared" si="1"/>
        <v>1.0394444444444444</v>
      </c>
    </row>
    <row r="42" spans="1:4" x14ac:dyDescent="0.2">
      <c r="A42" s="48">
        <v>38078</v>
      </c>
      <c r="B42" s="49">
        <v>187.4</v>
      </c>
      <c r="C42" s="50">
        <f t="shared" si="0"/>
        <v>0.16034206306788423</v>
      </c>
      <c r="D42" s="27">
        <f t="shared" si="1"/>
        <v>1.0411111111111111</v>
      </c>
    </row>
    <row r="43" spans="1:4" x14ac:dyDescent="0.2">
      <c r="A43" s="48">
        <v>38108</v>
      </c>
      <c r="B43" s="49">
        <v>188.2</v>
      </c>
      <c r="C43" s="50">
        <f t="shared" si="0"/>
        <v>0.42689434364993756</v>
      </c>
      <c r="D43" s="27">
        <f t="shared" si="1"/>
        <v>1.0455555555555556</v>
      </c>
    </row>
    <row r="44" spans="1:4" x14ac:dyDescent="0.2">
      <c r="A44" s="48">
        <v>38139</v>
      </c>
      <c r="B44" s="49">
        <v>188.9</v>
      </c>
      <c r="C44" s="50">
        <f t="shared" si="0"/>
        <v>0.37194473963869129</v>
      </c>
      <c r="D44" s="27">
        <f t="shared" si="1"/>
        <v>1.0494444444444444</v>
      </c>
    </row>
    <row r="45" spans="1:4" x14ac:dyDescent="0.2">
      <c r="A45" s="48">
        <v>38169</v>
      </c>
      <c r="B45" s="49">
        <v>189.1</v>
      </c>
      <c r="C45" s="50">
        <f t="shared" si="0"/>
        <v>0.1058761249338214</v>
      </c>
      <c r="D45" s="27">
        <f t="shared" si="1"/>
        <v>1.0505555555555555</v>
      </c>
    </row>
    <row r="46" spans="1:4" x14ac:dyDescent="0.2">
      <c r="A46" s="48">
        <v>38200</v>
      </c>
      <c r="B46" s="49">
        <v>189.2</v>
      </c>
      <c r="C46" s="50">
        <f>((B46-B45)/B45)*100</f>
        <v>5.2882072977257708E-2</v>
      </c>
      <c r="D46" s="27">
        <f t="shared" si="1"/>
        <v>1.0511111111111111</v>
      </c>
    </row>
    <row r="47" spans="1:4" x14ac:dyDescent="0.2">
      <c r="A47" s="48">
        <v>38231</v>
      </c>
      <c r="B47" s="49">
        <v>189.8</v>
      </c>
      <c r="C47" s="50">
        <f t="shared" si="0"/>
        <v>0.31712473572939892</v>
      </c>
      <c r="D47" s="27">
        <f t="shared" si="1"/>
        <v>1.0544444444444445</v>
      </c>
    </row>
    <row r="48" spans="1:4" x14ac:dyDescent="0.2">
      <c r="A48" s="48">
        <v>38261</v>
      </c>
      <c r="B48" s="49">
        <v>190.8</v>
      </c>
      <c r="C48" s="50">
        <f t="shared" si="0"/>
        <v>0.52687038988408852</v>
      </c>
      <c r="D48" s="27">
        <f t="shared" si="1"/>
        <v>1.06</v>
      </c>
    </row>
    <row r="49" spans="1:4" x14ac:dyDescent="0.2">
      <c r="A49" s="48">
        <v>38292</v>
      </c>
      <c r="B49" s="49">
        <v>191.7</v>
      </c>
      <c r="C49" s="50">
        <f t="shared" si="0"/>
        <v>0.47169811320753519</v>
      </c>
      <c r="D49" s="27">
        <f t="shared" si="1"/>
        <v>1.0649999999999999</v>
      </c>
    </row>
    <row r="50" spans="1:4" x14ac:dyDescent="0.2">
      <c r="A50" s="48">
        <v>38322</v>
      </c>
      <c r="B50" s="49">
        <v>191.7</v>
      </c>
      <c r="C50" s="50">
        <f t="shared" si="0"/>
        <v>0</v>
      </c>
      <c r="D50" s="27">
        <f t="shared" si="1"/>
        <v>1.0649999999999999</v>
      </c>
    </row>
    <row r="51" spans="1:4" x14ac:dyDescent="0.2">
      <c r="A51" s="48">
        <v>38353</v>
      </c>
      <c r="B51" s="49">
        <v>191.6</v>
      </c>
      <c r="C51" s="50">
        <f t="shared" si="0"/>
        <v>-5.2164840897232299E-2</v>
      </c>
      <c r="D51" s="27">
        <f t="shared" si="1"/>
        <v>1.0644444444444443</v>
      </c>
    </row>
    <row r="52" spans="1:4" x14ac:dyDescent="0.2">
      <c r="A52" s="48">
        <v>38384</v>
      </c>
      <c r="B52" s="49">
        <v>192.4</v>
      </c>
      <c r="C52" s="50">
        <f t="shared" si="0"/>
        <v>0.41753653444677002</v>
      </c>
      <c r="D52" s="27">
        <f t="shared" si="1"/>
        <v>1.068888888888889</v>
      </c>
    </row>
    <row r="53" spans="1:4" x14ac:dyDescent="0.2">
      <c r="A53" s="48">
        <v>38412</v>
      </c>
      <c r="B53" s="49">
        <v>193.1</v>
      </c>
      <c r="C53" s="50">
        <f t="shared" si="0"/>
        <v>0.36382536382535791</v>
      </c>
      <c r="D53" s="27">
        <f t="shared" si="1"/>
        <v>1.0727777777777778</v>
      </c>
    </row>
    <row r="54" spans="1:4" x14ac:dyDescent="0.2">
      <c r="A54" s="48">
        <v>38443</v>
      </c>
      <c r="B54" s="49">
        <v>193.7</v>
      </c>
      <c r="C54" s="50">
        <f t="shared" si="0"/>
        <v>0.31071983428275207</v>
      </c>
      <c r="D54" s="27">
        <f t="shared" si="1"/>
        <v>1.076111111111111</v>
      </c>
    </row>
    <row r="55" spans="1:4" x14ac:dyDescent="0.2">
      <c r="A55" s="48">
        <v>38473</v>
      </c>
      <c r="B55" s="49">
        <v>193.6</v>
      </c>
      <c r="C55" s="50">
        <f t="shared" si="0"/>
        <v>-5.1626226122867484E-2</v>
      </c>
      <c r="D55" s="27">
        <f t="shared" si="1"/>
        <v>1.0755555555555556</v>
      </c>
    </row>
    <row r="56" spans="1:4" x14ac:dyDescent="0.2">
      <c r="A56" s="48">
        <v>38504</v>
      </c>
      <c r="B56" s="49">
        <v>193.7</v>
      </c>
      <c r="C56" s="50">
        <f t="shared" si="0"/>
        <v>5.1652892561980537E-2</v>
      </c>
      <c r="D56" s="27">
        <f t="shared" si="1"/>
        <v>1.076111111111111</v>
      </c>
    </row>
    <row r="57" spans="1:4" x14ac:dyDescent="0.2">
      <c r="A57" s="48">
        <v>38534</v>
      </c>
      <c r="B57" s="49">
        <v>194.9</v>
      </c>
      <c r="C57" s="50">
        <f t="shared" si="0"/>
        <v>0.61951471347445386</v>
      </c>
      <c r="D57" s="27">
        <f t="shared" si="1"/>
        <v>1.0827777777777778</v>
      </c>
    </row>
    <row r="58" spans="1:4" x14ac:dyDescent="0.2">
      <c r="A58" s="48">
        <v>38565</v>
      </c>
      <c r="B58" s="49">
        <v>196.1</v>
      </c>
      <c r="C58" s="50">
        <f t="shared" si="0"/>
        <v>0.61570035915853694</v>
      </c>
      <c r="D58" s="27">
        <f t="shared" si="1"/>
        <v>1.0894444444444444</v>
      </c>
    </row>
    <row r="59" spans="1:4" x14ac:dyDescent="0.2">
      <c r="A59" s="48">
        <v>38596</v>
      </c>
      <c r="B59" s="49">
        <v>198.8</v>
      </c>
      <c r="C59" s="50">
        <f t="shared" si="0"/>
        <v>1.3768485466598761</v>
      </c>
      <c r="D59" s="27">
        <f t="shared" si="1"/>
        <v>1.1044444444444446</v>
      </c>
    </row>
    <row r="60" spans="1:4" x14ac:dyDescent="0.2">
      <c r="A60" s="48">
        <v>38626</v>
      </c>
      <c r="B60" s="49">
        <v>199.1</v>
      </c>
      <c r="C60" s="50">
        <f t="shared" si="0"/>
        <v>0.15090543259556485</v>
      </c>
      <c r="D60" s="27">
        <f t="shared" si="1"/>
        <v>1.106111111111111</v>
      </c>
    </row>
    <row r="61" spans="1:4" x14ac:dyDescent="0.2">
      <c r="A61" s="48">
        <v>38657</v>
      </c>
      <c r="B61" s="49">
        <v>198.1</v>
      </c>
      <c r="C61" s="50">
        <f t="shared" si="0"/>
        <v>-0.50226017076845808</v>
      </c>
      <c r="D61" s="27">
        <f t="shared" si="1"/>
        <v>1.1005555555555555</v>
      </c>
    </row>
    <row r="62" spans="1:4" x14ac:dyDescent="0.2">
      <c r="A62" s="48">
        <v>38687</v>
      </c>
      <c r="B62" s="49">
        <v>198.1</v>
      </c>
      <c r="C62" s="50">
        <f t="shared" si="0"/>
        <v>0</v>
      </c>
      <c r="D62" s="27">
        <f t="shared" si="1"/>
        <v>1.1005555555555555</v>
      </c>
    </row>
    <row r="63" spans="1:4" x14ac:dyDescent="0.2">
      <c r="A63" s="48">
        <v>38718</v>
      </c>
      <c r="B63" s="49">
        <v>199.3</v>
      </c>
      <c r="C63" s="50">
        <f t="shared" si="0"/>
        <v>0.60575466935891831</v>
      </c>
      <c r="D63" s="27">
        <f t="shared" si="1"/>
        <v>1.1072222222222223</v>
      </c>
    </row>
    <row r="64" spans="1:4" x14ac:dyDescent="0.2">
      <c r="A64" s="48">
        <v>38749</v>
      </c>
      <c r="B64" s="49">
        <v>199.4</v>
      </c>
      <c r="C64" s="50">
        <f t="shared" si="0"/>
        <v>5.0175614651276623E-2</v>
      </c>
      <c r="D64" s="27">
        <f t="shared" si="1"/>
        <v>1.1077777777777778</v>
      </c>
    </row>
    <row r="65" spans="1:4" x14ac:dyDescent="0.2">
      <c r="A65" s="48">
        <v>38777</v>
      </c>
      <c r="B65" s="49">
        <v>199.7</v>
      </c>
      <c r="C65" s="50">
        <f t="shared" si="0"/>
        <v>0.15045135406217799</v>
      </c>
      <c r="D65" s="27">
        <f t="shared" si="1"/>
        <v>1.1094444444444445</v>
      </c>
    </row>
    <row r="66" spans="1:4" x14ac:dyDescent="0.2">
      <c r="A66" s="48">
        <v>38808</v>
      </c>
      <c r="B66" s="49">
        <v>200.7</v>
      </c>
      <c r="C66" s="50">
        <f t="shared" si="0"/>
        <v>0.50075112669003508</v>
      </c>
      <c r="D66" s="27">
        <f t="shared" si="1"/>
        <v>1.115</v>
      </c>
    </row>
    <row r="67" spans="1:4" x14ac:dyDescent="0.2">
      <c r="A67" s="48">
        <v>38838</v>
      </c>
      <c r="B67" s="49">
        <v>201.3</v>
      </c>
      <c r="C67" s="50">
        <f t="shared" si="0"/>
        <v>0.29895366218237307</v>
      </c>
      <c r="D67" s="27">
        <f t="shared" si="1"/>
        <v>1.1183333333333334</v>
      </c>
    </row>
    <row r="68" spans="1:4" x14ac:dyDescent="0.2">
      <c r="A68" s="48">
        <v>38869</v>
      </c>
      <c r="B68" s="49">
        <v>201.8</v>
      </c>
      <c r="C68" s="50">
        <f t="shared" si="0"/>
        <v>0.24838549428713363</v>
      </c>
      <c r="D68" s="27">
        <f t="shared" si="1"/>
        <v>1.1211111111111112</v>
      </c>
    </row>
    <row r="69" spans="1:4" x14ac:dyDescent="0.2">
      <c r="A69" s="48">
        <v>38899</v>
      </c>
      <c r="B69" s="49">
        <v>202.9</v>
      </c>
      <c r="C69" s="50">
        <f t="shared" si="0"/>
        <v>0.54509415262635985</v>
      </c>
      <c r="D69" s="27">
        <f t="shared" si="1"/>
        <v>1.1272222222222223</v>
      </c>
    </row>
    <row r="70" spans="1:4" x14ac:dyDescent="0.2">
      <c r="A70" s="48">
        <v>38930</v>
      </c>
      <c r="B70" s="49">
        <v>203.8</v>
      </c>
      <c r="C70" s="50">
        <f t="shared" si="0"/>
        <v>0.44356826022671542</v>
      </c>
      <c r="D70" s="27">
        <f t="shared" si="1"/>
        <v>1.1322222222222222</v>
      </c>
    </row>
    <row r="71" spans="1:4" x14ac:dyDescent="0.2">
      <c r="A71" s="48">
        <v>38961</v>
      </c>
      <c r="B71" s="49">
        <v>202.8</v>
      </c>
      <c r="C71" s="50">
        <f t="shared" si="0"/>
        <v>-0.49067713444553479</v>
      </c>
      <c r="D71" s="27">
        <f t="shared" si="1"/>
        <v>1.1266666666666667</v>
      </c>
    </row>
    <row r="72" spans="1:4" x14ac:dyDescent="0.2">
      <c r="A72" s="48">
        <v>38991</v>
      </c>
      <c r="B72" s="49">
        <v>201.9</v>
      </c>
      <c r="C72" s="50">
        <f t="shared" si="0"/>
        <v>-0.44378698224852348</v>
      </c>
      <c r="D72" s="27">
        <f t="shared" si="1"/>
        <v>1.1216666666666666</v>
      </c>
    </row>
    <row r="73" spans="1:4" x14ac:dyDescent="0.2">
      <c r="A73" s="48">
        <v>39022</v>
      </c>
      <c r="B73" s="49">
        <v>202</v>
      </c>
      <c r="C73" s="50">
        <f t="shared" si="0"/>
        <v>4.9529470034667809E-2</v>
      </c>
      <c r="D73" s="27">
        <f t="shared" si="1"/>
        <v>1.1222222222222222</v>
      </c>
    </row>
    <row r="74" spans="1:4" x14ac:dyDescent="0.2">
      <c r="A74" s="48">
        <v>39052</v>
      </c>
      <c r="B74" s="49">
        <v>203.1</v>
      </c>
      <c r="C74" s="50">
        <f t="shared" si="0"/>
        <v>0.54455445544554171</v>
      </c>
      <c r="D74" s="27">
        <f t="shared" si="1"/>
        <v>1.1283333333333334</v>
      </c>
    </row>
    <row r="75" spans="1:4" x14ac:dyDescent="0.2">
      <c r="A75" s="48">
        <v>39083</v>
      </c>
      <c r="B75" s="49">
        <v>203.43700000000001</v>
      </c>
      <c r="C75" s="50">
        <f t="shared" si="0"/>
        <v>0.16592811422945225</v>
      </c>
      <c r="D75" s="27">
        <f t="shared" si="1"/>
        <v>1.1302055555555557</v>
      </c>
    </row>
    <row r="76" spans="1:4" x14ac:dyDescent="0.2">
      <c r="A76" s="48">
        <v>39114</v>
      </c>
      <c r="B76" s="49">
        <v>204.226</v>
      </c>
      <c r="C76" s="50">
        <f t="shared" si="0"/>
        <v>0.38783505458691747</v>
      </c>
      <c r="D76" s="27">
        <f t="shared" si="1"/>
        <v>1.1345888888888889</v>
      </c>
    </row>
    <row r="77" spans="1:4" x14ac:dyDescent="0.2">
      <c r="A77" s="48">
        <v>39142</v>
      </c>
      <c r="B77" s="49">
        <v>205.28800000000001</v>
      </c>
      <c r="C77" s="50">
        <f t="shared" si="0"/>
        <v>0.52001214340975777</v>
      </c>
      <c r="D77" s="27">
        <f t="shared" si="1"/>
        <v>1.1404888888888889</v>
      </c>
    </row>
    <row r="78" spans="1:4" x14ac:dyDescent="0.2">
      <c r="A78" s="48">
        <v>39173</v>
      </c>
      <c r="B78" s="49">
        <v>205.904</v>
      </c>
      <c r="C78" s="50">
        <f t="shared" si="0"/>
        <v>0.30006624839249513</v>
      </c>
      <c r="D78" s="27">
        <f t="shared" si="1"/>
        <v>1.1439111111111111</v>
      </c>
    </row>
    <row r="79" spans="1:4" x14ac:dyDescent="0.2">
      <c r="A79" s="48">
        <v>39203</v>
      </c>
      <c r="B79" s="49">
        <v>206.755</v>
      </c>
      <c r="C79" s="50">
        <f t="shared" si="0"/>
        <v>0.41329940166291046</v>
      </c>
      <c r="D79" s="27">
        <f t="shared" si="1"/>
        <v>1.1486388888888888</v>
      </c>
    </row>
    <row r="80" spans="1:4" x14ac:dyDescent="0.2">
      <c r="A80" s="48">
        <v>39234</v>
      </c>
      <c r="B80" s="49">
        <v>207.23400000000001</v>
      </c>
      <c r="C80" s="50">
        <f t="shared" si="0"/>
        <v>0.23167517109623148</v>
      </c>
      <c r="D80" s="27">
        <f t="shared" si="1"/>
        <v>1.1513</v>
      </c>
    </row>
    <row r="81" spans="1:4" x14ac:dyDescent="0.2">
      <c r="A81" s="48">
        <v>39264</v>
      </c>
      <c r="B81" s="49">
        <v>207.60300000000001</v>
      </c>
      <c r="C81" s="50">
        <f t="shared" ref="C81:C141" si="2">((B81-B80)/B80)*100</f>
        <v>0.17805958481716308</v>
      </c>
      <c r="D81" s="27">
        <f t="shared" si="1"/>
        <v>1.1533500000000001</v>
      </c>
    </row>
    <row r="82" spans="1:4" x14ac:dyDescent="0.2">
      <c r="A82" s="48">
        <v>39295</v>
      </c>
      <c r="B82" s="49">
        <v>207.667</v>
      </c>
      <c r="C82" s="50">
        <f t="shared" si="2"/>
        <v>3.0828070885292092E-2</v>
      </c>
      <c r="D82" s="27">
        <f t="shared" si="1"/>
        <v>1.1537055555555555</v>
      </c>
    </row>
    <row r="83" spans="1:4" x14ac:dyDescent="0.2">
      <c r="A83" s="48">
        <v>39326</v>
      </c>
      <c r="B83" s="49">
        <v>208.547</v>
      </c>
      <c r="C83" s="50">
        <f t="shared" si="2"/>
        <v>0.42375533907650009</v>
      </c>
      <c r="D83" s="27">
        <f t="shared" si="1"/>
        <v>1.1585944444444445</v>
      </c>
    </row>
    <row r="84" spans="1:4" x14ac:dyDescent="0.2">
      <c r="A84" s="48">
        <v>39356</v>
      </c>
      <c r="B84" s="49">
        <v>209.19</v>
      </c>
      <c r="C84" s="50">
        <f t="shared" si="2"/>
        <v>0.30832378312802428</v>
      </c>
      <c r="D84" s="27">
        <f t="shared" si="1"/>
        <v>1.1621666666666666</v>
      </c>
    </row>
    <row r="85" spans="1:4" x14ac:dyDescent="0.2">
      <c r="A85" s="48">
        <v>39387</v>
      </c>
      <c r="B85" s="49">
        <v>210.834</v>
      </c>
      <c r="C85" s="50">
        <f t="shared" si="2"/>
        <v>0.78588842678904614</v>
      </c>
      <c r="D85" s="27">
        <f t="shared" si="1"/>
        <v>1.1713</v>
      </c>
    </row>
    <row r="86" spans="1:4" x14ac:dyDescent="0.2">
      <c r="A86" s="48">
        <v>39417</v>
      </c>
      <c r="B86" s="49">
        <v>211.44499999999999</v>
      </c>
      <c r="C86" s="50">
        <f t="shared" si="2"/>
        <v>0.28980145517325956</v>
      </c>
      <c r="D86" s="27">
        <f t="shared" ref="D86:D141" si="3">B86/$B$21</f>
        <v>1.1746944444444445</v>
      </c>
    </row>
    <row r="87" spans="1:4" x14ac:dyDescent="0.2">
      <c r="A87" s="48">
        <v>39448</v>
      </c>
      <c r="B87" s="49">
        <v>212.19900000000001</v>
      </c>
      <c r="C87" s="50">
        <f t="shared" si="2"/>
        <v>0.35659391331079909</v>
      </c>
      <c r="D87" s="27">
        <f t="shared" si="3"/>
        <v>1.1788833333333335</v>
      </c>
    </row>
    <row r="88" spans="1:4" x14ac:dyDescent="0.2">
      <c r="A88" s="48">
        <v>39479</v>
      </c>
      <c r="B88" s="49">
        <v>212.62299999999999</v>
      </c>
      <c r="C88" s="50">
        <f t="shared" si="2"/>
        <v>0.19981244020941574</v>
      </c>
      <c r="D88" s="27">
        <f t="shared" si="3"/>
        <v>1.1812388888888887</v>
      </c>
    </row>
    <row r="89" spans="1:4" x14ac:dyDescent="0.2">
      <c r="A89" s="48">
        <v>39508</v>
      </c>
      <c r="B89" s="49">
        <v>213.441</v>
      </c>
      <c r="C89" s="50">
        <f t="shared" si="2"/>
        <v>0.38471849235501904</v>
      </c>
      <c r="D89" s="27">
        <f t="shared" si="3"/>
        <v>1.1857833333333334</v>
      </c>
    </row>
    <row r="90" spans="1:4" x14ac:dyDescent="0.2">
      <c r="A90" s="48">
        <v>39539</v>
      </c>
      <c r="B90" s="49">
        <v>213.971</v>
      </c>
      <c r="C90" s="50">
        <f t="shared" si="2"/>
        <v>0.2483121799466837</v>
      </c>
      <c r="D90" s="27">
        <f t="shared" si="3"/>
        <v>1.1887277777777778</v>
      </c>
    </row>
    <row r="91" spans="1:4" x14ac:dyDescent="0.2">
      <c r="A91" s="48">
        <v>39569</v>
      </c>
      <c r="B91" s="49">
        <v>215.20599999999999</v>
      </c>
      <c r="C91" s="50">
        <f t="shared" si="2"/>
        <v>0.57718101985782433</v>
      </c>
      <c r="D91" s="27">
        <f t="shared" si="3"/>
        <v>1.1955888888888888</v>
      </c>
    </row>
    <row r="92" spans="1:4" x14ac:dyDescent="0.2">
      <c r="A92" s="48">
        <v>39600</v>
      </c>
      <c r="B92" s="49">
        <v>217.47</v>
      </c>
      <c r="C92" s="50">
        <f t="shared" si="2"/>
        <v>1.0520152783844363</v>
      </c>
      <c r="D92" s="27">
        <f t="shared" si="3"/>
        <v>1.2081666666666666</v>
      </c>
    </row>
    <row r="93" spans="1:4" x14ac:dyDescent="0.2">
      <c r="A93" s="48">
        <v>39630</v>
      </c>
      <c r="B93" s="49">
        <v>219.09</v>
      </c>
      <c r="C93" s="50">
        <f t="shared" si="2"/>
        <v>0.74493033521865293</v>
      </c>
      <c r="D93" s="27">
        <f t="shared" si="3"/>
        <v>1.2171666666666667</v>
      </c>
    </row>
    <row r="94" spans="1:4" x14ac:dyDescent="0.2">
      <c r="A94" s="48">
        <v>39661</v>
      </c>
      <c r="B94" s="49">
        <v>218.749</v>
      </c>
      <c r="C94" s="50">
        <f t="shared" si="2"/>
        <v>-0.15564379935186826</v>
      </c>
      <c r="D94" s="27">
        <f t="shared" si="3"/>
        <v>1.2152722222222221</v>
      </c>
    </row>
    <row r="95" spans="1:4" x14ac:dyDescent="0.2">
      <c r="A95" s="48">
        <v>39692</v>
      </c>
      <c r="B95" s="49">
        <v>218.87200000000001</v>
      </c>
      <c r="C95" s="50">
        <f t="shared" si="2"/>
        <v>5.6228828474653082E-2</v>
      </c>
      <c r="D95" s="27">
        <f t="shared" si="3"/>
        <v>1.2159555555555557</v>
      </c>
    </row>
    <row r="96" spans="1:4" x14ac:dyDescent="0.2">
      <c r="A96" s="48">
        <v>39722</v>
      </c>
      <c r="B96" s="49">
        <v>216.96600000000001</v>
      </c>
      <c r="C96" s="50">
        <f t="shared" si="2"/>
        <v>-0.87082861215687979</v>
      </c>
      <c r="D96" s="27">
        <f t="shared" si="3"/>
        <v>1.2053666666666667</v>
      </c>
    </row>
    <row r="97" spans="1:4" x14ac:dyDescent="0.2">
      <c r="A97" s="48">
        <v>39753</v>
      </c>
      <c r="B97" s="49">
        <v>213.07400000000001</v>
      </c>
      <c r="C97" s="50">
        <f t="shared" si="2"/>
        <v>-1.7938294479319321</v>
      </c>
      <c r="D97" s="27">
        <f t="shared" si="3"/>
        <v>1.1837444444444445</v>
      </c>
    </row>
    <row r="98" spans="1:4" x14ac:dyDescent="0.2">
      <c r="A98" s="48">
        <v>39783</v>
      </c>
      <c r="B98" s="49">
        <v>211.40100000000001</v>
      </c>
      <c r="C98" s="50">
        <f t="shared" si="2"/>
        <v>-0.78517322620310392</v>
      </c>
      <c r="D98" s="27">
        <f t="shared" si="3"/>
        <v>1.17445</v>
      </c>
    </row>
    <row r="99" spans="1:4" x14ac:dyDescent="0.2">
      <c r="A99" s="48">
        <v>39814</v>
      </c>
      <c r="B99" s="49">
        <v>211.96199999999999</v>
      </c>
      <c r="C99" s="50">
        <f t="shared" si="2"/>
        <v>0.26537244383894998</v>
      </c>
      <c r="D99" s="27">
        <f t="shared" si="3"/>
        <v>1.1775666666666667</v>
      </c>
    </row>
    <row r="100" spans="1:4" x14ac:dyDescent="0.2">
      <c r="A100" s="48">
        <v>39845</v>
      </c>
      <c r="B100" s="49">
        <v>212.82300000000001</v>
      </c>
      <c r="C100" s="50">
        <f t="shared" si="2"/>
        <v>0.40620488578142239</v>
      </c>
      <c r="D100" s="27">
        <f t="shared" si="3"/>
        <v>1.18235</v>
      </c>
    </row>
    <row r="101" spans="1:4" x14ac:dyDescent="0.2">
      <c r="A101" s="48">
        <v>39873</v>
      </c>
      <c r="B101" s="49">
        <v>212.56100000000001</v>
      </c>
      <c r="C101" s="50">
        <f t="shared" si="2"/>
        <v>-0.12310699501463679</v>
      </c>
      <c r="D101" s="27">
        <f t="shared" si="3"/>
        <v>1.1808944444444445</v>
      </c>
    </row>
    <row r="102" spans="1:4" x14ac:dyDescent="0.2">
      <c r="A102" s="48">
        <v>39904</v>
      </c>
      <c r="B102" s="49">
        <v>212.70500000000001</v>
      </c>
      <c r="C102" s="50">
        <f t="shared" si="2"/>
        <v>6.7745259008004974E-2</v>
      </c>
      <c r="D102" s="27">
        <f t="shared" si="3"/>
        <v>1.1816944444444446</v>
      </c>
    </row>
    <row r="103" spans="1:4" x14ac:dyDescent="0.2">
      <c r="A103" s="48">
        <v>39934</v>
      </c>
      <c r="B103" s="49">
        <v>212.977</v>
      </c>
      <c r="C103" s="50">
        <f t="shared" si="2"/>
        <v>0.12787663665639798</v>
      </c>
      <c r="D103" s="27">
        <f t="shared" si="3"/>
        <v>1.1832055555555556</v>
      </c>
    </row>
    <row r="104" spans="1:4" x14ac:dyDescent="0.2">
      <c r="A104" s="48">
        <v>39965</v>
      </c>
      <c r="B104" s="49">
        <v>214.744</v>
      </c>
      <c r="C104" s="50">
        <f t="shared" si="2"/>
        <v>0.82966705324987955</v>
      </c>
      <c r="D104" s="27">
        <f t="shared" si="3"/>
        <v>1.1930222222222222</v>
      </c>
    </row>
    <row r="105" spans="1:4" x14ac:dyDescent="0.2">
      <c r="A105" s="48">
        <v>39995</v>
      </c>
      <c r="B105" s="49">
        <v>214.726</v>
      </c>
      <c r="C105" s="50">
        <f t="shared" si="2"/>
        <v>-8.3820735387254985E-3</v>
      </c>
      <c r="D105" s="27">
        <f t="shared" si="3"/>
        <v>1.1929222222222222</v>
      </c>
    </row>
    <row r="106" spans="1:4" x14ac:dyDescent="0.2">
      <c r="A106" s="48">
        <v>40026</v>
      </c>
      <c r="B106" s="49">
        <v>215.47900000000001</v>
      </c>
      <c r="C106" s="50">
        <f t="shared" si="2"/>
        <v>0.35067947058111937</v>
      </c>
      <c r="D106" s="27">
        <f t="shared" si="3"/>
        <v>1.1971055555555556</v>
      </c>
    </row>
    <row r="107" spans="1:4" x14ac:dyDescent="0.2">
      <c r="A107" s="48">
        <v>40057</v>
      </c>
      <c r="B107" s="49">
        <v>215.88300000000001</v>
      </c>
      <c r="C107" s="50">
        <f t="shared" si="2"/>
        <v>0.18748926809572922</v>
      </c>
      <c r="D107" s="27">
        <f t="shared" si="3"/>
        <v>1.1993500000000001</v>
      </c>
    </row>
    <row r="108" spans="1:4" x14ac:dyDescent="0.2">
      <c r="A108" s="48">
        <v>40087</v>
      </c>
      <c r="B108" s="49">
        <v>216.476</v>
      </c>
      <c r="C108" s="50">
        <f t="shared" si="2"/>
        <v>0.27468582519234463</v>
      </c>
      <c r="D108" s="27">
        <f t="shared" si="3"/>
        <v>1.2026444444444444</v>
      </c>
    </row>
    <row r="109" spans="1:4" x14ac:dyDescent="0.2">
      <c r="A109" s="48">
        <v>40118</v>
      </c>
      <c r="B109" s="49">
        <v>217.113</v>
      </c>
      <c r="C109" s="50">
        <f t="shared" si="2"/>
        <v>0.29425894787412948</v>
      </c>
      <c r="D109" s="27">
        <f t="shared" si="3"/>
        <v>1.2061833333333334</v>
      </c>
    </row>
    <row r="110" spans="1:4" x14ac:dyDescent="0.2">
      <c r="A110" s="48">
        <v>40148</v>
      </c>
      <c r="B110" s="49">
        <v>217.33</v>
      </c>
      <c r="C110" s="50">
        <f t="shared" si="2"/>
        <v>9.9947953369910109E-2</v>
      </c>
      <c r="D110" s="27">
        <f t="shared" si="3"/>
        <v>1.2073888888888891</v>
      </c>
    </row>
    <row r="111" spans="1:4" x14ac:dyDescent="0.2">
      <c r="A111" s="48">
        <v>40179</v>
      </c>
      <c r="B111" s="49">
        <v>217.46899999999999</v>
      </c>
      <c r="C111" s="50">
        <f t="shared" si="2"/>
        <v>6.3958036166190391E-2</v>
      </c>
      <c r="D111" s="27">
        <f t="shared" si="3"/>
        <v>1.208161111111111</v>
      </c>
    </row>
    <row r="112" spans="1:4" x14ac:dyDescent="0.2">
      <c r="A112" s="48">
        <v>40210</v>
      </c>
      <c r="B112" s="49">
        <v>217.39699999999999</v>
      </c>
      <c r="C112" s="50">
        <f t="shared" si="2"/>
        <v>-3.3108167141065035E-2</v>
      </c>
      <c r="D112" s="27">
        <f t="shared" si="3"/>
        <v>1.2077611111111111</v>
      </c>
    </row>
    <row r="113" spans="1:4" x14ac:dyDescent="0.2">
      <c r="A113" s="48">
        <v>40238</v>
      </c>
      <c r="B113" s="49">
        <v>217.44</v>
      </c>
      <c r="C113" s="50">
        <f t="shared" si="2"/>
        <v>1.9779481777580356E-2</v>
      </c>
      <c r="D113" s="27">
        <f t="shared" si="3"/>
        <v>1.208</v>
      </c>
    </row>
    <row r="114" spans="1:4" x14ac:dyDescent="0.2">
      <c r="A114" s="48">
        <v>40269</v>
      </c>
      <c r="B114" s="49">
        <v>217.37299999999999</v>
      </c>
      <c r="C114" s="50">
        <f t="shared" si="2"/>
        <v>-3.0813097866081347E-2</v>
      </c>
      <c r="D114" s="27">
        <f t="shared" si="3"/>
        <v>1.2076277777777777</v>
      </c>
    </row>
    <row r="115" spans="1:4" x14ac:dyDescent="0.2">
      <c r="A115" s="48">
        <v>40299</v>
      </c>
      <c r="B115" s="49">
        <v>217.18199999999999</v>
      </c>
      <c r="C115" s="50">
        <f t="shared" si="2"/>
        <v>-8.7867398434949381E-2</v>
      </c>
      <c r="D115" s="27">
        <f t="shared" si="3"/>
        <v>1.2065666666666666</v>
      </c>
    </row>
    <row r="116" spans="1:4" x14ac:dyDescent="0.2">
      <c r="A116" s="48">
        <v>40330</v>
      </c>
      <c r="B116" s="49">
        <v>217.20599999999999</v>
      </c>
      <c r="C116" s="50">
        <f t="shared" si="2"/>
        <v>1.105063955576471E-2</v>
      </c>
      <c r="D116" s="27">
        <f t="shared" si="3"/>
        <v>1.2066999999999999</v>
      </c>
    </row>
    <row r="117" spans="1:4" x14ac:dyDescent="0.2">
      <c r="A117" s="48">
        <v>40360</v>
      </c>
      <c r="B117" s="49">
        <v>217.649</v>
      </c>
      <c r="C117" s="50">
        <f t="shared" si="2"/>
        <v>0.20395385026196886</v>
      </c>
      <c r="D117" s="27">
        <f t="shared" si="3"/>
        <v>1.2091611111111111</v>
      </c>
    </row>
    <row r="118" spans="1:4" x14ac:dyDescent="0.2">
      <c r="A118" s="48">
        <v>40391</v>
      </c>
      <c r="B118" s="49">
        <v>218.06200000000001</v>
      </c>
      <c r="C118" s="50">
        <f t="shared" si="2"/>
        <v>0.1897550643467284</v>
      </c>
      <c r="D118" s="27">
        <f t="shared" si="3"/>
        <v>1.2114555555555557</v>
      </c>
    </row>
    <row r="119" spans="1:4" x14ac:dyDescent="0.2">
      <c r="A119" s="48">
        <v>40422</v>
      </c>
      <c r="B119" s="49">
        <v>218.364</v>
      </c>
      <c r="C119" s="50">
        <f t="shared" si="2"/>
        <v>0.13849272225330064</v>
      </c>
      <c r="D119" s="27">
        <f t="shared" si="3"/>
        <v>1.2131333333333334</v>
      </c>
    </row>
    <row r="120" spans="1:4" x14ac:dyDescent="0.2">
      <c r="A120" s="48">
        <v>40452</v>
      </c>
      <c r="B120" s="49">
        <v>219.02</v>
      </c>
      <c r="C120" s="50">
        <f t="shared" si="2"/>
        <v>0.30041581945742241</v>
      </c>
      <c r="D120" s="27">
        <f t="shared" si="3"/>
        <v>1.2167777777777777</v>
      </c>
    </row>
    <row r="121" spans="1:4" x14ac:dyDescent="0.2">
      <c r="A121" s="48">
        <v>40483</v>
      </c>
      <c r="B121" s="49">
        <v>219.441</v>
      </c>
      <c r="C121" s="50">
        <f t="shared" si="2"/>
        <v>0.19221988859464537</v>
      </c>
      <c r="D121" s="27">
        <f t="shared" si="3"/>
        <v>1.2191166666666666</v>
      </c>
    </row>
    <row r="122" spans="1:4" x14ac:dyDescent="0.2">
      <c r="A122" s="48">
        <v>40513</v>
      </c>
      <c r="B122" s="49">
        <v>220.41399999999999</v>
      </c>
      <c r="C122" s="50">
        <f t="shared" si="2"/>
        <v>0.44339936474951569</v>
      </c>
      <c r="D122" s="27">
        <f t="shared" si="3"/>
        <v>1.2245222222222221</v>
      </c>
    </row>
    <row r="123" spans="1:4" x14ac:dyDescent="0.2">
      <c r="A123" s="48">
        <v>40544</v>
      </c>
      <c r="B123" s="49">
        <v>221.036</v>
      </c>
      <c r="C123" s="50">
        <f t="shared" si="2"/>
        <v>0.28219623072945194</v>
      </c>
      <c r="D123" s="27">
        <f t="shared" si="3"/>
        <v>1.2279777777777778</v>
      </c>
    </row>
    <row r="124" spans="1:4" x14ac:dyDescent="0.2">
      <c r="A124" s="48">
        <v>40575</v>
      </c>
      <c r="B124" s="49">
        <v>222.00800000000001</v>
      </c>
      <c r="C124" s="50">
        <f t="shared" si="2"/>
        <v>0.4397473714689048</v>
      </c>
      <c r="D124" s="27">
        <f t="shared" si="3"/>
        <v>1.2333777777777779</v>
      </c>
    </row>
    <row r="125" spans="1:4" x14ac:dyDescent="0.2">
      <c r="A125" s="48">
        <v>40603</v>
      </c>
      <c r="B125" s="49">
        <v>223.19300000000001</v>
      </c>
      <c r="C125" s="50">
        <f t="shared" si="2"/>
        <v>0.53376454902526138</v>
      </c>
      <c r="D125" s="27">
        <f t="shared" si="3"/>
        <v>1.2399611111111111</v>
      </c>
    </row>
    <row r="126" spans="1:4" x14ac:dyDescent="0.2">
      <c r="A126" s="48">
        <v>40634</v>
      </c>
      <c r="B126" s="49">
        <v>224.03</v>
      </c>
      <c r="C126" s="50">
        <f t="shared" si="2"/>
        <v>0.37501176112153561</v>
      </c>
      <c r="D126" s="27">
        <f t="shared" si="3"/>
        <v>1.2446111111111111</v>
      </c>
    </row>
    <row r="127" spans="1:4" x14ac:dyDescent="0.2">
      <c r="A127" s="48">
        <v>40664</v>
      </c>
      <c r="B127" s="49">
        <v>224.63399999999999</v>
      </c>
      <c r="C127" s="50">
        <f t="shared" si="2"/>
        <v>0.2696067490960965</v>
      </c>
      <c r="D127" s="27">
        <f t="shared" si="3"/>
        <v>1.2479666666666667</v>
      </c>
    </row>
    <row r="128" spans="1:4" x14ac:dyDescent="0.2">
      <c r="A128" s="48">
        <v>40695</v>
      </c>
      <c r="B128" s="49">
        <v>224.83699999999999</v>
      </c>
      <c r="C128" s="50">
        <f t="shared" si="2"/>
        <v>9.0369222824685028E-2</v>
      </c>
      <c r="D128" s="27">
        <f t="shared" si="3"/>
        <v>1.2490944444444443</v>
      </c>
    </row>
    <row r="129" spans="1:4" x14ac:dyDescent="0.2">
      <c r="A129" s="48">
        <v>40725</v>
      </c>
      <c r="B129" s="49">
        <v>225.51499999999999</v>
      </c>
      <c r="C129" s="50">
        <f t="shared" si="2"/>
        <v>0.30155179085292777</v>
      </c>
      <c r="D129" s="27">
        <f t="shared" si="3"/>
        <v>1.252861111111111</v>
      </c>
    </row>
    <row r="130" spans="1:4" x14ac:dyDescent="0.2">
      <c r="A130" s="48">
        <v>40756</v>
      </c>
      <c r="B130" s="49">
        <v>226.26599999999999</v>
      </c>
      <c r="C130" s="50">
        <f t="shared" si="2"/>
        <v>0.33301554220340324</v>
      </c>
      <c r="D130" s="27">
        <f t="shared" si="3"/>
        <v>1.2570333333333332</v>
      </c>
    </row>
    <row r="131" spans="1:4" x14ac:dyDescent="0.2">
      <c r="A131" s="48">
        <v>40787</v>
      </c>
      <c r="B131" s="49">
        <v>226.87</v>
      </c>
      <c r="C131" s="50">
        <f t="shared" si="2"/>
        <v>0.2669424482688576</v>
      </c>
      <c r="D131" s="27">
        <f t="shared" si="3"/>
        <v>1.260388888888889</v>
      </c>
    </row>
    <row r="132" spans="1:4" x14ac:dyDescent="0.2">
      <c r="A132" s="48">
        <v>40817</v>
      </c>
      <c r="B132" s="49">
        <v>226.804</v>
      </c>
      <c r="C132" s="50">
        <f t="shared" si="2"/>
        <v>-2.9091550227003351E-2</v>
      </c>
      <c r="D132" s="27">
        <f t="shared" si="3"/>
        <v>1.2600222222222222</v>
      </c>
    </row>
    <row r="133" spans="1:4" x14ac:dyDescent="0.2">
      <c r="A133" s="48">
        <v>40848</v>
      </c>
      <c r="B133" s="49">
        <v>227.01400000000001</v>
      </c>
      <c r="C133" s="50">
        <f t="shared" si="2"/>
        <v>9.2590959595072381E-2</v>
      </c>
      <c r="D133" s="27">
        <f t="shared" si="3"/>
        <v>1.2611888888888889</v>
      </c>
    </row>
    <row r="134" spans="1:4" x14ac:dyDescent="0.2">
      <c r="A134" s="48">
        <v>40878</v>
      </c>
      <c r="B134" s="49">
        <v>227.03299999999999</v>
      </c>
      <c r="C134" s="50">
        <f t="shared" si="2"/>
        <v>8.3695278705176925E-3</v>
      </c>
      <c r="D134" s="27">
        <f t="shared" si="3"/>
        <v>1.2612944444444443</v>
      </c>
    </row>
    <row r="135" spans="1:4" x14ac:dyDescent="0.2">
      <c r="A135" s="48">
        <v>40909</v>
      </c>
      <c r="B135" s="49">
        <v>227.505</v>
      </c>
      <c r="C135" s="50">
        <f t="shared" si="2"/>
        <v>0.20789929217338821</v>
      </c>
      <c r="D135" s="27">
        <f t="shared" si="3"/>
        <v>1.2639166666666666</v>
      </c>
    </row>
    <row r="136" spans="1:4" x14ac:dyDescent="0.2">
      <c r="A136" s="48">
        <v>40940</v>
      </c>
      <c r="B136" s="49">
        <v>228.43299999999999</v>
      </c>
      <c r="C136" s="50">
        <f t="shared" si="2"/>
        <v>0.40790312300828435</v>
      </c>
      <c r="D136" s="27">
        <f t="shared" si="3"/>
        <v>1.2690722222222222</v>
      </c>
    </row>
    <row r="137" spans="1:4" x14ac:dyDescent="0.2">
      <c r="A137" s="48">
        <v>40969</v>
      </c>
      <c r="B137" s="49">
        <v>229.09800000000001</v>
      </c>
      <c r="C137" s="50">
        <f t="shared" si="2"/>
        <v>0.29111380579864576</v>
      </c>
      <c r="D137" s="27">
        <f t="shared" si="3"/>
        <v>1.2727666666666668</v>
      </c>
    </row>
    <row r="138" spans="1:4" x14ac:dyDescent="0.2">
      <c r="A138" s="48">
        <v>41000</v>
      </c>
      <c r="B138" s="49">
        <v>229.17699999999999</v>
      </c>
      <c r="C138" s="50">
        <f t="shared" si="2"/>
        <v>3.4483059651319224E-2</v>
      </c>
      <c r="D138" s="27">
        <f t="shared" si="3"/>
        <v>1.2732055555555555</v>
      </c>
    </row>
    <row r="139" spans="1:4" x14ac:dyDescent="0.2">
      <c r="A139" s="48">
        <v>41030</v>
      </c>
      <c r="B139" s="49">
        <v>228.52699999999999</v>
      </c>
      <c r="C139" s="50">
        <f t="shared" si="2"/>
        <v>-0.28362357479153916</v>
      </c>
      <c r="D139" s="27">
        <f t="shared" si="3"/>
        <v>1.2695944444444445</v>
      </c>
    </row>
    <row r="140" spans="1:4" x14ac:dyDescent="0.2">
      <c r="A140" s="48">
        <v>41061</v>
      </c>
      <c r="B140" s="49">
        <v>228.61799999999999</v>
      </c>
      <c r="C140" s="50">
        <f t="shared" si="2"/>
        <v>3.9820240059165082E-2</v>
      </c>
      <c r="D140" s="27">
        <f t="shared" si="3"/>
        <v>1.2701</v>
      </c>
    </row>
    <row r="141" spans="1:4" x14ac:dyDescent="0.2">
      <c r="A141" s="48">
        <v>41091</v>
      </c>
      <c r="B141" s="49">
        <v>228.72300000000001</v>
      </c>
      <c r="C141" s="50">
        <f t="shared" si="2"/>
        <v>4.5928142141046721E-2</v>
      </c>
      <c r="D141" s="27">
        <f t="shared" si="3"/>
        <v>1.2706833333333334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pane ySplit="16" topLeftCell="A17" activePane="bottomLeft" state="frozen"/>
      <selection pane="bottomLeft" activeCell="I12" sqref="I12"/>
    </sheetView>
  </sheetViews>
  <sheetFormatPr defaultRowHeight="12.75" x14ac:dyDescent="0.2"/>
  <cols>
    <col min="1" max="1" width="20.7109375" style="47" customWidth="1"/>
    <col min="2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46" t="s">
        <v>0</v>
      </c>
      <c r="B1" s="22" t="s">
        <v>134</v>
      </c>
    </row>
    <row r="2" spans="1:2" x14ac:dyDescent="0.2">
      <c r="A2" s="46" t="s">
        <v>34</v>
      </c>
      <c r="B2" s="22" t="s">
        <v>135</v>
      </c>
    </row>
    <row r="3" spans="1:2" x14ac:dyDescent="0.2">
      <c r="A3" s="46" t="s">
        <v>1</v>
      </c>
      <c r="B3" s="22" t="s">
        <v>35</v>
      </c>
    </row>
    <row r="4" spans="1:2" x14ac:dyDescent="0.2">
      <c r="A4" s="46" t="s">
        <v>2</v>
      </c>
      <c r="B4" s="22" t="s">
        <v>36</v>
      </c>
    </row>
    <row r="5" spans="1:2" x14ac:dyDescent="0.2">
      <c r="A5" s="46" t="s">
        <v>37</v>
      </c>
      <c r="B5" s="22" t="s">
        <v>38</v>
      </c>
    </row>
    <row r="6" spans="1:2" x14ac:dyDescent="0.2">
      <c r="A6" s="46" t="s">
        <v>3</v>
      </c>
      <c r="B6" s="22" t="s">
        <v>4</v>
      </c>
    </row>
    <row r="7" spans="1:2" x14ac:dyDescent="0.2">
      <c r="A7" s="46" t="s">
        <v>61</v>
      </c>
      <c r="B7" s="22" t="s">
        <v>62</v>
      </c>
    </row>
    <row r="8" spans="1:2" x14ac:dyDescent="0.2">
      <c r="A8" s="46" t="s">
        <v>5</v>
      </c>
      <c r="B8" s="22" t="s">
        <v>6</v>
      </c>
    </row>
    <row r="9" spans="1:2" x14ac:dyDescent="0.2">
      <c r="A9" s="46" t="s">
        <v>39</v>
      </c>
      <c r="B9" s="22" t="s">
        <v>136</v>
      </c>
    </row>
    <row r="10" spans="1:2" x14ac:dyDescent="0.2">
      <c r="A10" s="46" t="s">
        <v>40</v>
      </c>
      <c r="B10" s="22" t="s">
        <v>137</v>
      </c>
    </row>
    <row r="11" spans="1:2" x14ac:dyDescent="0.2">
      <c r="A11" s="46" t="s">
        <v>8</v>
      </c>
      <c r="B11" s="22" t="s">
        <v>65</v>
      </c>
    </row>
    <row r="12" spans="1:2" x14ac:dyDescent="0.2">
      <c r="B12" s="22" t="s">
        <v>66</v>
      </c>
    </row>
    <row r="13" spans="1:2" x14ac:dyDescent="0.2">
      <c r="B13" s="22" t="s">
        <v>57</v>
      </c>
    </row>
    <row r="14" spans="1:2" x14ac:dyDescent="0.2">
      <c r="B14" s="22" t="s">
        <v>58</v>
      </c>
    </row>
    <row r="16" spans="1:2" x14ac:dyDescent="0.2">
      <c r="A16" s="46" t="s">
        <v>9</v>
      </c>
      <c r="B16" s="22" t="s">
        <v>138</v>
      </c>
    </row>
    <row r="17" spans="1:2" x14ac:dyDescent="0.2">
      <c r="A17" s="48">
        <v>37438</v>
      </c>
      <c r="B17" s="25">
        <v>4.6500000000000004</v>
      </c>
    </row>
    <row r="18" spans="1:2" x14ac:dyDescent="0.2">
      <c r="A18" s="48">
        <v>37469</v>
      </c>
      <c r="B18" s="25">
        <v>4.26</v>
      </c>
    </row>
    <row r="19" spans="1:2" x14ac:dyDescent="0.2">
      <c r="A19" s="48">
        <v>37500</v>
      </c>
      <c r="B19" s="25">
        <v>3.87</v>
      </c>
    </row>
    <row r="20" spans="1:2" x14ac:dyDescent="0.2">
      <c r="A20" s="48">
        <v>37530</v>
      </c>
      <c r="B20" s="25">
        <v>3.94</v>
      </c>
    </row>
    <row r="21" spans="1:2" x14ac:dyDescent="0.2">
      <c r="A21" s="48">
        <v>37561</v>
      </c>
      <c r="B21" s="25">
        <v>4.05</v>
      </c>
    </row>
    <row r="22" spans="1:2" x14ac:dyDescent="0.2">
      <c r="A22" s="48">
        <v>37591</v>
      </c>
      <c r="B22" s="25">
        <v>4.03</v>
      </c>
    </row>
    <row r="23" spans="1:2" x14ac:dyDescent="0.2">
      <c r="A23" s="48">
        <v>37622</v>
      </c>
      <c r="B23" s="25">
        <v>4.05</v>
      </c>
    </row>
    <row r="24" spans="1:2" x14ac:dyDescent="0.2">
      <c r="A24" s="48">
        <v>37653</v>
      </c>
      <c r="B24" s="25">
        <v>3.9</v>
      </c>
    </row>
    <row r="25" spans="1:2" x14ac:dyDescent="0.2">
      <c r="A25" s="48">
        <v>37681</v>
      </c>
      <c r="B25" s="25">
        <v>3.81</v>
      </c>
    </row>
    <row r="26" spans="1:2" x14ac:dyDescent="0.2">
      <c r="A26" s="48">
        <v>37712</v>
      </c>
      <c r="B26" s="25">
        <v>3.96</v>
      </c>
    </row>
    <row r="27" spans="1:2" x14ac:dyDescent="0.2">
      <c r="A27" s="48">
        <v>37742</v>
      </c>
      <c r="B27" s="25">
        <v>3.57</v>
      </c>
    </row>
    <row r="28" spans="1:2" x14ac:dyDescent="0.2">
      <c r="A28" s="48">
        <v>37773</v>
      </c>
      <c r="B28" s="25">
        <v>3.33</v>
      </c>
    </row>
    <row r="29" spans="1:2" x14ac:dyDescent="0.2">
      <c r="A29" s="48">
        <v>37803</v>
      </c>
      <c r="B29" s="25">
        <v>3.98</v>
      </c>
    </row>
    <row r="30" spans="1:2" x14ac:dyDescent="0.2">
      <c r="A30" s="48">
        <v>37834</v>
      </c>
      <c r="B30" s="25">
        <v>4.45</v>
      </c>
    </row>
    <row r="31" spans="1:2" x14ac:dyDescent="0.2">
      <c r="A31" s="48">
        <v>37865</v>
      </c>
      <c r="B31" s="25">
        <v>4.2699999999999996</v>
      </c>
    </row>
    <row r="32" spans="1:2" x14ac:dyDescent="0.2">
      <c r="A32" s="48">
        <v>37895</v>
      </c>
      <c r="B32" s="25">
        <v>4.29</v>
      </c>
    </row>
    <row r="33" spans="1:2" x14ac:dyDescent="0.2">
      <c r="A33" s="48">
        <v>37926</v>
      </c>
      <c r="B33" s="25">
        <v>4.3</v>
      </c>
    </row>
    <row r="34" spans="1:2" x14ac:dyDescent="0.2">
      <c r="A34" s="48">
        <v>37956</v>
      </c>
      <c r="B34" s="25">
        <v>4.2699999999999996</v>
      </c>
    </row>
    <row r="35" spans="1:2" x14ac:dyDescent="0.2">
      <c r="A35" s="48">
        <v>37987</v>
      </c>
      <c r="B35" s="25">
        <v>4.1500000000000004</v>
      </c>
    </row>
    <row r="36" spans="1:2" x14ac:dyDescent="0.2">
      <c r="A36" s="48">
        <v>38018</v>
      </c>
      <c r="B36" s="25">
        <v>4.08</v>
      </c>
    </row>
    <row r="37" spans="1:2" x14ac:dyDescent="0.2">
      <c r="A37" s="48">
        <v>38047</v>
      </c>
      <c r="B37" s="25">
        <v>3.83</v>
      </c>
    </row>
    <row r="38" spans="1:2" x14ac:dyDescent="0.2">
      <c r="A38" s="48">
        <v>38078</v>
      </c>
      <c r="B38" s="25">
        <v>4.3499999999999996</v>
      </c>
    </row>
    <row r="39" spans="1:2" x14ac:dyDescent="0.2">
      <c r="A39" s="48">
        <v>38108</v>
      </c>
      <c r="B39" s="25">
        <v>4.72</v>
      </c>
    </row>
    <row r="40" spans="1:2" x14ac:dyDescent="0.2">
      <c r="A40" s="48">
        <v>38139</v>
      </c>
      <c r="B40" s="25">
        <v>4.7300000000000004</v>
      </c>
    </row>
    <row r="41" spans="1:2" x14ac:dyDescent="0.2">
      <c r="A41" s="48">
        <v>38169</v>
      </c>
      <c r="B41" s="25">
        <v>4.5</v>
      </c>
    </row>
    <row r="42" spans="1:2" x14ac:dyDescent="0.2">
      <c r="A42" s="48">
        <v>38200</v>
      </c>
      <c r="B42" s="25">
        <v>4.28</v>
      </c>
    </row>
    <row r="43" spans="1:2" x14ac:dyDescent="0.2">
      <c r="A43" s="48">
        <v>38231</v>
      </c>
      <c r="B43" s="25">
        <v>4.13</v>
      </c>
    </row>
    <row r="44" spans="1:2" x14ac:dyDescent="0.2">
      <c r="A44" s="48">
        <v>38261</v>
      </c>
      <c r="B44" s="25">
        <v>4.0999999999999996</v>
      </c>
    </row>
    <row r="45" spans="1:2" x14ac:dyDescent="0.2">
      <c r="A45" s="48">
        <v>38292</v>
      </c>
      <c r="B45" s="25">
        <v>4.1900000000000004</v>
      </c>
    </row>
    <row r="46" spans="1:2" x14ac:dyDescent="0.2">
      <c r="A46" s="48">
        <v>38322</v>
      </c>
      <c r="B46" s="25">
        <v>4.2300000000000004</v>
      </c>
    </row>
    <row r="47" spans="1:2" x14ac:dyDescent="0.2">
      <c r="A47" s="48">
        <v>38353</v>
      </c>
      <c r="B47" s="25">
        <v>4.22</v>
      </c>
    </row>
    <row r="48" spans="1:2" x14ac:dyDescent="0.2">
      <c r="A48" s="48">
        <v>38384</v>
      </c>
      <c r="B48" s="25">
        <v>4.17</v>
      </c>
    </row>
    <row r="49" spans="1:2" x14ac:dyDescent="0.2">
      <c r="A49" s="48">
        <v>38412</v>
      </c>
      <c r="B49" s="25">
        <v>4.5</v>
      </c>
    </row>
    <row r="50" spans="1:2" x14ac:dyDescent="0.2">
      <c r="A50" s="48">
        <v>38443</v>
      </c>
      <c r="B50" s="25">
        <v>4.34</v>
      </c>
    </row>
    <row r="51" spans="1:2" x14ac:dyDescent="0.2">
      <c r="A51" s="48">
        <v>38473</v>
      </c>
      <c r="B51" s="25">
        <v>4.1399999999999997</v>
      </c>
    </row>
    <row r="52" spans="1:2" x14ac:dyDescent="0.2">
      <c r="A52" s="48">
        <v>38504</v>
      </c>
      <c r="B52" s="25">
        <v>4</v>
      </c>
    </row>
    <row r="53" spans="1:2" x14ac:dyDescent="0.2">
      <c r="A53" s="48">
        <v>38534</v>
      </c>
      <c r="B53" s="25">
        <v>4.18</v>
      </c>
    </row>
    <row r="54" spans="1:2" x14ac:dyDescent="0.2">
      <c r="A54" s="48">
        <v>38565</v>
      </c>
      <c r="B54" s="25">
        <v>4.26</v>
      </c>
    </row>
    <row r="55" spans="1:2" x14ac:dyDescent="0.2">
      <c r="A55" s="48">
        <v>38596</v>
      </c>
      <c r="B55" s="25">
        <v>4.2</v>
      </c>
    </row>
    <row r="56" spans="1:2" x14ac:dyDescent="0.2">
      <c r="A56" s="48">
        <v>38626</v>
      </c>
      <c r="B56" s="25">
        <v>4.46</v>
      </c>
    </row>
    <row r="57" spans="1:2" x14ac:dyDescent="0.2">
      <c r="A57" s="48">
        <v>38657</v>
      </c>
      <c r="B57" s="25">
        <v>4.54</v>
      </c>
    </row>
    <row r="58" spans="1:2" x14ac:dyDescent="0.2">
      <c r="A58" s="48">
        <v>38687</v>
      </c>
      <c r="B58" s="25">
        <v>4.47</v>
      </c>
    </row>
    <row r="59" spans="1:2" x14ac:dyDescent="0.2">
      <c r="A59" s="48">
        <v>38718</v>
      </c>
      <c r="B59" s="25">
        <v>4.42</v>
      </c>
    </row>
    <row r="60" spans="1:2" x14ac:dyDescent="0.2">
      <c r="A60" s="48">
        <v>38749</v>
      </c>
      <c r="B60" s="25">
        <v>4.57</v>
      </c>
    </row>
    <row r="61" spans="1:2" x14ac:dyDescent="0.2">
      <c r="A61" s="48">
        <v>38777</v>
      </c>
      <c r="B61" s="25">
        <v>4.72</v>
      </c>
    </row>
    <row r="62" spans="1:2" x14ac:dyDescent="0.2">
      <c r="A62" s="48">
        <v>38808</v>
      </c>
      <c r="B62" s="25">
        <v>4.99</v>
      </c>
    </row>
    <row r="63" spans="1:2" x14ac:dyDescent="0.2">
      <c r="A63" s="48">
        <v>38838</v>
      </c>
      <c r="B63" s="25">
        <v>5.1100000000000003</v>
      </c>
    </row>
    <row r="64" spans="1:2" x14ac:dyDescent="0.2">
      <c r="A64" s="48">
        <v>38869</v>
      </c>
      <c r="B64" s="25">
        <v>5.1100000000000003</v>
      </c>
    </row>
    <row r="65" spans="1:2" x14ac:dyDescent="0.2">
      <c r="A65" s="48">
        <v>38899</v>
      </c>
      <c r="B65" s="25">
        <v>5.09</v>
      </c>
    </row>
    <row r="66" spans="1:2" x14ac:dyDescent="0.2">
      <c r="A66" s="48">
        <v>38930</v>
      </c>
      <c r="B66" s="25">
        <v>4.88</v>
      </c>
    </row>
    <row r="67" spans="1:2" x14ac:dyDescent="0.2">
      <c r="A67" s="48">
        <v>38961</v>
      </c>
      <c r="B67" s="25">
        <v>4.72</v>
      </c>
    </row>
    <row r="68" spans="1:2" x14ac:dyDescent="0.2">
      <c r="A68" s="48">
        <v>38991</v>
      </c>
      <c r="B68" s="25">
        <v>4.7300000000000004</v>
      </c>
    </row>
    <row r="69" spans="1:2" x14ac:dyDescent="0.2">
      <c r="A69" s="48">
        <v>39022</v>
      </c>
      <c r="B69" s="25">
        <v>4.5999999999999996</v>
      </c>
    </row>
    <row r="70" spans="1:2" x14ac:dyDescent="0.2">
      <c r="A70" s="48">
        <v>39052</v>
      </c>
      <c r="B70" s="25">
        <v>4.5599999999999996</v>
      </c>
    </row>
    <row r="71" spans="1:2" x14ac:dyDescent="0.2">
      <c r="A71" s="48">
        <v>39083</v>
      </c>
      <c r="B71" s="25">
        <v>4.76</v>
      </c>
    </row>
    <row r="72" spans="1:2" x14ac:dyDescent="0.2">
      <c r="A72" s="48">
        <v>39114</v>
      </c>
      <c r="B72" s="25">
        <v>4.72</v>
      </c>
    </row>
    <row r="73" spans="1:2" x14ac:dyDescent="0.2">
      <c r="A73" s="48">
        <v>39142</v>
      </c>
      <c r="B73" s="25">
        <v>4.5599999999999996</v>
      </c>
    </row>
    <row r="74" spans="1:2" x14ac:dyDescent="0.2">
      <c r="A74" s="48">
        <v>39173</v>
      </c>
      <c r="B74" s="25">
        <v>4.6900000000000004</v>
      </c>
    </row>
    <row r="75" spans="1:2" x14ac:dyDescent="0.2">
      <c r="A75" s="48">
        <v>39203</v>
      </c>
      <c r="B75" s="25">
        <v>4.75</v>
      </c>
    </row>
    <row r="76" spans="1:2" x14ac:dyDescent="0.2">
      <c r="A76" s="48">
        <v>39234</v>
      </c>
      <c r="B76" s="25">
        <v>5.0999999999999996</v>
      </c>
    </row>
    <row r="77" spans="1:2" x14ac:dyDescent="0.2">
      <c r="A77" s="48">
        <v>39264</v>
      </c>
      <c r="B77" s="25">
        <v>5</v>
      </c>
    </row>
    <row r="78" spans="1:2" x14ac:dyDescent="0.2">
      <c r="A78" s="48">
        <v>39295</v>
      </c>
      <c r="B78" s="25">
        <v>4.67</v>
      </c>
    </row>
    <row r="79" spans="1:2" x14ac:dyDescent="0.2">
      <c r="A79" s="48">
        <v>39326</v>
      </c>
      <c r="B79" s="25">
        <v>4.5199999999999996</v>
      </c>
    </row>
    <row r="80" spans="1:2" x14ac:dyDescent="0.2">
      <c r="A80" s="48">
        <v>39356</v>
      </c>
      <c r="B80" s="25">
        <v>4.53</v>
      </c>
    </row>
    <row r="81" spans="1:2" x14ac:dyDescent="0.2">
      <c r="A81" s="48">
        <v>39387</v>
      </c>
      <c r="B81" s="25">
        <v>4.1500000000000004</v>
      </c>
    </row>
    <row r="82" spans="1:2" x14ac:dyDescent="0.2">
      <c r="A82" s="48">
        <v>39417</v>
      </c>
      <c r="B82" s="25">
        <v>4.0999999999999996</v>
      </c>
    </row>
    <row r="83" spans="1:2" x14ac:dyDescent="0.2">
      <c r="A83" s="48">
        <v>39448</v>
      </c>
      <c r="B83" s="25">
        <v>3.74</v>
      </c>
    </row>
    <row r="84" spans="1:2" x14ac:dyDescent="0.2">
      <c r="A84" s="48">
        <v>39479</v>
      </c>
      <c r="B84" s="25">
        <v>3.74</v>
      </c>
    </row>
    <row r="85" spans="1:2" x14ac:dyDescent="0.2">
      <c r="A85" s="48">
        <v>39508</v>
      </c>
      <c r="B85" s="25">
        <v>3.51</v>
      </c>
    </row>
    <row r="86" spans="1:2" x14ac:dyDescent="0.2">
      <c r="A86" s="48">
        <v>39539</v>
      </c>
      <c r="B86" s="25">
        <v>3.68</v>
      </c>
    </row>
    <row r="87" spans="1:2" x14ac:dyDescent="0.2">
      <c r="A87" s="48">
        <v>39569</v>
      </c>
      <c r="B87" s="25">
        <v>3.88</v>
      </c>
    </row>
    <row r="88" spans="1:2" x14ac:dyDescent="0.2">
      <c r="A88" s="48">
        <v>39600</v>
      </c>
      <c r="B88" s="25">
        <v>4.0999999999999996</v>
      </c>
    </row>
    <row r="89" spans="1:2" x14ac:dyDescent="0.2">
      <c r="A89" s="48">
        <v>39630</v>
      </c>
      <c r="B89" s="25">
        <v>4.01</v>
      </c>
    </row>
    <row r="90" spans="1:2" x14ac:dyDescent="0.2">
      <c r="A90" s="48">
        <v>39661</v>
      </c>
      <c r="B90" s="25">
        <v>3.89</v>
      </c>
    </row>
    <row r="91" spans="1:2" x14ac:dyDescent="0.2">
      <c r="A91" s="48">
        <v>39692</v>
      </c>
      <c r="B91" s="25">
        <v>3.69</v>
      </c>
    </row>
    <row r="92" spans="1:2" x14ac:dyDescent="0.2">
      <c r="A92" s="48">
        <v>39722</v>
      </c>
      <c r="B92" s="25">
        <v>3.81</v>
      </c>
    </row>
    <row r="93" spans="1:2" x14ac:dyDescent="0.2">
      <c r="A93" s="48">
        <v>39753</v>
      </c>
      <c r="B93" s="25">
        <v>3.53</v>
      </c>
    </row>
    <row r="94" spans="1:2" x14ac:dyDescent="0.2">
      <c r="A94" s="48">
        <v>39783</v>
      </c>
      <c r="B94" s="25">
        <v>2.42</v>
      </c>
    </row>
    <row r="95" spans="1:2" x14ac:dyDescent="0.2">
      <c r="A95" s="48">
        <v>39814</v>
      </c>
      <c r="B95" s="25">
        <v>2.52</v>
      </c>
    </row>
    <row r="96" spans="1:2" x14ac:dyDescent="0.2">
      <c r="A96" s="48">
        <v>39845</v>
      </c>
      <c r="B96" s="25">
        <v>2.87</v>
      </c>
    </row>
    <row r="97" spans="1:2" x14ac:dyDescent="0.2">
      <c r="A97" s="48">
        <v>39873</v>
      </c>
      <c r="B97" s="25">
        <v>2.82</v>
      </c>
    </row>
    <row r="98" spans="1:2" x14ac:dyDescent="0.2">
      <c r="A98" s="48">
        <v>39904</v>
      </c>
      <c r="B98" s="25">
        <v>2.93</v>
      </c>
    </row>
    <row r="99" spans="1:2" x14ac:dyDescent="0.2">
      <c r="A99" s="48">
        <v>39934</v>
      </c>
      <c r="B99" s="25">
        <v>3.29</v>
      </c>
    </row>
    <row r="100" spans="1:2" x14ac:dyDescent="0.2">
      <c r="A100" s="48">
        <v>39965</v>
      </c>
      <c r="B100" s="25">
        <v>3.72</v>
      </c>
    </row>
    <row r="101" spans="1:2" x14ac:dyDescent="0.2">
      <c r="A101" s="48">
        <v>39995</v>
      </c>
      <c r="B101" s="25">
        <v>3.56</v>
      </c>
    </row>
    <row r="102" spans="1:2" x14ac:dyDescent="0.2">
      <c r="A102" s="48">
        <v>40026</v>
      </c>
      <c r="B102" s="25">
        <v>3.59</v>
      </c>
    </row>
    <row r="103" spans="1:2" x14ac:dyDescent="0.2">
      <c r="A103" s="48">
        <v>40057</v>
      </c>
      <c r="B103" s="25">
        <v>3.4</v>
      </c>
    </row>
    <row r="104" spans="1:2" x14ac:dyDescent="0.2">
      <c r="A104" s="48">
        <v>40087</v>
      </c>
      <c r="B104" s="25">
        <v>3.39</v>
      </c>
    </row>
    <row r="105" spans="1:2" x14ac:dyDescent="0.2">
      <c r="A105" s="48">
        <v>40118</v>
      </c>
      <c r="B105" s="25">
        <v>3.4</v>
      </c>
    </row>
    <row r="106" spans="1:2" x14ac:dyDescent="0.2">
      <c r="A106" s="48">
        <v>40148</v>
      </c>
      <c r="B106" s="25">
        <v>3.59</v>
      </c>
    </row>
    <row r="107" spans="1:2" x14ac:dyDescent="0.2">
      <c r="A107" s="48">
        <v>40179</v>
      </c>
      <c r="B107" s="25">
        <v>3.73</v>
      </c>
    </row>
    <row r="108" spans="1:2" x14ac:dyDescent="0.2">
      <c r="A108" s="48">
        <v>40210</v>
      </c>
      <c r="B108" s="25">
        <v>3.69</v>
      </c>
    </row>
    <row r="109" spans="1:2" x14ac:dyDescent="0.2">
      <c r="A109" s="48">
        <v>40238</v>
      </c>
      <c r="B109" s="25">
        <v>3.73</v>
      </c>
    </row>
    <row r="110" spans="1:2" x14ac:dyDescent="0.2">
      <c r="A110" s="48">
        <v>40269</v>
      </c>
      <c r="B110" s="25">
        <v>3.85</v>
      </c>
    </row>
    <row r="111" spans="1:2" x14ac:dyDescent="0.2">
      <c r="A111" s="48">
        <v>40299</v>
      </c>
      <c r="B111" s="25">
        <v>3.42</v>
      </c>
    </row>
    <row r="112" spans="1:2" x14ac:dyDescent="0.2">
      <c r="A112" s="48">
        <v>40330</v>
      </c>
      <c r="B112" s="25">
        <v>3.2</v>
      </c>
    </row>
    <row r="113" spans="1:2" x14ac:dyDescent="0.2">
      <c r="A113" s="48">
        <v>40360</v>
      </c>
      <c r="B113" s="25">
        <v>3.01</v>
      </c>
    </row>
    <row r="114" spans="1:2" x14ac:dyDescent="0.2">
      <c r="A114" s="48">
        <v>40391</v>
      </c>
      <c r="B114" s="25">
        <v>2.7</v>
      </c>
    </row>
    <row r="115" spans="1:2" x14ac:dyDescent="0.2">
      <c r="A115" s="48">
        <v>40422</v>
      </c>
      <c r="B115" s="25">
        <v>2.65</v>
      </c>
    </row>
    <row r="116" spans="1:2" x14ac:dyDescent="0.2">
      <c r="A116" s="48">
        <v>40452</v>
      </c>
      <c r="B116" s="25">
        <v>2.54</v>
      </c>
    </row>
    <row r="117" spans="1:2" x14ac:dyDescent="0.2">
      <c r="A117" s="48">
        <v>40483</v>
      </c>
      <c r="B117" s="25">
        <v>2.76</v>
      </c>
    </row>
    <row r="118" spans="1:2" x14ac:dyDescent="0.2">
      <c r="A118" s="48">
        <v>40513</v>
      </c>
      <c r="B118" s="25">
        <v>3.29</v>
      </c>
    </row>
    <row r="119" spans="1:2" x14ac:dyDescent="0.2">
      <c r="A119" s="48">
        <v>40544</v>
      </c>
      <c r="B119" s="25">
        <v>3.39</v>
      </c>
    </row>
    <row r="120" spans="1:2" x14ac:dyDescent="0.2">
      <c r="A120" s="48">
        <v>40575</v>
      </c>
      <c r="B120" s="25">
        <v>3.58</v>
      </c>
    </row>
    <row r="121" spans="1:2" x14ac:dyDescent="0.2">
      <c r="A121" s="48">
        <v>40603</v>
      </c>
      <c r="B121" s="25">
        <v>3.41</v>
      </c>
    </row>
    <row r="122" spans="1:2" x14ac:dyDescent="0.2">
      <c r="A122" s="48">
        <v>40634</v>
      </c>
      <c r="B122" s="25">
        <v>3.46</v>
      </c>
    </row>
    <row r="123" spans="1:2" x14ac:dyDescent="0.2">
      <c r="A123" s="48">
        <v>40664</v>
      </c>
      <c r="B123" s="25">
        <v>3.17</v>
      </c>
    </row>
    <row r="124" spans="1:2" x14ac:dyDescent="0.2">
      <c r="A124" s="48">
        <v>40695</v>
      </c>
      <c r="B124" s="25">
        <v>3</v>
      </c>
    </row>
    <row r="125" spans="1:2" x14ac:dyDescent="0.2">
      <c r="A125" s="48">
        <v>40725</v>
      </c>
      <c r="B125" s="25">
        <v>3</v>
      </c>
    </row>
    <row r="126" spans="1:2" x14ac:dyDescent="0.2">
      <c r="A126" s="48">
        <v>40756</v>
      </c>
      <c r="B126" s="25">
        <v>2.2999999999999998</v>
      </c>
    </row>
    <row r="127" spans="1:2" x14ac:dyDescent="0.2">
      <c r="A127" s="48">
        <v>40787</v>
      </c>
      <c r="B127" s="25">
        <v>1.98</v>
      </c>
    </row>
    <row r="128" spans="1:2" x14ac:dyDescent="0.2">
      <c r="A128" s="48">
        <v>40817</v>
      </c>
      <c r="B128" s="25">
        <v>2.15</v>
      </c>
    </row>
    <row r="129" spans="1:2" x14ac:dyDescent="0.2">
      <c r="A129" s="48">
        <v>40848</v>
      </c>
      <c r="B129" s="25">
        <v>2.0099999999999998</v>
      </c>
    </row>
    <row r="130" spans="1:2" x14ac:dyDescent="0.2">
      <c r="A130" s="48">
        <v>40878</v>
      </c>
      <c r="B130" s="25">
        <v>1.98</v>
      </c>
    </row>
    <row r="131" spans="1:2" x14ac:dyDescent="0.2">
      <c r="A131" s="48">
        <v>40909</v>
      </c>
      <c r="B131" s="25">
        <v>1.97</v>
      </c>
    </row>
    <row r="132" spans="1:2" x14ac:dyDescent="0.2">
      <c r="A132" s="48">
        <v>40940</v>
      </c>
      <c r="B132" s="25">
        <v>1.97</v>
      </c>
    </row>
    <row r="133" spans="1:2" x14ac:dyDescent="0.2">
      <c r="A133" s="48">
        <v>40969</v>
      </c>
      <c r="B133" s="25">
        <v>2.17</v>
      </c>
    </row>
    <row r="134" spans="1:2" x14ac:dyDescent="0.2">
      <c r="A134" s="48">
        <v>41000</v>
      </c>
      <c r="B134" s="25">
        <v>2.0499999999999998</v>
      </c>
    </row>
    <row r="135" spans="1:2" x14ac:dyDescent="0.2">
      <c r="A135" s="48">
        <v>41030</v>
      </c>
      <c r="B135" s="25">
        <v>1.8</v>
      </c>
    </row>
    <row r="136" spans="1:2" x14ac:dyDescent="0.2">
      <c r="A136" s="48">
        <v>41061</v>
      </c>
      <c r="B136" s="25">
        <v>1.62</v>
      </c>
    </row>
    <row r="137" spans="1:2" x14ac:dyDescent="0.2">
      <c r="A137" s="48">
        <v>41091</v>
      </c>
      <c r="B137" s="25">
        <v>1.53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23"/>
  <sheetViews>
    <sheetView topLeftCell="B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5.7109375" bestFit="1" customWidth="1"/>
    <col min="4" max="4" width="13.42578125" bestFit="1" customWidth="1"/>
  </cols>
  <sheetData>
    <row r="1" spans="1:3" x14ac:dyDescent="0.25">
      <c r="A1" s="43" t="s">
        <v>91</v>
      </c>
      <c r="B1" t="s">
        <v>234</v>
      </c>
      <c r="C1" t="s">
        <v>235</v>
      </c>
    </row>
    <row r="2" spans="1:3" x14ac:dyDescent="0.25">
      <c r="A2" s="44">
        <v>37438</v>
      </c>
      <c r="B2" s="42">
        <v>1.71</v>
      </c>
      <c r="C2" s="42">
        <v>2.2105199017198984</v>
      </c>
    </row>
    <row r="3" spans="1:3" x14ac:dyDescent="0.25">
      <c r="A3" s="44">
        <v>37469</v>
      </c>
      <c r="B3" s="42">
        <v>1.65</v>
      </c>
      <c r="C3" s="42">
        <v>2.060221108490512</v>
      </c>
    </row>
    <row r="4" spans="1:3" x14ac:dyDescent="0.25">
      <c r="A4" s="44">
        <v>37500</v>
      </c>
      <c r="B4" s="42">
        <v>1.66</v>
      </c>
      <c r="C4" s="42">
        <v>1.9300982994200577</v>
      </c>
    </row>
    <row r="5" spans="1:3" x14ac:dyDescent="0.25">
      <c r="A5" s="44">
        <v>37530</v>
      </c>
      <c r="B5" s="42">
        <v>1.61</v>
      </c>
      <c r="C5" s="42">
        <v>1.7700088486874099</v>
      </c>
    </row>
    <row r="6" spans="1:3" x14ac:dyDescent="0.25">
      <c r="A6" s="44">
        <v>37561</v>
      </c>
      <c r="B6" s="42">
        <v>1.25</v>
      </c>
      <c r="C6" s="42">
        <v>1.6300009837679097</v>
      </c>
    </row>
    <row r="7" spans="1:3" x14ac:dyDescent="0.25">
      <c r="A7" s="44">
        <v>37591</v>
      </c>
      <c r="B7" s="42">
        <v>1.21</v>
      </c>
      <c r="C7" s="42">
        <v>1.6200039346842443</v>
      </c>
    </row>
    <row r="8" spans="1:3" x14ac:dyDescent="0.25">
      <c r="A8" s="44">
        <v>37622</v>
      </c>
      <c r="B8" s="42">
        <v>1.19</v>
      </c>
      <c r="C8" s="42">
        <v>1.570003936620501</v>
      </c>
    </row>
    <row r="9" spans="1:3" x14ac:dyDescent="0.25">
      <c r="A9" s="44">
        <v>37653</v>
      </c>
      <c r="B9" s="42">
        <v>1.19</v>
      </c>
      <c r="C9" s="42">
        <v>1.3500246913579872</v>
      </c>
    </row>
    <row r="10" spans="1:3" x14ac:dyDescent="0.25">
      <c r="A10" s="44">
        <v>37681</v>
      </c>
      <c r="B10" s="42">
        <v>1.1499999999999999</v>
      </c>
      <c r="C10" s="42">
        <v>1.3300355696078014</v>
      </c>
    </row>
    <row r="11" spans="1:3" x14ac:dyDescent="0.25">
      <c r="A11" s="44">
        <v>37712</v>
      </c>
      <c r="B11" s="42">
        <v>1.1499999999999999</v>
      </c>
      <c r="C11" s="42">
        <v>1.2500088941594933</v>
      </c>
    </row>
    <row r="12" spans="1:3" x14ac:dyDescent="0.25">
      <c r="A12" s="44">
        <v>37742</v>
      </c>
      <c r="B12" s="42">
        <v>1.0900000000000001</v>
      </c>
      <c r="C12" s="42">
        <v>1.2100009882400009</v>
      </c>
    </row>
    <row r="13" spans="1:3" x14ac:dyDescent="0.25">
      <c r="A13" s="44">
        <v>37773</v>
      </c>
      <c r="B13" s="42">
        <v>0.94</v>
      </c>
      <c r="C13" s="42">
        <v>1.1700009886307594</v>
      </c>
    </row>
    <row r="14" spans="1:3" x14ac:dyDescent="0.25">
      <c r="A14" s="44">
        <v>37803</v>
      </c>
      <c r="B14" s="42">
        <v>0.92</v>
      </c>
      <c r="C14" s="42">
        <v>1.1900039545229335</v>
      </c>
    </row>
    <row r="15" spans="1:3" x14ac:dyDescent="0.25">
      <c r="A15" s="44">
        <v>37834</v>
      </c>
      <c r="B15" s="42">
        <v>0.97</v>
      </c>
      <c r="C15" s="42">
        <v>1.1300039568701514</v>
      </c>
    </row>
    <row r="16" spans="1:3" x14ac:dyDescent="0.25">
      <c r="A16" s="44">
        <v>37865</v>
      </c>
      <c r="B16" s="42">
        <v>0.96</v>
      </c>
      <c r="C16" s="42">
        <v>0.9400000000000297</v>
      </c>
    </row>
    <row r="17" spans="1:3" x14ac:dyDescent="0.25">
      <c r="A17" s="44">
        <v>37895</v>
      </c>
      <c r="B17" s="42">
        <v>0.94</v>
      </c>
      <c r="C17" s="42">
        <v>1.0200247720966837</v>
      </c>
    </row>
    <row r="18" spans="1:3" x14ac:dyDescent="0.25">
      <c r="A18" s="44">
        <v>37926</v>
      </c>
      <c r="B18" s="42">
        <v>0.95</v>
      </c>
      <c r="C18" s="42">
        <v>1.1300633851638375</v>
      </c>
    </row>
    <row r="19" spans="1:3" x14ac:dyDescent="0.25">
      <c r="A19" s="44">
        <v>37956</v>
      </c>
      <c r="B19" s="42">
        <v>0.91</v>
      </c>
      <c r="C19" s="42">
        <v>1.1000485340729504</v>
      </c>
    </row>
    <row r="20" spans="1:3" x14ac:dyDescent="0.25">
      <c r="A20" s="44">
        <v>37987</v>
      </c>
      <c r="B20" s="42">
        <v>0.9</v>
      </c>
      <c r="C20" s="42">
        <v>1.1000634040023938</v>
      </c>
    </row>
    <row r="21" spans="1:3" x14ac:dyDescent="0.25">
      <c r="A21" s="44">
        <v>38018</v>
      </c>
      <c r="B21" s="42">
        <v>0.94</v>
      </c>
      <c r="C21" s="42">
        <v>1.1300802377414376</v>
      </c>
    </row>
    <row r="22" spans="1:3" x14ac:dyDescent="0.25">
      <c r="A22" s="44">
        <v>38047</v>
      </c>
      <c r="B22" s="42">
        <v>0.95</v>
      </c>
      <c r="C22" s="42">
        <v>1.1100990982063408</v>
      </c>
    </row>
    <row r="23" spans="1:3" x14ac:dyDescent="0.25">
      <c r="A23" s="44">
        <v>38078</v>
      </c>
      <c r="B23" s="42">
        <v>0.96</v>
      </c>
      <c r="C23" s="42">
        <v>1.0800802775025042</v>
      </c>
    </row>
    <row r="24" spans="1:3" x14ac:dyDescent="0.25">
      <c r="A24" s="44">
        <v>38108</v>
      </c>
      <c r="B24" s="42">
        <v>1.04</v>
      </c>
      <c r="C24" s="42">
        <v>1.0800485436892826</v>
      </c>
    </row>
    <row r="25" spans="1:3" x14ac:dyDescent="0.25">
      <c r="A25" s="44">
        <v>38139</v>
      </c>
      <c r="B25" s="42">
        <v>1.29</v>
      </c>
      <c r="C25" s="42">
        <v>1.0700356612184159</v>
      </c>
    </row>
    <row r="26" spans="1:3" x14ac:dyDescent="0.25">
      <c r="A26" s="44">
        <v>38169</v>
      </c>
      <c r="B26" s="42">
        <v>1.36</v>
      </c>
      <c r="C26" s="42">
        <v>1.2602228605388177</v>
      </c>
    </row>
    <row r="27" spans="1:3" x14ac:dyDescent="0.25">
      <c r="A27" s="44">
        <v>38200</v>
      </c>
      <c r="B27" s="42">
        <v>1.5</v>
      </c>
      <c r="C27" s="42">
        <v>1.6208323436263328</v>
      </c>
    </row>
    <row r="28" spans="1:3" x14ac:dyDescent="0.25">
      <c r="A28" s="44">
        <v>38231</v>
      </c>
      <c r="B28" s="42">
        <v>1.68</v>
      </c>
      <c r="C28" s="42">
        <v>1.9912093987559887</v>
      </c>
    </row>
    <row r="29" spans="1:3" x14ac:dyDescent="0.25">
      <c r="A29" s="44">
        <v>38261</v>
      </c>
      <c r="B29" s="42">
        <v>1.79</v>
      </c>
      <c r="C29" s="42">
        <v>2.041140489344917</v>
      </c>
    </row>
    <row r="30" spans="1:3" x14ac:dyDescent="0.25">
      <c r="A30" s="44">
        <v>38292</v>
      </c>
      <c r="B30" s="42">
        <v>2.11</v>
      </c>
      <c r="C30" s="42">
        <v>2.0206660098522455</v>
      </c>
    </row>
    <row r="31" spans="1:3" x14ac:dyDescent="0.25">
      <c r="A31" s="44">
        <v>38322</v>
      </c>
      <c r="B31" s="42">
        <v>2.2200000000000002</v>
      </c>
      <c r="C31" s="42">
        <v>2.1405202596380901</v>
      </c>
    </row>
    <row r="32" spans="1:3" x14ac:dyDescent="0.25">
      <c r="A32" s="44">
        <v>38353</v>
      </c>
      <c r="B32" s="42">
        <v>2.37</v>
      </c>
      <c r="C32" s="42">
        <v>2.3106641123882721</v>
      </c>
    </row>
    <row r="33" spans="1:3" x14ac:dyDescent="0.25">
      <c r="A33" s="44">
        <v>38384</v>
      </c>
      <c r="B33" s="42">
        <v>2.58</v>
      </c>
      <c r="C33" s="42">
        <v>2.5304318871805176</v>
      </c>
    </row>
    <row r="34" spans="1:3" x14ac:dyDescent="0.25">
      <c r="A34" s="44">
        <v>38412</v>
      </c>
      <c r="B34" s="42">
        <v>2.8</v>
      </c>
      <c r="C34" s="42">
        <v>2.780766973195048</v>
      </c>
    </row>
    <row r="35" spans="1:3" x14ac:dyDescent="0.25">
      <c r="A35" s="44">
        <v>38443</v>
      </c>
      <c r="B35" s="42">
        <v>2.84</v>
      </c>
      <c r="C35" s="42">
        <v>2.9909387515873131</v>
      </c>
    </row>
    <row r="36" spans="1:3" x14ac:dyDescent="0.25">
      <c r="A36" s="44">
        <v>38473</v>
      </c>
      <c r="B36" s="42">
        <v>2.9</v>
      </c>
      <c r="C36" s="42">
        <v>3.120710664847004</v>
      </c>
    </row>
    <row r="37" spans="1:3" x14ac:dyDescent="0.25">
      <c r="A37" s="44">
        <v>38504</v>
      </c>
      <c r="B37" s="42">
        <v>3.04</v>
      </c>
      <c r="C37" s="42">
        <v>3.3808180933852849</v>
      </c>
    </row>
    <row r="38" spans="1:3" x14ac:dyDescent="0.25">
      <c r="A38" s="44">
        <v>38534</v>
      </c>
      <c r="B38" s="42">
        <v>3.29</v>
      </c>
      <c r="C38" s="42">
        <v>3.4408751458576914</v>
      </c>
    </row>
    <row r="39" spans="1:3" x14ac:dyDescent="0.25">
      <c r="A39" s="44">
        <v>38565</v>
      </c>
      <c r="B39" s="42">
        <v>3.52</v>
      </c>
      <c r="C39" s="42">
        <v>3.4407084548104594</v>
      </c>
    </row>
    <row r="40" spans="1:3" x14ac:dyDescent="0.25">
      <c r="A40" s="44">
        <v>38596</v>
      </c>
      <c r="B40" s="42">
        <v>3.49</v>
      </c>
      <c r="C40" s="42">
        <v>3.4003144409937347</v>
      </c>
    </row>
    <row r="41" spans="1:3" x14ac:dyDescent="0.25">
      <c r="A41" s="44">
        <v>38626</v>
      </c>
      <c r="B41" s="42">
        <v>3.79</v>
      </c>
      <c r="C41" s="42">
        <v>3.7705576532093721</v>
      </c>
    </row>
    <row r="42" spans="1:3" x14ac:dyDescent="0.25">
      <c r="A42" s="44">
        <v>38657</v>
      </c>
      <c r="B42" s="42">
        <v>3.97</v>
      </c>
      <c r="C42" s="42">
        <v>4.0406530139104113</v>
      </c>
    </row>
    <row r="43" spans="1:3" x14ac:dyDescent="0.25">
      <c r="A43" s="44">
        <v>38687</v>
      </c>
      <c r="B43" s="42">
        <v>3.97</v>
      </c>
      <c r="C43" s="42">
        <v>4.0908696492415686</v>
      </c>
    </row>
    <row r="44" spans="1:3" x14ac:dyDescent="0.25">
      <c r="A44" s="44">
        <v>38718</v>
      </c>
      <c r="B44" s="42">
        <v>4.34</v>
      </c>
      <c r="C44" s="42">
        <v>4.4711137874553941</v>
      </c>
    </row>
    <row r="45" spans="1:3" x14ac:dyDescent="0.25">
      <c r="A45" s="44">
        <v>38749</v>
      </c>
      <c r="B45" s="42">
        <v>4.54</v>
      </c>
      <c r="C45" s="42">
        <v>4.6310474175242922</v>
      </c>
    </row>
    <row r="46" spans="1:3" x14ac:dyDescent="0.25">
      <c r="A46" s="44">
        <v>38777</v>
      </c>
      <c r="B46" s="42">
        <v>4.63</v>
      </c>
      <c r="C46" s="42">
        <v>4.6912465134173464</v>
      </c>
    </row>
    <row r="47" spans="1:3" x14ac:dyDescent="0.25">
      <c r="A47" s="44">
        <v>38808</v>
      </c>
      <c r="B47" s="42">
        <v>4.72</v>
      </c>
      <c r="C47" s="42">
        <v>4.6001619704810315</v>
      </c>
    </row>
    <row r="48" spans="1:3" x14ac:dyDescent="0.25">
      <c r="A48" s="44">
        <v>38838</v>
      </c>
      <c r="B48" s="42">
        <v>4.84</v>
      </c>
      <c r="C48" s="42">
        <v>4.8402152286206368</v>
      </c>
    </row>
    <row r="49" spans="1:3" x14ac:dyDescent="0.25">
      <c r="A49" s="44">
        <v>38869</v>
      </c>
      <c r="B49" s="42">
        <v>4.92</v>
      </c>
      <c r="C49" s="42">
        <v>4.9502446717002435</v>
      </c>
    </row>
    <row r="50" spans="1:3" x14ac:dyDescent="0.25">
      <c r="A50" s="44">
        <v>38899</v>
      </c>
      <c r="B50" s="42">
        <v>5.08</v>
      </c>
      <c r="C50" s="42">
        <v>5.0803093964859158</v>
      </c>
    </row>
    <row r="51" spans="1:3" x14ac:dyDescent="0.25">
      <c r="A51" s="44">
        <v>38930</v>
      </c>
      <c r="B51" s="42">
        <v>5.09</v>
      </c>
      <c r="C51" s="42">
        <v>5.180275658145761</v>
      </c>
    </row>
    <row r="52" spans="1:3" x14ac:dyDescent="0.25">
      <c r="A52" s="44">
        <v>38961</v>
      </c>
      <c r="B52" s="42">
        <v>4.93</v>
      </c>
      <c r="C52" s="42">
        <v>5.4205956919558096</v>
      </c>
    </row>
    <row r="53" spans="1:3" x14ac:dyDescent="0.25">
      <c r="A53" s="44">
        <v>38991</v>
      </c>
      <c r="B53" s="42">
        <v>5.05</v>
      </c>
      <c r="C53" s="42">
        <v>5.4603435477730722</v>
      </c>
    </row>
    <row r="54" spans="1:3" x14ac:dyDescent="0.25">
      <c r="A54" s="44">
        <v>39022</v>
      </c>
      <c r="B54" s="42">
        <v>5.07</v>
      </c>
      <c r="C54" s="42">
        <v>5.2500609001808751</v>
      </c>
    </row>
    <row r="55" spans="1:3" x14ac:dyDescent="0.25">
      <c r="A55" s="44">
        <v>39052</v>
      </c>
      <c r="B55" s="42">
        <v>4.97</v>
      </c>
      <c r="C55" s="42">
        <v>5.2302144286667129</v>
      </c>
    </row>
    <row r="56" spans="1:3" x14ac:dyDescent="0.25">
      <c r="A56" s="44">
        <v>39083</v>
      </c>
      <c r="B56" s="42">
        <v>5.1100000000000003</v>
      </c>
      <c r="C56" s="42">
        <v>5.1900466444549043</v>
      </c>
    </row>
    <row r="57" spans="1:3" x14ac:dyDescent="0.25">
      <c r="A57" s="44">
        <v>39114</v>
      </c>
      <c r="B57" s="42">
        <v>5.16</v>
      </c>
      <c r="C57" s="42">
        <v>5.2300609117731378</v>
      </c>
    </row>
    <row r="58" spans="1:3" x14ac:dyDescent="0.25">
      <c r="A58" s="44">
        <v>39142</v>
      </c>
      <c r="B58" s="42">
        <v>5.08</v>
      </c>
      <c r="C58" s="42">
        <v>5.1700952653139121</v>
      </c>
    </row>
    <row r="59" spans="1:3" x14ac:dyDescent="0.25">
      <c r="A59" s="44">
        <v>39173</v>
      </c>
      <c r="B59" s="42">
        <v>5.01</v>
      </c>
      <c r="C59" s="42">
        <v>5.1900152221483475</v>
      </c>
    </row>
    <row r="60" spans="1:3" x14ac:dyDescent="0.25">
      <c r="A60" s="44">
        <v>39203</v>
      </c>
      <c r="B60" s="42">
        <v>4.87</v>
      </c>
      <c r="C60" s="42">
        <v>5.1599999999999646</v>
      </c>
    </row>
    <row r="61" spans="1:3" x14ac:dyDescent="0.25">
      <c r="A61" s="44">
        <v>39234</v>
      </c>
      <c r="B61" s="42">
        <v>4.74</v>
      </c>
      <c r="C61" s="42">
        <v>5.1200038066234521</v>
      </c>
    </row>
    <row r="62" spans="1:3" x14ac:dyDescent="0.25">
      <c r="A62" s="44">
        <v>39264</v>
      </c>
      <c r="B62" s="42">
        <v>4.96</v>
      </c>
      <c r="C62" s="42">
        <v>5.1300342824492917</v>
      </c>
    </row>
    <row r="63" spans="1:3" x14ac:dyDescent="0.25">
      <c r="A63" s="44">
        <v>39295</v>
      </c>
      <c r="B63" s="42">
        <v>4.32</v>
      </c>
      <c r="C63" s="42">
        <v>5.0901153809478794</v>
      </c>
    </row>
    <row r="64" spans="1:3" x14ac:dyDescent="0.25">
      <c r="A64" s="44">
        <v>39326</v>
      </c>
      <c r="B64" s="42">
        <v>3.99</v>
      </c>
      <c r="C64" s="42">
        <v>5.1604210425816754</v>
      </c>
    </row>
    <row r="65" spans="1:3" x14ac:dyDescent="0.25">
      <c r="A65" s="44">
        <v>39356</v>
      </c>
      <c r="B65" s="42">
        <v>4</v>
      </c>
      <c r="C65" s="42">
        <v>5.1200609756097082</v>
      </c>
    </row>
    <row r="66" spans="1:3" x14ac:dyDescent="0.25">
      <c r="A66" s="44">
        <v>39387</v>
      </c>
      <c r="B66" s="42">
        <v>3.35</v>
      </c>
      <c r="C66" s="42">
        <v>4.7805070935582172</v>
      </c>
    </row>
    <row r="67" spans="1:3" x14ac:dyDescent="0.25">
      <c r="A67" s="44">
        <v>39417</v>
      </c>
      <c r="B67" s="42">
        <v>3.07</v>
      </c>
      <c r="C67" s="42">
        <v>4.4104240792383731</v>
      </c>
    </row>
    <row r="68" spans="1:3" x14ac:dyDescent="0.25">
      <c r="A68" s="44">
        <v>39448</v>
      </c>
      <c r="B68" s="42">
        <v>2.82</v>
      </c>
      <c r="C68" s="42">
        <v>4.3202461538461412</v>
      </c>
    </row>
    <row r="69" spans="1:3" x14ac:dyDescent="0.25">
      <c r="A69" s="44">
        <v>39479</v>
      </c>
      <c r="B69" s="42">
        <v>2.17</v>
      </c>
      <c r="C69" s="42">
        <v>3.8105118529269122</v>
      </c>
    </row>
    <row r="70" spans="1:3" x14ac:dyDescent="0.25">
      <c r="A70" s="44">
        <v>39508</v>
      </c>
      <c r="B70" s="42">
        <v>1.28</v>
      </c>
      <c r="C70" s="42">
        <v>3.610707286310344</v>
      </c>
    </row>
    <row r="71" spans="1:3" x14ac:dyDescent="0.25">
      <c r="A71" s="44">
        <v>39539</v>
      </c>
      <c r="B71" s="42">
        <v>1.31</v>
      </c>
      <c r="C71" s="42">
        <v>2.8600038902937275</v>
      </c>
    </row>
    <row r="72" spans="1:3" x14ac:dyDescent="0.25">
      <c r="A72" s="44">
        <v>39569</v>
      </c>
      <c r="B72" s="42">
        <v>1.76</v>
      </c>
      <c r="C72" s="42">
        <v>2.0300479592834764</v>
      </c>
    </row>
    <row r="73" spans="1:3" x14ac:dyDescent="0.25">
      <c r="A73" s="44">
        <v>39600</v>
      </c>
      <c r="B73" s="42">
        <v>1.89</v>
      </c>
      <c r="C73" s="42">
        <v>1.7405223143758919</v>
      </c>
    </row>
    <row r="74" spans="1:3" x14ac:dyDescent="0.25">
      <c r="A74" s="44">
        <v>39630</v>
      </c>
      <c r="B74" s="42">
        <v>1.66</v>
      </c>
      <c r="C74" s="42">
        <v>1.850719573586046</v>
      </c>
    </row>
    <row r="75" spans="1:3" x14ac:dyDescent="0.25">
      <c r="A75" s="44">
        <v>39661</v>
      </c>
      <c r="B75" s="42">
        <v>1.75</v>
      </c>
      <c r="C75" s="42">
        <v>1.9600982704403025</v>
      </c>
    </row>
    <row r="76" spans="1:3" x14ac:dyDescent="0.25">
      <c r="A76" s="44">
        <v>39692</v>
      </c>
      <c r="B76" s="42">
        <v>1.1499999999999999</v>
      </c>
      <c r="C76" s="42">
        <v>2.4908833055255819</v>
      </c>
    </row>
    <row r="77" spans="1:3" x14ac:dyDescent="0.25">
      <c r="A77" s="44">
        <v>39722</v>
      </c>
      <c r="B77" s="42">
        <v>0.69</v>
      </c>
      <c r="C77" s="42">
        <v>2.3010072791658676</v>
      </c>
    </row>
    <row r="78" spans="1:3" x14ac:dyDescent="0.25">
      <c r="A78" s="44">
        <v>39753</v>
      </c>
      <c r="B78" s="42">
        <v>0.19</v>
      </c>
      <c r="C78" s="42">
        <v>2.190475675675696</v>
      </c>
    </row>
    <row r="79" spans="1:3" x14ac:dyDescent="0.25">
      <c r="A79" s="44">
        <v>39783</v>
      </c>
      <c r="B79" s="42">
        <v>0.03</v>
      </c>
      <c r="C79" s="42">
        <v>2.132373702422119</v>
      </c>
    </row>
    <row r="80" spans="1:3" x14ac:dyDescent="0.25">
      <c r="A80" s="44">
        <v>39814</v>
      </c>
      <c r="B80" s="42">
        <v>0.13</v>
      </c>
      <c r="C80" s="42">
        <v>1.7728960174794306</v>
      </c>
    </row>
    <row r="81" spans="1:3" x14ac:dyDescent="0.25">
      <c r="A81" s="44">
        <v>39845</v>
      </c>
      <c r="B81" s="42">
        <v>0.3</v>
      </c>
      <c r="C81" s="42">
        <v>1.2930192633995974</v>
      </c>
    </row>
    <row r="82" spans="1:3" x14ac:dyDescent="0.25">
      <c r="A82" s="44">
        <v>39873</v>
      </c>
      <c r="B82" s="42">
        <v>0.22</v>
      </c>
      <c r="C82" s="42">
        <v>0.49052884134761499</v>
      </c>
    </row>
    <row r="83" spans="1:3" x14ac:dyDescent="0.25">
      <c r="A83" s="44">
        <v>39904</v>
      </c>
      <c r="B83" s="42">
        <v>0.16</v>
      </c>
      <c r="C83" s="42">
        <v>0.47028862478768474</v>
      </c>
    </row>
    <row r="84" spans="1:3" x14ac:dyDescent="0.25">
      <c r="A84" s="44">
        <v>39934</v>
      </c>
      <c r="B84" s="42">
        <v>0.18</v>
      </c>
      <c r="C84" s="42">
        <v>0.62025523429705132</v>
      </c>
    </row>
    <row r="85" spans="1:3" x14ac:dyDescent="0.25">
      <c r="A85" s="44">
        <v>39965</v>
      </c>
      <c r="B85" s="42">
        <v>0.18</v>
      </c>
      <c r="C85" s="42">
        <v>0.64044003192980092</v>
      </c>
    </row>
    <row r="86" spans="1:3" x14ac:dyDescent="0.25">
      <c r="A86" s="44">
        <v>39995</v>
      </c>
      <c r="B86" s="42">
        <v>0.18</v>
      </c>
      <c r="C86" s="42">
        <v>0.54036042332263889</v>
      </c>
    </row>
    <row r="87" spans="1:3" x14ac:dyDescent="0.25">
      <c r="A87" s="44">
        <v>40026</v>
      </c>
      <c r="B87" s="42">
        <v>0.17</v>
      </c>
      <c r="C87" s="42">
        <v>0.42014374126562171</v>
      </c>
    </row>
    <row r="88" spans="1:3" x14ac:dyDescent="0.25">
      <c r="A88" s="44">
        <v>40057</v>
      </c>
      <c r="B88" s="42">
        <v>0.12</v>
      </c>
      <c r="C88" s="42">
        <v>0.44016869634653233</v>
      </c>
    </row>
    <row r="89" spans="1:3" x14ac:dyDescent="0.25">
      <c r="A89" s="44">
        <v>40087</v>
      </c>
      <c r="B89" s="42">
        <v>7.0000000000000007E-2</v>
      </c>
      <c r="C89" s="42">
        <v>0.380099820323343</v>
      </c>
    </row>
    <row r="90" spans="1:3" x14ac:dyDescent="0.25">
      <c r="A90" s="44">
        <v>40118</v>
      </c>
      <c r="B90" s="42">
        <v>0.05</v>
      </c>
      <c r="C90" s="42">
        <v>0.37009983028843951</v>
      </c>
    </row>
    <row r="91" spans="1:3" x14ac:dyDescent="0.25">
      <c r="A91" s="44">
        <v>40148</v>
      </c>
      <c r="B91" s="42">
        <v>0.05</v>
      </c>
      <c r="C91" s="42">
        <v>0.300080902916533</v>
      </c>
    </row>
    <row r="92" spans="1:3" x14ac:dyDescent="0.25">
      <c r="A92" s="44">
        <v>40179</v>
      </c>
      <c r="B92" s="42">
        <v>0.06</v>
      </c>
      <c r="C92" s="42">
        <v>0.25008094333971442</v>
      </c>
    </row>
    <row r="93" spans="1:3" x14ac:dyDescent="0.25">
      <c r="A93" s="44">
        <v>40210</v>
      </c>
      <c r="B93" s="42">
        <v>0.11</v>
      </c>
      <c r="C93" s="42">
        <v>0.25009995002498453</v>
      </c>
    </row>
    <row r="94" spans="1:3" x14ac:dyDescent="0.25">
      <c r="A94" s="44">
        <v>40238</v>
      </c>
      <c r="B94" s="42">
        <v>0.15</v>
      </c>
      <c r="C94" s="42">
        <v>0.29014392803603517</v>
      </c>
    </row>
    <row r="95" spans="1:3" x14ac:dyDescent="0.25">
      <c r="A95" s="44">
        <v>40269</v>
      </c>
      <c r="B95" s="42">
        <v>0.16</v>
      </c>
      <c r="C95" s="42">
        <v>0.24008095142915575</v>
      </c>
    </row>
    <row r="96" spans="1:3" x14ac:dyDescent="0.25">
      <c r="A96" s="44">
        <v>40299</v>
      </c>
      <c r="B96" s="42">
        <v>0.16</v>
      </c>
      <c r="C96" s="42">
        <v>0.25004894615927586</v>
      </c>
    </row>
    <row r="97" spans="1:3" x14ac:dyDescent="0.25">
      <c r="A97" s="44">
        <v>40330</v>
      </c>
      <c r="B97" s="42">
        <v>0.12</v>
      </c>
      <c r="C97" s="42">
        <v>0.31006390414369811</v>
      </c>
    </row>
    <row r="98" spans="1:3" x14ac:dyDescent="0.25">
      <c r="A98" s="44">
        <v>40360</v>
      </c>
      <c r="B98" s="42">
        <v>0.16</v>
      </c>
      <c r="C98" s="42">
        <v>0.32006389776360056</v>
      </c>
    </row>
    <row r="99" spans="1:3" x14ac:dyDescent="0.25">
      <c r="A99" s="44">
        <v>40391</v>
      </c>
      <c r="B99" s="42">
        <v>0.16</v>
      </c>
      <c r="C99" s="42">
        <v>0.28003594249195185</v>
      </c>
    </row>
    <row r="100" spans="1:3" x14ac:dyDescent="0.25">
      <c r="A100" s="44">
        <v>40422</v>
      </c>
      <c r="B100" s="42">
        <v>0.15</v>
      </c>
      <c r="C100" s="42">
        <v>0.26004894127040767</v>
      </c>
    </row>
    <row r="101" spans="1:3" x14ac:dyDescent="0.25">
      <c r="A101" s="44">
        <v>40452</v>
      </c>
      <c r="B101" s="42">
        <v>0.13</v>
      </c>
      <c r="C101" s="42">
        <v>0.24001597444092138</v>
      </c>
    </row>
    <row r="102" spans="1:3" x14ac:dyDescent="0.25">
      <c r="A102" s="44">
        <v>40483</v>
      </c>
      <c r="B102" s="42">
        <v>0.14000000000000001</v>
      </c>
      <c r="C102" s="42">
        <v>0.22000898562297699</v>
      </c>
    </row>
    <row r="103" spans="1:3" x14ac:dyDescent="0.25">
      <c r="A103" s="44">
        <v>40513</v>
      </c>
      <c r="B103" s="42">
        <v>0.14000000000000001</v>
      </c>
      <c r="C103" s="42">
        <v>0.23001597603589108</v>
      </c>
    </row>
    <row r="104" spans="1:3" x14ac:dyDescent="0.25">
      <c r="A104" s="44">
        <v>40544</v>
      </c>
      <c r="B104" s="42">
        <v>0.15</v>
      </c>
      <c r="C104" s="42">
        <v>0.23002496754218615</v>
      </c>
    </row>
    <row r="105" spans="1:3" x14ac:dyDescent="0.25">
      <c r="A105" s="44">
        <v>40575</v>
      </c>
      <c r="B105" s="42">
        <v>0.13</v>
      </c>
      <c r="C105" s="42">
        <v>0.22001597763132708</v>
      </c>
    </row>
    <row r="106" spans="1:3" x14ac:dyDescent="0.25">
      <c r="A106" s="44">
        <v>40603</v>
      </c>
      <c r="B106" s="42">
        <v>0.1</v>
      </c>
      <c r="C106" s="42">
        <v>0.24002496504884618</v>
      </c>
    </row>
    <row r="107" spans="1:3" x14ac:dyDescent="0.25">
      <c r="A107" s="44">
        <v>40634</v>
      </c>
      <c r="B107" s="42">
        <v>0.06</v>
      </c>
      <c r="C107" s="42">
        <v>0.21000898652019373</v>
      </c>
    </row>
    <row r="108" spans="1:3" x14ac:dyDescent="0.25">
      <c r="A108" s="44">
        <v>40664</v>
      </c>
      <c r="B108" s="42">
        <v>0.04</v>
      </c>
      <c r="C108" s="42">
        <v>0.21001597922702953</v>
      </c>
    </row>
    <row r="109" spans="1:3" x14ac:dyDescent="0.25">
      <c r="A109" s="44">
        <v>40695</v>
      </c>
      <c r="B109" s="42">
        <v>0.04</v>
      </c>
      <c r="C109" s="42">
        <v>0.22003596403603609</v>
      </c>
    </row>
    <row r="110" spans="1:3" x14ac:dyDescent="0.25">
      <c r="A110" s="44">
        <v>40725</v>
      </c>
      <c r="B110" s="42">
        <v>0.04</v>
      </c>
      <c r="C110" s="42">
        <v>0.18003597841298458</v>
      </c>
    </row>
    <row r="111" spans="1:3" x14ac:dyDescent="0.25">
      <c r="A111" s="44">
        <v>40756</v>
      </c>
      <c r="B111" s="42">
        <v>0.02</v>
      </c>
      <c r="C111" s="42">
        <v>0.14002499000400626</v>
      </c>
    </row>
    <row r="112" spans="1:3" x14ac:dyDescent="0.25">
      <c r="A112" s="44">
        <v>40787</v>
      </c>
      <c r="B112" s="42">
        <v>0.01</v>
      </c>
      <c r="C112" s="42">
        <v>0.16003598560576648</v>
      </c>
    </row>
    <row r="113" spans="1:3" x14ac:dyDescent="0.25">
      <c r="A113" s="44">
        <v>40817</v>
      </c>
      <c r="B113" s="42">
        <v>0.02</v>
      </c>
      <c r="C113" s="42">
        <v>0.12001599360251802</v>
      </c>
    </row>
    <row r="114" spans="1:3" x14ac:dyDescent="0.25">
      <c r="A114" s="44">
        <v>40848</v>
      </c>
      <c r="B114" s="42">
        <v>0.01</v>
      </c>
      <c r="C114" s="42">
        <v>0.10001599680065087</v>
      </c>
    </row>
    <row r="115" spans="1:3" x14ac:dyDescent="0.25">
      <c r="A115" s="44">
        <v>40878</v>
      </c>
      <c r="B115" s="42">
        <v>0.01</v>
      </c>
      <c r="C115" s="42">
        <v>7.0008999100079627E-2</v>
      </c>
    </row>
    <row r="116" spans="1:3" x14ac:dyDescent="0.25">
      <c r="A116" s="44">
        <v>40909</v>
      </c>
      <c r="B116" s="42">
        <v>0.03</v>
      </c>
      <c r="C116" s="42">
        <v>8.0008998200331582E-2</v>
      </c>
    </row>
    <row r="117" spans="1:3" x14ac:dyDescent="0.25">
      <c r="A117" s="44">
        <v>40940</v>
      </c>
      <c r="B117" s="42">
        <v>0.09</v>
      </c>
      <c r="C117" s="42">
        <v>9.0015998400172492E-2</v>
      </c>
    </row>
    <row r="118" spans="1:3" x14ac:dyDescent="0.25">
      <c r="A118" s="44">
        <v>40969</v>
      </c>
      <c r="B118" s="42">
        <v>0.08</v>
      </c>
      <c r="C118" s="42">
        <v>9.0015998400172492E-2</v>
      </c>
    </row>
    <row r="119" spans="1:3" x14ac:dyDescent="0.25">
      <c r="A119" s="44">
        <v>41000</v>
      </c>
      <c r="B119" s="42">
        <v>0.08</v>
      </c>
      <c r="C119" s="42">
        <v>0.11001599520144012</v>
      </c>
    </row>
    <row r="120" spans="1:3" x14ac:dyDescent="0.25">
      <c r="A120" s="44">
        <v>41030</v>
      </c>
      <c r="B120" s="42">
        <v>0.09</v>
      </c>
      <c r="C120" s="42">
        <v>0.15000899190737993</v>
      </c>
    </row>
    <row r="121" spans="1:3" x14ac:dyDescent="0.25">
      <c r="A121" s="44">
        <v>41061</v>
      </c>
      <c r="B121" s="42">
        <v>0.09</v>
      </c>
      <c r="C121" s="42">
        <v>0.20003597122302264</v>
      </c>
    </row>
    <row r="122" spans="1:3" x14ac:dyDescent="0.25">
      <c r="A122" s="44">
        <v>41091</v>
      </c>
      <c r="B122" s="42">
        <v>0.1</v>
      </c>
      <c r="C122" s="42">
        <v>0.20003597122302264</v>
      </c>
    </row>
    <row r="123" spans="1:3" x14ac:dyDescent="0.25">
      <c r="A123" s="44" t="s">
        <v>92</v>
      </c>
      <c r="B123" s="42">
        <v>209.93</v>
      </c>
      <c r="C123" s="42">
        <v>248.30908383034475</v>
      </c>
    </row>
  </sheetData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26"/>
  <sheetViews>
    <sheetView workbookViewId="0">
      <selection activeCell="B17" sqref="B17:C18"/>
    </sheetView>
  </sheetViews>
  <sheetFormatPr defaultRowHeight="15" x14ac:dyDescent="0.25"/>
  <cols>
    <col min="1" max="1" width="9.7109375" style="1" bestFit="1" customWidth="1"/>
    <col min="2" max="4" width="17.42578125" style="21" customWidth="1"/>
  </cols>
  <sheetData>
    <row r="2" spans="1:4" x14ac:dyDescent="0.25">
      <c r="A2" s="1" t="s">
        <v>7</v>
      </c>
      <c r="B2" s="21" t="s">
        <v>178</v>
      </c>
      <c r="C2" s="21" t="s">
        <v>179</v>
      </c>
      <c r="D2" s="21" t="s">
        <v>193</v>
      </c>
    </row>
    <row r="3" spans="1:4" x14ac:dyDescent="0.25">
      <c r="A3" s="1">
        <v>37438</v>
      </c>
      <c r="B3" s="21">
        <v>1.71</v>
      </c>
      <c r="C3" s="21">
        <v>2.2105199017198984</v>
      </c>
      <c r="D3" s="21">
        <v>0.1100796616837556</v>
      </c>
    </row>
    <row r="4" spans="1:4" x14ac:dyDescent="0.25">
      <c r="A4" s="1">
        <v>37469</v>
      </c>
      <c r="B4" s="21">
        <v>1.65</v>
      </c>
      <c r="C4" s="21">
        <v>2.060221108490512</v>
      </c>
      <c r="D4" s="21">
        <v>0.20009827044030248</v>
      </c>
    </row>
    <row r="5" spans="1:4" x14ac:dyDescent="0.25">
      <c r="A5" s="1">
        <v>37500</v>
      </c>
      <c r="B5" s="21">
        <v>1.66</v>
      </c>
      <c r="C5" s="21">
        <v>1.9300982994200577</v>
      </c>
      <c r="D5" s="21">
        <v>0.56051949327307993</v>
      </c>
    </row>
    <row r="6" spans="1:4" x14ac:dyDescent="0.25">
      <c r="A6" s="1">
        <v>37530</v>
      </c>
      <c r="B6" s="21">
        <v>1.61</v>
      </c>
      <c r="C6" s="21">
        <v>1.7700088486874099</v>
      </c>
      <c r="D6" s="21">
        <v>0.50051990171989846</v>
      </c>
    </row>
    <row r="7" spans="1:4" x14ac:dyDescent="0.25">
      <c r="A7" s="1">
        <v>37561</v>
      </c>
      <c r="B7" s="21">
        <v>1.25</v>
      </c>
      <c r="C7" s="21">
        <v>1.6300009837679097</v>
      </c>
      <c r="D7" s="21">
        <v>0.41022110849051208</v>
      </c>
    </row>
    <row r="8" spans="1:4" x14ac:dyDescent="0.25">
      <c r="A8" s="1">
        <v>37591</v>
      </c>
      <c r="B8" s="21">
        <v>1.21</v>
      </c>
      <c r="C8" s="21">
        <v>1.6200039346842443</v>
      </c>
      <c r="D8" s="21">
        <v>0.27009829942005781</v>
      </c>
    </row>
    <row r="9" spans="1:4" x14ac:dyDescent="0.25">
      <c r="A9" s="1">
        <v>37622</v>
      </c>
      <c r="B9" s="21">
        <v>1.19</v>
      </c>
      <c r="C9" s="21">
        <v>1.570003936620501</v>
      </c>
      <c r="D9" s="21">
        <v>0.16000884868740983</v>
      </c>
    </row>
    <row r="10" spans="1:4" x14ac:dyDescent="0.25">
      <c r="A10" s="1">
        <v>37653</v>
      </c>
      <c r="B10" s="21">
        <v>1.19</v>
      </c>
      <c r="C10" s="21">
        <v>1.3500246913579872</v>
      </c>
      <c r="D10" s="21">
        <v>0.38000098376790969</v>
      </c>
    </row>
    <row r="11" spans="1:4" x14ac:dyDescent="0.25">
      <c r="A11" s="1">
        <v>37681</v>
      </c>
      <c r="B11" s="21">
        <v>1.1499999999999999</v>
      </c>
      <c r="C11" s="21">
        <v>1.3300355696078014</v>
      </c>
      <c r="D11" s="21">
        <v>0.41000393468424434</v>
      </c>
    </row>
    <row r="12" spans="1:4" x14ac:dyDescent="0.25">
      <c r="A12" s="1">
        <v>37712</v>
      </c>
      <c r="B12" s="21">
        <v>1.1499999999999999</v>
      </c>
      <c r="C12" s="21">
        <v>1.2500088941594933</v>
      </c>
      <c r="D12" s="21">
        <v>0.38000393662050103</v>
      </c>
    </row>
    <row r="13" spans="1:4" x14ac:dyDescent="0.25">
      <c r="A13" s="1">
        <v>37742</v>
      </c>
      <c r="B13" s="21">
        <v>1.0900000000000001</v>
      </c>
      <c r="C13" s="21">
        <v>1.2100009882400009</v>
      </c>
      <c r="D13" s="21">
        <v>0.16002469135798725</v>
      </c>
    </row>
    <row r="14" spans="1:4" x14ac:dyDescent="0.25">
      <c r="A14" s="1">
        <v>37773</v>
      </c>
      <c r="B14" s="21">
        <v>0.94</v>
      </c>
      <c r="C14" s="21">
        <v>1.1700009886307594</v>
      </c>
      <c r="D14" s="21">
        <v>0.18003556960780154</v>
      </c>
    </row>
    <row r="15" spans="1:4" x14ac:dyDescent="0.25">
      <c r="A15" s="1">
        <v>37803</v>
      </c>
      <c r="B15" s="21">
        <v>0.92</v>
      </c>
      <c r="C15" s="21">
        <v>1.1900039545229335</v>
      </c>
      <c r="D15" s="21">
        <v>0.10000889415949343</v>
      </c>
    </row>
    <row r="16" spans="1:4" x14ac:dyDescent="0.25">
      <c r="A16" s="1">
        <v>37834</v>
      </c>
      <c r="B16" s="21">
        <v>0.97</v>
      </c>
      <c r="C16" s="21">
        <v>1.1300039568701514</v>
      </c>
      <c r="D16" s="21">
        <v>0.12000098824000083</v>
      </c>
    </row>
    <row r="17" spans="1:4" x14ac:dyDescent="0.25">
      <c r="A17" s="1">
        <v>37865</v>
      </c>
      <c r="B17" s="21">
        <v>0.96</v>
      </c>
      <c r="C17" s="21">
        <v>0.9400000000000297</v>
      </c>
      <c r="D17" s="21">
        <v>0.23000098863075946</v>
      </c>
    </row>
    <row r="18" spans="1:4" x14ac:dyDescent="0.25">
      <c r="A18" s="1">
        <v>37895</v>
      </c>
      <c r="B18" s="21">
        <v>0.94</v>
      </c>
      <c r="C18" s="21">
        <v>1.0200247720966837</v>
      </c>
      <c r="D18" s="21">
        <v>0.27000395452293346</v>
      </c>
    </row>
    <row r="19" spans="1:4" x14ac:dyDescent="0.25">
      <c r="A19" s="1">
        <v>37926</v>
      </c>
      <c r="B19" s="21">
        <v>0.95</v>
      </c>
      <c r="C19" s="21">
        <v>1.1300633851638375</v>
      </c>
      <c r="D19" s="21">
        <v>0.16000395687015145</v>
      </c>
    </row>
    <row r="20" spans="1:4" x14ac:dyDescent="0.25">
      <c r="A20" s="1">
        <v>37956</v>
      </c>
      <c r="B20" s="21">
        <v>0.91</v>
      </c>
      <c r="C20" s="21">
        <v>1.1000485340729504</v>
      </c>
      <c r="D20" s="21">
        <v>-1.9999999999970264E-2</v>
      </c>
    </row>
    <row r="21" spans="1:4" x14ac:dyDescent="0.25">
      <c r="A21" s="1">
        <v>37987</v>
      </c>
      <c r="B21" s="21">
        <v>0.9</v>
      </c>
      <c r="C21" s="21">
        <v>1.1000634040023938</v>
      </c>
      <c r="D21" s="21">
        <v>8.0024772096683794E-2</v>
      </c>
    </row>
    <row r="22" spans="1:4" x14ac:dyDescent="0.25">
      <c r="A22" s="1">
        <v>38018</v>
      </c>
      <c r="B22" s="21">
        <v>0.94</v>
      </c>
      <c r="C22" s="21">
        <v>1.1300802377414376</v>
      </c>
      <c r="D22" s="21">
        <v>0.18006338516383757</v>
      </c>
    </row>
    <row r="23" spans="1:4" x14ac:dyDescent="0.25">
      <c r="A23" s="1">
        <v>38047</v>
      </c>
      <c r="B23" s="21">
        <v>0.95</v>
      </c>
      <c r="C23" s="21">
        <v>1.1100990982063408</v>
      </c>
      <c r="D23" s="21">
        <v>0.19004853407295041</v>
      </c>
    </row>
    <row r="24" spans="1:4" x14ac:dyDescent="0.25">
      <c r="A24" s="1">
        <v>38078</v>
      </c>
      <c r="B24" s="21">
        <v>0.96</v>
      </c>
      <c r="C24" s="21">
        <v>1.0800802775025042</v>
      </c>
      <c r="D24" s="21">
        <v>0.20006340400239375</v>
      </c>
    </row>
    <row r="25" spans="1:4" x14ac:dyDescent="0.25">
      <c r="A25" s="1">
        <v>38108</v>
      </c>
      <c r="B25" s="21">
        <v>1.04</v>
      </c>
      <c r="C25" s="21">
        <v>1.0800485436892826</v>
      </c>
      <c r="D25" s="21">
        <v>0.19008023774143767</v>
      </c>
    </row>
    <row r="26" spans="1:4" x14ac:dyDescent="0.25">
      <c r="A26" s="1">
        <v>38139</v>
      </c>
      <c r="B26" s="21">
        <v>1.29</v>
      </c>
      <c r="C26" s="21">
        <v>1.0700356612184159</v>
      </c>
      <c r="D26" s="21">
        <v>0.16009909820634083</v>
      </c>
    </row>
    <row r="27" spans="1:4" x14ac:dyDescent="0.25">
      <c r="A27" s="1">
        <v>38169</v>
      </c>
      <c r="B27" s="21">
        <v>1.36</v>
      </c>
      <c r="C27" s="21">
        <v>1.2602228605388177</v>
      </c>
      <c r="D27" s="21">
        <v>0.12008027750250427</v>
      </c>
    </row>
    <row r="28" spans="1:4" x14ac:dyDescent="0.25">
      <c r="A28" s="1">
        <v>38200</v>
      </c>
      <c r="B28" s="21">
        <v>1.5</v>
      </c>
      <c r="C28" s="21">
        <v>1.6208323436263328</v>
      </c>
      <c r="D28" s="21">
        <v>4.0048543689282567E-2</v>
      </c>
    </row>
    <row r="29" spans="1:4" x14ac:dyDescent="0.25">
      <c r="A29" s="1">
        <v>38231</v>
      </c>
      <c r="B29" s="21">
        <v>1.68</v>
      </c>
      <c r="C29" s="21">
        <v>1.9912093987559887</v>
      </c>
      <c r="D29" s="21">
        <v>-0.21996433878158417</v>
      </c>
    </row>
    <row r="30" spans="1:4" x14ac:dyDescent="0.25">
      <c r="A30" s="1">
        <v>38261</v>
      </c>
      <c r="B30" s="21">
        <v>1.79</v>
      </c>
      <c r="C30" s="21">
        <v>2.041140489344917</v>
      </c>
      <c r="D30" s="21">
        <v>-9.9777139461182385E-2</v>
      </c>
    </row>
    <row r="31" spans="1:4" x14ac:dyDescent="0.25">
      <c r="A31" s="1">
        <v>38292</v>
      </c>
      <c r="B31" s="21">
        <v>2.11</v>
      </c>
      <c r="C31" s="21">
        <v>2.0206660098522455</v>
      </c>
      <c r="D31" s="21">
        <v>0.12083234362633277</v>
      </c>
    </row>
    <row r="32" spans="1:4" x14ac:dyDescent="0.25">
      <c r="A32" s="1">
        <v>38322</v>
      </c>
      <c r="B32" s="21">
        <v>2.2200000000000002</v>
      </c>
      <c r="C32" s="21">
        <v>2.1405202596380901</v>
      </c>
      <c r="D32" s="21">
        <v>0.31120939875598874</v>
      </c>
    </row>
    <row r="33" spans="1:4" x14ac:dyDescent="0.25">
      <c r="A33" s="1">
        <v>38353</v>
      </c>
      <c r="B33" s="21">
        <v>2.37</v>
      </c>
      <c r="C33" s="21">
        <v>2.3106641123882721</v>
      </c>
      <c r="D33" s="21">
        <v>0.25114048934491695</v>
      </c>
    </row>
    <row r="34" spans="1:4" x14ac:dyDescent="0.25">
      <c r="A34" s="1">
        <v>38384</v>
      </c>
      <c r="B34" s="21">
        <v>2.58</v>
      </c>
      <c r="C34" s="21">
        <v>2.5304318871805176</v>
      </c>
      <c r="D34" s="21">
        <v>-8.9333990147754339E-2</v>
      </c>
    </row>
    <row r="35" spans="1:4" x14ac:dyDescent="0.25">
      <c r="A35" s="1">
        <v>38412</v>
      </c>
      <c r="B35" s="21">
        <v>2.8</v>
      </c>
      <c r="C35" s="21">
        <v>2.780766973195048</v>
      </c>
      <c r="D35" s="21">
        <v>-7.9479740361910078E-2</v>
      </c>
    </row>
    <row r="36" spans="1:4" x14ac:dyDescent="0.25">
      <c r="A36" s="1">
        <v>38443</v>
      </c>
      <c r="B36" s="21">
        <v>2.84</v>
      </c>
      <c r="C36" s="21">
        <v>2.9909387515873131</v>
      </c>
      <c r="D36" s="21">
        <v>-5.9335887611728033E-2</v>
      </c>
    </row>
    <row r="37" spans="1:4" x14ac:dyDescent="0.25">
      <c r="A37" s="1">
        <v>38473</v>
      </c>
      <c r="B37" s="21">
        <v>2.9</v>
      </c>
      <c r="C37" s="21">
        <v>3.120710664847004</v>
      </c>
      <c r="D37" s="21">
        <v>-4.9568112819482479E-2</v>
      </c>
    </row>
    <row r="38" spans="1:4" x14ac:dyDescent="0.25">
      <c r="A38" s="1">
        <v>38504</v>
      </c>
      <c r="B38" s="21">
        <v>3.04</v>
      </c>
      <c r="C38" s="21">
        <v>3.3808180933852849</v>
      </c>
      <c r="D38" s="21">
        <v>-1.9233026804951869E-2</v>
      </c>
    </row>
    <row r="39" spans="1:4" x14ac:dyDescent="0.25">
      <c r="A39" s="1">
        <v>38534</v>
      </c>
      <c r="B39" s="21">
        <v>3.29</v>
      </c>
      <c r="C39" s="21">
        <v>3.4408751458576914</v>
      </c>
      <c r="D39" s="21">
        <v>0.15093875158731329</v>
      </c>
    </row>
    <row r="40" spans="1:4" x14ac:dyDescent="0.25">
      <c r="A40" s="1">
        <v>38565</v>
      </c>
      <c r="B40" s="21">
        <v>3.52</v>
      </c>
      <c r="C40" s="21">
        <v>3.4407084548104594</v>
      </c>
      <c r="D40" s="21">
        <v>0.22071066484700408</v>
      </c>
    </row>
    <row r="41" spans="1:4" x14ac:dyDescent="0.25">
      <c r="A41" s="1">
        <v>38596</v>
      </c>
      <c r="B41" s="21">
        <v>3.49</v>
      </c>
      <c r="C41" s="21">
        <v>3.4003144409937347</v>
      </c>
      <c r="D41" s="21">
        <v>0.3408180933852849</v>
      </c>
    </row>
    <row r="42" spans="1:4" x14ac:dyDescent="0.25">
      <c r="A42" s="1">
        <v>38626</v>
      </c>
      <c r="B42" s="21">
        <v>3.79</v>
      </c>
      <c r="C42" s="21">
        <v>3.7705576532093721</v>
      </c>
      <c r="D42" s="21">
        <v>0.15087514585769135</v>
      </c>
    </row>
    <row r="43" spans="1:4" x14ac:dyDescent="0.25">
      <c r="A43" s="1">
        <v>38657</v>
      </c>
      <c r="B43" s="21">
        <v>3.97</v>
      </c>
      <c r="C43" s="21">
        <v>4.0406530139104113</v>
      </c>
      <c r="D43" s="21">
        <v>-7.9291545189540624E-2</v>
      </c>
    </row>
    <row r="44" spans="1:4" x14ac:dyDescent="0.25">
      <c r="A44" s="1">
        <v>38687</v>
      </c>
      <c r="B44" s="21">
        <v>3.97</v>
      </c>
      <c r="C44" s="21">
        <v>4.0908696492415686</v>
      </c>
      <c r="D44" s="21">
        <v>-8.9685559006265514E-2</v>
      </c>
    </row>
    <row r="45" spans="1:4" x14ac:dyDescent="0.25">
      <c r="A45" s="1">
        <v>38718</v>
      </c>
      <c r="B45" s="21">
        <v>4.34</v>
      </c>
      <c r="C45" s="21">
        <v>4.4711137874553941</v>
      </c>
      <c r="D45" s="21">
        <v>-1.9442346790627951E-2</v>
      </c>
    </row>
    <row r="46" spans="1:4" x14ac:dyDescent="0.25">
      <c r="A46" s="1">
        <v>38749</v>
      </c>
      <c r="B46" s="21">
        <v>4.54</v>
      </c>
      <c r="C46" s="21">
        <v>4.6310474175242922</v>
      </c>
      <c r="D46" s="21">
        <v>7.0653013910411122E-2</v>
      </c>
    </row>
    <row r="47" spans="1:4" x14ac:dyDescent="0.25">
      <c r="A47" s="1">
        <v>38777</v>
      </c>
      <c r="B47" s="21">
        <v>4.63</v>
      </c>
      <c r="C47" s="21">
        <v>4.6912465134173464</v>
      </c>
      <c r="D47" s="21">
        <v>0.1208696492415684</v>
      </c>
    </row>
    <row r="48" spans="1:4" x14ac:dyDescent="0.25">
      <c r="A48" s="1">
        <v>38808</v>
      </c>
      <c r="B48" s="21">
        <v>4.72</v>
      </c>
      <c r="C48" s="21">
        <v>4.6001619704810315</v>
      </c>
      <c r="D48" s="21">
        <v>0.13111378745539426</v>
      </c>
    </row>
    <row r="49" spans="1:4" x14ac:dyDescent="0.25">
      <c r="A49" s="1">
        <v>38838</v>
      </c>
      <c r="B49" s="21">
        <v>4.84</v>
      </c>
      <c r="C49" s="21">
        <v>4.8402152286206368</v>
      </c>
      <c r="D49" s="21">
        <v>9.1047417524292129E-2</v>
      </c>
    </row>
    <row r="50" spans="1:4" x14ac:dyDescent="0.25">
      <c r="A50" s="1">
        <v>38869</v>
      </c>
      <c r="B50" s="21">
        <v>4.92</v>
      </c>
      <c r="C50" s="21">
        <v>4.9502446717002435</v>
      </c>
      <c r="D50" s="21">
        <v>6.1246513417346549E-2</v>
      </c>
    </row>
    <row r="51" spans="1:4" x14ac:dyDescent="0.25">
      <c r="A51" s="1">
        <v>38899</v>
      </c>
      <c r="B51" s="21">
        <v>5.08</v>
      </c>
      <c r="C51" s="21">
        <v>5.0803093964859158</v>
      </c>
      <c r="D51" s="21">
        <v>-0.11983802951896827</v>
      </c>
    </row>
    <row r="52" spans="1:4" x14ac:dyDescent="0.25">
      <c r="A52" s="1">
        <v>38930</v>
      </c>
      <c r="B52" s="21">
        <v>5.09</v>
      </c>
      <c r="C52" s="21">
        <v>5.180275658145761</v>
      </c>
      <c r="D52" s="21">
        <v>2.1522862063694248E-4</v>
      </c>
    </row>
    <row r="53" spans="1:4" x14ac:dyDescent="0.25">
      <c r="A53" s="1">
        <v>38961</v>
      </c>
      <c r="B53" s="21">
        <v>4.93</v>
      </c>
      <c r="C53" s="21">
        <v>5.4205956919558096</v>
      </c>
      <c r="D53" s="21">
        <v>3.0244671700243586E-2</v>
      </c>
    </row>
    <row r="54" spans="1:4" x14ac:dyDescent="0.25">
      <c r="A54" s="1">
        <v>38991</v>
      </c>
      <c r="B54" s="21">
        <v>5.05</v>
      </c>
      <c r="C54" s="21">
        <v>5.4603435477730722</v>
      </c>
      <c r="D54" s="21">
        <v>3.093964859157694E-4</v>
      </c>
    </row>
    <row r="55" spans="1:4" x14ac:dyDescent="0.25">
      <c r="A55" s="1">
        <v>39022</v>
      </c>
      <c r="B55" s="21">
        <v>5.07</v>
      </c>
      <c r="C55" s="21">
        <v>5.2500609001808751</v>
      </c>
      <c r="D55" s="21">
        <v>9.0275658145761106E-2</v>
      </c>
    </row>
    <row r="56" spans="1:4" x14ac:dyDescent="0.25">
      <c r="A56" s="1">
        <v>39052</v>
      </c>
      <c r="B56" s="21">
        <v>4.97</v>
      </c>
      <c r="C56" s="21">
        <v>5.2302144286667129</v>
      </c>
      <c r="D56" s="21">
        <v>0.49059569195580988</v>
      </c>
    </row>
    <row r="57" spans="1:4" x14ac:dyDescent="0.25">
      <c r="A57" s="1">
        <v>39083</v>
      </c>
      <c r="B57" s="21">
        <v>5.1100000000000003</v>
      </c>
      <c r="C57" s="21">
        <v>5.1900466444549043</v>
      </c>
      <c r="D57" s="21">
        <v>0.41034354777307236</v>
      </c>
    </row>
    <row r="58" spans="1:4" x14ac:dyDescent="0.25">
      <c r="A58" s="1">
        <v>39114</v>
      </c>
      <c r="B58" s="21">
        <v>5.16</v>
      </c>
      <c r="C58" s="21">
        <v>5.2300609117731378</v>
      </c>
      <c r="D58" s="21">
        <v>0.18006090018087484</v>
      </c>
    </row>
    <row r="59" spans="1:4" x14ac:dyDescent="0.25">
      <c r="A59" s="1">
        <v>39142</v>
      </c>
      <c r="B59" s="21">
        <v>5.08</v>
      </c>
      <c r="C59" s="21">
        <v>5.1700952653139121</v>
      </c>
      <c r="D59" s="21">
        <v>0.26021442866671318</v>
      </c>
    </row>
    <row r="60" spans="1:4" x14ac:dyDescent="0.25">
      <c r="A60" s="1">
        <v>39173</v>
      </c>
      <c r="B60" s="21">
        <v>5.01</v>
      </c>
      <c r="C60" s="21">
        <v>5.1900152221483475</v>
      </c>
      <c r="D60" s="21">
        <v>8.0046644454903948E-2</v>
      </c>
    </row>
    <row r="61" spans="1:4" x14ac:dyDescent="0.25">
      <c r="A61" s="1">
        <v>39203</v>
      </c>
      <c r="B61" s="21">
        <v>4.87</v>
      </c>
      <c r="C61" s="21">
        <v>5.1599999999999646</v>
      </c>
      <c r="D61" s="21">
        <v>7.0060911773137668E-2</v>
      </c>
    </row>
    <row r="62" spans="1:4" x14ac:dyDescent="0.25">
      <c r="A62" s="1">
        <v>39234</v>
      </c>
      <c r="B62" s="21">
        <v>4.74</v>
      </c>
      <c r="C62" s="21">
        <v>5.1200038066234521</v>
      </c>
      <c r="D62" s="21">
        <v>9.0095265313911987E-2</v>
      </c>
    </row>
    <row r="63" spans="1:4" x14ac:dyDescent="0.25">
      <c r="A63" s="1">
        <v>39264</v>
      </c>
      <c r="B63" s="21">
        <v>4.96</v>
      </c>
      <c r="C63" s="21">
        <v>5.1300342824492917</v>
      </c>
      <c r="D63" s="21">
        <v>0.18001522214834775</v>
      </c>
    </row>
    <row r="64" spans="1:4" x14ac:dyDescent="0.25">
      <c r="A64" s="1">
        <v>39295</v>
      </c>
      <c r="B64" s="21">
        <v>4.32</v>
      </c>
      <c r="C64" s="21">
        <v>5.0901153809478794</v>
      </c>
      <c r="D64" s="21">
        <v>0.28999999999996451</v>
      </c>
    </row>
    <row r="65" spans="1:4" x14ac:dyDescent="0.25">
      <c r="A65" s="1">
        <v>39326</v>
      </c>
      <c r="B65" s="21">
        <v>3.99</v>
      </c>
      <c r="C65" s="21">
        <v>5.1604210425816754</v>
      </c>
      <c r="D65" s="21">
        <v>0.3800038066234519</v>
      </c>
    </row>
    <row r="66" spans="1:4" x14ac:dyDescent="0.25">
      <c r="A66" s="1">
        <v>39356</v>
      </c>
      <c r="B66" s="21">
        <v>4</v>
      </c>
      <c r="C66" s="21">
        <v>5.1200609756097082</v>
      </c>
      <c r="D66" s="21">
        <v>0.17003428244929175</v>
      </c>
    </row>
    <row r="67" spans="1:4" x14ac:dyDescent="0.25">
      <c r="A67" s="1">
        <v>39387</v>
      </c>
      <c r="B67" s="21">
        <v>3.35</v>
      </c>
      <c r="C67" s="21">
        <v>4.7805070935582172</v>
      </c>
      <c r="D67" s="21">
        <v>0.77011538094787912</v>
      </c>
    </row>
    <row r="68" spans="1:4" x14ac:dyDescent="0.25">
      <c r="A68" s="1">
        <v>39417</v>
      </c>
      <c r="B68" s="21">
        <v>3.07</v>
      </c>
      <c r="C68" s="21">
        <v>4.4104240792383731</v>
      </c>
      <c r="D68" s="21">
        <v>1.1704210425816752</v>
      </c>
    </row>
    <row r="69" spans="1:4" x14ac:dyDescent="0.25">
      <c r="A69" s="1">
        <v>39448</v>
      </c>
      <c r="B69" s="21">
        <v>2.82</v>
      </c>
      <c r="C69" s="21">
        <v>4.3202461538461412</v>
      </c>
      <c r="D69" s="21">
        <v>1.1200609756097082</v>
      </c>
    </row>
    <row r="70" spans="1:4" x14ac:dyDescent="0.25">
      <c r="A70" s="1">
        <v>39479</v>
      </c>
      <c r="B70" s="21">
        <v>2.17</v>
      </c>
      <c r="C70" s="21">
        <v>3.8105118529269122</v>
      </c>
      <c r="D70" s="21">
        <v>1.4305070935582171</v>
      </c>
    </row>
    <row r="71" spans="1:4" x14ac:dyDescent="0.25">
      <c r="A71" s="1">
        <v>39508</v>
      </c>
      <c r="B71" s="21">
        <v>1.28</v>
      </c>
      <c r="C71" s="21">
        <v>3.610707286310344</v>
      </c>
      <c r="D71" s="21">
        <v>1.3404240792383733</v>
      </c>
    </row>
    <row r="72" spans="1:4" x14ac:dyDescent="0.25">
      <c r="A72" s="1">
        <v>39539</v>
      </c>
      <c r="B72" s="21">
        <v>1.31</v>
      </c>
      <c r="C72" s="21">
        <v>2.8600038902937275</v>
      </c>
      <c r="D72" s="21">
        <v>1.5002461538461414</v>
      </c>
    </row>
    <row r="73" spans="1:4" x14ac:dyDescent="0.25">
      <c r="A73" s="1">
        <v>39569</v>
      </c>
      <c r="B73" s="21">
        <v>1.76</v>
      </c>
      <c r="C73" s="21">
        <v>2.0300479592834764</v>
      </c>
      <c r="D73" s="21">
        <v>1.6405118529269123</v>
      </c>
    </row>
    <row r="74" spans="1:4" x14ac:dyDescent="0.25">
      <c r="A74" s="1">
        <v>39600</v>
      </c>
      <c r="B74" s="21">
        <v>1.89</v>
      </c>
      <c r="C74" s="21">
        <v>1.7405223143758919</v>
      </c>
      <c r="D74" s="21">
        <v>2.3307072863103437</v>
      </c>
    </row>
    <row r="75" spans="1:4" x14ac:dyDescent="0.25">
      <c r="A75" s="1">
        <v>39630</v>
      </c>
      <c r="B75" s="21">
        <v>1.66</v>
      </c>
      <c r="C75" s="21">
        <v>1.850719573586046</v>
      </c>
      <c r="D75" s="21">
        <v>1.5500038902937274</v>
      </c>
    </row>
    <row r="76" spans="1:4" x14ac:dyDescent="0.25">
      <c r="A76" s="1">
        <v>39661</v>
      </c>
      <c r="B76" s="21">
        <v>1.75</v>
      </c>
      <c r="C76" s="21">
        <v>1.9600982704403025</v>
      </c>
      <c r="D76" s="21">
        <v>0.27004795928347636</v>
      </c>
    </row>
    <row r="77" spans="1:4" x14ac:dyDescent="0.25">
      <c r="A77" s="1">
        <v>39692</v>
      </c>
      <c r="B77" s="21">
        <v>1.1499999999999999</v>
      </c>
      <c r="C77" s="21">
        <v>2.4908833055255819</v>
      </c>
      <c r="D77" s="21">
        <v>-0.14947768562410801</v>
      </c>
    </row>
    <row r="78" spans="1:4" x14ac:dyDescent="0.25">
      <c r="A78" s="1">
        <v>39722</v>
      </c>
      <c r="B78" s="21">
        <v>0.69</v>
      </c>
      <c r="C78" s="21">
        <v>2.3010072791658676</v>
      </c>
      <c r="D78" s="21">
        <v>0.19071957358604608</v>
      </c>
    </row>
    <row r="79" spans="1:4" x14ac:dyDescent="0.25">
      <c r="A79" s="1">
        <v>39753</v>
      </c>
      <c r="B79" s="21">
        <v>0.19</v>
      </c>
      <c r="C79" s="21">
        <v>2.190475675675696</v>
      </c>
      <c r="D79" s="21">
        <v>0.21009827044030249</v>
      </c>
    </row>
    <row r="80" spans="1:4" x14ac:dyDescent="0.25">
      <c r="A80" s="1">
        <v>39783</v>
      </c>
      <c r="B80" s="21">
        <v>0.03</v>
      </c>
      <c r="C80" s="21">
        <v>2.132373702422119</v>
      </c>
      <c r="D80" s="21">
        <v>1.340883305525582</v>
      </c>
    </row>
    <row r="81" spans="1:4" x14ac:dyDescent="0.25">
      <c r="A81" s="1">
        <v>39814</v>
      </c>
      <c r="B81" s="21">
        <v>0.13</v>
      </c>
      <c r="C81" s="21">
        <v>1.7728960174794306</v>
      </c>
      <c r="D81" s="21">
        <v>1.6110072791658676</v>
      </c>
    </row>
    <row r="82" spans="1:4" x14ac:dyDescent="0.25">
      <c r="A82" s="1">
        <v>39845</v>
      </c>
      <c r="B82" s="21">
        <v>0.3</v>
      </c>
      <c r="C82" s="21">
        <v>1.2930192633995974</v>
      </c>
      <c r="D82" s="21">
        <v>2.0004756756756961</v>
      </c>
    </row>
    <row r="83" spans="1:4" x14ac:dyDescent="0.25">
      <c r="A83" s="1">
        <v>39873</v>
      </c>
      <c r="B83" s="21">
        <v>0.22</v>
      </c>
      <c r="C83" s="21">
        <v>0.49052884134761499</v>
      </c>
      <c r="D83" s="21">
        <v>2.1023737024221192</v>
      </c>
    </row>
    <row r="84" spans="1:4" x14ac:dyDescent="0.25">
      <c r="A84" s="1">
        <v>39904</v>
      </c>
      <c r="B84" s="21">
        <v>0.16</v>
      </c>
      <c r="C84" s="21">
        <v>0.47028862478768474</v>
      </c>
      <c r="D84" s="21">
        <v>1.6428960174794307</v>
      </c>
    </row>
    <row r="85" spans="1:4" x14ac:dyDescent="0.25">
      <c r="A85" s="1">
        <v>39934</v>
      </c>
      <c r="B85" s="21">
        <v>0.18</v>
      </c>
      <c r="C85" s="21">
        <v>0.62025523429705132</v>
      </c>
      <c r="D85" s="21">
        <v>0.99301926339959734</v>
      </c>
    </row>
    <row r="86" spans="1:4" x14ac:dyDescent="0.25">
      <c r="A86" s="1">
        <v>39965</v>
      </c>
      <c r="B86" s="21">
        <v>0.18</v>
      </c>
      <c r="C86" s="21">
        <v>0.64044003192980092</v>
      </c>
      <c r="D86" s="21">
        <v>0.27052884134761501</v>
      </c>
    </row>
    <row r="87" spans="1:4" x14ac:dyDescent="0.25">
      <c r="A87" s="1">
        <v>39995</v>
      </c>
      <c r="B87" s="21">
        <v>0.18</v>
      </c>
      <c r="C87" s="21">
        <v>0.54036042332263889</v>
      </c>
      <c r="D87" s="21">
        <v>0.31028862478768471</v>
      </c>
    </row>
    <row r="88" spans="1:4" x14ac:dyDescent="0.25">
      <c r="A88" s="1">
        <v>40026</v>
      </c>
      <c r="B88" s="21">
        <v>0.17</v>
      </c>
      <c r="C88" s="21">
        <v>0.42014374126562171</v>
      </c>
      <c r="D88" s="21">
        <v>0.44025523429705132</v>
      </c>
    </row>
    <row r="89" spans="1:4" x14ac:dyDescent="0.25">
      <c r="A89" s="1">
        <v>40057</v>
      </c>
      <c r="B89" s="21">
        <v>0.12</v>
      </c>
      <c r="C89" s="21">
        <v>0.44016869634653233</v>
      </c>
      <c r="D89" s="21">
        <v>0.46044003192980093</v>
      </c>
    </row>
    <row r="90" spans="1:4" x14ac:dyDescent="0.25">
      <c r="A90" s="1">
        <v>40087</v>
      </c>
      <c r="B90" s="21">
        <v>7.0000000000000007E-2</v>
      </c>
      <c r="C90" s="21">
        <v>0.380099820323343</v>
      </c>
      <c r="D90" s="21">
        <v>0.3603604233226389</v>
      </c>
    </row>
    <row r="91" spans="1:4" x14ac:dyDescent="0.25">
      <c r="A91" s="1">
        <v>40118</v>
      </c>
      <c r="B91" s="21">
        <v>0.05</v>
      </c>
      <c r="C91" s="21">
        <v>0.37009983028843951</v>
      </c>
      <c r="D91" s="21">
        <v>0.25014374126562167</v>
      </c>
    </row>
    <row r="92" spans="1:4" x14ac:dyDescent="0.25">
      <c r="A92" s="1">
        <v>40148</v>
      </c>
      <c r="B92" s="21">
        <v>0.05</v>
      </c>
      <c r="C92" s="21">
        <v>0.300080902916533</v>
      </c>
      <c r="D92" s="21">
        <v>0.32016869634653233</v>
      </c>
    </row>
    <row r="93" spans="1:4" x14ac:dyDescent="0.25">
      <c r="A93" s="1">
        <v>40179</v>
      </c>
      <c r="B93" s="21">
        <v>0.06</v>
      </c>
      <c r="C93" s="21">
        <v>0.25008094333971442</v>
      </c>
      <c r="D93" s="21">
        <v>0.31009982032334299</v>
      </c>
    </row>
    <row r="94" spans="1:4" x14ac:dyDescent="0.25">
      <c r="A94" s="1">
        <v>40210</v>
      </c>
      <c r="B94" s="21">
        <v>0.11</v>
      </c>
      <c r="C94" s="21">
        <v>0.25009995002498453</v>
      </c>
      <c r="D94" s="21">
        <v>0.32009983028843952</v>
      </c>
    </row>
    <row r="95" spans="1:4" x14ac:dyDescent="0.25">
      <c r="A95" s="1">
        <v>40238</v>
      </c>
      <c r="B95" s="21">
        <v>0.15</v>
      </c>
      <c r="C95" s="21">
        <v>0.29014392803603517</v>
      </c>
      <c r="D95" s="21">
        <v>0.25008090291653301</v>
      </c>
    </row>
    <row r="96" spans="1:4" x14ac:dyDescent="0.25">
      <c r="A96" s="1">
        <v>40269</v>
      </c>
      <c r="B96" s="21">
        <v>0.16</v>
      </c>
      <c r="C96" s="21">
        <v>0.24008095142915575</v>
      </c>
      <c r="D96" s="21">
        <v>0.19008094333971443</v>
      </c>
    </row>
    <row r="97" spans="1:4" x14ac:dyDescent="0.25">
      <c r="A97" s="1">
        <v>40299</v>
      </c>
      <c r="B97" s="21">
        <v>0.16</v>
      </c>
      <c r="C97" s="21">
        <v>0.25004894615927586</v>
      </c>
      <c r="D97" s="21">
        <v>0.14009995002498454</v>
      </c>
    </row>
    <row r="98" spans="1:4" x14ac:dyDescent="0.25">
      <c r="A98" s="1">
        <v>40330</v>
      </c>
      <c r="B98" s="21">
        <v>0.12</v>
      </c>
      <c r="C98" s="21">
        <v>0.31006390414369811</v>
      </c>
      <c r="D98" s="21">
        <v>0.14014392803603518</v>
      </c>
    </row>
    <row r="99" spans="1:4" x14ac:dyDescent="0.25">
      <c r="A99" s="1">
        <v>40360</v>
      </c>
      <c r="B99" s="21">
        <v>0.16</v>
      </c>
      <c r="C99" s="21">
        <v>0.32006389776360056</v>
      </c>
      <c r="D99" s="21">
        <v>8.008095142915575E-2</v>
      </c>
    </row>
    <row r="100" spans="1:4" x14ac:dyDescent="0.25">
      <c r="A100" s="1">
        <v>40391</v>
      </c>
      <c r="B100" s="21">
        <v>0.16</v>
      </c>
      <c r="C100" s="21">
        <v>0.28003594249195185</v>
      </c>
      <c r="D100" s="21">
        <v>9.0048946159275861E-2</v>
      </c>
    </row>
    <row r="101" spans="1:4" x14ac:dyDescent="0.25">
      <c r="A101" s="1">
        <v>40422</v>
      </c>
      <c r="B101" s="21">
        <v>0.15</v>
      </c>
      <c r="C101" s="21">
        <v>0.26004894127040767</v>
      </c>
      <c r="D101" s="21">
        <v>0.19006390414369811</v>
      </c>
    </row>
    <row r="102" spans="1:4" x14ac:dyDescent="0.25">
      <c r="A102" s="1">
        <v>40452</v>
      </c>
      <c r="B102" s="21">
        <v>0.13</v>
      </c>
      <c r="C102" s="21">
        <v>0.24001597444092138</v>
      </c>
      <c r="D102" s="21">
        <v>0.16006389776360055</v>
      </c>
    </row>
    <row r="103" spans="1:4" x14ac:dyDescent="0.25">
      <c r="A103" s="1">
        <v>40483</v>
      </c>
      <c r="B103" s="21">
        <v>0.14000000000000001</v>
      </c>
      <c r="C103" s="21">
        <v>0.22000898562297699</v>
      </c>
      <c r="D103" s="21">
        <v>0.12003594249195185</v>
      </c>
    </row>
    <row r="104" spans="1:4" x14ac:dyDescent="0.25">
      <c r="A104" s="1">
        <v>40513</v>
      </c>
      <c r="B104" s="21">
        <v>0.14000000000000001</v>
      </c>
      <c r="C104" s="21">
        <v>0.23001597603589108</v>
      </c>
      <c r="D104" s="21">
        <v>0.11004894127040768</v>
      </c>
    </row>
    <row r="105" spans="1:4" x14ac:dyDescent="0.25">
      <c r="A105" s="1">
        <v>40544</v>
      </c>
      <c r="B105" s="21">
        <v>0.15</v>
      </c>
      <c r="C105" s="21">
        <v>0.23002496754218615</v>
      </c>
      <c r="D105" s="21">
        <v>0.11001597444092137</v>
      </c>
    </row>
    <row r="106" spans="1:4" x14ac:dyDescent="0.25">
      <c r="A106" s="1">
        <v>40575</v>
      </c>
      <c r="B106" s="21">
        <v>0.13</v>
      </c>
      <c r="C106" s="21">
        <v>0.22001597763132708</v>
      </c>
      <c r="D106" s="21">
        <v>8.000898562297698E-2</v>
      </c>
    </row>
    <row r="107" spans="1:4" x14ac:dyDescent="0.25">
      <c r="A107" s="1">
        <v>40603</v>
      </c>
      <c r="B107" s="21">
        <v>0.1</v>
      </c>
      <c r="C107" s="21">
        <v>0.24002496504884618</v>
      </c>
      <c r="D107" s="21">
        <v>9.0015976035891065E-2</v>
      </c>
    </row>
    <row r="108" spans="1:4" x14ac:dyDescent="0.25">
      <c r="A108" s="1">
        <v>40634</v>
      </c>
      <c r="B108" s="21">
        <v>0.06</v>
      </c>
      <c r="C108" s="21">
        <v>0.21000898652019373</v>
      </c>
      <c r="D108" s="21">
        <v>8.0024967542186159E-2</v>
      </c>
    </row>
    <row r="109" spans="1:4" x14ac:dyDescent="0.25">
      <c r="A109" s="1">
        <v>40664</v>
      </c>
      <c r="B109" s="21">
        <v>0.04</v>
      </c>
      <c r="C109" s="21">
        <v>0.21001597922702953</v>
      </c>
      <c r="D109" s="21">
        <v>9.0015977631327071E-2</v>
      </c>
    </row>
    <row r="110" spans="1:4" x14ac:dyDescent="0.25">
      <c r="A110" s="1">
        <v>40695</v>
      </c>
      <c r="B110" s="21">
        <v>0.04</v>
      </c>
      <c r="C110" s="21">
        <v>0.22003596403603609</v>
      </c>
      <c r="D110" s="21">
        <v>0.14002496504884618</v>
      </c>
    </row>
    <row r="111" spans="1:4" x14ac:dyDescent="0.25">
      <c r="A111" s="1">
        <v>40725</v>
      </c>
      <c r="B111" s="21">
        <v>0.04</v>
      </c>
      <c r="C111" s="21">
        <v>0.18003597841298458</v>
      </c>
      <c r="D111" s="21">
        <v>0.15000898652019373</v>
      </c>
    </row>
    <row r="112" spans="1:4" x14ac:dyDescent="0.25">
      <c r="A112" s="1">
        <v>40756</v>
      </c>
      <c r="B112" s="21">
        <v>0.02</v>
      </c>
      <c r="C112" s="21">
        <v>0.14002499000400626</v>
      </c>
      <c r="D112" s="21">
        <v>0.17001597922702952</v>
      </c>
    </row>
    <row r="113" spans="1:4" x14ac:dyDescent="0.25">
      <c r="A113" s="1">
        <v>40787</v>
      </c>
      <c r="B113" s="21">
        <v>0.01</v>
      </c>
      <c r="C113" s="21">
        <v>0.16003598560576648</v>
      </c>
      <c r="D113" s="21">
        <v>0.18003596403603608</v>
      </c>
    </row>
    <row r="114" spans="1:4" x14ac:dyDescent="0.25">
      <c r="A114" s="1">
        <v>40817</v>
      </c>
      <c r="B114" s="21">
        <v>0.02</v>
      </c>
      <c r="C114" s="21">
        <v>0.12001599360251802</v>
      </c>
      <c r="D114" s="21">
        <v>0.14003597841298457</v>
      </c>
    </row>
    <row r="115" spans="1:4" x14ac:dyDescent="0.25">
      <c r="A115" s="1">
        <v>40848</v>
      </c>
      <c r="B115" s="21">
        <v>0.01</v>
      </c>
      <c r="C115" s="21">
        <v>0.10001599680065087</v>
      </c>
      <c r="D115" s="21">
        <v>0.12002499000400625</v>
      </c>
    </row>
    <row r="116" spans="1:4" x14ac:dyDescent="0.25">
      <c r="A116" s="1">
        <v>40878</v>
      </c>
      <c r="B116" s="21">
        <v>0.01</v>
      </c>
      <c r="C116" s="21">
        <v>7.0008999100079627E-2</v>
      </c>
      <c r="D116" s="21">
        <v>0.15003598560576648</v>
      </c>
    </row>
    <row r="117" spans="1:4" x14ac:dyDescent="0.25">
      <c r="A117" s="1">
        <v>40909</v>
      </c>
      <c r="B117" s="21">
        <v>0.03</v>
      </c>
      <c r="C117" s="21">
        <v>8.0008998200331582E-2</v>
      </c>
      <c r="D117" s="21">
        <v>0.10001599360251802</v>
      </c>
    </row>
    <row r="118" spans="1:4" x14ac:dyDescent="0.25">
      <c r="A118" s="1">
        <v>40940</v>
      </c>
      <c r="B118" s="21">
        <v>0.09</v>
      </c>
      <c r="C118" s="21">
        <v>9.0015998400172492E-2</v>
      </c>
      <c r="D118" s="21">
        <v>9.001599680065088E-2</v>
      </c>
    </row>
    <row r="119" spans="1:4" x14ac:dyDescent="0.25">
      <c r="A119" s="1">
        <v>40969</v>
      </c>
      <c r="B119" s="21">
        <v>0.08</v>
      </c>
      <c r="C119" s="21">
        <v>9.0015998400172492E-2</v>
      </c>
      <c r="D119" s="21">
        <v>6.0008999100079626E-2</v>
      </c>
    </row>
    <row r="120" spans="1:4" x14ac:dyDescent="0.25">
      <c r="A120" s="1">
        <v>41000</v>
      </c>
      <c r="B120" s="21">
        <v>0.08</v>
      </c>
      <c r="C120" s="21">
        <v>0.11001599520144012</v>
      </c>
      <c r="D120" s="21">
        <v>5.0008998200331584E-2</v>
      </c>
    </row>
    <row r="121" spans="1:4" x14ac:dyDescent="0.25">
      <c r="A121" s="1">
        <v>41030</v>
      </c>
      <c r="B121" s="21">
        <v>0.09</v>
      </c>
      <c r="C121" s="21">
        <v>0.15000899190737993</v>
      </c>
      <c r="D121" s="21">
        <v>1.5998400172495542E-5</v>
      </c>
    </row>
    <row r="122" spans="1:4" x14ac:dyDescent="0.25">
      <c r="A122" s="1">
        <v>41061</v>
      </c>
      <c r="B122" s="21">
        <v>0.09</v>
      </c>
      <c r="C122" s="21">
        <v>0.20003597122302264</v>
      </c>
      <c r="D122" s="21">
        <v>1.0015998400172491E-2</v>
      </c>
    </row>
    <row r="123" spans="1:4" x14ac:dyDescent="0.25">
      <c r="A123" s="1">
        <v>41091</v>
      </c>
      <c r="B123" s="21">
        <v>0.1</v>
      </c>
      <c r="C123" s="21">
        <v>0.20003597122302264</v>
      </c>
      <c r="D123" s="21">
        <v>3.0015995201440118E-2</v>
      </c>
    </row>
    <row r="124" spans="1:4" x14ac:dyDescent="0.25">
      <c r="D124" s="21">
        <v>6.0008991907379933E-2</v>
      </c>
    </row>
    <row r="125" spans="1:4" x14ac:dyDescent="0.25">
      <c r="D125" s="21">
        <v>0.11003597122302264</v>
      </c>
    </row>
    <row r="126" spans="1:4" x14ac:dyDescent="0.25">
      <c r="D126" s="21">
        <v>0.10003597122302263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P142"/>
  <sheetViews>
    <sheetView workbookViewId="0">
      <pane ySplit="3" topLeftCell="A108" activePane="bottomLeft" state="frozen"/>
      <selection pane="bottomLeft" activeCell="I22" sqref="I22:I142"/>
    </sheetView>
  </sheetViews>
  <sheetFormatPr defaultRowHeight="15" x14ac:dyDescent="0.25"/>
  <cols>
    <col min="1" max="1" width="9.140625" style="20"/>
    <col min="2" max="2" width="12.28515625" style="21" customWidth="1"/>
    <col min="3" max="3" width="12.28515625" style="32" customWidth="1"/>
    <col min="4" max="4" width="14.85546875" style="32" customWidth="1"/>
    <col min="5" max="5" width="12.28515625" style="21" customWidth="1"/>
    <col min="6" max="6" width="12.28515625" style="60" customWidth="1"/>
    <col min="7" max="9" width="12.28515625" style="21" customWidth="1"/>
    <col min="10" max="10" width="21" style="21" customWidth="1"/>
    <col min="11" max="11" width="21.5703125" style="32" customWidth="1"/>
    <col min="12" max="12" width="2.5703125" customWidth="1"/>
    <col min="13" max="13" width="72.42578125" customWidth="1"/>
    <col min="15" max="16" width="9.140625" style="21"/>
  </cols>
  <sheetData>
    <row r="1" spans="1:13" ht="15.75" thickBot="1" x14ac:dyDescent="0.3">
      <c r="B1" s="81" t="s">
        <v>172</v>
      </c>
      <c r="C1" s="83"/>
      <c r="D1" s="83"/>
      <c r="E1" s="83"/>
      <c r="F1" s="83"/>
      <c r="G1" s="83"/>
      <c r="H1" s="82"/>
      <c r="J1" s="79" t="s">
        <v>173</v>
      </c>
      <c r="K1" s="80"/>
      <c r="L1" s="33"/>
    </row>
    <row r="2" spans="1:13" ht="15.75" thickBot="1" x14ac:dyDescent="0.3">
      <c r="B2" s="81" t="s">
        <v>42</v>
      </c>
      <c r="C2" s="83"/>
      <c r="D2" s="82"/>
      <c r="E2" s="81" t="s">
        <v>81</v>
      </c>
      <c r="F2" s="83"/>
      <c r="G2" s="83"/>
      <c r="H2" s="82"/>
      <c r="I2" s="29"/>
      <c r="J2" s="81" t="s">
        <v>42</v>
      </c>
      <c r="K2" s="82"/>
      <c r="L2" s="33"/>
    </row>
    <row r="3" spans="1:13" ht="15.75" thickBot="1" x14ac:dyDescent="0.3">
      <c r="A3" s="20" t="s">
        <v>7</v>
      </c>
      <c r="B3" s="29" t="s">
        <v>50</v>
      </c>
      <c r="C3" s="31" t="s">
        <v>51</v>
      </c>
      <c r="D3" s="31" t="s">
        <v>79</v>
      </c>
      <c r="E3" s="29" t="s">
        <v>50</v>
      </c>
      <c r="F3" s="58" t="s">
        <v>181</v>
      </c>
      <c r="G3" s="31" t="s">
        <v>51</v>
      </c>
      <c r="H3" s="31" t="s">
        <v>79</v>
      </c>
      <c r="I3" s="35" t="s">
        <v>193</v>
      </c>
      <c r="J3" s="29" t="s">
        <v>50</v>
      </c>
      <c r="K3" s="31" t="s">
        <v>51</v>
      </c>
      <c r="L3" s="28"/>
      <c r="M3" t="s">
        <v>67</v>
      </c>
    </row>
    <row r="4" spans="1:13" hidden="1" x14ac:dyDescent="0.25">
      <c r="A4" s="20">
        <v>36892</v>
      </c>
      <c r="B4" s="21">
        <v>5.15</v>
      </c>
      <c r="C4" s="37">
        <f>B4*0.01</f>
        <v>5.1500000000000004E-2</v>
      </c>
      <c r="D4" s="40"/>
      <c r="E4" s="32"/>
      <c r="F4" s="59"/>
      <c r="G4" s="37"/>
      <c r="H4" s="32"/>
      <c r="I4" s="39"/>
      <c r="J4" s="21">
        <v>4.95</v>
      </c>
      <c r="K4" s="32">
        <f>J4*0.01</f>
        <v>4.9500000000000002E-2</v>
      </c>
    </row>
    <row r="5" spans="1:13" hidden="1" x14ac:dyDescent="0.25">
      <c r="A5" s="20">
        <v>36923</v>
      </c>
      <c r="B5" s="21">
        <v>4.88</v>
      </c>
      <c r="C5" s="37">
        <f t="shared" ref="C5:C68" si="0">B5*0.01</f>
        <v>4.8800000000000003E-2</v>
      </c>
      <c r="D5" s="40">
        <f t="shared" ref="D5:D29" si="1">(B5-B4)*100</f>
        <v>-27.000000000000046</v>
      </c>
      <c r="E5" s="32"/>
      <c r="F5" s="59"/>
      <c r="G5" s="37"/>
      <c r="H5" s="19"/>
      <c r="I5" s="39"/>
      <c r="J5" s="21">
        <v>4.71</v>
      </c>
      <c r="K5" s="32">
        <f t="shared" ref="K5:K68" si="2">J5*0.01</f>
        <v>4.7100000000000003E-2</v>
      </c>
    </row>
    <row r="6" spans="1:13" hidden="1" x14ac:dyDescent="0.25">
      <c r="A6" s="20">
        <v>36951</v>
      </c>
      <c r="B6" s="21">
        <v>4.42</v>
      </c>
      <c r="C6" s="37">
        <f t="shared" si="0"/>
        <v>4.4200000000000003E-2</v>
      </c>
      <c r="D6" s="40">
        <f t="shared" si="1"/>
        <v>-46</v>
      </c>
      <c r="E6" s="32"/>
      <c r="F6" s="59"/>
      <c r="G6" s="37"/>
      <c r="H6" s="19"/>
      <c r="I6" s="39"/>
      <c r="J6" s="21">
        <v>4.28</v>
      </c>
      <c r="K6" s="32">
        <f t="shared" si="2"/>
        <v>4.2800000000000005E-2</v>
      </c>
    </row>
    <row r="7" spans="1:13" hidden="1" x14ac:dyDescent="0.25">
      <c r="A7" s="20">
        <v>36982</v>
      </c>
      <c r="B7" s="21">
        <v>3.87</v>
      </c>
      <c r="C7" s="37">
        <f t="shared" si="0"/>
        <v>3.8700000000000005E-2</v>
      </c>
      <c r="D7" s="40">
        <f t="shared" si="1"/>
        <v>-54.999999999999986</v>
      </c>
      <c r="E7" s="32"/>
      <c r="F7" s="59"/>
      <c r="G7" s="37"/>
      <c r="H7" s="19"/>
      <c r="I7" s="39"/>
      <c r="J7" s="21">
        <v>3.85</v>
      </c>
      <c r="K7" s="32">
        <f t="shared" si="2"/>
        <v>3.85E-2</v>
      </c>
    </row>
    <row r="8" spans="1:13" hidden="1" x14ac:dyDescent="0.25">
      <c r="A8" s="20">
        <v>37012</v>
      </c>
      <c r="B8" s="21">
        <v>3.62</v>
      </c>
      <c r="C8" s="37">
        <f t="shared" si="0"/>
        <v>3.6200000000000003E-2</v>
      </c>
      <c r="D8" s="40">
        <f t="shared" si="1"/>
        <v>-25</v>
      </c>
      <c r="E8" s="32"/>
      <c r="F8" s="59"/>
      <c r="G8" s="37"/>
      <c r="H8" s="19"/>
      <c r="I8" s="39"/>
      <c r="J8" s="21">
        <v>3.62</v>
      </c>
      <c r="K8" s="32">
        <f t="shared" si="2"/>
        <v>3.6200000000000003E-2</v>
      </c>
    </row>
    <row r="9" spans="1:13" hidden="1" x14ac:dyDescent="0.25">
      <c r="A9" s="20">
        <v>37043</v>
      </c>
      <c r="B9" s="21">
        <v>3.49</v>
      </c>
      <c r="C9" s="37">
        <f t="shared" si="0"/>
        <v>3.49E-2</v>
      </c>
      <c r="D9" s="40">
        <f t="shared" si="1"/>
        <v>-12.999999999999989</v>
      </c>
      <c r="E9" s="32"/>
      <c r="F9" s="59"/>
      <c r="G9" s="37"/>
      <c r="H9" s="19"/>
      <c r="I9" s="39"/>
      <c r="J9" s="21">
        <v>3.45</v>
      </c>
      <c r="K9" s="32">
        <f t="shared" si="2"/>
        <v>3.4500000000000003E-2</v>
      </c>
    </row>
    <row r="10" spans="1:13" hidden="1" x14ac:dyDescent="0.25">
      <c r="A10" s="20">
        <v>37073</v>
      </c>
      <c r="B10" s="21">
        <v>3.51</v>
      </c>
      <c r="C10" s="37">
        <f t="shared" si="0"/>
        <v>3.5099999999999999E-2</v>
      </c>
      <c r="D10" s="40">
        <f t="shared" si="1"/>
        <v>1.9999999999999574</v>
      </c>
      <c r="E10" s="32"/>
      <c r="F10" s="59"/>
      <c r="G10" s="37"/>
      <c r="H10" s="19"/>
      <c r="I10" s="39"/>
      <c r="J10" s="21">
        <v>3.45</v>
      </c>
      <c r="K10" s="32">
        <f t="shared" si="2"/>
        <v>3.4500000000000003E-2</v>
      </c>
    </row>
    <row r="11" spans="1:13" hidden="1" x14ac:dyDescent="0.25">
      <c r="A11" s="20">
        <v>37104</v>
      </c>
      <c r="B11" s="21">
        <v>3.36</v>
      </c>
      <c r="C11" s="37">
        <f t="shared" si="0"/>
        <v>3.3599999999999998E-2</v>
      </c>
      <c r="D11" s="40">
        <f t="shared" si="1"/>
        <v>-14.999999999999991</v>
      </c>
      <c r="E11" s="32"/>
      <c r="F11" s="59"/>
      <c r="G11" s="37"/>
      <c r="H11" s="19"/>
      <c r="I11" s="39"/>
      <c r="J11" s="21">
        <v>3.29</v>
      </c>
      <c r="K11" s="32">
        <f t="shared" si="2"/>
        <v>3.2899999999999999E-2</v>
      </c>
    </row>
    <row r="12" spans="1:13" hidden="1" x14ac:dyDescent="0.25">
      <c r="A12" s="20">
        <v>37135</v>
      </c>
      <c r="B12" s="21">
        <v>2.64</v>
      </c>
      <c r="C12" s="37">
        <f t="shared" si="0"/>
        <v>2.6400000000000003E-2</v>
      </c>
      <c r="D12" s="40">
        <f t="shared" si="1"/>
        <v>-71.999999999999972</v>
      </c>
      <c r="E12" s="32"/>
      <c r="F12" s="59"/>
      <c r="G12" s="37"/>
      <c r="H12" s="19"/>
      <c r="I12" s="39"/>
      <c r="J12" s="21">
        <v>2.63</v>
      </c>
      <c r="K12" s="32">
        <f t="shared" si="2"/>
        <v>2.63E-2</v>
      </c>
    </row>
    <row r="13" spans="1:13" hidden="1" x14ac:dyDescent="0.25">
      <c r="A13" s="20">
        <v>37165</v>
      </c>
      <c r="B13" s="21">
        <v>2.16</v>
      </c>
      <c r="C13" s="37">
        <f t="shared" si="0"/>
        <v>2.1600000000000001E-2</v>
      </c>
      <c r="D13" s="40">
        <f t="shared" si="1"/>
        <v>-48</v>
      </c>
      <c r="E13" s="32"/>
      <c r="F13" s="59"/>
      <c r="G13" s="37"/>
      <c r="H13" s="19"/>
      <c r="I13" s="39"/>
      <c r="J13" s="21">
        <v>2.12</v>
      </c>
      <c r="K13" s="32">
        <f t="shared" si="2"/>
        <v>2.12E-2</v>
      </c>
    </row>
    <row r="14" spans="1:13" hidden="1" x14ac:dyDescent="0.25">
      <c r="A14" s="20">
        <v>37196</v>
      </c>
      <c r="B14" s="21">
        <v>1.87</v>
      </c>
      <c r="C14" s="37">
        <f t="shared" si="0"/>
        <v>1.8700000000000001E-2</v>
      </c>
      <c r="D14" s="40">
        <f t="shared" si="1"/>
        <v>-29.000000000000004</v>
      </c>
      <c r="E14" s="32"/>
      <c r="F14" s="59"/>
      <c r="G14" s="37"/>
      <c r="H14" s="19"/>
      <c r="I14" s="39"/>
      <c r="J14" s="21">
        <v>1.88</v>
      </c>
      <c r="K14" s="32">
        <f t="shared" si="2"/>
        <v>1.8800000000000001E-2</v>
      </c>
    </row>
    <row r="15" spans="1:13" hidden="1" x14ac:dyDescent="0.25">
      <c r="A15" s="20">
        <v>37226</v>
      </c>
      <c r="B15" s="21">
        <v>1.69</v>
      </c>
      <c r="C15" s="37">
        <f t="shared" si="0"/>
        <v>1.6899999999999998E-2</v>
      </c>
      <c r="D15" s="40">
        <f t="shared" si="1"/>
        <v>-18.000000000000014</v>
      </c>
      <c r="E15" s="32"/>
      <c r="F15" s="59"/>
      <c r="G15" s="37"/>
      <c r="H15" s="19"/>
      <c r="I15" s="39"/>
      <c r="J15" s="21">
        <v>1.78</v>
      </c>
      <c r="K15" s="32">
        <f t="shared" si="2"/>
        <v>1.78E-2</v>
      </c>
    </row>
    <row r="16" spans="1:13" x14ac:dyDescent="0.25">
      <c r="A16" s="20">
        <v>37257</v>
      </c>
      <c r="B16" s="21">
        <v>1.68</v>
      </c>
      <c r="C16" s="37">
        <f t="shared" si="0"/>
        <v>1.6799999999999999E-2</v>
      </c>
      <c r="D16" s="40">
        <f t="shared" si="1"/>
        <v>-1.0000000000000009</v>
      </c>
      <c r="E16" s="19">
        <v>0</v>
      </c>
      <c r="F16" s="59">
        <v>0</v>
      </c>
      <c r="G16" s="55"/>
      <c r="H16" s="19">
        <v>0</v>
      </c>
      <c r="I16" s="38">
        <v>0</v>
      </c>
      <c r="J16" s="21">
        <v>1.77</v>
      </c>
      <c r="K16" s="32">
        <f t="shared" si="2"/>
        <v>1.77E-2</v>
      </c>
    </row>
    <row r="17" spans="1:16" x14ac:dyDescent="0.25">
      <c r="A17" s="20">
        <v>37288</v>
      </c>
      <c r="B17" s="21">
        <v>1.76</v>
      </c>
      <c r="C17" s="37">
        <f t="shared" si="0"/>
        <v>1.7600000000000001E-2</v>
      </c>
      <c r="D17" s="40">
        <f t="shared" si="1"/>
        <v>8.0000000000000071</v>
      </c>
      <c r="E17" s="19">
        <v>0</v>
      </c>
      <c r="F17" s="59">
        <v>0</v>
      </c>
      <c r="G17" s="55"/>
      <c r="H17" s="19">
        <v>0</v>
      </c>
      <c r="I17" s="38">
        <v>0</v>
      </c>
      <c r="J17" s="21">
        <v>1.86</v>
      </c>
      <c r="K17" s="32">
        <f t="shared" si="2"/>
        <v>1.8600000000000002E-2</v>
      </c>
    </row>
    <row r="18" spans="1:16" x14ac:dyDescent="0.25">
      <c r="A18" s="20">
        <v>37316</v>
      </c>
      <c r="B18" s="21">
        <v>1.83</v>
      </c>
      <c r="C18" s="37">
        <f t="shared" si="0"/>
        <v>1.83E-2</v>
      </c>
      <c r="D18" s="40">
        <f t="shared" si="1"/>
        <v>7.0000000000000062</v>
      </c>
      <c r="E18" s="19">
        <v>0</v>
      </c>
      <c r="F18" s="59">
        <f>((1+K15)^(1/2))/((1+C15)^(1/4))</f>
        <v>1.0046427660277795</v>
      </c>
      <c r="G18" s="55"/>
      <c r="H18" s="19">
        <v>0</v>
      </c>
      <c r="I18" s="38">
        <v>0</v>
      </c>
      <c r="J18" s="21">
        <v>2.06</v>
      </c>
      <c r="K18" s="32">
        <f t="shared" si="2"/>
        <v>2.06E-2</v>
      </c>
    </row>
    <row r="19" spans="1:16" x14ac:dyDescent="0.25">
      <c r="A19" s="20">
        <v>37347</v>
      </c>
      <c r="B19" s="21">
        <v>1.75</v>
      </c>
      <c r="C19" s="37">
        <f t="shared" si="0"/>
        <v>1.7500000000000002E-2</v>
      </c>
      <c r="D19" s="40">
        <f t="shared" si="1"/>
        <v>-8.0000000000000071</v>
      </c>
      <c r="E19" s="21">
        <f>G19*100</f>
        <v>1.8600796616837556</v>
      </c>
      <c r="F19" s="59">
        <f>((1+K16)^(1/2))/((1+C16)^(1/4))</f>
        <v>1.0046181101384597</v>
      </c>
      <c r="G19" s="37">
        <f>(F19^4)-1</f>
        <v>1.8600796616837556E-2</v>
      </c>
      <c r="H19" s="19">
        <v>0</v>
      </c>
      <c r="I19" s="38">
        <f>E19-B19</f>
        <v>0.1100796616837556</v>
      </c>
      <c r="J19" s="21">
        <v>1.98</v>
      </c>
      <c r="K19" s="32">
        <f t="shared" si="2"/>
        <v>1.9800000000000002E-2</v>
      </c>
    </row>
    <row r="20" spans="1:16" x14ac:dyDescent="0.25">
      <c r="A20" s="20">
        <v>37377</v>
      </c>
      <c r="B20" s="21">
        <v>1.76</v>
      </c>
      <c r="C20" s="37">
        <f t="shared" si="0"/>
        <v>1.7600000000000001E-2</v>
      </c>
      <c r="D20" s="40">
        <f t="shared" si="1"/>
        <v>1.0000000000000009</v>
      </c>
      <c r="E20" s="21">
        <f t="shared" ref="E20:E83" si="3">G20*100</f>
        <v>1.9600982704403025</v>
      </c>
      <c r="F20" s="59">
        <f t="shared" ref="F20:F83" si="4">((1+K17)^(1/2))/((1+C17)^(1/4))</f>
        <v>1.0048646334286162</v>
      </c>
      <c r="G20" s="37">
        <f t="shared" ref="G20:G83" si="5">(F20^4)-1</f>
        <v>1.9600982704403025E-2</v>
      </c>
      <c r="H20" s="40">
        <f>(E20-E19)*100</f>
        <v>10.001860875654689</v>
      </c>
      <c r="I20" s="38">
        <f t="shared" ref="I20:I83" si="6">E20-B20</f>
        <v>0.20009827044030248</v>
      </c>
      <c r="J20" s="21">
        <v>1.91</v>
      </c>
      <c r="K20" s="32">
        <f t="shared" si="2"/>
        <v>1.9099999999999999E-2</v>
      </c>
    </row>
    <row r="21" spans="1:16" x14ac:dyDescent="0.25">
      <c r="A21" s="20">
        <v>37408</v>
      </c>
      <c r="B21" s="21">
        <v>1.73</v>
      </c>
      <c r="C21" s="37">
        <f t="shared" si="0"/>
        <v>1.7299999999999999E-2</v>
      </c>
      <c r="D21" s="40">
        <f t="shared" si="1"/>
        <v>-3.0000000000000027</v>
      </c>
      <c r="E21" s="21">
        <f t="shared" si="3"/>
        <v>2.2905194932730799</v>
      </c>
      <c r="F21" s="59">
        <f t="shared" si="4"/>
        <v>1.0056777600017075</v>
      </c>
      <c r="G21" s="37">
        <f t="shared" si="5"/>
        <v>2.2905194932730799E-2</v>
      </c>
      <c r="H21" s="40">
        <f t="shared" ref="H21:H84" si="7">(E21-E20)*100</f>
        <v>33.042122283277742</v>
      </c>
      <c r="I21" s="38">
        <f t="shared" si="6"/>
        <v>0.56051949327307993</v>
      </c>
      <c r="J21" s="21">
        <v>1.83</v>
      </c>
      <c r="K21" s="32">
        <f>J21*0.01</f>
        <v>1.83E-2</v>
      </c>
    </row>
    <row r="22" spans="1:16" x14ac:dyDescent="0.25">
      <c r="A22" s="20">
        <v>37438</v>
      </c>
      <c r="B22" s="21">
        <v>1.71</v>
      </c>
      <c r="C22" s="37">
        <f t="shared" si="0"/>
        <v>1.7100000000000001E-2</v>
      </c>
      <c r="D22" s="40">
        <f t="shared" si="1"/>
        <v>-2.0000000000000018</v>
      </c>
      <c r="E22" s="21">
        <f>G22*100</f>
        <v>2.2105199017198984</v>
      </c>
      <c r="F22" s="59">
        <f>((1+K19)^(1/2))/((1+C19)^(1/4))</f>
        <v>1.0054810716459286</v>
      </c>
      <c r="G22" s="37">
        <f t="shared" si="5"/>
        <v>2.2105199017198984E-2</v>
      </c>
      <c r="H22" s="40">
        <f t="shared" si="7"/>
        <v>-7.9999591553181482</v>
      </c>
      <c r="I22" s="38">
        <f t="shared" si="6"/>
        <v>0.50051990171989846</v>
      </c>
      <c r="J22" s="21">
        <v>1.74</v>
      </c>
      <c r="K22" s="32">
        <f t="shared" si="2"/>
        <v>1.7399999999999999E-2</v>
      </c>
      <c r="O22" s="21">
        <v>1.71</v>
      </c>
      <c r="P22" s="21">
        <v>0.87570958967950752</v>
      </c>
    </row>
    <row r="23" spans="1:16" x14ac:dyDescent="0.25">
      <c r="A23" s="20">
        <v>37469</v>
      </c>
      <c r="B23" s="21">
        <v>1.65</v>
      </c>
      <c r="C23" s="37">
        <f t="shared" si="0"/>
        <v>1.6500000000000001E-2</v>
      </c>
      <c r="D23" s="40">
        <f t="shared" si="1"/>
        <v>-6.0000000000000053</v>
      </c>
      <c r="E23" s="21">
        <f t="shared" si="3"/>
        <v>2.060221108490512</v>
      </c>
      <c r="F23" s="59">
        <f>((1+K20)^(1/2))/((1+C20)^(1/4))</f>
        <v>1.0051112320319082</v>
      </c>
      <c r="G23" s="37">
        <f>(F23^4)-1</f>
        <v>2.060221108490512E-2</v>
      </c>
      <c r="H23" s="40">
        <f t="shared" si="7"/>
        <v>-15.029879322938644</v>
      </c>
      <c r="I23" s="38">
        <f t="shared" si="6"/>
        <v>0.41022110849051208</v>
      </c>
      <c r="J23" s="21">
        <v>1.64</v>
      </c>
      <c r="K23" s="32">
        <f t="shared" si="2"/>
        <v>1.6399999999999998E-2</v>
      </c>
      <c r="O23" s="21">
        <v>1.65</v>
      </c>
      <c r="P23" s="21">
        <v>0.84046325945890121</v>
      </c>
    </row>
    <row r="24" spans="1:16" x14ac:dyDescent="0.25">
      <c r="A24" s="20">
        <v>37500</v>
      </c>
      <c r="B24" s="21">
        <v>1.66</v>
      </c>
      <c r="C24" s="37">
        <f t="shared" si="0"/>
        <v>1.66E-2</v>
      </c>
      <c r="D24" s="40">
        <f t="shared" si="1"/>
        <v>1.0000000000000009</v>
      </c>
      <c r="E24" s="21">
        <f t="shared" si="3"/>
        <v>1.9300982994200577</v>
      </c>
      <c r="F24" s="59">
        <f t="shared" si="4"/>
        <v>1.0047907093220807</v>
      </c>
      <c r="G24" s="37">
        <f t="shared" si="5"/>
        <v>1.9300982994200577E-2</v>
      </c>
      <c r="H24" s="40">
        <f t="shared" si="7"/>
        <v>-13.012280907045426</v>
      </c>
      <c r="I24" s="38">
        <f t="shared" si="6"/>
        <v>0.27009829942005781</v>
      </c>
      <c r="J24" s="21">
        <v>1.64</v>
      </c>
      <c r="K24" s="32">
        <f t="shared" si="2"/>
        <v>1.6399999999999998E-2</v>
      </c>
      <c r="O24" s="21">
        <v>1.66</v>
      </c>
      <c r="P24" s="21">
        <v>0.8027329037114006</v>
      </c>
    </row>
    <row r="25" spans="1:16" x14ac:dyDescent="0.25">
      <c r="A25" s="20">
        <v>37530</v>
      </c>
      <c r="B25" s="21">
        <v>1.61</v>
      </c>
      <c r="C25" s="37">
        <f t="shared" si="0"/>
        <v>1.61E-2</v>
      </c>
      <c r="D25" s="40">
        <f t="shared" si="1"/>
        <v>-4.9999999999999822</v>
      </c>
      <c r="E25" s="21">
        <f t="shared" si="3"/>
        <v>1.7700088486874099</v>
      </c>
      <c r="F25" s="59">
        <f t="shared" si="4"/>
        <v>1.0043959505080351</v>
      </c>
      <c r="G25" s="37">
        <f t="shared" si="5"/>
        <v>1.7700088486874099E-2</v>
      </c>
      <c r="H25" s="40">
        <f t="shared" si="7"/>
        <v>-16.00894507326478</v>
      </c>
      <c r="I25" s="38">
        <f t="shared" si="6"/>
        <v>0.16000884868740983</v>
      </c>
      <c r="J25" s="21">
        <v>1.59</v>
      </c>
      <c r="K25" s="32">
        <f t="shared" si="2"/>
        <v>1.5900000000000001E-2</v>
      </c>
      <c r="O25" s="21">
        <v>1.61</v>
      </c>
      <c r="P25" s="21">
        <v>0.75941520741920066</v>
      </c>
    </row>
    <row r="26" spans="1:16" x14ac:dyDescent="0.25">
      <c r="A26" s="20">
        <v>37561</v>
      </c>
      <c r="B26" s="21">
        <v>1.25</v>
      </c>
      <c r="C26" s="37">
        <f t="shared" si="0"/>
        <v>1.2500000000000001E-2</v>
      </c>
      <c r="D26" s="40">
        <f t="shared" si="1"/>
        <v>-36.000000000000007</v>
      </c>
      <c r="E26" s="21">
        <f t="shared" si="3"/>
        <v>1.6300009837679097</v>
      </c>
      <c r="F26" s="59">
        <f t="shared" si="4"/>
        <v>1.0040503282079725</v>
      </c>
      <c r="G26" s="37">
        <f t="shared" si="5"/>
        <v>1.6300009837679097E-2</v>
      </c>
      <c r="H26" s="40">
        <f t="shared" si="7"/>
        <v>-14.000786491950024</v>
      </c>
      <c r="I26" s="38">
        <f t="shared" si="6"/>
        <v>0.38000098376790969</v>
      </c>
      <c r="J26" s="21">
        <v>1.3</v>
      </c>
      <c r="K26" s="32">
        <f t="shared" si="2"/>
        <v>1.3000000000000001E-2</v>
      </c>
      <c r="O26" s="21">
        <v>1.25</v>
      </c>
      <c r="P26" s="21">
        <v>0.71359923120242197</v>
      </c>
    </row>
    <row r="27" spans="1:16" x14ac:dyDescent="0.25">
      <c r="A27" s="20">
        <v>37591</v>
      </c>
      <c r="B27" s="21">
        <v>1.21</v>
      </c>
      <c r="C27" s="37">
        <f t="shared" si="0"/>
        <v>1.21E-2</v>
      </c>
      <c r="D27" s="40">
        <f t="shared" si="1"/>
        <v>-4.0000000000000036</v>
      </c>
      <c r="E27" s="21">
        <f t="shared" si="3"/>
        <v>1.6200039346842443</v>
      </c>
      <c r="F27" s="59">
        <f t="shared" si="4"/>
        <v>1.0040256359158366</v>
      </c>
      <c r="G27" s="37">
        <f t="shared" si="5"/>
        <v>1.6200039346842443E-2</v>
      </c>
      <c r="H27" s="40">
        <f t="shared" si="7"/>
        <v>-0.9997049083665388</v>
      </c>
      <c r="I27" s="38">
        <f t="shared" si="6"/>
        <v>0.41000393468424434</v>
      </c>
      <c r="J27" s="21">
        <v>1.27</v>
      </c>
      <c r="K27" s="32">
        <f t="shared" si="2"/>
        <v>1.2700000000000001E-2</v>
      </c>
      <c r="O27" s="21">
        <v>1.21</v>
      </c>
      <c r="P27" s="21">
        <v>0.71298002106945368</v>
      </c>
    </row>
    <row r="28" spans="1:16" x14ac:dyDescent="0.25">
      <c r="A28" s="20">
        <v>37622</v>
      </c>
      <c r="B28" s="21">
        <v>1.19</v>
      </c>
      <c r="C28" s="37">
        <f t="shared" si="0"/>
        <v>1.1899999999999999E-2</v>
      </c>
      <c r="D28" s="40">
        <f t="shared" si="1"/>
        <v>-2.0000000000000018</v>
      </c>
      <c r="E28" s="21">
        <f t="shared" si="3"/>
        <v>1.570003936620501</v>
      </c>
      <c r="F28" s="59">
        <f t="shared" si="4"/>
        <v>1.0039021106667447</v>
      </c>
      <c r="G28" s="37">
        <f t="shared" si="5"/>
        <v>1.570003936620501E-2</v>
      </c>
      <c r="H28" s="40">
        <f t="shared" si="7"/>
        <v>-4.9999998063743334</v>
      </c>
      <c r="I28" s="38">
        <f t="shared" si="6"/>
        <v>0.38000393662050103</v>
      </c>
      <c r="J28" s="21">
        <v>1.22</v>
      </c>
      <c r="K28" s="32">
        <f t="shared" si="2"/>
        <v>1.2200000000000001E-2</v>
      </c>
      <c r="O28" s="21">
        <v>1.19</v>
      </c>
      <c r="P28" s="21">
        <v>0.6913009256097391</v>
      </c>
    </row>
    <row r="29" spans="1:16" x14ac:dyDescent="0.25">
      <c r="A29" s="20">
        <v>37653</v>
      </c>
      <c r="B29" s="21">
        <v>1.19</v>
      </c>
      <c r="C29" s="37">
        <f t="shared" si="0"/>
        <v>1.1899999999999999E-2</v>
      </c>
      <c r="D29" s="40">
        <f t="shared" si="1"/>
        <v>0</v>
      </c>
      <c r="E29" s="21">
        <f t="shared" si="3"/>
        <v>1.3500246913579872</v>
      </c>
      <c r="F29" s="59">
        <f t="shared" si="4"/>
        <v>1.0033581084886418</v>
      </c>
      <c r="G29" s="37">
        <f t="shared" si="5"/>
        <v>1.3500246913579872E-2</v>
      </c>
      <c r="H29" s="40">
        <f t="shared" si="7"/>
        <v>-21.997924526251378</v>
      </c>
      <c r="I29" s="38">
        <f t="shared" si="6"/>
        <v>0.16002469135798725</v>
      </c>
      <c r="J29" s="21">
        <v>1.2</v>
      </c>
      <c r="K29" s="32">
        <f t="shared" si="2"/>
        <v>1.2E-2</v>
      </c>
      <c r="O29" s="21">
        <v>1.19</v>
      </c>
      <c r="P29" s="21">
        <v>0.56978766326980512</v>
      </c>
    </row>
    <row r="30" spans="1:16" x14ac:dyDescent="0.25">
      <c r="A30" s="20">
        <v>37681</v>
      </c>
      <c r="B30" s="21">
        <v>1.1499999999999999</v>
      </c>
      <c r="C30" s="37">
        <f t="shared" si="0"/>
        <v>1.15E-2</v>
      </c>
      <c r="D30" s="40">
        <f t="shared" ref="D30:D69" si="8">(B30-B29)*100</f>
        <v>-4.0000000000000036</v>
      </c>
      <c r="E30" s="21">
        <f t="shared" si="3"/>
        <v>1.3300355696078014</v>
      </c>
      <c r="F30" s="59">
        <f t="shared" si="4"/>
        <v>1.0033086321047044</v>
      </c>
      <c r="G30" s="37">
        <f t="shared" si="5"/>
        <v>1.3300355696078014E-2</v>
      </c>
      <c r="H30" s="40">
        <f t="shared" si="7"/>
        <v>-1.9989121750185745</v>
      </c>
      <c r="I30" s="38">
        <f t="shared" si="6"/>
        <v>0.18003556960780154</v>
      </c>
      <c r="J30" s="21">
        <v>1.1599999999999999</v>
      </c>
      <c r="K30" s="32">
        <f t="shared" si="2"/>
        <v>1.1599999999999999E-2</v>
      </c>
      <c r="O30" s="21">
        <v>1.1499999999999999</v>
      </c>
      <c r="P30" s="21">
        <v>0.55737804489566223</v>
      </c>
    </row>
    <row r="31" spans="1:16" x14ac:dyDescent="0.25">
      <c r="A31" s="20">
        <v>37712</v>
      </c>
      <c r="B31" s="21">
        <v>1.1499999999999999</v>
      </c>
      <c r="C31" s="37">
        <f t="shared" si="0"/>
        <v>1.15E-2</v>
      </c>
      <c r="D31" s="40">
        <f t="shared" si="8"/>
        <v>0</v>
      </c>
      <c r="E31" s="21">
        <f t="shared" si="3"/>
        <v>1.2500088941594933</v>
      </c>
      <c r="F31" s="59">
        <f t="shared" si="4"/>
        <v>1.0031104794938284</v>
      </c>
      <c r="G31" s="37">
        <f t="shared" si="5"/>
        <v>1.2500088941594933E-2</v>
      </c>
      <c r="H31" s="40">
        <f t="shared" si="7"/>
        <v>-8.0026675448308104</v>
      </c>
      <c r="I31" s="38">
        <f t="shared" si="6"/>
        <v>0.10000889415949343</v>
      </c>
      <c r="J31" s="21">
        <v>1.17</v>
      </c>
      <c r="K31" s="32">
        <f t="shared" si="2"/>
        <v>1.17E-2</v>
      </c>
      <c r="O31" s="21">
        <v>1.1499999999999999</v>
      </c>
      <c r="P31" s="21">
        <v>0.53379266482109777</v>
      </c>
    </row>
    <row r="32" spans="1:16" x14ac:dyDescent="0.25">
      <c r="A32" s="20">
        <v>37742</v>
      </c>
      <c r="B32" s="21">
        <v>1.0900000000000001</v>
      </c>
      <c r="C32" s="37">
        <f t="shared" si="0"/>
        <v>1.0900000000000002E-2</v>
      </c>
      <c r="D32" s="40">
        <f t="shared" si="8"/>
        <v>-5.9999999999999831</v>
      </c>
      <c r="E32" s="21">
        <f t="shared" si="3"/>
        <v>1.2100009882400009</v>
      </c>
      <c r="F32" s="59">
        <f t="shared" si="4"/>
        <v>1.0030113725944616</v>
      </c>
      <c r="G32" s="37">
        <f t="shared" si="5"/>
        <v>1.2100009882400009E-2</v>
      </c>
      <c r="H32" s="40">
        <f t="shared" si="7"/>
        <v>-4.0007905919492437</v>
      </c>
      <c r="I32" s="38">
        <f t="shared" si="6"/>
        <v>0.12000098824000083</v>
      </c>
      <c r="J32" s="21">
        <v>1.1100000000000001</v>
      </c>
      <c r="K32" s="32">
        <f t="shared" si="2"/>
        <v>1.11E-2</v>
      </c>
      <c r="O32" s="21">
        <v>1.0900000000000001</v>
      </c>
      <c r="P32" s="21">
        <v>0.52385996779891197</v>
      </c>
    </row>
    <row r="33" spans="1:16" x14ac:dyDescent="0.25">
      <c r="A33" s="20">
        <v>37773</v>
      </c>
      <c r="B33" s="21">
        <v>0.94</v>
      </c>
      <c r="C33" s="37">
        <f t="shared" si="0"/>
        <v>9.4000000000000004E-3</v>
      </c>
      <c r="D33" s="40">
        <f t="shared" si="8"/>
        <v>-15.000000000000014</v>
      </c>
      <c r="E33" s="21">
        <f t="shared" si="3"/>
        <v>1.1700009886307594</v>
      </c>
      <c r="F33" s="59">
        <f t="shared" si="4"/>
        <v>1.0029122559024073</v>
      </c>
      <c r="G33" s="37">
        <f t="shared" si="5"/>
        <v>1.1700009886307594E-2</v>
      </c>
      <c r="H33" s="40">
        <f t="shared" si="7"/>
        <v>-3.9999999609241499</v>
      </c>
      <c r="I33" s="38">
        <f t="shared" si="6"/>
        <v>0.23000098863075946</v>
      </c>
      <c r="J33" s="21">
        <v>0.94</v>
      </c>
      <c r="K33" s="32">
        <f t="shared" si="2"/>
        <v>9.4000000000000004E-3</v>
      </c>
      <c r="O33" s="21">
        <v>0.94</v>
      </c>
      <c r="P33" s="21">
        <v>0.50647520190569839</v>
      </c>
    </row>
    <row r="34" spans="1:16" x14ac:dyDescent="0.25">
      <c r="A34" s="20">
        <v>37803</v>
      </c>
      <c r="B34" s="21">
        <v>0.92</v>
      </c>
      <c r="C34" s="37">
        <f t="shared" si="0"/>
        <v>9.1999999999999998E-3</v>
      </c>
      <c r="D34" s="40">
        <f t="shared" si="8"/>
        <v>-1.9999999999999907</v>
      </c>
      <c r="E34" s="21">
        <f t="shared" si="3"/>
        <v>1.1900039545229335</v>
      </c>
      <c r="F34" s="59">
        <f t="shared" si="4"/>
        <v>1.0029618252713193</v>
      </c>
      <c r="G34" s="37">
        <f t="shared" si="5"/>
        <v>1.1900039545229335E-2</v>
      </c>
      <c r="H34" s="40">
        <f t="shared" si="7"/>
        <v>2.0002965892174096</v>
      </c>
      <c r="I34" s="38">
        <f t="shared" si="6"/>
        <v>0.27000395452293346</v>
      </c>
      <c r="J34" s="21">
        <v>0.97</v>
      </c>
      <c r="K34" s="32">
        <f t="shared" si="2"/>
        <v>9.7000000000000003E-3</v>
      </c>
      <c r="O34" s="21">
        <v>0.92</v>
      </c>
      <c r="P34" s="21">
        <v>0.51144277760137857</v>
      </c>
    </row>
    <row r="35" spans="1:16" x14ac:dyDescent="0.25">
      <c r="A35" s="20">
        <v>37834</v>
      </c>
      <c r="B35" s="21">
        <v>0.97</v>
      </c>
      <c r="C35" s="37">
        <f t="shared" si="0"/>
        <v>9.7000000000000003E-3</v>
      </c>
      <c r="D35" s="40">
        <f t="shared" si="8"/>
        <v>4.9999999999999929</v>
      </c>
      <c r="E35" s="21">
        <f t="shared" si="3"/>
        <v>1.1300039568701514</v>
      </c>
      <c r="F35" s="59">
        <f t="shared" si="4"/>
        <v>1.0028131171722185</v>
      </c>
      <c r="G35" s="37">
        <f t="shared" si="5"/>
        <v>1.1300039568701514E-2</v>
      </c>
      <c r="H35" s="40">
        <f t="shared" si="7"/>
        <v>-5.9999997652782078</v>
      </c>
      <c r="I35" s="38">
        <f t="shared" si="6"/>
        <v>0.16000395687015145</v>
      </c>
      <c r="J35" s="21">
        <v>1.05</v>
      </c>
      <c r="K35" s="32">
        <f t="shared" si="2"/>
        <v>1.0500000000000001E-2</v>
      </c>
      <c r="O35" s="21">
        <v>0.97</v>
      </c>
      <c r="P35" s="21">
        <v>0.48536003525903038</v>
      </c>
    </row>
    <row r="36" spans="1:16" x14ac:dyDescent="0.25">
      <c r="A36" s="20">
        <v>37865</v>
      </c>
      <c r="B36" s="21">
        <v>0.96</v>
      </c>
      <c r="C36" s="37">
        <f t="shared" si="0"/>
        <v>9.5999999999999992E-3</v>
      </c>
      <c r="D36" s="40">
        <f t="shared" si="8"/>
        <v>-1.0000000000000009</v>
      </c>
      <c r="E36" s="21">
        <f t="shared" si="3"/>
        <v>0.9400000000000297</v>
      </c>
      <c r="F36" s="59">
        <f t="shared" si="4"/>
        <v>1.0023417613810734</v>
      </c>
      <c r="G36" s="37">
        <f t="shared" si="5"/>
        <v>9.400000000000297E-3</v>
      </c>
      <c r="H36" s="40">
        <f t="shared" si="7"/>
        <v>-19.000395687012173</v>
      </c>
      <c r="I36" s="38">
        <f t="shared" si="6"/>
        <v>-1.9999999999970264E-2</v>
      </c>
      <c r="J36" s="21">
        <v>1.03</v>
      </c>
      <c r="K36" s="32">
        <f t="shared" si="2"/>
        <v>1.03E-2</v>
      </c>
      <c r="O36" s="21">
        <v>0.96</v>
      </c>
      <c r="P36" s="21">
        <v>0.41016804892803904</v>
      </c>
    </row>
    <row r="37" spans="1:16" x14ac:dyDescent="0.25">
      <c r="A37" s="20">
        <v>37895</v>
      </c>
      <c r="B37" s="21">
        <v>0.94</v>
      </c>
      <c r="C37" s="37">
        <f t="shared" si="0"/>
        <v>9.4000000000000004E-3</v>
      </c>
      <c r="D37" s="40">
        <f t="shared" si="8"/>
        <v>-2.0000000000000018</v>
      </c>
      <c r="E37" s="21">
        <f t="shared" si="3"/>
        <v>1.0200247720966837</v>
      </c>
      <c r="F37" s="59">
        <f t="shared" si="4"/>
        <v>1.0025403653415907</v>
      </c>
      <c r="G37" s="37">
        <f t="shared" si="5"/>
        <v>1.0200247720966837E-2</v>
      </c>
      <c r="H37" s="40">
        <f t="shared" si="7"/>
        <v>8.002477209665404</v>
      </c>
      <c r="I37" s="38">
        <f t="shared" si="6"/>
        <v>8.0024772096683794E-2</v>
      </c>
      <c r="J37" s="21">
        <v>1.02</v>
      </c>
      <c r="K37" s="32">
        <f t="shared" si="2"/>
        <v>1.0200000000000001E-2</v>
      </c>
      <c r="O37" s="21">
        <v>0.94</v>
      </c>
      <c r="P37" s="21">
        <v>0.42633196019639108</v>
      </c>
    </row>
    <row r="38" spans="1:16" x14ac:dyDescent="0.25">
      <c r="A38" s="20">
        <v>37926</v>
      </c>
      <c r="B38" s="21">
        <v>0.95</v>
      </c>
      <c r="C38" s="37">
        <f t="shared" si="0"/>
        <v>9.4999999999999998E-3</v>
      </c>
      <c r="D38" s="40">
        <f t="shared" si="8"/>
        <v>1.0000000000000009</v>
      </c>
      <c r="E38" s="21">
        <f t="shared" si="3"/>
        <v>1.1300633851638375</v>
      </c>
      <c r="F38" s="59">
        <f t="shared" si="4"/>
        <v>1.0028132644961012</v>
      </c>
      <c r="G38" s="37">
        <f t="shared" si="5"/>
        <v>1.1300633851638375E-2</v>
      </c>
      <c r="H38" s="40">
        <f t="shared" si="7"/>
        <v>11.003861306715379</v>
      </c>
      <c r="I38" s="38">
        <f t="shared" si="6"/>
        <v>0.18006338516383757</v>
      </c>
      <c r="J38" s="21">
        <v>1.04</v>
      </c>
      <c r="K38" s="32">
        <f t="shared" si="2"/>
        <v>1.0400000000000001E-2</v>
      </c>
      <c r="O38" s="21">
        <v>0.95</v>
      </c>
      <c r="P38" s="21">
        <v>0.46299857811598066</v>
      </c>
    </row>
    <row r="39" spans="1:16" x14ac:dyDescent="0.25">
      <c r="A39" s="20">
        <v>37956</v>
      </c>
      <c r="B39" s="21">
        <v>0.91</v>
      </c>
      <c r="C39" s="37">
        <f t="shared" si="0"/>
        <v>9.1000000000000004E-3</v>
      </c>
      <c r="D39" s="40">
        <f t="shared" si="8"/>
        <v>-3.9999999999999925</v>
      </c>
      <c r="E39" s="21">
        <f t="shared" si="3"/>
        <v>1.1000485340729504</v>
      </c>
      <c r="F39" s="59">
        <f t="shared" si="4"/>
        <v>1.0027388488367814</v>
      </c>
      <c r="G39" s="37">
        <f t="shared" si="5"/>
        <v>1.1000485340729504E-2</v>
      </c>
      <c r="H39" s="40">
        <f t="shared" si="7"/>
        <v>-3.0014851090887085</v>
      </c>
      <c r="I39" s="38">
        <f t="shared" si="6"/>
        <v>0.19004853407295041</v>
      </c>
      <c r="J39" s="21">
        <v>1.01</v>
      </c>
      <c r="K39" s="32">
        <f t="shared" si="2"/>
        <v>1.01E-2</v>
      </c>
      <c r="O39" s="21">
        <v>0.91</v>
      </c>
      <c r="P39" s="21">
        <v>0.45367800918998391</v>
      </c>
    </row>
    <row r="40" spans="1:16" x14ac:dyDescent="0.25">
      <c r="A40" s="20">
        <v>37987</v>
      </c>
      <c r="B40" s="21">
        <v>0.9</v>
      </c>
      <c r="C40" s="37">
        <f t="shared" si="0"/>
        <v>9.0000000000000011E-3</v>
      </c>
      <c r="D40" s="40">
        <f t="shared" si="8"/>
        <v>-1.0000000000000009</v>
      </c>
      <c r="E40" s="21">
        <f t="shared" si="3"/>
        <v>1.1000634040023938</v>
      </c>
      <c r="F40" s="59">
        <f t="shared" si="4"/>
        <v>1.0027388857078199</v>
      </c>
      <c r="G40" s="37">
        <f t="shared" si="5"/>
        <v>1.1000634040023938E-2</v>
      </c>
      <c r="H40" s="40">
        <f t="shared" si="7"/>
        <v>1.4869929443328544E-3</v>
      </c>
      <c r="I40" s="38">
        <f t="shared" si="6"/>
        <v>0.20006340400239375</v>
      </c>
      <c r="J40" s="21">
        <v>0.99</v>
      </c>
      <c r="K40" s="32">
        <f t="shared" si="2"/>
        <v>9.9000000000000008E-3</v>
      </c>
      <c r="O40" s="21">
        <v>0.9</v>
      </c>
      <c r="P40" s="21">
        <v>0.44995020898688232</v>
      </c>
    </row>
    <row r="41" spans="1:16" x14ac:dyDescent="0.25">
      <c r="A41" s="20">
        <v>38018</v>
      </c>
      <c r="B41" s="21">
        <v>0.94</v>
      </c>
      <c r="C41" s="37">
        <f t="shared" si="0"/>
        <v>9.4000000000000004E-3</v>
      </c>
      <c r="D41" s="40">
        <f t="shared" si="8"/>
        <v>3.9999999999999925</v>
      </c>
      <c r="E41" s="21">
        <f t="shared" si="3"/>
        <v>1.1300802377414376</v>
      </c>
      <c r="F41" s="59">
        <f t="shared" si="4"/>
        <v>1.0028133062739533</v>
      </c>
      <c r="G41" s="37">
        <f t="shared" si="5"/>
        <v>1.1300802377414376E-2</v>
      </c>
      <c r="H41" s="40">
        <f t="shared" si="7"/>
        <v>3.0016833739043847</v>
      </c>
      <c r="I41" s="38">
        <f t="shared" si="6"/>
        <v>0.19008023774143767</v>
      </c>
      <c r="J41" s="21">
        <v>1.01</v>
      </c>
      <c r="K41" s="32">
        <f t="shared" si="2"/>
        <v>1.01E-2</v>
      </c>
      <c r="O41" s="21">
        <v>0.94</v>
      </c>
      <c r="P41" s="21">
        <v>0.4592712929364362</v>
      </c>
    </row>
    <row r="42" spans="1:16" x14ac:dyDescent="0.25">
      <c r="A42" s="20">
        <v>38047</v>
      </c>
      <c r="B42" s="21">
        <v>0.95</v>
      </c>
      <c r="C42" s="37">
        <f t="shared" si="0"/>
        <v>9.4999999999999998E-3</v>
      </c>
      <c r="D42" s="40">
        <f t="shared" si="8"/>
        <v>1.0000000000000009</v>
      </c>
      <c r="E42" s="21">
        <f t="shared" si="3"/>
        <v>1.1100990982063408</v>
      </c>
      <c r="F42" s="59">
        <f t="shared" si="4"/>
        <v>1.0027637689915458</v>
      </c>
      <c r="G42" s="37">
        <f t="shared" si="5"/>
        <v>1.1100990982063408E-2</v>
      </c>
      <c r="H42" s="40">
        <f t="shared" si="7"/>
        <v>-1.9981139535096837</v>
      </c>
      <c r="I42" s="38">
        <f t="shared" si="6"/>
        <v>0.16009909820634083</v>
      </c>
      <c r="J42" s="21">
        <v>1.01</v>
      </c>
      <c r="K42" s="32">
        <f t="shared" si="2"/>
        <v>1.01E-2</v>
      </c>
      <c r="O42" s="21">
        <v>0.95</v>
      </c>
      <c r="P42" s="21">
        <v>0.44684440007265458</v>
      </c>
    </row>
    <row r="43" spans="1:16" x14ac:dyDescent="0.25">
      <c r="A43" s="20">
        <v>38078</v>
      </c>
      <c r="B43" s="21">
        <v>0.96</v>
      </c>
      <c r="C43" s="37">
        <f t="shared" si="0"/>
        <v>9.5999999999999992E-3</v>
      </c>
      <c r="D43" s="40">
        <f t="shared" si="8"/>
        <v>1.0000000000000009</v>
      </c>
      <c r="E43" s="21">
        <f t="shared" si="3"/>
        <v>1.0800802775025042</v>
      </c>
      <c r="F43" s="59">
        <f t="shared" si="4"/>
        <v>1.0026893324663853</v>
      </c>
      <c r="G43" s="37">
        <f t="shared" si="5"/>
        <v>1.0800802775025042E-2</v>
      </c>
      <c r="H43" s="40">
        <f t="shared" si="7"/>
        <v>-3.0018820703836546</v>
      </c>
      <c r="I43" s="38">
        <f t="shared" si="6"/>
        <v>0.12008027750250427</v>
      </c>
      <c r="J43" s="21">
        <v>1.1100000000000001</v>
      </c>
      <c r="K43" s="32">
        <f t="shared" si="2"/>
        <v>1.11E-2</v>
      </c>
      <c r="O43" s="21">
        <v>0.96</v>
      </c>
      <c r="P43" s="21">
        <v>0.43752176278277766</v>
      </c>
    </row>
    <row r="44" spans="1:16" x14ac:dyDescent="0.25">
      <c r="A44" s="20">
        <v>38108</v>
      </c>
      <c r="B44" s="21">
        <v>1.04</v>
      </c>
      <c r="C44" s="37">
        <f t="shared" si="0"/>
        <v>1.0400000000000001E-2</v>
      </c>
      <c r="D44" s="40">
        <f t="shared" si="8"/>
        <v>8.0000000000000071</v>
      </c>
      <c r="E44" s="21">
        <f t="shared" si="3"/>
        <v>1.0800485436892826</v>
      </c>
      <c r="F44" s="59">
        <f t="shared" si="4"/>
        <v>1.0026892537684864</v>
      </c>
      <c r="G44" s="37">
        <f t="shared" si="5"/>
        <v>1.0800485436892826E-2</v>
      </c>
      <c r="H44" s="40">
        <f t="shared" si="7"/>
        <v>-3.1733813221634932E-3</v>
      </c>
      <c r="I44" s="38">
        <f t="shared" si="6"/>
        <v>4.0048543689282567E-2</v>
      </c>
      <c r="J44" s="21">
        <v>1.33</v>
      </c>
      <c r="K44" s="32">
        <f t="shared" si="2"/>
        <v>1.3300000000000001E-2</v>
      </c>
      <c r="O44" s="21">
        <v>1.04</v>
      </c>
      <c r="P44" s="21">
        <v>0.44497830064078592</v>
      </c>
    </row>
    <row r="45" spans="1:16" x14ac:dyDescent="0.25">
      <c r="A45" s="20">
        <v>38139</v>
      </c>
      <c r="B45" s="21">
        <v>1.29</v>
      </c>
      <c r="C45" s="37">
        <f t="shared" si="0"/>
        <v>1.29E-2</v>
      </c>
      <c r="D45" s="40">
        <f t="shared" si="8"/>
        <v>25</v>
      </c>
      <c r="E45" s="21">
        <f t="shared" si="3"/>
        <v>1.0700356612184159</v>
      </c>
      <c r="F45" s="59">
        <f t="shared" si="4"/>
        <v>1.0026644215123468</v>
      </c>
      <c r="G45" s="37">
        <f t="shared" si="5"/>
        <v>1.0700356612184159E-2</v>
      </c>
      <c r="H45" s="40">
        <f t="shared" si="7"/>
        <v>-1.0012882470866735</v>
      </c>
      <c r="I45" s="38">
        <f t="shared" si="6"/>
        <v>-0.21996433878158417</v>
      </c>
      <c r="J45" s="21">
        <v>1.64</v>
      </c>
      <c r="K45" s="32">
        <f t="shared" si="2"/>
        <v>1.6399999999999998E-2</v>
      </c>
      <c r="O45" s="21">
        <v>1.29</v>
      </c>
      <c r="P45" s="21">
        <v>0.44435639844506714</v>
      </c>
    </row>
    <row r="46" spans="1:16" x14ac:dyDescent="0.25">
      <c r="A46" s="20">
        <v>38169</v>
      </c>
      <c r="B46" s="21">
        <v>1.36</v>
      </c>
      <c r="C46" s="37">
        <f t="shared" si="0"/>
        <v>1.3600000000000001E-2</v>
      </c>
      <c r="D46" s="40">
        <f t="shared" si="8"/>
        <v>7.0000000000000062</v>
      </c>
      <c r="E46" s="21">
        <f t="shared" si="3"/>
        <v>1.2602228605388177</v>
      </c>
      <c r="F46" s="59">
        <f t="shared" si="4"/>
        <v>1.0031357766499864</v>
      </c>
      <c r="G46" s="37">
        <f t="shared" si="5"/>
        <v>1.2602228605388177E-2</v>
      </c>
      <c r="H46" s="40">
        <f t="shared" si="7"/>
        <v>19.018719932040185</v>
      </c>
      <c r="I46" s="38">
        <f t="shared" si="6"/>
        <v>-9.9777139461182385E-2</v>
      </c>
      <c r="J46" s="21">
        <v>1.7</v>
      </c>
      <c r="K46" s="32">
        <f t="shared" si="2"/>
        <v>1.7000000000000001E-2</v>
      </c>
      <c r="O46" s="21">
        <v>1.36</v>
      </c>
      <c r="P46" s="21">
        <v>0.49344196047886868</v>
      </c>
    </row>
    <row r="47" spans="1:16" x14ac:dyDescent="0.25">
      <c r="A47" s="20">
        <v>38200</v>
      </c>
      <c r="B47" s="21">
        <v>1.5</v>
      </c>
      <c r="C47" s="37">
        <f t="shared" si="0"/>
        <v>1.4999999999999999E-2</v>
      </c>
      <c r="D47" s="40">
        <f t="shared" si="8"/>
        <v>13.999999999999989</v>
      </c>
      <c r="E47" s="21">
        <f t="shared" si="3"/>
        <v>1.6208323436263328</v>
      </c>
      <c r="F47" s="59">
        <f t="shared" si="4"/>
        <v>1.0040276821204224</v>
      </c>
      <c r="G47" s="37">
        <f t="shared" si="5"/>
        <v>1.6208323436263328E-2</v>
      </c>
      <c r="H47" s="40">
        <f t="shared" si="7"/>
        <v>36.060948308751506</v>
      </c>
      <c r="I47" s="38">
        <f t="shared" si="6"/>
        <v>0.12083234362633277</v>
      </c>
      <c r="J47" s="21">
        <v>1.76</v>
      </c>
      <c r="K47" s="32">
        <f t="shared" si="2"/>
        <v>1.7600000000000001E-2</v>
      </c>
      <c r="O47" s="21">
        <v>1.5</v>
      </c>
      <c r="P47" s="21">
        <v>0.59773157657232456</v>
      </c>
    </row>
    <row r="48" spans="1:16" x14ac:dyDescent="0.25">
      <c r="A48" s="20">
        <v>38231</v>
      </c>
      <c r="B48" s="21">
        <v>1.68</v>
      </c>
      <c r="C48" s="37">
        <f t="shared" si="0"/>
        <v>1.6799999999999999E-2</v>
      </c>
      <c r="D48" s="40">
        <f t="shared" si="8"/>
        <v>17.999999999999993</v>
      </c>
      <c r="E48" s="21">
        <f t="shared" si="3"/>
        <v>1.9912093987559887</v>
      </c>
      <c r="F48" s="59">
        <f t="shared" si="4"/>
        <v>1.0049412783528144</v>
      </c>
      <c r="G48" s="37">
        <f t="shared" si="5"/>
        <v>1.9912093987559887E-2</v>
      </c>
      <c r="H48" s="40">
        <f t="shared" si="7"/>
        <v>37.037705512965587</v>
      </c>
      <c r="I48" s="38">
        <f t="shared" si="6"/>
        <v>0.31120939875598874</v>
      </c>
      <c r="J48" s="21">
        <v>1.91</v>
      </c>
      <c r="K48" s="32">
        <f t="shared" si="2"/>
        <v>1.9099999999999999E-2</v>
      </c>
      <c r="O48" s="21">
        <v>1.68</v>
      </c>
      <c r="P48" s="21">
        <v>0.73593400617875115</v>
      </c>
    </row>
    <row r="49" spans="1:16" x14ac:dyDescent="0.25">
      <c r="A49" s="20">
        <v>38261</v>
      </c>
      <c r="B49" s="21">
        <v>1.79</v>
      </c>
      <c r="C49" s="37">
        <f t="shared" si="0"/>
        <v>1.7899999999999999E-2</v>
      </c>
      <c r="D49" s="40">
        <f t="shared" si="8"/>
        <v>11.000000000000011</v>
      </c>
      <c r="E49" s="21">
        <f t="shared" si="3"/>
        <v>2.041140489344917</v>
      </c>
      <c r="F49" s="59">
        <f t="shared" si="4"/>
        <v>1.0050642512173069</v>
      </c>
      <c r="G49" s="37">
        <f t="shared" si="5"/>
        <v>2.041140489344917E-2</v>
      </c>
      <c r="H49" s="40">
        <f t="shared" si="7"/>
        <v>4.9931090588928306</v>
      </c>
      <c r="I49" s="38">
        <f t="shared" si="6"/>
        <v>0.25114048934491695</v>
      </c>
      <c r="J49" s="21">
        <v>2.0499999999999998</v>
      </c>
      <c r="K49" s="32">
        <f t="shared" si="2"/>
        <v>2.0499999999999997E-2</v>
      </c>
      <c r="O49" s="21">
        <v>1.79</v>
      </c>
      <c r="P49" s="21">
        <v>0.76131202065825576</v>
      </c>
    </row>
    <row r="50" spans="1:16" x14ac:dyDescent="0.25">
      <c r="A50" s="20">
        <v>38292</v>
      </c>
      <c r="B50" s="21">
        <v>2.11</v>
      </c>
      <c r="C50" s="37">
        <f t="shared" si="0"/>
        <v>2.1100000000000001E-2</v>
      </c>
      <c r="D50" s="40">
        <f t="shared" si="8"/>
        <v>31.999999999999986</v>
      </c>
      <c r="E50" s="21">
        <f t="shared" si="3"/>
        <v>2.0206660098522455</v>
      </c>
      <c r="F50" s="59">
        <f t="shared" si="4"/>
        <v>1.0050138310733931</v>
      </c>
      <c r="G50" s="37">
        <f t="shared" si="5"/>
        <v>2.0206660098522455E-2</v>
      </c>
      <c r="H50" s="40">
        <f t="shared" si="7"/>
        <v>-2.0474479492671449</v>
      </c>
      <c r="I50" s="38">
        <f t="shared" si="6"/>
        <v>-8.9333990147754339E-2</v>
      </c>
      <c r="J50" s="21">
        <v>2.3199999999999998</v>
      </c>
      <c r="K50" s="32">
        <f t="shared" si="2"/>
        <v>2.3199999999999998E-2</v>
      </c>
      <c r="O50" s="21">
        <v>2.11</v>
      </c>
      <c r="P50" s="21">
        <v>0.78233623412253817</v>
      </c>
    </row>
    <row r="51" spans="1:16" x14ac:dyDescent="0.25">
      <c r="A51" s="20">
        <v>38322</v>
      </c>
      <c r="B51" s="21">
        <v>2.2200000000000002</v>
      </c>
      <c r="C51" s="37">
        <f t="shared" si="0"/>
        <v>2.2200000000000001E-2</v>
      </c>
      <c r="D51" s="40">
        <f t="shared" si="8"/>
        <v>11.000000000000032</v>
      </c>
      <c r="E51" s="21">
        <f t="shared" si="3"/>
        <v>2.1405202596380901</v>
      </c>
      <c r="F51" s="59">
        <f t="shared" si="4"/>
        <v>1.0053088746001135</v>
      </c>
      <c r="G51" s="37">
        <f t="shared" si="5"/>
        <v>2.1405202596380901E-2</v>
      </c>
      <c r="H51" s="40">
        <f t="shared" si="7"/>
        <v>11.985424978584458</v>
      </c>
      <c r="I51" s="38">
        <f t="shared" si="6"/>
        <v>-7.9479740361910078E-2</v>
      </c>
      <c r="J51" s="21">
        <v>2.5</v>
      </c>
      <c r="K51" s="32">
        <f t="shared" si="2"/>
        <v>2.5000000000000001E-2</v>
      </c>
      <c r="O51" s="21">
        <v>2.2200000000000002</v>
      </c>
      <c r="P51" s="21">
        <v>0.84542014831465728</v>
      </c>
    </row>
    <row r="52" spans="1:16" x14ac:dyDescent="0.25">
      <c r="A52" s="20">
        <v>38353</v>
      </c>
      <c r="B52" s="21">
        <v>2.37</v>
      </c>
      <c r="C52" s="37">
        <f t="shared" si="0"/>
        <v>2.3700000000000002E-2</v>
      </c>
      <c r="D52" s="40">
        <f t="shared" si="8"/>
        <v>14.999999999999991</v>
      </c>
      <c r="E52" s="21">
        <f t="shared" si="3"/>
        <v>2.3106641123882721</v>
      </c>
      <c r="F52" s="59">
        <f t="shared" si="4"/>
        <v>1.0057272697205895</v>
      </c>
      <c r="G52" s="37">
        <f t="shared" si="5"/>
        <v>2.3106641123882721E-2</v>
      </c>
      <c r="H52" s="40">
        <f t="shared" si="7"/>
        <v>17.014385275018196</v>
      </c>
      <c r="I52" s="38">
        <f t="shared" si="6"/>
        <v>-5.9335887611728033E-2</v>
      </c>
      <c r="J52" s="21">
        <v>2.68</v>
      </c>
      <c r="K52" s="32">
        <f t="shared" si="2"/>
        <v>2.6800000000000001E-2</v>
      </c>
      <c r="O52" s="21">
        <v>2.37</v>
      </c>
      <c r="P52" s="21">
        <v>0.90784580168994378</v>
      </c>
    </row>
    <row r="53" spans="1:16" x14ac:dyDescent="0.25">
      <c r="A53" s="20">
        <v>38384</v>
      </c>
      <c r="B53" s="21">
        <v>2.58</v>
      </c>
      <c r="C53" s="37">
        <f t="shared" si="0"/>
        <v>2.58E-2</v>
      </c>
      <c r="D53" s="40">
        <f t="shared" si="8"/>
        <v>20.999999999999996</v>
      </c>
      <c r="E53" s="21">
        <f t="shared" si="3"/>
        <v>2.5304318871805176</v>
      </c>
      <c r="F53" s="59">
        <f t="shared" si="4"/>
        <v>1.0062669217411535</v>
      </c>
      <c r="G53" s="37">
        <f t="shared" si="5"/>
        <v>2.5304318871805176E-2</v>
      </c>
      <c r="H53" s="40">
        <f t="shared" si="7"/>
        <v>21.976777479224552</v>
      </c>
      <c r="I53" s="38">
        <f t="shared" si="6"/>
        <v>-4.9568112819482479E-2</v>
      </c>
      <c r="J53" s="21">
        <v>2.85</v>
      </c>
      <c r="K53" s="32">
        <f t="shared" si="2"/>
        <v>2.8500000000000001E-2</v>
      </c>
      <c r="O53" s="21">
        <v>2.58</v>
      </c>
      <c r="P53" s="21">
        <v>1.0214268913850688</v>
      </c>
    </row>
    <row r="54" spans="1:16" x14ac:dyDescent="0.25">
      <c r="A54" s="20">
        <v>38412</v>
      </c>
      <c r="B54" s="21">
        <v>2.8</v>
      </c>
      <c r="C54" s="37">
        <f t="shared" si="0"/>
        <v>2.7999999999999997E-2</v>
      </c>
      <c r="D54" s="40">
        <f t="shared" si="8"/>
        <v>21.999999999999975</v>
      </c>
      <c r="E54" s="21">
        <f t="shared" si="3"/>
        <v>2.780766973195048</v>
      </c>
      <c r="F54" s="59">
        <f t="shared" si="4"/>
        <v>1.0068805776076399</v>
      </c>
      <c r="G54" s="37">
        <f t="shared" si="5"/>
        <v>2.780766973195048E-2</v>
      </c>
      <c r="H54" s="40">
        <f t="shared" si="7"/>
        <v>25.033508601453036</v>
      </c>
      <c r="I54" s="38">
        <f t="shared" si="6"/>
        <v>-1.9233026804951869E-2</v>
      </c>
      <c r="J54" s="21">
        <v>3.09</v>
      </c>
      <c r="K54" s="32">
        <f t="shared" si="2"/>
        <v>3.09E-2</v>
      </c>
      <c r="O54" s="21">
        <v>2.8</v>
      </c>
      <c r="P54" s="21">
        <v>1.1034418359473275</v>
      </c>
    </row>
    <row r="55" spans="1:16" x14ac:dyDescent="0.25">
      <c r="A55" s="20">
        <v>38443</v>
      </c>
      <c r="B55" s="21">
        <v>2.84</v>
      </c>
      <c r="C55" s="37">
        <f t="shared" si="0"/>
        <v>2.8399999999999998E-2</v>
      </c>
      <c r="D55" s="40">
        <f t="shared" si="8"/>
        <v>4.0000000000000036</v>
      </c>
      <c r="E55" s="21">
        <f t="shared" si="3"/>
        <v>2.9909387515873131</v>
      </c>
      <c r="F55" s="59">
        <f t="shared" si="4"/>
        <v>1.0073949145993213</v>
      </c>
      <c r="G55" s="37">
        <f t="shared" si="5"/>
        <v>2.9909387515873131E-2</v>
      </c>
      <c r="H55" s="40">
        <f t="shared" si="7"/>
        <v>21.01717783922652</v>
      </c>
      <c r="I55" s="38">
        <f t="shared" si="6"/>
        <v>0.15093875158731329</v>
      </c>
      <c r="J55" s="21">
        <v>3.14</v>
      </c>
      <c r="K55" s="32">
        <f t="shared" si="2"/>
        <v>3.1400000000000004E-2</v>
      </c>
      <c r="O55" s="21">
        <v>2.84</v>
      </c>
      <c r="P55" s="21">
        <v>1.1829031435124149</v>
      </c>
    </row>
    <row r="56" spans="1:16" x14ac:dyDescent="0.25">
      <c r="A56" s="20">
        <v>38473</v>
      </c>
      <c r="B56" s="21">
        <v>2.9</v>
      </c>
      <c r="C56" s="37">
        <f t="shared" si="0"/>
        <v>2.8999999999999998E-2</v>
      </c>
      <c r="D56" s="40">
        <f t="shared" si="8"/>
        <v>6.0000000000000053</v>
      </c>
      <c r="E56" s="21">
        <f t="shared" si="3"/>
        <v>3.120710664847004</v>
      </c>
      <c r="F56" s="59">
        <f t="shared" si="4"/>
        <v>1.0077121023057691</v>
      </c>
      <c r="G56" s="37">
        <f t="shared" si="5"/>
        <v>3.120710664847004E-2</v>
      </c>
      <c r="H56" s="40">
        <f t="shared" si="7"/>
        <v>12.977191325969084</v>
      </c>
      <c r="I56" s="38">
        <f t="shared" si="6"/>
        <v>0.22071066484700408</v>
      </c>
      <c r="J56" s="21">
        <v>3.17</v>
      </c>
      <c r="K56" s="32">
        <f t="shared" si="2"/>
        <v>3.1699999999999999E-2</v>
      </c>
      <c r="O56" s="21">
        <v>2.9</v>
      </c>
      <c r="P56" s="21">
        <v>1.2536597786338088</v>
      </c>
    </row>
    <row r="57" spans="1:16" x14ac:dyDescent="0.25">
      <c r="A57" s="20">
        <v>38504</v>
      </c>
      <c r="B57" s="21">
        <v>3.04</v>
      </c>
      <c r="C57" s="37">
        <f t="shared" si="0"/>
        <v>3.04E-2</v>
      </c>
      <c r="D57" s="40">
        <f t="shared" si="8"/>
        <v>14.000000000000012</v>
      </c>
      <c r="E57" s="21">
        <f t="shared" si="3"/>
        <v>3.3808180933852849</v>
      </c>
      <c r="F57" s="59">
        <f t="shared" si="4"/>
        <v>1.0083469549873962</v>
      </c>
      <c r="G57" s="37">
        <f t="shared" si="5"/>
        <v>3.3808180933852849E-2</v>
      </c>
      <c r="H57" s="40">
        <f t="shared" si="7"/>
        <v>26.010742853828095</v>
      </c>
      <c r="I57" s="38">
        <f t="shared" si="6"/>
        <v>0.3408180933852849</v>
      </c>
      <c r="J57" s="21">
        <v>3.22</v>
      </c>
      <c r="K57" s="32">
        <f t="shared" si="2"/>
        <v>3.2199999999999999E-2</v>
      </c>
      <c r="O57" s="21">
        <v>3.04</v>
      </c>
      <c r="P57" s="21">
        <v>1.3581558319618381</v>
      </c>
    </row>
    <row r="58" spans="1:16" x14ac:dyDescent="0.25">
      <c r="A58" s="20">
        <v>38534</v>
      </c>
      <c r="B58" s="21">
        <v>3.29</v>
      </c>
      <c r="C58" s="37">
        <f t="shared" si="0"/>
        <v>3.2899999999999999E-2</v>
      </c>
      <c r="D58" s="40">
        <f t="shared" si="8"/>
        <v>25</v>
      </c>
      <c r="E58" s="21">
        <f t="shared" si="3"/>
        <v>3.4408751458576914</v>
      </c>
      <c r="F58" s="59">
        <f t="shared" si="4"/>
        <v>1.0084933679269632</v>
      </c>
      <c r="G58" s="37">
        <f t="shared" si="5"/>
        <v>3.4408751458576914E-2</v>
      </c>
      <c r="H58" s="40">
        <f t="shared" si="7"/>
        <v>6.0057052472406447</v>
      </c>
      <c r="I58" s="38">
        <f t="shared" si="6"/>
        <v>0.15087514585769135</v>
      </c>
      <c r="J58" s="21">
        <v>3.53</v>
      </c>
      <c r="K58" s="32">
        <f t="shared" si="2"/>
        <v>3.5299999999999998E-2</v>
      </c>
      <c r="O58" s="21">
        <v>3.29</v>
      </c>
      <c r="P58" s="21">
        <v>1.3802678448589178</v>
      </c>
    </row>
    <row r="59" spans="1:16" x14ac:dyDescent="0.25">
      <c r="A59" s="20">
        <v>38565</v>
      </c>
      <c r="B59" s="21">
        <v>3.52</v>
      </c>
      <c r="C59" s="37">
        <f t="shared" si="0"/>
        <v>3.5200000000000002E-2</v>
      </c>
      <c r="D59" s="40">
        <f t="shared" si="8"/>
        <v>23</v>
      </c>
      <c r="E59" s="21">
        <f t="shared" si="3"/>
        <v>3.4407084548104594</v>
      </c>
      <c r="F59" s="59">
        <f t="shared" si="4"/>
        <v>1.008492961639514</v>
      </c>
      <c r="G59" s="37">
        <f t="shared" si="5"/>
        <v>3.4407084548104594E-2</v>
      </c>
      <c r="H59" s="40">
        <f t="shared" si="7"/>
        <v>-1.6669104723199268E-2</v>
      </c>
      <c r="I59" s="38">
        <f t="shared" si="6"/>
        <v>-7.9291545189540624E-2</v>
      </c>
      <c r="J59" s="21">
        <v>3.78</v>
      </c>
      <c r="K59" s="32">
        <f t="shared" si="2"/>
        <v>3.78E-2</v>
      </c>
      <c r="O59" s="21">
        <v>3.52</v>
      </c>
      <c r="P59" s="21">
        <v>1.3913146852490454</v>
      </c>
    </row>
    <row r="60" spans="1:16" x14ac:dyDescent="0.25">
      <c r="A60" s="20">
        <v>38596</v>
      </c>
      <c r="B60" s="21">
        <v>3.49</v>
      </c>
      <c r="C60" s="37">
        <f t="shared" si="0"/>
        <v>3.49E-2</v>
      </c>
      <c r="D60" s="40">
        <f t="shared" si="8"/>
        <v>-2.9999999999999805</v>
      </c>
      <c r="E60" s="21">
        <f t="shared" si="3"/>
        <v>3.4003144409937347</v>
      </c>
      <c r="F60" s="59">
        <f t="shared" si="4"/>
        <v>1.0083944920763894</v>
      </c>
      <c r="G60" s="37">
        <f t="shared" si="5"/>
        <v>3.4003144409937347E-2</v>
      </c>
      <c r="H60" s="40">
        <f t="shared" si="7"/>
        <v>-4.0394013816724694</v>
      </c>
      <c r="I60" s="38">
        <f t="shared" si="6"/>
        <v>-8.9685559006265514E-2</v>
      </c>
      <c r="J60" s="21">
        <v>3.79</v>
      </c>
      <c r="K60" s="32">
        <f t="shared" si="2"/>
        <v>3.7900000000000003E-2</v>
      </c>
      <c r="O60" s="21">
        <v>3.49</v>
      </c>
      <c r="P60" s="21">
        <v>1.4072631288306381</v>
      </c>
    </row>
    <row r="61" spans="1:16" x14ac:dyDescent="0.25">
      <c r="A61" s="20">
        <v>38626</v>
      </c>
      <c r="B61" s="21">
        <v>3.79</v>
      </c>
      <c r="C61" s="37">
        <f t="shared" si="0"/>
        <v>3.7900000000000003E-2</v>
      </c>
      <c r="D61" s="40">
        <f t="shared" si="8"/>
        <v>29.999999999999982</v>
      </c>
      <c r="E61" s="21">
        <f t="shared" si="3"/>
        <v>3.7705576532093721</v>
      </c>
      <c r="F61" s="59">
        <f t="shared" si="4"/>
        <v>1.0092959664664449</v>
      </c>
      <c r="G61" s="37">
        <f t="shared" si="5"/>
        <v>3.7705576532093721E-2</v>
      </c>
      <c r="H61" s="40">
        <f t="shared" si="7"/>
        <v>37.024321221563739</v>
      </c>
      <c r="I61" s="38">
        <f t="shared" si="6"/>
        <v>-1.9442346790627951E-2</v>
      </c>
      <c r="J61" s="21">
        <v>4.13</v>
      </c>
      <c r="K61" s="32">
        <f t="shared" si="2"/>
        <v>4.1299999999999996E-2</v>
      </c>
      <c r="O61" s="21">
        <v>3.79</v>
      </c>
      <c r="P61" s="21">
        <v>1.5440462071281358</v>
      </c>
    </row>
    <row r="62" spans="1:16" x14ac:dyDescent="0.25">
      <c r="A62" s="20">
        <v>38657</v>
      </c>
      <c r="B62" s="21">
        <v>3.97</v>
      </c>
      <c r="C62" s="37">
        <f t="shared" si="0"/>
        <v>3.9700000000000006E-2</v>
      </c>
      <c r="D62" s="40">
        <f t="shared" si="8"/>
        <v>18.000000000000014</v>
      </c>
      <c r="E62" s="21">
        <f t="shared" si="3"/>
        <v>4.0406530139104113</v>
      </c>
      <c r="F62" s="59">
        <f t="shared" si="4"/>
        <v>1.0099520785876712</v>
      </c>
      <c r="G62" s="37">
        <f t="shared" si="5"/>
        <v>4.0406530139104113E-2</v>
      </c>
      <c r="H62" s="40">
        <f t="shared" si="7"/>
        <v>27.009536070103923</v>
      </c>
      <c r="I62" s="38">
        <f t="shared" si="6"/>
        <v>7.0653013910411122E-2</v>
      </c>
      <c r="J62" s="21">
        <v>4.3</v>
      </c>
      <c r="K62" s="32">
        <f t="shared" si="2"/>
        <v>4.2999999999999997E-2</v>
      </c>
      <c r="O62" s="21">
        <v>3.97</v>
      </c>
      <c r="P62" s="21">
        <v>1.6524421290823543</v>
      </c>
    </row>
    <row r="63" spans="1:16" x14ac:dyDescent="0.25">
      <c r="A63" s="20">
        <v>38687</v>
      </c>
      <c r="B63" s="21">
        <v>3.97</v>
      </c>
      <c r="C63" s="37">
        <f t="shared" si="0"/>
        <v>3.9700000000000006E-2</v>
      </c>
      <c r="D63" s="40">
        <f t="shared" si="8"/>
        <v>0</v>
      </c>
      <c r="E63" s="21">
        <f t="shared" si="3"/>
        <v>4.0908696492415686</v>
      </c>
      <c r="F63" s="59">
        <f t="shared" si="4"/>
        <v>1.0100739233107148</v>
      </c>
      <c r="G63" s="37">
        <f t="shared" si="5"/>
        <v>4.0908696492415686E-2</v>
      </c>
      <c r="H63" s="40">
        <f t="shared" si="7"/>
        <v>5.0216635331157278</v>
      </c>
      <c r="I63" s="38">
        <f t="shared" si="6"/>
        <v>0.1208696492415684</v>
      </c>
      <c r="J63" s="21">
        <v>4.33</v>
      </c>
      <c r="K63" s="32">
        <f t="shared" si="2"/>
        <v>4.3299999999999998E-2</v>
      </c>
      <c r="O63" s="21">
        <v>3.97</v>
      </c>
      <c r="P63" s="21">
        <v>1.6591810540395047</v>
      </c>
    </row>
    <row r="64" spans="1:16" x14ac:dyDescent="0.25">
      <c r="A64" s="20">
        <v>38718</v>
      </c>
      <c r="B64" s="21">
        <v>4.34</v>
      </c>
      <c r="C64" s="37">
        <f t="shared" si="0"/>
        <v>4.3400000000000001E-2</v>
      </c>
      <c r="D64" s="40">
        <f t="shared" si="8"/>
        <v>36.999999999999964</v>
      </c>
      <c r="E64" s="21">
        <f t="shared" si="3"/>
        <v>4.4711137874553941</v>
      </c>
      <c r="F64" s="59">
        <f t="shared" si="4"/>
        <v>1.0109951128289616</v>
      </c>
      <c r="G64" s="37">
        <f t="shared" si="5"/>
        <v>4.4711137874553941E-2</v>
      </c>
      <c r="H64" s="40">
        <f t="shared" si="7"/>
        <v>38.024413821382552</v>
      </c>
      <c r="I64" s="38">
        <f t="shared" si="6"/>
        <v>0.13111378745539426</v>
      </c>
      <c r="J64" s="21">
        <v>4.47</v>
      </c>
      <c r="K64" s="32">
        <f t="shared" si="2"/>
        <v>4.4699999999999997E-2</v>
      </c>
      <c r="O64" s="21">
        <v>4.34</v>
      </c>
      <c r="P64" s="21">
        <v>1.8071347082349698</v>
      </c>
    </row>
    <row r="65" spans="1:16" x14ac:dyDescent="0.25">
      <c r="A65" s="20">
        <v>38749</v>
      </c>
      <c r="B65" s="21">
        <v>4.54</v>
      </c>
      <c r="C65" s="37">
        <f t="shared" si="0"/>
        <v>4.5400000000000003E-2</v>
      </c>
      <c r="D65" s="40">
        <f t="shared" si="8"/>
        <v>20.000000000000018</v>
      </c>
      <c r="E65" s="21">
        <f t="shared" si="3"/>
        <v>4.6310474175242922</v>
      </c>
      <c r="F65" s="59">
        <f t="shared" si="4"/>
        <v>1.0113818211031353</v>
      </c>
      <c r="G65" s="37">
        <f t="shared" si="5"/>
        <v>4.6310474175242922E-2</v>
      </c>
      <c r="H65" s="40">
        <f t="shared" si="7"/>
        <v>15.993363006889805</v>
      </c>
      <c r="I65" s="38">
        <f t="shared" si="6"/>
        <v>9.1047417524292129E-2</v>
      </c>
      <c r="J65" s="21">
        <v>4.6900000000000004</v>
      </c>
      <c r="K65" s="32">
        <f t="shared" si="2"/>
        <v>4.6900000000000004E-2</v>
      </c>
      <c r="O65" s="21">
        <v>4.54</v>
      </c>
      <c r="P65" s="21">
        <v>1.8791707777094935</v>
      </c>
    </row>
    <row r="66" spans="1:16" x14ac:dyDescent="0.25">
      <c r="A66" s="20">
        <v>38777</v>
      </c>
      <c r="B66" s="21">
        <v>4.63</v>
      </c>
      <c r="C66" s="37">
        <f t="shared" si="0"/>
        <v>4.6300000000000001E-2</v>
      </c>
      <c r="D66" s="40">
        <f t="shared" si="8"/>
        <v>8.9999999999999858</v>
      </c>
      <c r="E66" s="21">
        <f t="shared" si="3"/>
        <v>4.6912465134173464</v>
      </c>
      <c r="F66" s="59">
        <f t="shared" si="4"/>
        <v>1.0115272634480768</v>
      </c>
      <c r="G66" s="37">
        <f t="shared" si="5"/>
        <v>4.6912465134173464E-2</v>
      </c>
      <c r="H66" s="40">
        <f t="shared" si="7"/>
        <v>6.0199095893054277</v>
      </c>
      <c r="I66" s="38">
        <f t="shared" si="6"/>
        <v>6.1246513417346549E-2</v>
      </c>
      <c r="J66" s="21">
        <v>4.79</v>
      </c>
      <c r="K66" s="32">
        <f t="shared" si="2"/>
        <v>4.7899999999999998E-2</v>
      </c>
      <c r="O66" s="21">
        <v>4.63</v>
      </c>
      <c r="P66" s="21">
        <v>1.8938215705054606</v>
      </c>
    </row>
    <row r="67" spans="1:16" x14ac:dyDescent="0.25">
      <c r="A67" s="20">
        <v>38808</v>
      </c>
      <c r="B67" s="21">
        <v>4.72</v>
      </c>
      <c r="C67" s="37">
        <f t="shared" si="0"/>
        <v>4.7199999999999999E-2</v>
      </c>
      <c r="D67" s="40">
        <f t="shared" si="8"/>
        <v>8.9999999999999858</v>
      </c>
      <c r="E67" s="21">
        <f t="shared" si="3"/>
        <v>4.6001619704810315</v>
      </c>
      <c r="F67" s="59">
        <f t="shared" si="4"/>
        <v>1.0113071768202169</v>
      </c>
      <c r="G67" s="37">
        <f t="shared" si="5"/>
        <v>4.6001619704810315E-2</v>
      </c>
      <c r="H67" s="40">
        <f t="shared" si="7"/>
        <v>-9.1084542936314961</v>
      </c>
      <c r="I67" s="38">
        <f t="shared" si="6"/>
        <v>-0.11983802951896827</v>
      </c>
      <c r="J67" s="21">
        <v>4.9000000000000004</v>
      </c>
      <c r="K67" s="32">
        <f t="shared" si="2"/>
        <v>4.9000000000000002E-2</v>
      </c>
      <c r="O67" s="21">
        <v>4.72</v>
      </c>
      <c r="P67" s="21">
        <v>1.9395284553440195</v>
      </c>
    </row>
    <row r="68" spans="1:16" x14ac:dyDescent="0.25">
      <c r="A68" s="20">
        <v>38838</v>
      </c>
      <c r="B68" s="21">
        <v>4.84</v>
      </c>
      <c r="C68" s="37">
        <f t="shared" si="0"/>
        <v>4.8399999999999999E-2</v>
      </c>
      <c r="D68" s="40">
        <f t="shared" si="8"/>
        <v>12.000000000000011</v>
      </c>
      <c r="E68" s="21">
        <f t="shared" si="3"/>
        <v>4.8402152286206368</v>
      </c>
      <c r="F68" s="59">
        <f t="shared" si="4"/>
        <v>1.0118869056877275</v>
      </c>
      <c r="G68" s="37">
        <f t="shared" si="5"/>
        <v>4.8402152286206368E-2</v>
      </c>
      <c r="H68" s="40">
        <f t="shared" si="7"/>
        <v>24.005325813960532</v>
      </c>
      <c r="I68" s="38">
        <f t="shared" si="6"/>
        <v>2.1522862063694248E-4</v>
      </c>
      <c r="J68" s="21">
        <v>5.01</v>
      </c>
      <c r="K68" s="32">
        <f t="shared" si="2"/>
        <v>5.0099999999999999E-2</v>
      </c>
      <c r="O68" s="21">
        <v>4.84</v>
      </c>
      <c r="P68" s="21">
        <v>2.0345947455980617</v>
      </c>
    </row>
    <row r="69" spans="1:16" x14ac:dyDescent="0.25">
      <c r="A69" s="20">
        <v>38869</v>
      </c>
      <c r="B69" s="21">
        <v>4.92</v>
      </c>
      <c r="C69" s="37">
        <f t="shared" ref="C69:C132" si="9">B69*0.01</f>
        <v>4.9200000000000001E-2</v>
      </c>
      <c r="D69" s="40">
        <f t="shared" si="8"/>
        <v>8.0000000000000071</v>
      </c>
      <c r="E69" s="21">
        <f t="shared" si="3"/>
        <v>4.9502446717002435</v>
      </c>
      <c r="F69" s="59">
        <f t="shared" si="4"/>
        <v>1.0121522942153875</v>
      </c>
      <c r="G69" s="37">
        <f t="shared" si="5"/>
        <v>4.9502446717002435E-2</v>
      </c>
      <c r="H69" s="40">
        <f t="shared" si="7"/>
        <v>11.002944307960671</v>
      </c>
      <c r="I69" s="38">
        <f t="shared" si="6"/>
        <v>3.0244671700243586E-2</v>
      </c>
      <c r="J69" s="21">
        <v>5.17</v>
      </c>
      <c r="K69" s="32">
        <f t="shared" ref="K69:K132" si="10">J69*0.01</f>
        <v>5.1700000000000003E-2</v>
      </c>
      <c r="O69" s="21">
        <v>4.92</v>
      </c>
      <c r="P69" s="21">
        <v>2.0778245889695901</v>
      </c>
    </row>
    <row r="70" spans="1:16" x14ac:dyDescent="0.25">
      <c r="A70" s="20">
        <v>38899</v>
      </c>
      <c r="B70" s="21">
        <v>5.08</v>
      </c>
      <c r="C70" s="37">
        <f t="shared" si="9"/>
        <v>5.0800000000000005E-2</v>
      </c>
      <c r="D70" s="40">
        <f t="shared" ref="D70:D133" si="11">(B70-B69)*100</f>
        <v>16.000000000000014</v>
      </c>
      <c r="E70" s="21">
        <f t="shared" si="3"/>
        <v>5.0803093964859158</v>
      </c>
      <c r="F70" s="59">
        <f t="shared" si="4"/>
        <v>1.0124657383948947</v>
      </c>
      <c r="G70" s="37">
        <f t="shared" si="5"/>
        <v>5.0803093964859158E-2</v>
      </c>
      <c r="H70" s="40">
        <f t="shared" si="7"/>
        <v>13.006472478567233</v>
      </c>
      <c r="I70" s="38">
        <f t="shared" si="6"/>
        <v>3.093964859157694E-4</v>
      </c>
      <c r="J70" s="21">
        <v>5.27</v>
      </c>
      <c r="K70" s="32">
        <f t="shared" si="10"/>
        <v>5.2699999999999997E-2</v>
      </c>
      <c r="O70" s="21">
        <v>5.08</v>
      </c>
      <c r="P70" s="21">
        <v>2.1258988611421392</v>
      </c>
    </row>
    <row r="71" spans="1:16" x14ac:dyDescent="0.25">
      <c r="A71" s="20">
        <v>38930</v>
      </c>
      <c r="B71" s="21">
        <v>5.09</v>
      </c>
      <c r="C71" s="37">
        <f t="shared" si="9"/>
        <v>5.0900000000000001E-2</v>
      </c>
      <c r="D71" s="40">
        <f t="shared" si="11"/>
        <v>0.99999999999997868</v>
      </c>
      <c r="E71" s="21">
        <f t="shared" si="3"/>
        <v>5.180275658145761</v>
      </c>
      <c r="F71" s="59">
        <f t="shared" si="4"/>
        <v>1.0127064503038454</v>
      </c>
      <c r="G71" s="37">
        <f t="shared" si="5"/>
        <v>5.180275658145761E-2</v>
      </c>
      <c r="H71" s="40">
        <f t="shared" si="7"/>
        <v>9.9966261659845124</v>
      </c>
      <c r="I71" s="38">
        <f t="shared" si="6"/>
        <v>9.0275658145761106E-2</v>
      </c>
      <c r="J71" s="21">
        <v>5.17</v>
      </c>
      <c r="K71" s="32">
        <f t="shared" si="10"/>
        <v>5.1700000000000003E-2</v>
      </c>
      <c r="O71" s="21">
        <v>5.09</v>
      </c>
      <c r="P71" s="21">
        <v>2.1721167514274553</v>
      </c>
    </row>
    <row r="72" spans="1:16" x14ac:dyDescent="0.25">
      <c r="A72" s="20">
        <v>38961</v>
      </c>
      <c r="B72" s="21">
        <v>4.93</v>
      </c>
      <c r="C72" s="37">
        <f t="shared" si="9"/>
        <v>4.9299999999999997E-2</v>
      </c>
      <c r="D72" s="40">
        <f t="shared" si="11"/>
        <v>-16.000000000000014</v>
      </c>
      <c r="E72" s="21">
        <f t="shared" si="3"/>
        <v>5.4205956919558096</v>
      </c>
      <c r="F72" s="59">
        <f t="shared" si="4"/>
        <v>1.0132844232132467</v>
      </c>
      <c r="G72" s="37">
        <f t="shared" si="5"/>
        <v>5.4205956919558096E-2</v>
      </c>
      <c r="H72" s="40">
        <f t="shared" si="7"/>
        <v>24.032003381004863</v>
      </c>
      <c r="I72" s="38">
        <f t="shared" si="6"/>
        <v>0.49059569195580988</v>
      </c>
      <c r="J72" s="21">
        <v>5.08</v>
      </c>
      <c r="K72" s="32">
        <f t="shared" si="10"/>
        <v>5.0800000000000005E-2</v>
      </c>
      <c r="O72" s="21">
        <v>4.93</v>
      </c>
      <c r="P72" s="21">
        <v>2.2450506343003385</v>
      </c>
    </row>
    <row r="73" spans="1:16" x14ac:dyDescent="0.25">
      <c r="A73" s="20">
        <v>38991</v>
      </c>
      <c r="B73" s="21">
        <v>5.05</v>
      </c>
      <c r="C73" s="37">
        <f t="shared" si="9"/>
        <v>5.0499999999999996E-2</v>
      </c>
      <c r="D73" s="40">
        <f t="shared" si="11"/>
        <v>12.000000000000011</v>
      </c>
      <c r="E73" s="21">
        <f t="shared" si="3"/>
        <v>5.4603435477730722</v>
      </c>
      <c r="F73" s="59">
        <f t="shared" si="4"/>
        <v>1.0133799220802513</v>
      </c>
      <c r="G73" s="37">
        <f t="shared" si="5"/>
        <v>5.4603435477730722E-2</v>
      </c>
      <c r="H73" s="40">
        <f t="shared" si="7"/>
        <v>3.974785581726259</v>
      </c>
      <c r="I73" s="38">
        <f t="shared" si="6"/>
        <v>0.41034354777307236</v>
      </c>
      <c r="J73" s="21">
        <v>5.12</v>
      </c>
      <c r="K73" s="32">
        <f t="shared" si="10"/>
        <v>5.1200000000000002E-2</v>
      </c>
      <c r="O73" s="21">
        <v>5.05</v>
      </c>
      <c r="P73" s="21">
        <v>2.2839067129927892</v>
      </c>
    </row>
    <row r="74" spans="1:16" x14ac:dyDescent="0.25">
      <c r="A74" s="20">
        <v>39022</v>
      </c>
      <c r="B74" s="21">
        <v>5.07</v>
      </c>
      <c r="C74" s="37">
        <f t="shared" si="9"/>
        <v>5.0700000000000002E-2</v>
      </c>
      <c r="D74" s="40">
        <f t="shared" si="11"/>
        <v>2.0000000000000462</v>
      </c>
      <c r="E74" s="21">
        <f t="shared" si="3"/>
        <v>5.2500609001808751</v>
      </c>
      <c r="F74" s="59">
        <f t="shared" si="4"/>
        <v>1.012874386705201</v>
      </c>
      <c r="G74" s="37">
        <f t="shared" si="5"/>
        <v>5.2500609001808751E-2</v>
      </c>
      <c r="H74" s="40">
        <f t="shared" si="7"/>
        <v>-21.028264759219706</v>
      </c>
      <c r="I74" s="38">
        <f t="shared" si="6"/>
        <v>0.18006090018087484</v>
      </c>
      <c r="J74" s="21">
        <v>5.15</v>
      </c>
      <c r="K74" s="32">
        <f t="shared" si="10"/>
        <v>5.1500000000000004E-2</v>
      </c>
      <c r="O74" s="21">
        <v>5.07</v>
      </c>
      <c r="P74" s="21">
        <v>2.2347054227351837</v>
      </c>
    </row>
    <row r="75" spans="1:16" x14ac:dyDescent="0.25">
      <c r="A75" s="20">
        <v>39052</v>
      </c>
      <c r="B75" s="21">
        <v>4.97</v>
      </c>
      <c r="C75" s="37">
        <f t="shared" si="9"/>
        <v>4.9700000000000001E-2</v>
      </c>
      <c r="D75" s="40">
        <f t="shared" si="11"/>
        <v>-10.000000000000053</v>
      </c>
      <c r="E75" s="21">
        <f t="shared" si="3"/>
        <v>5.2302144286667129</v>
      </c>
      <c r="F75" s="59">
        <f t="shared" si="4"/>
        <v>1.0128266351787505</v>
      </c>
      <c r="G75" s="37">
        <f t="shared" si="5"/>
        <v>5.2302144286667129E-2</v>
      </c>
      <c r="H75" s="40">
        <f t="shared" si="7"/>
        <v>-1.9846471514162189</v>
      </c>
      <c r="I75" s="38">
        <f t="shared" si="6"/>
        <v>0.26021442866671318</v>
      </c>
      <c r="J75" s="21">
        <v>5.07</v>
      </c>
      <c r="K75" s="32">
        <f t="shared" si="10"/>
        <v>5.0700000000000002E-2</v>
      </c>
      <c r="O75" s="21">
        <v>4.97</v>
      </c>
      <c r="P75" s="21">
        <v>2.2006840201697297</v>
      </c>
    </row>
    <row r="76" spans="1:16" x14ac:dyDescent="0.25">
      <c r="A76" s="20">
        <v>39083</v>
      </c>
      <c r="B76" s="21">
        <v>5.1100000000000003</v>
      </c>
      <c r="C76" s="37">
        <f t="shared" si="9"/>
        <v>5.1100000000000007E-2</v>
      </c>
      <c r="D76" s="40">
        <f t="shared" si="11"/>
        <v>14.000000000000057</v>
      </c>
      <c r="E76" s="21">
        <f t="shared" si="3"/>
        <v>5.1900466444549043</v>
      </c>
      <c r="F76" s="59">
        <f t="shared" si="4"/>
        <v>1.0127299689628932</v>
      </c>
      <c r="G76" s="37">
        <f t="shared" si="5"/>
        <v>5.1900466444549043E-2</v>
      </c>
      <c r="H76" s="40">
        <f t="shared" si="7"/>
        <v>-4.0167784211808666</v>
      </c>
      <c r="I76" s="38">
        <f t="shared" si="6"/>
        <v>8.0046644454903948E-2</v>
      </c>
      <c r="J76" s="21">
        <v>5.15</v>
      </c>
      <c r="K76" s="32">
        <f t="shared" si="10"/>
        <v>5.1500000000000004E-2</v>
      </c>
      <c r="O76" s="21">
        <v>5.1100000000000003</v>
      </c>
      <c r="P76" s="21">
        <v>2.2128322721856053</v>
      </c>
    </row>
    <row r="77" spans="1:16" x14ac:dyDescent="0.25">
      <c r="A77" s="20">
        <v>39114</v>
      </c>
      <c r="B77" s="21">
        <v>5.16</v>
      </c>
      <c r="C77" s="37">
        <f t="shared" si="9"/>
        <v>5.16E-2</v>
      </c>
      <c r="D77" s="40">
        <f t="shared" si="11"/>
        <v>4.9999999999999822</v>
      </c>
      <c r="E77" s="21">
        <f t="shared" si="3"/>
        <v>5.2300609117731378</v>
      </c>
      <c r="F77" s="59">
        <f t="shared" si="4"/>
        <v>1.0128262657836944</v>
      </c>
      <c r="G77" s="37">
        <f t="shared" si="5"/>
        <v>5.2300609117731378E-2</v>
      </c>
      <c r="H77" s="40">
        <f t="shared" si="7"/>
        <v>4.0014267318233543</v>
      </c>
      <c r="I77" s="38">
        <f t="shared" si="6"/>
        <v>7.0060911773137668E-2</v>
      </c>
      <c r="J77" s="21">
        <v>5.16</v>
      </c>
      <c r="K77" s="32">
        <f t="shared" si="10"/>
        <v>5.16E-2</v>
      </c>
      <c r="M77" s="36" t="s">
        <v>68</v>
      </c>
      <c r="O77" s="21">
        <v>5.16</v>
      </c>
      <c r="P77" s="21">
        <v>2.2262001053554581</v>
      </c>
    </row>
    <row r="78" spans="1:16" x14ac:dyDescent="0.25">
      <c r="A78" s="20">
        <v>39142</v>
      </c>
      <c r="B78" s="21">
        <v>5.08</v>
      </c>
      <c r="C78" s="37">
        <f t="shared" si="9"/>
        <v>5.0800000000000005E-2</v>
      </c>
      <c r="D78" s="40">
        <f t="shared" si="11"/>
        <v>-8.0000000000000071</v>
      </c>
      <c r="E78" s="21">
        <f t="shared" si="3"/>
        <v>5.1700952653139121</v>
      </c>
      <c r="F78" s="59">
        <f t="shared" si="4"/>
        <v>1.0126819444645874</v>
      </c>
      <c r="G78" s="37">
        <f t="shared" si="5"/>
        <v>5.1700952653139121E-2</v>
      </c>
      <c r="H78" s="40">
        <f t="shared" si="7"/>
        <v>-5.9965646459225752</v>
      </c>
      <c r="I78" s="38">
        <f t="shared" si="6"/>
        <v>9.0095265313911987E-2</v>
      </c>
      <c r="J78" s="21">
        <v>5.0999999999999996</v>
      </c>
      <c r="K78" s="32">
        <f t="shared" si="10"/>
        <v>5.0999999999999997E-2</v>
      </c>
      <c r="O78" s="21">
        <v>5.08</v>
      </c>
      <c r="P78" s="21">
        <v>2.1933865462650859</v>
      </c>
    </row>
    <row r="79" spans="1:16" x14ac:dyDescent="0.25">
      <c r="A79" s="20">
        <v>39173</v>
      </c>
      <c r="B79" s="21">
        <v>5.01</v>
      </c>
      <c r="C79" s="37">
        <f t="shared" si="9"/>
        <v>5.0099999999999999E-2</v>
      </c>
      <c r="D79" s="40">
        <f t="shared" si="11"/>
        <v>-7.0000000000000284</v>
      </c>
      <c r="E79" s="21">
        <f t="shared" si="3"/>
        <v>5.1900152221483475</v>
      </c>
      <c r="F79" s="59">
        <f t="shared" si="4"/>
        <v>1.0127298933323652</v>
      </c>
      <c r="G79" s="37">
        <f t="shared" si="5"/>
        <v>5.1900152221483475E-2</v>
      </c>
      <c r="H79" s="40">
        <f t="shared" si="7"/>
        <v>1.9919956834435482</v>
      </c>
      <c r="I79" s="38">
        <f t="shared" si="6"/>
        <v>0.18001522214834775</v>
      </c>
      <c r="J79" s="21">
        <v>5.07</v>
      </c>
      <c r="K79" s="32">
        <f t="shared" si="10"/>
        <v>5.0700000000000002E-2</v>
      </c>
      <c r="M79" s="36" t="s">
        <v>69</v>
      </c>
      <c r="O79" s="21">
        <v>5.01</v>
      </c>
      <c r="P79" s="21">
        <v>2.2237682615688925</v>
      </c>
    </row>
    <row r="80" spans="1:16" x14ac:dyDescent="0.25">
      <c r="A80" s="20">
        <v>39203</v>
      </c>
      <c r="B80" s="21">
        <v>4.87</v>
      </c>
      <c r="C80" s="37">
        <f t="shared" si="9"/>
        <v>4.87E-2</v>
      </c>
      <c r="D80" s="40">
        <f t="shared" si="11"/>
        <v>-13.999999999999968</v>
      </c>
      <c r="E80" s="21">
        <f t="shared" si="3"/>
        <v>5.1599999999999646</v>
      </c>
      <c r="F80" s="59">
        <f t="shared" si="4"/>
        <v>1.0126576417840045</v>
      </c>
      <c r="G80" s="37">
        <f t="shared" si="5"/>
        <v>5.1599999999999646E-2</v>
      </c>
      <c r="H80" s="40">
        <f t="shared" si="7"/>
        <v>-3.0015222148382925</v>
      </c>
      <c r="I80" s="38">
        <f t="shared" si="6"/>
        <v>0.28999999999996451</v>
      </c>
      <c r="J80" s="21">
        <v>4.9800000000000004</v>
      </c>
      <c r="K80" s="32">
        <f t="shared" si="10"/>
        <v>4.9800000000000004E-2</v>
      </c>
      <c r="O80" s="21">
        <v>4.87</v>
      </c>
      <c r="P80" s="21">
        <v>2.2255904335839238</v>
      </c>
    </row>
    <row r="81" spans="1:16" x14ac:dyDescent="0.25">
      <c r="A81" s="20">
        <v>39234</v>
      </c>
      <c r="B81" s="21">
        <v>4.74</v>
      </c>
      <c r="C81" s="37">
        <f t="shared" si="9"/>
        <v>4.7400000000000005E-2</v>
      </c>
      <c r="D81" s="40">
        <f t="shared" si="11"/>
        <v>-12.999999999999989</v>
      </c>
      <c r="E81" s="21">
        <f t="shared" si="3"/>
        <v>5.1200038066234521</v>
      </c>
      <c r="F81" s="59">
        <f t="shared" si="4"/>
        <v>1.0125613403650759</v>
      </c>
      <c r="G81" s="37">
        <f t="shared" si="5"/>
        <v>5.1200038066234521E-2</v>
      </c>
      <c r="H81" s="40">
        <f t="shared" si="7"/>
        <v>-3.9996193376512501</v>
      </c>
      <c r="I81" s="38">
        <f t="shared" si="6"/>
        <v>0.3800038066234519</v>
      </c>
      <c r="J81" s="21">
        <v>4.95</v>
      </c>
      <c r="K81" s="32">
        <f t="shared" si="10"/>
        <v>4.9500000000000002E-2</v>
      </c>
      <c r="M81" s="36" t="s">
        <v>70</v>
      </c>
      <c r="O81" s="21">
        <v>4.74</v>
      </c>
      <c r="P81" s="21">
        <v>2.2012844565540757</v>
      </c>
    </row>
    <row r="82" spans="1:16" x14ac:dyDescent="0.25">
      <c r="A82" s="20">
        <v>39264</v>
      </c>
      <c r="B82" s="21">
        <v>4.96</v>
      </c>
      <c r="C82" s="37">
        <f t="shared" si="9"/>
        <v>4.9599999999999998E-2</v>
      </c>
      <c r="D82" s="40">
        <f t="shared" si="11"/>
        <v>21.999999999999975</v>
      </c>
      <c r="E82" s="21">
        <f t="shared" si="3"/>
        <v>5.1300342824492917</v>
      </c>
      <c r="F82" s="59">
        <f t="shared" si="4"/>
        <v>1.0125854939711403</v>
      </c>
      <c r="G82" s="37">
        <f t="shared" si="5"/>
        <v>5.1300342824492917E-2</v>
      </c>
      <c r="H82" s="40">
        <f t="shared" si="7"/>
        <v>1.0030475825839602</v>
      </c>
      <c r="I82" s="38">
        <f t="shared" si="6"/>
        <v>0.17003428244929175</v>
      </c>
      <c r="J82" s="21">
        <v>5.04</v>
      </c>
      <c r="K82" s="32">
        <f t="shared" si="10"/>
        <v>5.04E-2</v>
      </c>
      <c r="M82" s="36" t="s">
        <v>71</v>
      </c>
      <c r="O82" s="21">
        <v>4.96</v>
      </c>
      <c r="P82" s="21">
        <v>2.1909531675840643</v>
      </c>
    </row>
    <row r="83" spans="1:16" x14ac:dyDescent="0.25">
      <c r="A83" s="20">
        <v>39295</v>
      </c>
      <c r="B83" s="21">
        <v>4.32</v>
      </c>
      <c r="C83" s="37">
        <f t="shared" si="9"/>
        <v>4.3200000000000002E-2</v>
      </c>
      <c r="D83" s="40">
        <f t="shared" si="11"/>
        <v>-63.999999999999972</v>
      </c>
      <c r="E83" s="21">
        <f t="shared" si="3"/>
        <v>5.0901153809478794</v>
      </c>
      <c r="F83" s="59">
        <f t="shared" si="4"/>
        <v>1.0124893581290311</v>
      </c>
      <c r="G83" s="37">
        <f t="shared" si="5"/>
        <v>5.0901153809478794E-2</v>
      </c>
      <c r="H83" s="40">
        <f t="shared" si="7"/>
        <v>-3.9918901501412307</v>
      </c>
      <c r="I83" s="38">
        <f t="shared" si="6"/>
        <v>0.77011538094787912</v>
      </c>
      <c r="J83" s="21">
        <v>4.55</v>
      </c>
      <c r="K83" s="32">
        <f t="shared" si="10"/>
        <v>4.5499999999999999E-2</v>
      </c>
      <c r="M83" s="36" t="s">
        <v>72</v>
      </c>
      <c r="O83" s="21">
        <v>4.32</v>
      </c>
      <c r="P83" s="21">
        <v>2.1556943343883805</v>
      </c>
    </row>
    <row r="84" spans="1:16" x14ac:dyDescent="0.25">
      <c r="A84" s="20">
        <v>39326</v>
      </c>
      <c r="B84" s="21">
        <v>3.99</v>
      </c>
      <c r="C84" s="37">
        <f t="shared" si="9"/>
        <v>3.9900000000000005E-2</v>
      </c>
      <c r="D84" s="40">
        <f t="shared" si="11"/>
        <v>-33.000000000000007</v>
      </c>
      <c r="E84" s="21">
        <f t="shared" ref="E84:E142" si="12">G84*100</f>
        <v>5.1604210425816754</v>
      </c>
      <c r="F84" s="59">
        <f t="shared" ref="F84:F142" si="13">((1+K81)^(1/2))/((1+C81)^(1/4))</f>
        <v>1.0126586554093082</v>
      </c>
      <c r="G84" s="37">
        <f t="shared" ref="G84:G142" si="14">(F84^4)-1</f>
        <v>5.1604210425816754E-2</v>
      </c>
      <c r="H84" s="40">
        <f t="shared" si="7"/>
        <v>7.0305661633796035</v>
      </c>
      <c r="I84" s="38">
        <f t="shared" ref="I84:I142" si="15">E84-B84</f>
        <v>1.1704210425816752</v>
      </c>
      <c r="J84" s="21">
        <v>4.2</v>
      </c>
      <c r="K84" s="32">
        <f t="shared" si="10"/>
        <v>4.2000000000000003E-2</v>
      </c>
      <c r="M84" s="36" t="s">
        <v>73</v>
      </c>
      <c r="O84" s="21">
        <v>3.99</v>
      </c>
      <c r="P84" s="21">
        <v>2.1490156296060103</v>
      </c>
    </row>
    <row r="85" spans="1:16" x14ac:dyDescent="0.25">
      <c r="A85" s="20">
        <v>39356</v>
      </c>
      <c r="B85" s="21">
        <v>4</v>
      </c>
      <c r="C85" s="37">
        <f t="shared" si="9"/>
        <v>0.04</v>
      </c>
      <c r="D85" s="40">
        <f t="shared" si="11"/>
        <v>0.99999999999997868</v>
      </c>
      <c r="E85" s="21">
        <f t="shared" si="12"/>
        <v>5.1200609756097082</v>
      </c>
      <c r="F85" s="59">
        <f t="shared" si="13"/>
        <v>1.0125614780341481</v>
      </c>
      <c r="G85" s="37">
        <f t="shared" si="14"/>
        <v>5.1200609756097082E-2</v>
      </c>
      <c r="H85" s="40">
        <f t="shared" ref="H85:H140" si="16">(E85-E84)*100</f>
        <v>-4.0360066971967257</v>
      </c>
      <c r="I85" s="38">
        <f t="shared" si="15"/>
        <v>1.1200609756097082</v>
      </c>
      <c r="J85" s="21">
        <v>4.16</v>
      </c>
      <c r="K85" s="32">
        <f t="shared" si="10"/>
        <v>4.1600000000000005E-2</v>
      </c>
      <c r="O85" s="21">
        <v>4</v>
      </c>
      <c r="P85" s="21">
        <v>2.1794045874493628</v>
      </c>
    </row>
    <row r="86" spans="1:16" x14ac:dyDescent="0.25">
      <c r="A86" s="20">
        <v>39387</v>
      </c>
      <c r="B86" s="21">
        <v>3.35</v>
      </c>
      <c r="C86" s="37">
        <f t="shared" si="9"/>
        <v>3.3500000000000002E-2</v>
      </c>
      <c r="D86" s="40">
        <f t="shared" si="11"/>
        <v>-64.999999999999986</v>
      </c>
      <c r="E86" s="21">
        <f t="shared" si="12"/>
        <v>4.7805070935582172</v>
      </c>
      <c r="F86" s="59">
        <f t="shared" si="13"/>
        <v>1.0117428035711504</v>
      </c>
      <c r="G86" s="37">
        <f t="shared" si="14"/>
        <v>4.7805070935582172E-2</v>
      </c>
      <c r="H86" s="40">
        <f t="shared" si="16"/>
        <v>-33.955388205149092</v>
      </c>
      <c r="I86" s="38">
        <f t="shared" si="15"/>
        <v>1.4305070935582171</v>
      </c>
      <c r="J86" s="21">
        <v>3.58</v>
      </c>
      <c r="K86" s="32">
        <f t="shared" si="10"/>
        <v>3.5799999999999998E-2</v>
      </c>
      <c r="O86" s="21">
        <v>3.35</v>
      </c>
      <c r="P86" s="21">
        <v>1.9797739404162851</v>
      </c>
    </row>
    <row r="87" spans="1:16" x14ac:dyDescent="0.25">
      <c r="A87" s="20">
        <v>39417</v>
      </c>
      <c r="B87" s="21">
        <v>3.07</v>
      </c>
      <c r="C87" s="37">
        <f t="shared" si="9"/>
        <v>3.0699999999999998E-2</v>
      </c>
      <c r="D87" s="40">
        <f t="shared" si="11"/>
        <v>-28.000000000000025</v>
      </c>
      <c r="E87" s="21">
        <f t="shared" si="12"/>
        <v>4.4104240792383731</v>
      </c>
      <c r="F87" s="59">
        <f t="shared" si="13"/>
        <v>1.0108482531681784</v>
      </c>
      <c r="G87" s="37">
        <f t="shared" si="14"/>
        <v>4.4104240792383731E-2</v>
      </c>
      <c r="H87" s="40">
        <f t="shared" si="16"/>
        <v>-37.008301431984414</v>
      </c>
      <c r="I87" s="38">
        <f t="shared" si="15"/>
        <v>1.3404240792383733</v>
      </c>
      <c r="J87" s="21">
        <v>3.34</v>
      </c>
      <c r="K87" s="32">
        <f t="shared" si="10"/>
        <v>3.3399999999999999E-2</v>
      </c>
      <c r="M87" s="36" t="s">
        <v>74</v>
      </c>
      <c r="O87" s="21">
        <v>3.07</v>
      </c>
      <c r="P87" s="21">
        <v>1.8290954280012262</v>
      </c>
    </row>
    <row r="88" spans="1:16" x14ac:dyDescent="0.25">
      <c r="A88" s="20">
        <v>39448</v>
      </c>
      <c r="B88" s="21">
        <v>2.82</v>
      </c>
      <c r="C88" s="37">
        <f t="shared" si="9"/>
        <v>2.8199999999999999E-2</v>
      </c>
      <c r="D88" s="40">
        <f t="shared" si="11"/>
        <v>-25</v>
      </c>
      <c r="E88" s="21">
        <f t="shared" si="12"/>
        <v>4.3202461538461412</v>
      </c>
      <c r="F88" s="59">
        <f t="shared" si="13"/>
        <v>1.0106299183181064</v>
      </c>
      <c r="G88" s="37">
        <f t="shared" si="14"/>
        <v>4.3202461538461412E-2</v>
      </c>
      <c r="H88" s="40">
        <f t="shared" si="16"/>
        <v>-9.0177925392231906</v>
      </c>
      <c r="I88" s="38">
        <f t="shared" si="15"/>
        <v>1.5002461538461414</v>
      </c>
      <c r="J88" s="21">
        <v>2.84</v>
      </c>
      <c r="K88" s="32">
        <f t="shared" si="10"/>
        <v>2.8399999999999998E-2</v>
      </c>
      <c r="M88" s="36" t="s">
        <v>75</v>
      </c>
      <c r="O88" s="21">
        <v>2.82</v>
      </c>
      <c r="P88" s="21">
        <v>1.8089367561757941</v>
      </c>
    </row>
    <row r="89" spans="1:16" x14ac:dyDescent="0.25">
      <c r="A89" s="20">
        <v>39479</v>
      </c>
      <c r="B89" s="21">
        <v>2.17</v>
      </c>
      <c r="C89" s="37">
        <f t="shared" si="9"/>
        <v>2.1700000000000001E-2</v>
      </c>
      <c r="D89" s="40">
        <f t="shared" si="11"/>
        <v>-64.999999999999986</v>
      </c>
      <c r="E89" s="21">
        <f t="shared" si="12"/>
        <v>3.8105118529269122</v>
      </c>
      <c r="F89" s="59">
        <f t="shared" si="13"/>
        <v>1.009393103343363</v>
      </c>
      <c r="G89" s="37">
        <f t="shared" si="14"/>
        <v>3.8105118529269122E-2</v>
      </c>
      <c r="H89" s="40">
        <f t="shared" si="16"/>
        <v>-50.9734300919229</v>
      </c>
      <c r="I89" s="38">
        <f t="shared" si="15"/>
        <v>1.6405118529269123</v>
      </c>
      <c r="J89" s="21">
        <v>2.1</v>
      </c>
      <c r="K89" s="32">
        <f t="shared" si="10"/>
        <v>2.1000000000000001E-2</v>
      </c>
      <c r="O89" s="21">
        <v>2.17</v>
      </c>
      <c r="P89" s="21">
        <v>1.5648773225005463</v>
      </c>
    </row>
    <row r="90" spans="1:16" x14ac:dyDescent="0.25">
      <c r="A90" s="20">
        <v>39508</v>
      </c>
      <c r="B90" s="21">
        <v>1.28</v>
      </c>
      <c r="C90" s="37">
        <f t="shared" si="9"/>
        <v>1.2800000000000001E-2</v>
      </c>
      <c r="D90" s="40">
        <f t="shared" si="11"/>
        <v>-88.999999999999986</v>
      </c>
      <c r="E90" s="21">
        <f t="shared" si="12"/>
        <v>3.610707286310344</v>
      </c>
      <c r="F90" s="59">
        <f t="shared" si="13"/>
        <v>1.0089070565115215</v>
      </c>
      <c r="G90" s="37">
        <f t="shared" si="14"/>
        <v>3.610707286310344E-2</v>
      </c>
      <c r="H90" s="40">
        <f t="shared" si="16"/>
        <v>-19.98045666165682</v>
      </c>
      <c r="I90" s="38">
        <f t="shared" si="15"/>
        <v>2.3307072863103437</v>
      </c>
      <c r="J90" s="21">
        <v>1.51</v>
      </c>
      <c r="K90" s="32">
        <f t="shared" si="10"/>
        <v>1.5100000000000001E-2</v>
      </c>
      <c r="M90" s="36" t="s">
        <v>76</v>
      </c>
      <c r="O90" s="21">
        <v>1.28</v>
      </c>
      <c r="P90" s="21">
        <v>1.4643462177914568</v>
      </c>
    </row>
    <row r="91" spans="1:16" x14ac:dyDescent="0.25">
      <c r="A91" s="20">
        <v>39539</v>
      </c>
      <c r="B91" s="21">
        <v>1.31</v>
      </c>
      <c r="C91" s="37">
        <f t="shared" si="9"/>
        <v>1.3100000000000001E-2</v>
      </c>
      <c r="D91" s="40">
        <f t="shared" si="11"/>
        <v>3.0000000000000027</v>
      </c>
      <c r="E91" s="21">
        <f t="shared" si="12"/>
        <v>2.8600038902937275</v>
      </c>
      <c r="F91" s="59">
        <f t="shared" si="13"/>
        <v>1.007074580485372</v>
      </c>
      <c r="G91" s="37">
        <f t="shared" si="14"/>
        <v>2.8600038902937275E-2</v>
      </c>
      <c r="H91" s="40">
        <f t="shared" si="16"/>
        <v>-75.070339601661658</v>
      </c>
      <c r="I91" s="38">
        <f t="shared" si="15"/>
        <v>1.5500038902937274</v>
      </c>
      <c r="J91" s="21">
        <v>1.58</v>
      </c>
      <c r="K91" s="32">
        <f t="shared" si="10"/>
        <v>1.5800000000000002E-2</v>
      </c>
      <c r="O91" s="21">
        <v>1.31</v>
      </c>
      <c r="P91" s="21">
        <v>1.2339503037214872</v>
      </c>
    </row>
    <row r="92" spans="1:16" x14ac:dyDescent="0.25">
      <c r="A92" s="20">
        <v>39569</v>
      </c>
      <c r="B92" s="21">
        <v>1.76</v>
      </c>
      <c r="C92" s="37">
        <f t="shared" si="9"/>
        <v>1.7600000000000001E-2</v>
      </c>
      <c r="D92" s="40">
        <f t="shared" si="11"/>
        <v>44.999999999999993</v>
      </c>
      <c r="E92" s="21">
        <f t="shared" si="12"/>
        <v>2.0300479592834764</v>
      </c>
      <c r="F92" s="59">
        <f t="shared" si="13"/>
        <v>1.0050369358622655</v>
      </c>
      <c r="G92" s="37">
        <f t="shared" si="14"/>
        <v>2.0300479592834764E-2</v>
      </c>
      <c r="H92" s="40">
        <f t="shared" si="16"/>
        <v>-82.995593101025108</v>
      </c>
      <c r="I92" s="38">
        <f t="shared" si="15"/>
        <v>0.27004795928347636</v>
      </c>
      <c r="J92" s="21">
        <v>1.86</v>
      </c>
      <c r="K92" s="32">
        <f t="shared" si="10"/>
        <v>1.8600000000000002E-2</v>
      </c>
      <c r="M92" s="36" t="s">
        <v>77</v>
      </c>
      <c r="O92" s="21">
        <v>1.76</v>
      </c>
      <c r="P92" s="21">
        <v>0.9090596179832211</v>
      </c>
    </row>
    <row r="93" spans="1:16" x14ac:dyDescent="0.25">
      <c r="A93" s="20">
        <v>39600</v>
      </c>
      <c r="B93" s="21">
        <v>1.89</v>
      </c>
      <c r="C93" s="37">
        <f t="shared" si="9"/>
        <v>1.89E-2</v>
      </c>
      <c r="D93" s="40">
        <f t="shared" si="11"/>
        <v>12.999999999999989</v>
      </c>
      <c r="E93" s="21">
        <f t="shared" si="12"/>
        <v>1.7405223143758919</v>
      </c>
      <c r="F93" s="59">
        <f t="shared" si="13"/>
        <v>1.0043231899414109</v>
      </c>
      <c r="G93" s="37">
        <f t="shared" si="14"/>
        <v>1.7405223143758919E-2</v>
      </c>
      <c r="H93" s="40">
        <f t="shared" si="16"/>
        <v>-28.952564490758448</v>
      </c>
      <c r="I93" s="38">
        <f t="shared" si="15"/>
        <v>-0.14947768562410801</v>
      </c>
      <c r="J93" s="21">
        <v>2.19</v>
      </c>
      <c r="K93" s="32">
        <f t="shared" si="10"/>
        <v>2.1899999999999999E-2</v>
      </c>
      <c r="O93" s="21">
        <v>1.89</v>
      </c>
      <c r="P93" s="21">
        <v>0.67211277091641097</v>
      </c>
    </row>
    <row r="94" spans="1:16" x14ac:dyDescent="0.25">
      <c r="A94" s="20">
        <v>39630</v>
      </c>
      <c r="B94" s="21">
        <v>1.66</v>
      </c>
      <c r="C94" s="37">
        <f t="shared" si="9"/>
        <v>1.66E-2</v>
      </c>
      <c r="D94" s="40">
        <f t="shared" si="11"/>
        <v>-23</v>
      </c>
      <c r="E94" s="21">
        <f t="shared" si="12"/>
        <v>1.850719573586046</v>
      </c>
      <c r="F94" s="59">
        <f t="shared" si="13"/>
        <v>1.004595030345826</v>
      </c>
      <c r="G94" s="37">
        <f t="shared" si="14"/>
        <v>1.850719573586046E-2</v>
      </c>
      <c r="H94" s="40">
        <f t="shared" si="16"/>
        <v>11.019725921015411</v>
      </c>
      <c r="I94" s="38">
        <f t="shared" si="15"/>
        <v>0.19071957358604608</v>
      </c>
      <c r="J94" s="21">
        <v>1.98</v>
      </c>
      <c r="K94" s="32">
        <f t="shared" si="10"/>
        <v>1.9800000000000002E-2</v>
      </c>
      <c r="O94" s="21">
        <v>1.66</v>
      </c>
      <c r="P94" s="21">
        <v>0.70495379538915159</v>
      </c>
    </row>
    <row r="95" spans="1:16" x14ac:dyDescent="0.25">
      <c r="A95" s="20">
        <v>39661</v>
      </c>
      <c r="B95" s="21">
        <v>1.75</v>
      </c>
      <c r="C95" s="37">
        <f t="shared" si="9"/>
        <v>1.7500000000000002E-2</v>
      </c>
      <c r="D95" s="40">
        <f t="shared" si="11"/>
        <v>9.0000000000000071</v>
      </c>
      <c r="E95" s="21">
        <f t="shared" si="12"/>
        <v>1.9600982704403025</v>
      </c>
      <c r="F95" s="59">
        <f t="shared" si="13"/>
        <v>1.0048646334286162</v>
      </c>
      <c r="G95" s="37">
        <f t="shared" si="14"/>
        <v>1.9600982704403025E-2</v>
      </c>
      <c r="H95" s="40">
        <f t="shared" si="16"/>
        <v>10.93786968542565</v>
      </c>
      <c r="I95" s="38">
        <f t="shared" si="15"/>
        <v>0.21009827044030249</v>
      </c>
      <c r="J95" s="21">
        <v>1.97</v>
      </c>
      <c r="K95" s="32">
        <f t="shared" si="10"/>
        <v>1.9699999999999999E-2</v>
      </c>
      <c r="O95" s="21">
        <v>1.75</v>
      </c>
      <c r="P95" s="21">
        <v>0.81572259732856089</v>
      </c>
    </row>
    <row r="96" spans="1:16" x14ac:dyDescent="0.25">
      <c r="A96" s="20">
        <v>39692</v>
      </c>
      <c r="B96" s="21">
        <v>1.1499999999999999</v>
      </c>
      <c r="C96" s="37">
        <f t="shared" si="9"/>
        <v>1.15E-2</v>
      </c>
      <c r="D96" s="40">
        <f t="shared" si="11"/>
        <v>-60.000000000000007</v>
      </c>
      <c r="E96" s="21">
        <f t="shared" si="12"/>
        <v>2.4908833055255819</v>
      </c>
      <c r="F96" s="59">
        <f t="shared" si="13"/>
        <v>1.0061698720493748</v>
      </c>
      <c r="G96" s="37">
        <f t="shared" si="14"/>
        <v>2.4908833055255819E-2</v>
      </c>
      <c r="H96" s="40">
        <f t="shared" si="16"/>
        <v>53.078503508527945</v>
      </c>
      <c r="I96" s="38">
        <f t="shared" si="15"/>
        <v>1.340883305525582</v>
      </c>
      <c r="J96" s="21">
        <v>1.64</v>
      </c>
      <c r="K96" s="32">
        <f t="shared" si="10"/>
        <v>1.6399999999999998E-2</v>
      </c>
      <c r="M96" s="36" t="s">
        <v>78</v>
      </c>
      <c r="O96" s="21">
        <v>1.1499999999999999</v>
      </c>
      <c r="P96" s="21">
        <v>0.97084178181581215</v>
      </c>
    </row>
    <row r="97" spans="1:16" x14ac:dyDescent="0.25">
      <c r="A97" s="20">
        <v>39722</v>
      </c>
      <c r="B97" s="21">
        <v>0.69</v>
      </c>
      <c r="C97" s="37">
        <f t="shared" si="9"/>
        <v>6.8999999999999999E-3</v>
      </c>
      <c r="D97" s="40">
        <f t="shared" si="11"/>
        <v>-46</v>
      </c>
      <c r="E97" s="21">
        <f t="shared" si="12"/>
        <v>2.3010072791658676</v>
      </c>
      <c r="F97" s="59">
        <f t="shared" si="13"/>
        <v>1.0057035368957226</v>
      </c>
      <c r="G97" s="37">
        <f t="shared" si="14"/>
        <v>2.3010072791658676E-2</v>
      </c>
      <c r="H97" s="40">
        <f t="shared" si="16"/>
        <v>-18.987602635971434</v>
      </c>
      <c r="I97" s="38">
        <f t="shared" si="15"/>
        <v>1.6110072791658676</v>
      </c>
      <c r="J97" s="21">
        <v>1.23</v>
      </c>
      <c r="K97" s="32">
        <f t="shared" si="10"/>
        <v>1.23E-2</v>
      </c>
      <c r="O97" s="21">
        <v>0.69</v>
      </c>
      <c r="P97" s="21">
        <v>0.8812888787515849</v>
      </c>
    </row>
    <row r="98" spans="1:16" x14ac:dyDescent="0.25">
      <c r="A98" s="20">
        <v>39753</v>
      </c>
      <c r="B98" s="21">
        <v>0.19</v>
      </c>
      <c r="C98" s="37">
        <f t="shared" si="9"/>
        <v>1.9E-3</v>
      </c>
      <c r="D98" s="40">
        <f t="shared" si="11"/>
        <v>-49.999999999999993</v>
      </c>
      <c r="E98" s="21">
        <f t="shared" si="12"/>
        <v>2.190475675675696</v>
      </c>
      <c r="F98" s="59">
        <f t="shared" si="13"/>
        <v>1.005431772483258</v>
      </c>
      <c r="G98" s="37">
        <f t="shared" si="14"/>
        <v>2.190475675675696E-2</v>
      </c>
      <c r="H98" s="40">
        <f t="shared" si="16"/>
        <v>-11.053160349017155</v>
      </c>
      <c r="I98" s="38">
        <f t="shared" si="15"/>
        <v>2.0004756756756961</v>
      </c>
      <c r="J98" s="21">
        <v>0.74</v>
      </c>
      <c r="K98" s="32">
        <f t="shared" si="10"/>
        <v>7.4000000000000003E-3</v>
      </c>
      <c r="O98" s="21">
        <v>0.19</v>
      </c>
      <c r="P98" s="21">
        <v>0.87076361092681687</v>
      </c>
    </row>
    <row r="99" spans="1:16" x14ac:dyDescent="0.25">
      <c r="A99" s="20">
        <v>39783</v>
      </c>
      <c r="B99" s="21">
        <v>0.03</v>
      </c>
      <c r="C99" s="37">
        <f t="shared" si="9"/>
        <v>2.9999999999999997E-4</v>
      </c>
      <c r="D99" s="40">
        <f t="shared" si="11"/>
        <v>-16</v>
      </c>
      <c r="E99" s="21">
        <f t="shared" si="12"/>
        <v>2.132373702422119</v>
      </c>
      <c r="F99" s="59">
        <f t="shared" si="13"/>
        <v>1.0052888285615551</v>
      </c>
      <c r="G99" s="37">
        <f t="shared" si="14"/>
        <v>2.132373702422119E-2</v>
      </c>
      <c r="H99" s="40">
        <f t="shared" si="16"/>
        <v>-5.8101973253577022</v>
      </c>
      <c r="I99" s="38">
        <f t="shared" si="15"/>
        <v>2.1023737024221192</v>
      </c>
      <c r="J99" s="21">
        <v>0.26</v>
      </c>
      <c r="K99" s="32">
        <f t="shared" si="10"/>
        <v>2.6000000000000003E-3</v>
      </c>
      <c r="O99" s="21">
        <v>0.03</v>
      </c>
      <c r="P99" s="21">
        <v>0.74464253870549779</v>
      </c>
    </row>
    <row r="100" spans="1:16" x14ac:dyDescent="0.25">
      <c r="A100" s="20">
        <v>39814</v>
      </c>
      <c r="B100" s="21">
        <v>0.13</v>
      </c>
      <c r="C100" s="37">
        <f t="shared" si="9"/>
        <v>1.3000000000000002E-3</v>
      </c>
      <c r="D100" s="40">
        <f t="shared" si="11"/>
        <v>10</v>
      </c>
      <c r="E100" s="21">
        <f t="shared" si="12"/>
        <v>1.7728960174794306</v>
      </c>
      <c r="F100" s="59">
        <f t="shared" si="13"/>
        <v>1.0044030739961483</v>
      </c>
      <c r="G100" s="37">
        <f t="shared" si="14"/>
        <v>1.7728960174794306E-2</v>
      </c>
      <c r="H100" s="40">
        <f t="shared" si="16"/>
        <v>-35.947768494268843</v>
      </c>
      <c r="I100" s="38">
        <f t="shared" si="15"/>
        <v>1.6428960174794307</v>
      </c>
      <c r="J100" s="21">
        <v>0.3</v>
      </c>
      <c r="K100" s="32">
        <f t="shared" si="10"/>
        <v>3.0000000000000001E-3</v>
      </c>
      <c r="O100" s="21">
        <v>0.13</v>
      </c>
      <c r="P100" s="21">
        <v>0.56988930736581178</v>
      </c>
    </row>
    <row r="101" spans="1:16" x14ac:dyDescent="0.25">
      <c r="A101" s="20">
        <v>39845</v>
      </c>
      <c r="B101" s="21">
        <v>0.3</v>
      </c>
      <c r="C101" s="37">
        <f t="shared" si="9"/>
        <v>3.0000000000000001E-3</v>
      </c>
      <c r="D101" s="40">
        <f t="shared" si="11"/>
        <v>17</v>
      </c>
      <c r="E101" s="21">
        <f t="shared" si="12"/>
        <v>1.2930192633995974</v>
      </c>
      <c r="F101" s="59">
        <f t="shared" si="13"/>
        <v>1.003216991289539</v>
      </c>
      <c r="G101" s="37">
        <f t="shared" si="14"/>
        <v>1.2930192633995974E-2</v>
      </c>
      <c r="H101" s="40">
        <f t="shared" si="16"/>
        <v>-47.987675407983318</v>
      </c>
      <c r="I101" s="38">
        <f t="shared" si="15"/>
        <v>0.99301926339959734</v>
      </c>
      <c r="J101" s="21">
        <v>0.46</v>
      </c>
      <c r="K101" s="32">
        <f t="shared" si="10"/>
        <v>4.5999999999999999E-3</v>
      </c>
      <c r="O101" s="21">
        <v>0.3</v>
      </c>
      <c r="P101" s="21">
        <v>0.35741117938550282</v>
      </c>
    </row>
    <row r="102" spans="1:16" x14ac:dyDescent="0.25">
      <c r="A102" s="20">
        <v>39873</v>
      </c>
      <c r="B102" s="21">
        <v>0.22</v>
      </c>
      <c r="C102" s="37">
        <f t="shared" si="9"/>
        <v>2.2000000000000001E-3</v>
      </c>
      <c r="D102" s="40">
        <f t="shared" si="11"/>
        <v>-7.9999999999999991</v>
      </c>
      <c r="E102" s="21">
        <f t="shared" si="12"/>
        <v>0.49052884134761499</v>
      </c>
      <c r="F102" s="59">
        <f t="shared" si="13"/>
        <v>1.0012240727376129</v>
      </c>
      <c r="G102" s="37">
        <f t="shared" si="14"/>
        <v>4.9052884134761499E-3</v>
      </c>
      <c r="H102" s="40">
        <f t="shared" si="16"/>
        <v>-80.249042205198236</v>
      </c>
      <c r="I102" s="38">
        <f t="shared" si="15"/>
        <v>0.27052884134761501</v>
      </c>
      <c r="J102" s="21">
        <v>0.43</v>
      </c>
      <c r="K102" s="32">
        <f t="shared" si="10"/>
        <v>4.3E-3</v>
      </c>
      <c r="O102" s="21">
        <v>0.22</v>
      </c>
      <c r="P102" s="21">
        <v>0.12803847290878689</v>
      </c>
    </row>
    <row r="103" spans="1:16" x14ac:dyDescent="0.25">
      <c r="A103" s="20">
        <v>39904</v>
      </c>
      <c r="B103" s="21">
        <v>0.16</v>
      </c>
      <c r="C103" s="37">
        <f t="shared" si="9"/>
        <v>1.6000000000000001E-3</v>
      </c>
      <c r="D103" s="40">
        <f t="shared" si="11"/>
        <v>-6</v>
      </c>
      <c r="E103" s="21">
        <f t="shared" si="12"/>
        <v>0.47028862478768474</v>
      </c>
      <c r="F103" s="59">
        <f t="shared" si="13"/>
        <v>1.0011736537501423</v>
      </c>
      <c r="G103" s="37">
        <f t="shared" si="14"/>
        <v>4.7028862478768474E-3</v>
      </c>
      <c r="H103" s="40">
        <f t="shared" si="16"/>
        <v>-2.0240216559930246</v>
      </c>
      <c r="I103" s="38">
        <f t="shared" si="15"/>
        <v>0.31028862478768471</v>
      </c>
      <c r="J103" s="21">
        <v>0.35</v>
      </c>
      <c r="K103" s="32">
        <f t="shared" si="10"/>
        <v>3.4999999999999996E-3</v>
      </c>
      <c r="O103" s="21">
        <v>0.16</v>
      </c>
      <c r="P103" s="21">
        <v>0.14175610478235345</v>
      </c>
    </row>
    <row r="104" spans="1:16" x14ac:dyDescent="0.25">
      <c r="A104" s="20">
        <v>39934</v>
      </c>
      <c r="B104" s="21">
        <v>0.18</v>
      </c>
      <c r="C104" s="37">
        <f t="shared" si="9"/>
        <v>1.8E-3</v>
      </c>
      <c r="D104" s="40">
        <f t="shared" si="11"/>
        <v>1.9999999999999991</v>
      </c>
      <c r="E104" s="21">
        <f t="shared" si="12"/>
        <v>0.62025523429705132</v>
      </c>
      <c r="F104" s="59">
        <f t="shared" si="13"/>
        <v>1.0015470443623093</v>
      </c>
      <c r="G104" s="37">
        <f t="shared" si="14"/>
        <v>6.2025523429705132E-3</v>
      </c>
      <c r="H104" s="40">
        <f t="shared" si="16"/>
        <v>14.996660950936658</v>
      </c>
      <c r="I104" s="38">
        <f t="shared" si="15"/>
        <v>0.44025523429705132</v>
      </c>
      <c r="J104" s="21">
        <v>0.3</v>
      </c>
      <c r="K104" s="32">
        <f t="shared" si="10"/>
        <v>3.0000000000000001E-3</v>
      </c>
      <c r="O104" s="21">
        <v>0.18</v>
      </c>
      <c r="P104" s="21">
        <v>0.21097292091736275</v>
      </c>
    </row>
    <row r="105" spans="1:16" x14ac:dyDescent="0.25">
      <c r="A105" s="20">
        <v>39965</v>
      </c>
      <c r="B105" s="21">
        <v>0.18</v>
      </c>
      <c r="C105" s="37">
        <f t="shared" si="9"/>
        <v>1.8E-3</v>
      </c>
      <c r="D105" s="40">
        <f t="shared" si="11"/>
        <v>0</v>
      </c>
      <c r="E105" s="21">
        <f t="shared" si="12"/>
        <v>0.64044003192980092</v>
      </c>
      <c r="F105" s="59">
        <f t="shared" si="13"/>
        <v>1.0015972691002668</v>
      </c>
      <c r="G105" s="37">
        <f t="shared" si="14"/>
        <v>6.4044003192980092E-3</v>
      </c>
      <c r="H105" s="40">
        <f t="shared" si="16"/>
        <v>2.0184797632749607</v>
      </c>
      <c r="I105" s="38">
        <f t="shared" si="15"/>
        <v>0.46044003192980093</v>
      </c>
      <c r="J105" s="21">
        <v>0.31</v>
      </c>
      <c r="K105" s="32">
        <f t="shared" si="10"/>
        <v>3.0999999999999999E-3</v>
      </c>
      <c r="O105" s="21">
        <v>0.18</v>
      </c>
      <c r="P105" s="21">
        <v>0.20100592030782849</v>
      </c>
    </row>
    <row r="106" spans="1:16" x14ac:dyDescent="0.25">
      <c r="A106" s="20">
        <v>39995</v>
      </c>
      <c r="B106" s="21">
        <v>0.18</v>
      </c>
      <c r="C106" s="37">
        <f t="shared" si="9"/>
        <v>1.8E-3</v>
      </c>
      <c r="D106" s="40">
        <f t="shared" si="11"/>
        <v>0</v>
      </c>
      <c r="E106" s="21">
        <f t="shared" si="12"/>
        <v>0.54036042332263889</v>
      </c>
      <c r="F106" s="59">
        <f t="shared" si="13"/>
        <v>1.0013481722544439</v>
      </c>
      <c r="G106" s="37">
        <f t="shared" si="14"/>
        <v>5.4036042332263889E-3</v>
      </c>
      <c r="H106" s="40">
        <f t="shared" si="16"/>
        <v>-10.007960860716203</v>
      </c>
      <c r="I106" s="38">
        <f t="shared" si="15"/>
        <v>0.3603604233226389</v>
      </c>
      <c r="J106" s="21">
        <v>0.28000000000000003</v>
      </c>
      <c r="K106" s="32">
        <f t="shared" si="10"/>
        <v>2.8000000000000004E-3</v>
      </c>
      <c r="O106" s="21">
        <v>0.18</v>
      </c>
      <c r="P106" s="21">
        <v>0.1648381631768947</v>
      </c>
    </row>
    <row r="107" spans="1:16" x14ac:dyDescent="0.25">
      <c r="A107" s="20">
        <v>40026</v>
      </c>
      <c r="B107" s="21">
        <v>0.17</v>
      </c>
      <c r="C107" s="37">
        <f t="shared" si="9"/>
        <v>1.7000000000000001E-3</v>
      </c>
      <c r="D107" s="40">
        <f t="shared" si="11"/>
        <v>-0.99999999999999811</v>
      </c>
      <c r="E107" s="21">
        <f t="shared" si="12"/>
        <v>0.42014374126562171</v>
      </c>
      <c r="F107" s="59">
        <f t="shared" si="13"/>
        <v>1.0010487085151782</v>
      </c>
      <c r="G107" s="37">
        <f t="shared" si="14"/>
        <v>4.2014374126562171E-3</v>
      </c>
      <c r="H107" s="40">
        <f t="shared" si="16"/>
        <v>-12.021668205701719</v>
      </c>
      <c r="I107" s="38">
        <f t="shared" si="15"/>
        <v>0.25014374126562167</v>
      </c>
      <c r="J107" s="21">
        <v>0.27</v>
      </c>
      <c r="K107" s="32">
        <f t="shared" si="10"/>
        <v>2.7000000000000001E-3</v>
      </c>
      <c r="O107" s="21">
        <v>0.17</v>
      </c>
      <c r="P107" s="21">
        <v>0.13863156669426946</v>
      </c>
    </row>
    <row r="108" spans="1:16" x14ac:dyDescent="0.25">
      <c r="A108" s="20">
        <v>40057</v>
      </c>
      <c r="B108" s="21">
        <v>0.12</v>
      </c>
      <c r="C108" s="37">
        <f t="shared" si="9"/>
        <v>1.1999999999999999E-3</v>
      </c>
      <c r="D108" s="40">
        <f t="shared" si="11"/>
        <v>-5.0000000000000018</v>
      </c>
      <c r="E108" s="21">
        <f t="shared" si="12"/>
        <v>0.44016869634653233</v>
      </c>
      <c r="F108" s="59">
        <f t="shared" si="13"/>
        <v>1.0010986099986479</v>
      </c>
      <c r="G108" s="37">
        <f t="shared" si="14"/>
        <v>4.4016869634653233E-3</v>
      </c>
      <c r="H108" s="40">
        <f t="shared" si="16"/>
        <v>2.0024955080910622</v>
      </c>
      <c r="I108" s="38">
        <f t="shared" si="15"/>
        <v>0.32016869634653233</v>
      </c>
      <c r="J108" s="21">
        <v>0.21</v>
      </c>
      <c r="K108" s="32">
        <f t="shared" si="10"/>
        <v>2.0999999999999999E-3</v>
      </c>
      <c r="O108" s="21">
        <v>0.12</v>
      </c>
      <c r="P108" s="21">
        <v>0.14362339798608126</v>
      </c>
    </row>
    <row r="109" spans="1:16" x14ac:dyDescent="0.25">
      <c r="A109" s="20">
        <v>40087</v>
      </c>
      <c r="B109" s="21">
        <v>7.0000000000000007E-2</v>
      </c>
      <c r="C109" s="37">
        <f t="shared" si="9"/>
        <v>7.000000000000001E-4</v>
      </c>
      <c r="D109" s="40">
        <f t="shared" si="11"/>
        <v>-4.9999999999999991</v>
      </c>
      <c r="E109" s="21">
        <f t="shared" si="12"/>
        <v>0.380099820323343</v>
      </c>
      <c r="F109" s="59">
        <f t="shared" si="13"/>
        <v>1.0009488980848475</v>
      </c>
      <c r="G109" s="37">
        <f t="shared" si="14"/>
        <v>3.80099820323343E-3</v>
      </c>
      <c r="H109" s="40">
        <f t="shared" si="16"/>
        <v>-6.0068876023189333</v>
      </c>
      <c r="I109" s="38">
        <f t="shared" si="15"/>
        <v>0.31009982032334299</v>
      </c>
      <c r="J109" s="21">
        <v>0.16</v>
      </c>
      <c r="K109" s="32">
        <f t="shared" si="10"/>
        <v>1.6000000000000001E-3</v>
      </c>
      <c r="O109" s="21">
        <v>7.0000000000000007E-2</v>
      </c>
      <c r="P109" s="21">
        <v>0.12864715751976785</v>
      </c>
    </row>
    <row r="110" spans="1:16" x14ac:dyDescent="0.25">
      <c r="A110" s="20">
        <v>40118</v>
      </c>
      <c r="B110" s="21">
        <v>0.05</v>
      </c>
      <c r="C110" s="37">
        <f t="shared" si="9"/>
        <v>5.0000000000000001E-4</v>
      </c>
      <c r="D110" s="40">
        <f t="shared" si="11"/>
        <v>-2.0000000000000004</v>
      </c>
      <c r="E110" s="21">
        <f t="shared" si="12"/>
        <v>0.37009983028843951</v>
      </c>
      <c r="F110" s="59">
        <f t="shared" si="13"/>
        <v>1.0009239682108493</v>
      </c>
      <c r="G110" s="37">
        <f t="shared" si="14"/>
        <v>3.7009983028843951E-3</v>
      </c>
      <c r="H110" s="40">
        <f t="shared" si="16"/>
        <v>-0.99999900349034831</v>
      </c>
      <c r="I110" s="38">
        <f t="shared" si="15"/>
        <v>0.32009983028843952</v>
      </c>
      <c r="J110" s="21">
        <v>0.15</v>
      </c>
      <c r="K110" s="32">
        <f t="shared" si="10"/>
        <v>1.5E-3</v>
      </c>
      <c r="O110" s="21">
        <v>0.05</v>
      </c>
      <c r="P110" s="21">
        <v>0.12427926116360677</v>
      </c>
    </row>
    <row r="111" spans="1:16" x14ac:dyDescent="0.25">
      <c r="A111" s="20">
        <v>40148</v>
      </c>
      <c r="B111" s="21">
        <v>0.05</v>
      </c>
      <c r="C111" s="37">
        <f t="shared" si="9"/>
        <v>5.0000000000000001E-4</v>
      </c>
      <c r="D111" s="40">
        <f t="shared" si="11"/>
        <v>0</v>
      </c>
      <c r="E111" s="21">
        <f t="shared" si="12"/>
        <v>0.300080902916533</v>
      </c>
      <c r="F111" s="59">
        <f t="shared" si="13"/>
        <v>1.0007493595268666</v>
      </c>
      <c r="G111" s="37">
        <f t="shared" si="14"/>
        <v>3.00080902916533E-3</v>
      </c>
      <c r="H111" s="40">
        <f t="shared" si="16"/>
        <v>-7.0018927371906514</v>
      </c>
      <c r="I111" s="38">
        <f t="shared" si="15"/>
        <v>0.25008090291653301</v>
      </c>
      <c r="J111" s="21">
        <v>0.17</v>
      </c>
      <c r="K111" s="32">
        <f t="shared" si="10"/>
        <v>1.7000000000000001E-3</v>
      </c>
      <c r="O111" s="21">
        <v>0.05</v>
      </c>
      <c r="P111" s="21">
        <v>9.7441844258061572E-2</v>
      </c>
    </row>
    <row r="112" spans="1:16" x14ac:dyDescent="0.25">
      <c r="A112" s="20">
        <v>40179</v>
      </c>
      <c r="B112" s="21">
        <v>0.06</v>
      </c>
      <c r="C112" s="37">
        <f t="shared" si="9"/>
        <v>5.9999999999999995E-4</v>
      </c>
      <c r="D112" s="40">
        <f t="shared" si="11"/>
        <v>0.99999999999999956</v>
      </c>
      <c r="E112" s="21">
        <f t="shared" si="12"/>
        <v>0.25008094333971442</v>
      </c>
      <c r="F112" s="59">
        <f t="shared" si="13"/>
        <v>1.0006246168952206</v>
      </c>
      <c r="G112" s="37">
        <f t="shared" si="14"/>
        <v>2.5008094333971442E-3</v>
      </c>
      <c r="H112" s="40">
        <f t="shared" si="16"/>
        <v>-4.9999959576818576</v>
      </c>
      <c r="I112" s="38">
        <f t="shared" si="15"/>
        <v>0.19008094333971443</v>
      </c>
      <c r="J112" s="21">
        <v>0.15</v>
      </c>
      <c r="K112" s="32">
        <f t="shared" si="10"/>
        <v>1.5E-3</v>
      </c>
      <c r="O112" s="21">
        <v>0.06</v>
      </c>
      <c r="P112" s="21">
        <v>7.5591154444332176E-2</v>
      </c>
    </row>
    <row r="113" spans="1:16" x14ac:dyDescent="0.25">
      <c r="A113" s="20">
        <v>40210</v>
      </c>
      <c r="B113" s="21">
        <v>0.11</v>
      </c>
      <c r="C113" s="37">
        <f t="shared" si="9"/>
        <v>1.1000000000000001E-3</v>
      </c>
      <c r="D113" s="40">
        <f t="shared" si="11"/>
        <v>5</v>
      </c>
      <c r="E113" s="21">
        <f t="shared" si="12"/>
        <v>0.25009995002498453</v>
      </c>
      <c r="F113" s="59">
        <f t="shared" si="13"/>
        <v>1.0006246643230023</v>
      </c>
      <c r="G113" s="37">
        <f t="shared" si="14"/>
        <v>2.5009995002498453E-3</v>
      </c>
      <c r="H113" s="40">
        <f t="shared" si="16"/>
        <v>1.9006685270106516E-3</v>
      </c>
      <c r="I113" s="38">
        <f t="shared" si="15"/>
        <v>0.14009995002498454</v>
      </c>
      <c r="J113" s="21">
        <v>0.18</v>
      </c>
      <c r="K113" s="32">
        <f t="shared" si="10"/>
        <v>1.8E-3</v>
      </c>
      <c r="O113" s="21">
        <v>0.11</v>
      </c>
      <c r="P113" s="21">
        <v>7.1845383617241687E-2</v>
      </c>
    </row>
    <row r="114" spans="1:16" x14ac:dyDescent="0.25">
      <c r="A114" s="20">
        <v>40238</v>
      </c>
      <c r="B114" s="21">
        <v>0.15</v>
      </c>
      <c r="C114" s="37">
        <f t="shared" si="9"/>
        <v>1.5E-3</v>
      </c>
      <c r="D114" s="40">
        <f t="shared" si="11"/>
        <v>3.9999999999999996</v>
      </c>
      <c r="E114" s="21">
        <f t="shared" si="12"/>
        <v>0.29014392803603517</v>
      </c>
      <c r="F114" s="59">
        <f t="shared" si="13"/>
        <v>1.0007245719328888</v>
      </c>
      <c r="G114" s="37">
        <f t="shared" si="14"/>
        <v>2.9014392803603517E-3</v>
      </c>
      <c r="H114" s="40">
        <f t="shared" si="16"/>
        <v>4.004397801105064</v>
      </c>
      <c r="I114" s="38">
        <f t="shared" si="15"/>
        <v>0.14014392803603518</v>
      </c>
      <c r="J114" s="21">
        <v>0.23</v>
      </c>
      <c r="K114" s="32">
        <f t="shared" si="10"/>
        <v>2.3E-3</v>
      </c>
      <c r="O114" s="21">
        <v>0.15</v>
      </c>
      <c r="P114" s="21">
        <v>8.1837081049540572E-2</v>
      </c>
    </row>
    <row r="115" spans="1:16" x14ac:dyDescent="0.25">
      <c r="A115" s="20">
        <v>40269</v>
      </c>
      <c r="B115" s="21">
        <v>0.16</v>
      </c>
      <c r="C115" s="37">
        <f t="shared" si="9"/>
        <v>1.6000000000000001E-3</v>
      </c>
      <c r="D115" s="40">
        <f t="shared" si="11"/>
        <v>1.0000000000000009</v>
      </c>
      <c r="E115" s="21">
        <f t="shared" si="12"/>
        <v>0.24008095142915575</v>
      </c>
      <c r="F115" s="59">
        <f t="shared" si="13"/>
        <v>1.0005996627697484</v>
      </c>
      <c r="G115" s="37">
        <f t="shared" si="14"/>
        <v>2.4008095142915575E-3</v>
      </c>
      <c r="H115" s="40">
        <f t="shared" si="16"/>
        <v>-5.0062976606879417</v>
      </c>
      <c r="I115" s="38">
        <f t="shared" si="15"/>
        <v>8.008095142915575E-2</v>
      </c>
      <c r="J115" s="21">
        <v>0.24</v>
      </c>
      <c r="K115" s="32">
        <f t="shared" si="10"/>
        <v>2.3999999999999998E-3</v>
      </c>
      <c r="O115" s="21">
        <v>0.16</v>
      </c>
      <c r="P115" s="21">
        <v>7.1220280343320397E-2</v>
      </c>
    </row>
    <row r="116" spans="1:16" x14ac:dyDescent="0.25">
      <c r="A116" s="20">
        <v>40299</v>
      </c>
      <c r="B116" s="21">
        <v>0.16</v>
      </c>
      <c r="C116" s="37">
        <f t="shared" si="9"/>
        <v>1.6000000000000001E-3</v>
      </c>
      <c r="D116" s="40">
        <f t="shared" si="11"/>
        <v>0</v>
      </c>
      <c r="E116" s="21">
        <f t="shared" si="12"/>
        <v>0.25004894615927586</v>
      </c>
      <c r="F116" s="59">
        <f t="shared" si="13"/>
        <v>1.0006245370519677</v>
      </c>
      <c r="G116" s="37">
        <f t="shared" si="14"/>
        <v>2.5004894615927586E-3</v>
      </c>
      <c r="H116" s="40">
        <f t="shared" si="16"/>
        <v>0.99679947301201111</v>
      </c>
      <c r="I116" s="38">
        <f t="shared" si="15"/>
        <v>9.0048946159275861E-2</v>
      </c>
      <c r="J116" s="21">
        <v>0.22</v>
      </c>
      <c r="K116" s="32">
        <f t="shared" si="10"/>
        <v>2.2000000000000001E-3</v>
      </c>
      <c r="O116" s="21">
        <v>0.16</v>
      </c>
      <c r="P116" s="21">
        <v>8.3082369844778015E-2</v>
      </c>
    </row>
    <row r="117" spans="1:16" x14ac:dyDescent="0.25">
      <c r="A117" s="20">
        <v>40330</v>
      </c>
      <c r="B117" s="21">
        <v>0.12</v>
      </c>
      <c r="C117" s="37">
        <f t="shared" si="9"/>
        <v>1.1999999999999999E-3</v>
      </c>
      <c r="D117" s="40">
        <f t="shared" si="11"/>
        <v>-4.0000000000000009</v>
      </c>
      <c r="E117" s="21">
        <f t="shared" si="12"/>
        <v>0.31006390414369811</v>
      </c>
      <c r="F117" s="59">
        <f t="shared" si="13"/>
        <v>1.0007742600781142</v>
      </c>
      <c r="G117" s="37">
        <f t="shared" si="14"/>
        <v>3.1006390414369811E-3</v>
      </c>
      <c r="H117" s="40">
        <f t="shared" si="16"/>
        <v>6.0014957984422246</v>
      </c>
      <c r="I117" s="38">
        <f t="shared" si="15"/>
        <v>0.19006390414369811</v>
      </c>
      <c r="J117" s="21">
        <v>0.19</v>
      </c>
      <c r="K117" s="32">
        <f t="shared" si="10"/>
        <v>1.9E-3</v>
      </c>
      <c r="O117" s="21">
        <v>0.12</v>
      </c>
      <c r="P117" s="21">
        <v>0.10555564746204116</v>
      </c>
    </row>
    <row r="118" spans="1:16" x14ac:dyDescent="0.25">
      <c r="A118" s="20">
        <v>40360</v>
      </c>
      <c r="B118" s="21">
        <v>0.16</v>
      </c>
      <c r="C118" s="37">
        <f t="shared" si="9"/>
        <v>1.6000000000000001E-3</v>
      </c>
      <c r="D118" s="40">
        <f t="shared" si="11"/>
        <v>4.0000000000000009</v>
      </c>
      <c r="E118" s="21">
        <f t="shared" si="12"/>
        <v>0.32006389776360056</v>
      </c>
      <c r="F118" s="59">
        <f t="shared" si="13"/>
        <v>1.0007992011501217</v>
      </c>
      <c r="G118" s="37">
        <f t="shared" si="14"/>
        <v>3.2006389776360056E-3</v>
      </c>
      <c r="H118" s="40">
        <f t="shared" si="16"/>
        <v>0.99999936199024475</v>
      </c>
      <c r="I118" s="38">
        <f t="shared" si="15"/>
        <v>0.16006389776360055</v>
      </c>
      <c r="J118" s="21">
        <v>0.2</v>
      </c>
      <c r="K118" s="32">
        <f t="shared" si="10"/>
        <v>2E-3</v>
      </c>
      <c r="O118" s="21">
        <v>0.16</v>
      </c>
      <c r="P118" s="21">
        <v>0.10992459430612112</v>
      </c>
    </row>
    <row r="119" spans="1:16" x14ac:dyDescent="0.25">
      <c r="A119" s="20">
        <v>40391</v>
      </c>
      <c r="B119" s="21">
        <v>0.16</v>
      </c>
      <c r="C119" s="37">
        <f t="shared" si="9"/>
        <v>1.6000000000000001E-3</v>
      </c>
      <c r="D119" s="40">
        <f t="shared" si="11"/>
        <v>0</v>
      </c>
      <c r="E119" s="21">
        <f t="shared" si="12"/>
        <v>0.28003594249195185</v>
      </c>
      <c r="F119" s="59">
        <f t="shared" si="13"/>
        <v>1.0006993558661748</v>
      </c>
      <c r="G119" s="37">
        <f t="shared" si="14"/>
        <v>2.8003594249195185E-3</v>
      </c>
      <c r="H119" s="40">
        <f t="shared" si="16"/>
        <v>-4.0027955271648707</v>
      </c>
      <c r="I119" s="38">
        <f t="shared" si="15"/>
        <v>0.12003594249195185</v>
      </c>
      <c r="J119" s="21">
        <v>0.19</v>
      </c>
      <c r="K119" s="32">
        <f t="shared" si="10"/>
        <v>1.9E-3</v>
      </c>
      <c r="O119" s="21">
        <v>0.16</v>
      </c>
      <c r="P119" s="21">
        <v>9.9937072498046398E-2</v>
      </c>
    </row>
    <row r="120" spans="1:16" x14ac:dyDescent="0.25">
      <c r="A120" s="20">
        <v>40422</v>
      </c>
      <c r="B120" s="21">
        <v>0.15</v>
      </c>
      <c r="C120" s="37">
        <f t="shared" si="9"/>
        <v>1.5E-3</v>
      </c>
      <c r="D120" s="40">
        <f t="shared" si="11"/>
        <v>-1.0000000000000009</v>
      </c>
      <c r="E120" s="21">
        <f t="shared" si="12"/>
        <v>0.26004894127040767</v>
      </c>
      <c r="F120" s="59">
        <f t="shared" si="13"/>
        <v>1.0006494893245792</v>
      </c>
      <c r="G120" s="37">
        <f t="shared" si="14"/>
        <v>2.6004894127040767E-3</v>
      </c>
      <c r="H120" s="40">
        <f t="shared" si="16"/>
        <v>-1.9987001221544176</v>
      </c>
      <c r="I120" s="38">
        <f t="shared" si="15"/>
        <v>0.11004894127040768</v>
      </c>
      <c r="J120" s="21">
        <v>0.19</v>
      </c>
      <c r="K120" s="32">
        <f t="shared" si="10"/>
        <v>1.9E-3</v>
      </c>
      <c r="O120" s="21">
        <v>0.15</v>
      </c>
      <c r="P120" s="21">
        <v>8.7452578044433515E-2</v>
      </c>
    </row>
    <row r="121" spans="1:16" x14ac:dyDescent="0.25">
      <c r="A121" s="20">
        <v>40452</v>
      </c>
      <c r="B121" s="21">
        <v>0.13</v>
      </c>
      <c r="C121" s="37">
        <f t="shared" si="9"/>
        <v>1.3000000000000002E-3</v>
      </c>
      <c r="D121" s="40">
        <f t="shared" si="11"/>
        <v>-1.9999999999999991</v>
      </c>
      <c r="E121" s="21">
        <f t="shared" si="12"/>
        <v>0.24001597444092138</v>
      </c>
      <c r="F121" s="59">
        <f t="shared" si="13"/>
        <v>1.0005995006191204</v>
      </c>
      <c r="G121" s="37">
        <f t="shared" si="14"/>
        <v>2.4001597444092138E-3</v>
      </c>
      <c r="H121" s="40">
        <f t="shared" si="16"/>
        <v>-2.0032966829486298</v>
      </c>
      <c r="I121" s="38">
        <f t="shared" si="15"/>
        <v>0.11001597444092137</v>
      </c>
      <c r="J121" s="21">
        <v>0.18</v>
      </c>
      <c r="K121" s="32">
        <f t="shared" si="10"/>
        <v>1.8E-3</v>
      </c>
      <c r="O121" s="21">
        <v>0.13</v>
      </c>
      <c r="P121" s="21">
        <v>8.9948554080465648E-2</v>
      </c>
    </row>
    <row r="122" spans="1:16" x14ac:dyDescent="0.25">
      <c r="A122" s="20">
        <v>40483</v>
      </c>
      <c r="B122" s="21">
        <v>0.14000000000000001</v>
      </c>
      <c r="C122" s="37">
        <f t="shared" si="9"/>
        <v>1.4000000000000002E-3</v>
      </c>
      <c r="D122" s="40">
        <f t="shared" si="11"/>
        <v>1.0000000000000009</v>
      </c>
      <c r="E122" s="21">
        <f t="shared" si="12"/>
        <v>0.22000898562297699</v>
      </c>
      <c r="F122" s="59">
        <f t="shared" si="13"/>
        <v>1.0005495692584954</v>
      </c>
      <c r="G122" s="37">
        <f t="shared" si="14"/>
        <v>2.2000898562297699E-3</v>
      </c>
      <c r="H122" s="40">
        <f t="shared" si="16"/>
        <v>-2.0006988817944382</v>
      </c>
      <c r="I122" s="38">
        <f t="shared" si="15"/>
        <v>8.000898562297698E-2</v>
      </c>
      <c r="J122" s="21">
        <v>0.18</v>
      </c>
      <c r="K122" s="32">
        <f t="shared" si="10"/>
        <v>1.8E-3</v>
      </c>
      <c r="O122" s="21">
        <v>0.14000000000000001</v>
      </c>
      <c r="P122" s="21">
        <v>8.4953921049857328E-2</v>
      </c>
    </row>
    <row r="123" spans="1:16" x14ac:dyDescent="0.25">
      <c r="A123" s="20">
        <v>40513</v>
      </c>
      <c r="B123" s="21">
        <v>0.14000000000000001</v>
      </c>
      <c r="C123" s="37">
        <f t="shared" si="9"/>
        <v>1.4000000000000002E-3</v>
      </c>
      <c r="D123" s="40">
        <f t="shared" si="11"/>
        <v>0</v>
      </c>
      <c r="E123" s="21">
        <f t="shared" si="12"/>
        <v>0.23001597603589108</v>
      </c>
      <c r="F123" s="59">
        <f t="shared" si="13"/>
        <v>1.0005745445981615</v>
      </c>
      <c r="G123" s="37">
        <f t="shared" si="14"/>
        <v>2.3001597603589108E-3</v>
      </c>
      <c r="H123" s="40">
        <f t="shared" si="16"/>
        <v>1.0006990412914085</v>
      </c>
      <c r="I123" s="38">
        <f t="shared" si="15"/>
        <v>9.0015976035891065E-2</v>
      </c>
      <c r="J123" s="21">
        <v>0.19</v>
      </c>
      <c r="K123" s="32">
        <f t="shared" si="10"/>
        <v>1.9E-3</v>
      </c>
      <c r="O123" s="21">
        <v>0.14000000000000001</v>
      </c>
      <c r="P123" s="21">
        <v>8.5578485888659905E-2</v>
      </c>
    </row>
    <row r="124" spans="1:16" x14ac:dyDescent="0.25">
      <c r="A124" s="20">
        <v>40544</v>
      </c>
      <c r="B124" s="21">
        <v>0.15</v>
      </c>
      <c r="C124" s="37">
        <f t="shared" si="9"/>
        <v>1.5E-3</v>
      </c>
      <c r="D124" s="40">
        <f t="shared" si="11"/>
        <v>0.99999999999999811</v>
      </c>
      <c r="E124" s="21">
        <f t="shared" si="12"/>
        <v>0.23002496754218615</v>
      </c>
      <c r="F124" s="59">
        <f t="shared" si="13"/>
        <v>1.0005745670382258</v>
      </c>
      <c r="G124" s="37">
        <f t="shared" si="14"/>
        <v>2.3002496754218615E-3</v>
      </c>
      <c r="H124" s="40">
        <f t="shared" si="16"/>
        <v>8.991506295075169E-4</v>
      </c>
      <c r="I124" s="38">
        <f t="shared" si="15"/>
        <v>8.0024967542186159E-2</v>
      </c>
      <c r="J124" s="21">
        <v>0.18</v>
      </c>
      <c r="K124" s="32">
        <f t="shared" si="10"/>
        <v>1.8E-3</v>
      </c>
      <c r="O124" s="21">
        <v>0.15</v>
      </c>
      <c r="P124" s="21">
        <v>8.1832838558115739E-2</v>
      </c>
    </row>
    <row r="125" spans="1:16" x14ac:dyDescent="0.25">
      <c r="A125" s="20">
        <v>40575</v>
      </c>
      <c r="B125" s="21">
        <v>0.13</v>
      </c>
      <c r="C125" s="37">
        <f t="shared" si="9"/>
        <v>1.3000000000000002E-3</v>
      </c>
      <c r="D125" s="40">
        <f t="shared" si="11"/>
        <v>-1.9999999999999991</v>
      </c>
      <c r="E125" s="21">
        <f t="shared" si="12"/>
        <v>0.22001597763132708</v>
      </c>
      <c r="F125" s="59">
        <f t="shared" si="13"/>
        <v>1.000549586709728</v>
      </c>
      <c r="G125" s="37">
        <f t="shared" si="14"/>
        <v>2.2001597763132708E-3</v>
      </c>
      <c r="H125" s="40">
        <f t="shared" si="16"/>
        <v>-1.0008989910859079</v>
      </c>
      <c r="I125" s="38">
        <f t="shared" si="15"/>
        <v>9.0015977631327071E-2</v>
      </c>
      <c r="J125" s="21">
        <v>0.17</v>
      </c>
      <c r="K125" s="32">
        <f t="shared" si="10"/>
        <v>1.7000000000000001E-3</v>
      </c>
      <c r="O125" s="21">
        <v>0.13</v>
      </c>
      <c r="P125" s="21">
        <v>8.1208172353819386E-2</v>
      </c>
    </row>
    <row r="126" spans="1:16" x14ac:dyDescent="0.25">
      <c r="A126" s="20">
        <v>40603</v>
      </c>
      <c r="B126" s="21">
        <v>0.1</v>
      </c>
      <c r="C126" s="37">
        <f t="shared" si="9"/>
        <v>1E-3</v>
      </c>
      <c r="D126" s="40">
        <f t="shared" si="11"/>
        <v>-3</v>
      </c>
      <c r="E126" s="21">
        <f t="shared" si="12"/>
        <v>0.24002496504884618</v>
      </c>
      <c r="F126" s="59">
        <f t="shared" si="13"/>
        <v>1.0005995230552638</v>
      </c>
      <c r="G126" s="37">
        <f t="shared" si="14"/>
        <v>2.4002496504884618E-3</v>
      </c>
      <c r="H126" s="40">
        <f t="shared" si="16"/>
        <v>2.0008987417519108</v>
      </c>
      <c r="I126" s="38">
        <f t="shared" si="15"/>
        <v>0.14002496504884618</v>
      </c>
      <c r="J126" s="21">
        <v>0.16</v>
      </c>
      <c r="K126" s="32">
        <f t="shared" si="10"/>
        <v>1.6000000000000001E-3</v>
      </c>
      <c r="O126" s="21">
        <v>0.1</v>
      </c>
      <c r="P126" s="21">
        <v>8.6203116991567796E-2</v>
      </c>
    </row>
    <row r="127" spans="1:16" x14ac:dyDescent="0.25">
      <c r="A127" s="20">
        <v>40634</v>
      </c>
      <c r="B127" s="21">
        <v>0.06</v>
      </c>
      <c r="C127" s="37">
        <f t="shared" si="9"/>
        <v>5.9999999999999995E-4</v>
      </c>
      <c r="D127" s="40">
        <f t="shared" si="11"/>
        <v>-4.0000000000000009</v>
      </c>
      <c r="E127" s="21">
        <f t="shared" si="12"/>
        <v>0.21000898652019373</v>
      </c>
      <c r="F127" s="59">
        <f t="shared" si="13"/>
        <v>1.0005246094992111</v>
      </c>
      <c r="G127" s="37">
        <f t="shared" si="14"/>
        <v>2.1000898652019373E-3</v>
      </c>
      <c r="H127" s="40">
        <f t="shared" si="16"/>
        <v>-3.0015978528652454</v>
      </c>
      <c r="I127" s="38">
        <f t="shared" si="15"/>
        <v>0.15000898652019373</v>
      </c>
      <c r="J127" s="21">
        <v>0.12</v>
      </c>
      <c r="K127" s="32">
        <f t="shared" si="10"/>
        <v>1.1999999999999999E-3</v>
      </c>
      <c r="O127" s="21">
        <v>0.06</v>
      </c>
      <c r="P127" s="21">
        <v>8.0583572423997829E-2</v>
      </c>
    </row>
    <row r="128" spans="1:16" x14ac:dyDescent="0.25">
      <c r="A128" s="20">
        <v>40664</v>
      </c>
      <c r="B128" s="21">
        <v>0.04</v>
      </c>
      <c r="C128" s="37">
        <f t="shared" si="9"/>
        <v>4.0000000000000002E-4</v>
      </c>
      <c r="D128" s="40">
        <f t="shared" si="11"/>
        <v>-1.9999999999999998</v>
      </c>
      <c r="E128" s="21">
        <f t="shared" si="12"/>
        <v>0.21001597922702953</v>
      </c>
      <c r="F128" s="59">
        <f t="shared" si="13"/>
        <v>1.0005246269534933</v>
      </c>
      <c r="G128" s="37">
        <f t="shared" si="14"/>
        <v>2.1001597922702953E-3</v>
      </c>
      <c r="H128" s="40">
        <f t="shared" si="16"/>
        <v>6.9927068357955591E-4</v>
      </c>
      <c r="I128" s="38">
        <f t="shared" si="15"/>
        <v>0.17001597922702952</v>
      </c>
      <c r="J128" s="21">
        <v>0.09</v>
      </c>
      <c r="K128" s="32">
        <f t="shared" si="10"/>
        <v>8.9999999999999998E-4</v>
      </c>
      <c r="O128" s="21">
        <v>0.04</v>
      </c>
      <c r="P128" s="21">
        <v>7.6837613437685803E-2</v>
      </c>
    </row>
    <row r="129" spans="1:16" x14ac:dyDescent="0.25">
      <c r="A129" s="20">
        <v>40695</v>
      </c>
      <c r="B129" s="21">
        <v>0.04</v>
      </c>
      <c r="C129" s="37">
        <f t="shared" si="9"/>
        <v>4.0000000000000002E-4</v>
      </c>
      <c r="D129" s="40">
        <f t="shared" si="11"/>
        <v>0</v>
      </c>
      <c r="E129" s="21">
        <f t="shared" si="12"/>
        <v>0.22003596403603609</v>
      </c>
      <c r="F129" s="59">
        <f t="shared" si="13"/>
        <v>1.0005496365934445</v>
      </c>
      <c r="G129" s="37">
        <f t="shared" si="14"/>
        <v>2.2003596403603609E-3</v>
      </c>
      <c r="H129" s="40">
        <f t="shared" si="16"/>
        <v>1.0019984809006566</v>
      </c>
      <c r="I129" s="38">
        <f t="shared" si="15"/>
        <v>0.18003596403603608</v>
      </c>
      <c r="J129" s="21">
        <v>0.1</v>
      </c>
      <c r="K129" s="32">
        <f t="shared" si="10"/>
        <v>1E-3</v>
      </c>
      <c r="O129" s="21">
        <v>0.04</v>
      </c>
      <c r="P129" s="21">
        <v>7.3716348257746311E-2</v>
      </c>
    </row>
    <row r="130" spans="1:16" x14ac:dyDescent="0.25">
      <c r="A130" s="20">
        <v>40725</v>
      </c>
      <c r="B130" s="21">
        <v>0.04</v>
      </c>
      <c r="C130" s="37">
        <f t="shared" si="9"/>
        <v>4.0000000000000002E-4</v>
      </c>
      <c r="D130" s="40">
        <f t="shared" si="11"/>
        <v>0</v>
      </c>
      <c r="E130" s="21">
        <f t="shared" si="12"/>
        <v>0.18003597841298458</v>
      </c>
      <c r="F130" s="59">
        <f t="shared" si="13"/>
        <v>1.0004497863933275</v>
      </c>
      <c r="G130" s="37">
        <f t="shared" si="14"/>
        <v>1.8003597841298458E-3</v>
      </c>
      <c r="H130" s="40">
        <f t="shared" si="16"/>
        <v>-3.9999985623051515</v>
      </c>
      <c r="I130" s="38">
        <f t="shared" si="15"/>
        <v>0.14003597841298457</v>
      </c>
      <c r="J130" s="21">
        <v>0.08</v>
      </c>
      <c r="K130" s="32">
        <f t="shared" si="10"/>
        <v>8.0000000000000004E-4</v>
      </c>
      <c r="O130" s="21">
        <v>0.04</v>
      </c>
      <c r="P130" s="21">
        <v>5.6230957002845194E-2</v>
      </c>
    </row>
    <row r="131" spans="1:16" x14ac:dyDescent="0.25">
      <c r="A131" s="20">
        <v>40756</v>
      </c>
      <c r="B131" s="21">
        <v>0.02</v>
      </c>
      <c r="C131" s="37">
        <f t="shared" si="9"/>
        <v>2.0000000000000001E-4</v>
      </c>
      <c r="D131" s="40">
        <f t="shared" si="11"/>
        <v>-2</v>
      </c>
      <c r="E131" s="21">
        <f t="shared" si="12"/>
        <v>0.14002499000400626</v>
      </c>
      <c r="F131" s="59">
        <f t="shared" si="13"/>
        <v>1.0003498788094038</v>
      </c>
      <c r="G131" s="37">
        <f t="shared" si="14"/>
        <v>1.4002499000400626E-3</v>
      </c>
      <c r="H131" s="40">
        <f t="shared" si="16"/>
        <v>-4.0010988408978321</v>
      </c>
      <c r="I131" s="38">
        <f t="shared" si="15"/>
        <v>0.12002499000400625</v>
      </c>
      <c r="J131" s="21">
        <v>0.06</v>
      </c>
      <c r="K131" s="32">
        <f t="shared" si="10"/>
        <v>5.9999999999999995E-4</v>
      </c>
      <c r="O131" s="21">
        <v>0.02</v>
      </c>
      <c r="P131" s="21">
        <v>4.2489286149582917E-2</v>
      </c>
    </row>
    <row r="132" spans="1:16" x14ac:dyDescent="0.25">
      <c r="A132" s="20">
        <v>40787</v>
      </c>
      <c r="B132" s="21">
        <v>0.01</v>
      </c>
      <c r="C132" s="37">
        <f t="shared" si="9"/>
        <v>1E-4</v>
      </c>
      <c r="D132" s="40">
        <f t="shared" si="11"/>
        <v>-1</v>
      </c>
      <c r="E132" s="21">
        <f t="shared" si="12"/>
        <v>0.16003598560576648</v>
      </c>
      <c r="F132" s="59">
        <f t="shared" si="13"/>
        <v>1.0003998500799502</v>
      </c>
      <c r="G132" s="37">
        <f t="shared" si="14"/>
        <v>1.6003598560576648E-3</v>
      </c>
      <c r="H132" s="40">
        <f t="shared" si="16"/>
        <v>2.0010995601760229</v>
      </c>
      <c r="I132" s="38">
        <f t="shared" si="15"/>
        <v>0.15003598560576648</v>
      </c>
      <c r="J132" s="21">
        <v>0.04</v>
      </c>
      <c r="K132" s="32">
        <f t="shared" si="10"/>
        <v>4.0000000000000002E-4</v>
      </c>
      <c r="O132" s="21">
        <v>0.01</v>
      </c>
      <c r="P132" s="21">
        <v>4.7486787927875085E-2</v>
      </c>
    </row>
    <row r="133" spans="1:16" x14ac:dyDescent="0.25">
      <c r="A133" s="20">
        <v>40817</v>
      </c>
      <c r="B133" s="21">
        <v>0.02</v>
      </c>
      <c r="C133" s="37">
        <f t="shared" ref="C133:C141" si="17">B133*0.01</f>
        <v>2.0000000000000001E-4</v>
      </c>
      <c r="D133" s="40">
        <f t="shared" si="11"/>
        <v>1</v>
      </c>
      <c r="E133" s="21">
        <f t="shared" si="12"/>
        <v>0.12001599360251802</v>
      </c>
      <c r="F133" s="59">
        <f t="shared" si="13"/>
        <v>1.0002999050424781</v>
      </c>
      <c r="G133" s="37">
        <f t="shared" si="14"/>
        <v>1.2001599360251802E-3</v>
      </c>
      <c r="H133" s="40">
        <f t="shared" si="16"/>
        <v>-4.0019992003248461</v>
      </c>
      <c r="I133" s="38">
        <f t="shared" si="15"/>
        <v>0.10001599360251802</v>
      </c>
      <c r="J133" s="21">
        <v>0.05</v>
      </c>
      <c r="K133" s="32">
        <f t="shared" ref="K133:K141" si="18">J133*0.01</f>
        <v>5.0000000000000001E-4</v>
      </c>
      <c r="O133" s="21">
        <v>0.02</v>
      </c>
      <c r="P133" s="21">
        <v>3.7491534714662045E-2</v>
      </c>
    </row>
    <row r="134" spans="1:16" x14ac:dyDescent="0.25">
      <c r="A134" s="20">
        <v>40848</v>
      </c>
      <c r="B134" s="21">
        <v>0.01</v>
      </c>
      <c r="C134" s="37">
        <f t="shared" si="17"/>
        <v>1E-4</v>
      </c>
      <c r="D134" s="40">
        <f t="shared" ref="D134:D140" si="19">(B134-B133)*100</f>
        <v>-1</v>
      </c>
      <c r="E134" s="21">
        <f t="shared" si="12"/>
        <v>0.10001599680065087</v>
      </c>
      <c r="F134" s="59">
        <f t="shared" si="13"/>
        <v>1.0002499462666814</v>
      </c>
      <c r="G134" s="37">
        <f t="shared" si="14"/>
        <v>1.0001599680065087E-3</v>
      </c>
      <c r="H134" s="40">
        <f t="shared" si="16"/>
        <v>-1.9999996801867148</v>
      </c>
      <c r="I134" s="38">
        <f t="shared" si="15"/>
        <v>9.001599680065088E-2</v>
      </c>
      <c r="J134" s="21">
        <v>0.05</v>
      </c>
      <c r="K134" s="32">
        <f t="shared" si="18"/>
        <v>5.0000000000000001E-4</v>
      </c>
      <c r="O134" s="21">
        <v>0.01</v>
      </c>
      <c r="P134" s="21">
        <v>2.8745259239815191E-2</v>
      </c>
    </row>
    <row r="135" spans="1:16" x14ac:dyDescent="0.25">
      <c r="A135" s="20">
        <v>40878</v>
      </c>
      <c r="B135" s="21">
        <v>0.01</v>
      </c>
      <c r="C135" s="37">
        <f t="shared" si="17"/>
        <v>1E-4</v>
      </c>
      <c r="D135" s="40">
        <f t="shared" si="19"/>
        <v>0</v>
      </c>
      <c r="E135" s="21">
        <f t="shared" si="12"/>
        <v>7.0008999100079627E-2</v>
      </c>
      <c r="F135" s="59">
        <f t="shared" si="13"/>
        <v>1.0001749765671941</v>
      </c>
      <c r="G135" s="37">
        <f t="shared" si="14"/>
        <v>7.0008999100079627E-4</v>
      </c>
      <c r="H135" s="40">
        <f t="shared" si="16"/>
        <v>-3.0006997700571247</v>
      </c>
      <c r="I135" s="38">
        <f t="shared" si="15"/>
        <v>6.0008999100079626E-2</v>
      </c>
      <c r="J135" s="21">
        <v>0.05</v>
      </c>
      <c r="K135" s="32">
        <f t="shared" si="18"/>
        <v>5.0000000000000001E-4</v>
      </c>
      <c r="O135" s="21">
        <v>0.01</v>
      </c>
      <c r="P135" s="21">
        <v>1.937290861988572E-2</v>
      </c>
    </row>
    <row r="136" spans="1:16" x14ac:dyDescent="0.25">
      <c r="A136" s="20">
        <v>40909</v>
      </c>
      <c r="B136" s="21">
        <v>0.03</v>
      </c>
      <c r="C136" s="37">
        <f t="shared" si="17"/>
        <v>2.9999999999999997E-4</v>
      </c>
      <c r="D136" s="40">
        <f t="shared" si="19"/>
        <v>1.9999999999999998</v>
      </c>
      <c r="E136" s="21">
        <f t="shared" si="12"/>
        <v>8.0008998200331582E-2</v>
      </c>
      <c r="F136" s="59">
        <f t="shared" si="13"/>
        <v>1.0001999625099969</v>
      </c>
      <c r="G136" s="37">
        <f t="shared" si="14"/>
        <v>8.0008998200331582E-4</v>
      </c>
      <c r="H136" s="40">
        <f t="shared" si="16"/>
        <v>0.9999999100251955</v>
      </c>
      <c r="I136" s="38">
        <f t="shared" si="15"/>
        <v>5.0008998200331584E-2</v>
      </c>
      <c r="J136" s="21">
        <v>7.0000000000000007E-2</v>
      </c>
      <c r="K136" s="32">
        <f t="shared" si="18"/>
        <v>7.000000000000001E-4</v>
      </c>
      <c r="O136" s="21">
        <v>0.03</v>
      </c>
      <c r="P136" s="21">
        <v>2.3746696147508572E-2</v>
      </c>
    </row>
    <row r="137" spans="1:16" x14ac:dyDescent="0.25">
      <c r="A137" s="20">
        <v>40940</v>
      </c>
      <c r="B137" s="21">
        <v>0.09</v>
      </c>
      <c r="C137" s="37">
        <f t="shared" si="17"/>
        <v>8.9999999999999998E-4</v>
      </c>
      <c r="D137" s="40">
        <f t="shared" si="19"/>
        <v>6</v>
      </c>
      <c r="E137" s="21">
        <f t="shared" si="12"/>
        <v>9.0015998400172492E-2</v>
      </c>
      <c r="F137" s="59">
        <f t="shared" si="13"/>
        <v>1.0002249640713645</v>
      </c>
      <c r="G137" s="37">
        <f t="shared" si="14"/>
        <v>9.0015998400172492E-4</v>
      </c>
      <c r="H137" s="40">
        <f t="shared" si="16"/>
        <v>1.000700019984091</v>
      </c>
      <c r="I137" s="38">
        <f t="shared" si="15"/>
        <v>1.5998400172495542E-5</v>
      </c>
      <c r="J137" s="21">
        <v>0.12</v>
      </c>
      <c r="K137" s="32">
        <f t="shared" si="18"/>
        <v>1.1999999999999999E-3</v>
      </c>
      <c r="O137" s="21">
        <v>0.09</v>
      </c>
      <c r="P137" s="21">
        <v>2.4371752759688725E-2</v>
      </c>
    </row>
    <row r="138" spans="1:16" x14ac:dyDescent="0.25">
      <c r="A138" s="20">
        <v>40969</v>
      </c>
      <c r="B138" s="21">
        <v>0.08</v>
      </c>
      <c r="C138" s="37">
        <f t="shared" si="17"/>
        <v>8.0000000000000004E-4</v>
      </c>
      <c r="D138" s="40">
        <f t="shared" si="19"/>
        <v>-0.99999999999999956</v>
      </c>
      <c r="E138" s="21">
        <f t="shared" si="12"/>
        <v>9.0015998400172492E-2</v>
      </c>
      <c r="F138" s="59">
        <f t="shared" si="13"/>
        <v>1.0002249640713645</v>
      </c>
      <c r="G138" s="37">
        <f t="shared" si="14"/>
        <v>9.0015998400172492E-4</v>
      </c>
      <c r="H138" s="40">
        <f t="shared" si="16"/>
        <v>0</v>
      </c>
      <c r="I138" s="38">
        <f t="shared" si="15"/>
        <v>1.0015998400172491E-2</v>
      </c>
      <c r="J138" s="21">
        <v>0.14000000000000001</v>
      </c>
      <c r="K138" s="32">
        <f t="shared" si="18"/>
        <v>1.4000000000000002E-3</v>
      </c>
      <c r="O138" s="21">
        <v>0.08</v>
      </c>
      <c r="P138" s="21">
        <v>2.4371752759688725E-2</v>
      </c>
    </row>
    <row r="139" spans="1:16" x14ac:dyDescent="0.25">
      <c r="A139" s="20">
        <v>41000</v>
      </c>
      <c r="B139" s="21">
        <v>0.08</v>
      </c>
      <c r="C139" s="37">
        <f t="shared" si="17"/>
        <v>8.0000000000000004E-4</v>
      </c>
      <c r="D139" s="40">
        <f t="shared" si="19"/>
        <v>0</v>
      </c>
      <c r="E139" s="21">
        <f t="shared" si="12"/>
        <v>0.11001599520144012</v>
      </c>
      <c r="F139" s="59">
        <f t="shared" si="13"/>
        <v>1.0002749265902768</v>
      </c>
      <c r="G139" s="37">
        <f t="shared" si="14"/>
        <v>1.1001599520144012E-3</v>
      </c>
      <c r="H139" s="40">
        <f t="shared" si="16"/>
        <v>1.9999996801267628</v>
      </c>
      <c r="I139" s="38">
        <f t="shared" si="15"/>
        <v>3.0015995201440118E-2</v>
      </c>
      <c r="J139" s="21">
        <v>0.14000000000000001</v>
      </c>
      <c r="K139" s="32">
        <f t="shared" si="18"/>
        <v>1.4000000000000002E-3</v>
      </c>
      <c r="O139" s="21">
        <v>0.08</v>
      </c>
      <c r="P139" s="21">
        <v>3.311851987866099E-2</v>
      </c>
    </row>
    <row r="140" spans="1:16" x14ac:dyDescent="0.25">
      <c r="A140" s="20">
        <v>41030</v>
      </c>
      <c r="B140" s="21">
        <v>0.09</v>
      </c>
      <c r="C140" s="37">
        <f t="shared" si="17"/>
        <v>8.9999999999999998E-4</v>
      </c>
      <c r="D140" s="40">
        <f t="shared" si="19"/>
        <v>0.99999999999999956</v>
      </c>
      <c r="E140" s="21">
        <f t="shared" si="12"/>
        <v>0.15000899190737993</v>
      </c>
      <c r="F140" s="59">
        <f t="shared" si="13"/>
        <v>1.0003748117013913</v>
      </c>
      <c r="G140" s="37">
        <f t="shared" si="14"/>
        <v>1.5000899190737993E-3</v>
      </c>
      <c r="H140" s="40">
        <f t="shared" si="16"/>
        <v>3.9992996705939809</v>
      </c>
      <c r="I140" s="38">
        <f t="shared" si="15"/>
        <v>6.0008991907379933E-2</v>
      </c>
      <c r="J140" s="21">
        <v>0.15</v>
      </c>
      <c r="K140" s="32">
        <f t="shared" si="18"/>
        <v>1.5E-3</v>
      </c>
      <c r="O140" s="21">
        <v>0.09</v>
      </c>
      <c r="P140" s="21">
        <v>5.4356326206161931E-2</v>
      </c>
    </row>
    <row r="141" spans="1:16" x14ac:dyDescent="0.25">
      <c r="A141" s="20">
        <v>41061</v>
      </c>
      <c r="B141" s="21">
        <v>0.09</v>
      </c>
      <c r="C141" s="37">
        <f t="shared" si="17"/>
        <v>8.9999999999999998E-4</v>
      </c>
      <c r="D141" s="40">
        <f>(B141-B140)*100</f>
        <v>0</v>
      </c>
      <c r="E141" s="21">
        <f t="shared" si="12"/>
        <v>0.20003597122302264</v>
      </c>
      <c r="F141" s="59">
        <f t="shared" si="13"/>
        <v>1.0004997152302884</v>
      </c>
      <c r="G141" s="37">
        <f t="shared" si="14"/>
        <v>2.0003597122302264E-3</v>
      </c>
      <c r="H141" s="40">
        <f>(E141-E140)*100</f>
        <v>5.0026979315642706</v>
      </c>
      <c r="I141" s="38">
        <f t="shared" si="15"/>
        <v>0.11003597122302264</v>
      </c>
      <c r="J141" s="21">
        <v>0.15</v>
      </c>
      <c r="K141" s="32">
        <f t="shared" si="18"/>
        <v>1.5E-3</v>
      </c>
      <c r="O141" s="21">
        <v>0.09</v>
      </c>
      <c r="P141" s="21">
        <v>6.4974143677276608E-2</v>
      </c>
    </row>
    <row r="142" spans="1:16" x14ac:dyDescent="0.25">
      <c r="A142" s="20">
        <v>41091</v>
      </c>
      <c r="B142" s="21">
        <v>0.1</v>
      </c>
      <c r="C142" s="37">
        <f t="shared" ref="C142" si="20">B142*0.01</f>
        <v>1E-3</v>
      </c>
      <c r="D142" s="40">
        <f>(B142-B141)*100</f>
        <v>1.0000000000000009</v>
      </c>
      <c r="E142" s="21">
        <f t="shared" si="12"/>
        <v>0.20003597122302264</v>
      </c>
      <c r="F142" s="59">
        <f t="shared" si="13"/>
        <v>1.0004997152302884</v>
      </c>
      <c r="G142" s="37">
        <f t="shared" si="14"/>
        <v>2.0003597122302264E-3</v>
      </c>
      <c r="H142" s="40">
        <f>(E142-E141)*100</f>
        <v>0</v>
      </c>
      <c r="I142" s="38">
        <f t="shared" si="15"/>
        <v>0.10003597122302263</v>
      </c>
      <c r="J142" s="21">
        <v>0.15</v>
      </c>
      <c r="K142" s="32">
        <f>J142*0.01</f>
        <v>1.5E-3</v>
      </c>
      <c r="O142" s="21">
        <v>0.1</v>
      </c>
      <c r="P142" s="21">
        <v>6.4974143677276608E-2</v>
      </c>
    </row>
  </sheetData>
  <mergeCells count="5">
    <mergeCell ref="J1:K1"/>
    <mergeCell ref="J2:K2"/>
    <mergeCell ref="B2:D2"/>
    <mergeCell ref="E2:H2"/>
    <mergeCell ref="B1:H1"/>
  </mergeCells>
  <pageMargins left="0.7" right="0.7" top="0.75" bottom="0.75" header="0.3" footer="0.3"/>
  <pageSetup scale="65" fitToHeight="2" orientation="portrait" horizontalDpi="300" verticalDpi="300" r:id="rId1"/>
  <headerFooter>
    <oddHeader>&amp;CMODEL 2 DESCRIPTIVE DATA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8"/>
  <sheetViews>
    <sheetView workbookViewId="0">
      <pane ySplit="15" topLeftCell="A16" activePane="bottomLeft" state="frozen"/>
      <selection pane="bottomLeft" activeCell="A16" sqref="A16"/>
    </sheetView>
  </sheetViews>
  <sheetFormatPr defaultRowHeight="12.75" x14ac:dyDescent="0.2"/>
  <cols>
    <col min="1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22" t="s">
        <v>0</v>
      </c>
      <c r="B1" s="22" t="s">
        <v>52</v>
      </c>
    </row>
    <row r="2" spans="1:2" x14ac:dyDescent="0.2">
      <c r="A2" s="22" t="s">
        <v>34</v>
      </c>
      <c r="B2" s="22" t="s">
        <v>53</v>
      </c>
    </row>
    <row r="3" spans="1:2" x14ac:dyDescent="0.2">
      <c r="A3" s="22" t="s">
        <v>1</v>
      </c>
      <c r="B3" s="22" t="s">
        <v>35</v>
      </c>
    </row>
    <row r="4" spans="1:2" x14ac:dyDescent="0.2">
      <c r="A4" s="22" t="s">
        <v>2</v>
      </c>
      <c r="B4" s="22" t="s">
        <v>36</v>
      </c>
    </row>
    <row r="5" spans="1:2" x14ac:dyDescent="0.2">
      <c r="A5" s="22" t="s">
        <v>37</v>
      </c>
      <c r="B5" s="22" t="s">
        <v>38</v>
      </c>
    </row>
    <row r="6" spans="1:2" x14ac:dyDescent="0.2">
      <c r="A6" s="22" t="s">
        <v>3</v>
      </c>
      <c r="B6" s="22" t="s">
        <v>4</v>
      </c>
    </row>
    <row r="7" spans="1:2" x14ac:dyDescent="0.2">
      <c r="A7" s="22" t="s">
        <v>5</v>
      </c>
      <c r="B7" s="22" t="s">
        <v>6</v>
      </c>
    </row>
    <row r="8" spans="1:2" x14ac:dyDescent="0.2">
      <c r="A8" s="22" t="s">
        <v>39</v>
      </c>
      <c r="B8" s="22" t="s">
        <v>54</v>
      </c>
    </row>
    <row r="9" spans="1:2" x14ac:dyDescent="0.2">
      <c r="A9" s="22" t="s">
        <v>40</v>
      </c>
      <c r="B9" s="22" t="s">
        <v>41</v>
      </c>
    </row>
    <row r="10" spans="1:2" x14ac:dyDescent="0.2">
      <c r="A10" s="22" t="s">
        <v>8</v>
      </c>
      <c r="B10" s="22" t="s">
        <v>55</v>
      </c>
    </row>
    <row r="11" spans="1:2" x14ac:dyDescent="0.2">
      <c r="B11" s="22" t="s">
        <v>56</v>
      </c>
    </row>
    <row r="12" spans="1:2" x14ac:dyDescent="0.2">
      <c r="B12" s="22" t="s">
        <v>57</v>
      </c>
    </row>
    <row r="13" spans="1:2" x14ac:dyDescent="0.2">
      <c r="B13" s="22" t="s">
        <v>58</v>
      </c>
    </row>
    <row r="15" spans="1:2" x14ac:dyDescent="0.2">
      <c r="A15" s="22" t="s">
        <v>9</v>
      </c>
      <c r="B15" s="22" t="s">
        <v>10</v>
      </c>
    </row>
    <row r="16" spans="1:2" x14ac:dyDescent="0.2">
      <c r="A16" s="24">
        <v>19450</v>
      </c>
      <c r="B16" s="25">
        <v>2.36</v>
      </c>
    </row>
    <row r="17" spans="1:2" x14ac:dyDescent="0.2">
      <c r="A17" s="24">
        <v>19480</v>
      </c>
      <c r="B17" s="25">
        <v>2.48</v>
      </c>
    </row>
    <row r="18" spans="1:2" x14ac:dyDescent="0.2">
      <c r="A18" s="24">
        <v>19511</v>
      </c>
      <c r="B18" s="25">
        <v>2.4500000000000002</v>
      </c>
    </row>
    <row r="19" spans="1:2" x14ac:dyDescent="0.2">
      <c r="A19" s="24">
        <v>19541</v>
      </c>
      <c r="B19" s="25">
        <v>2.38</v>
      </c>
    </row>
    <row r="20" spans="1:2" x14ac:dyDescent="0.2">
      <c r="A20" s="24">
        <v>19572</v>
      </c>
      <c r="B20" s="25">
        <v>2.2799999999999998</v>
      </c>
    </row>
    <row r="21" spans="1:2" x14ac:dyDescent="0.2">
      <c r="A21" s="24">
        <v>19603</v>
      </c>
      <c r="B21" s="25">
        <v>2.2000000000000002</v>
      </c>
    </row>
    <row r="22" spans="1:2" x14ac:dyDescent="0.2">
      <c r="A22" s="24">
        <v>19633</v>
      </c>
      <c r="B22" s="25">
        <v>1.79</v>
      </c>
    </row>
    <row r="23" spans="1:2" x14ac:dyDescent="0.2">
      <c r="A23" s="24">
        <v>19664</v>
      </c>
      <c r="B23" s="25">
        <v>1.67</v>
      </c>
    </row>
    <row r="24" spans="1:2" x14ac:dyDescent="0.2">
      <c r="A24" s="24">
        <v>19694</v>
      </c>
      <c r="B24" s="25">
        <v>1.66</v>
      </c>
    </row>
    <row r="25" spans="1:2" x14ac:dyDescent="0.2">
      <c r="A25" s="24">
        <v>19725</v>
      </c>
      <c r="B25" s="25">
        <v>1.41</v>
      </c>
    </row>
    <row r="26" spans="1:2" x14ac:dyDescent="0.2">
      <c r="A26" s="24">
        <v>19756</v>
      </c>
      <c r="B26" s="25">
        <v>1.1399999999999999</v>
      </c>
    </row>
    <row r="27" spans="1:2" x14ac:dyDescent="0.2">
      <c r="A27" s="24">
        <v>19784</v>
      </c>
      <c r="B27" s="25">
        <v>1.1299999999999999</v>
      </c>
    </row>
    <row r="28" spans="1:2" x14ac:dyDescent="0.2">
      <c r="A28" s="24">
        <v>19815</v>
      </c>
      <c r="B28" s="25">
        <v>0.96</v>
      </c>
    </row>
    <row r="29" spans="1:2" x14ac:dyDescent="0.2">
      <c r="A29" s="24">
        <v>19845</v>
      </c>
      <c r="B29" s="25">
        <v>0.85</v>
      </c>
    </row>
    <row r="30" spans="1:2" x14ac:dyDescent="0.2">
      <c r="A30" s="24">
        <v>19876</v>
      </c>
      <c r="B30" s="25">
        <v>0.82</v>
      </c>
    </row>
    <row r="31" spans="1:2" x14ac:dyDescent="0.2">
      <c r="A31" s="24">
        <v>19906</v>
      </c>
      <c r="B31" s="25">
        <v>0.84</v>
      </c>
    </row>
    <row r="32" spans="1:2" x14ac:dyDescent="0.2">
      <c r="A32" s="24">
        <v>19937</v>
      </c>
      <c r="B32" s="25">
        <v>0.88</v>
      </c>
    </row>
    <row r="33" spans="1:2" x14ac:dyDescent="0.2">
      <c r="A33" s="24">
        <v>19968</v>
      </c>
      <c r="B33" s="25">
        <v>1.03</v>
      </c>
    </row>
    <row r="34" spans="1:2" x14ac:dyDescent="0.2">
      <c r="A34" s="24">
        <v>19998</v>
      </c>
      <c r="B34" s="25">
        <v>1.17</v>
      </c>
    </row>
    <row r="35" spans="1:2" x14ac:dyDescent="0.2">
      <c r="A35" s="24">
        <v>20029</v>
      </c>
      <c r="B35" s="25">
        <v>1.1399999999999999</v>
      </c>
    </row>
    <row r="36" spans="1:2" x14ac:dyDescent="0.2">
      <c r="A36" s="24">
        <v>20059</v>
      </c>
      <c r="B36" s="25">
        <v>1.21</v>
      </c>
    </row>
    <row r="37" spans="1:2" x14ac:dyDescent="0.2">
      <c r="A37" s="24">
        <v>20090</v>
      </c>
      <c r="B37" s="25">
        <v>1.39</v>
      </c>
    </row>
    <row r="38" spans="1:2" x14ac:dyDescent="0.2">
      <c r="A38" s="24">
        <v>20121</v>
      </c>
      <c r="B38" s="25">
        <v>1.57</v>
      </c>
    </row>
    <row r="39" spans="1:2" x14ac:dyDescent="0.2">
      <c r="A39" s="24">
        <v>20149</v>
      </c>
      <c r="B39" s="25">
        <v>1.59</v>
      </c>
    </row>
    <row r="40" spans="1:2" x14ac:dyDescent="0.2">
      <c r="A40" s="24">
        <v>20180</v>
      </c>
      <c r="B40" s="25">
        <v>1.75</v>
      </c>
    </row>
    <row r="41" spans="1:2" x14ac:dyDescent="0.2">
      <c r="A41" s="24">
        <v>20210</v>
      </c>
      <c r="B41" s="25">
        <v>1.9</v>
      </c>
    </row>
    <row r="42" spans="1:2" x14ac:dyDescent="0.2">
      <c r="A42" s="24">
        <v>20241</v>
      </c>
      <c r="B42" s="25">
        <v>1.91</v>
      </c>
    </row>
    <row r="43" spans="1:2" x14ac:dyDescent="0.2">
      <c r="A43" s="24">
        <v>20271</v>
      </c>
      <c r="B43" s="25">
        <v>2.02</v>
      </c>
    </row>
    <row r="44" spans="1:2" x14ac:dyDescent="0.2">
      <c r="A44" s="24">
        <v>20302</v>
      </c>
      <c r="B44" s="25">
        <v>2.37</v>
      </c>
    </row>
    <row r="45" spans="1:2" x14ac:dyDescent="0.2">
      <c r="A45" s="24">
        <v>20333</v>
      </c>
      <c r="B45" s="25">
        <v>2.36</v>
      </c>
    </row>
    <row r="46" spans="1:2" x14ac:dyDescent="0.2">
      <c r="A46" s="24">
        <v>20363</v>
      </c>
      <c r="B46" s="25">
        <v>2.39</v>
      </c>
    </row>
    <row r="47" spans="1:2" x14ac:dyDescent="0.2">
      <c r="A47" s="24">
        <v>20394</v>
      </c>
      <c r="B47" s="25">
        <v>2.48</v>
      </c>
    </row>
    <row r="48" spans="1:2" x14ac:dyDescent="0.2">
      <c r="A48" s="24">
        <v>20424</v>
      </c>
      <c r="B48" s="25">
        <v>2.73</v>
      </c>
    </row>
    <row r="49" spans="1:2" x14ac:dyDescent="0.2">
      <c r="A49" s="24">
        <v>20455</v>
      </c>
      <c r="B49" s="25">
        <v>2.58</v>
      </c>
    </row>
    <row r="50" spans="1:2" x14ac:dyDescent="0.2">
      <c r="A50" s="24">
        <v>20486</v>
      </c>
      <c r="B50" s="25">
        <v>2.4900000000000002</v>
      </c>
    </row>
    <row r="51" spans="1:2" x14ac:dyDescent="0.2">
      <c r="A51" s="24">
        <v>20515</v>
      </c>
      <c r="B51" s="25">
        <v>2.61</v>
      </c>
    </row>
    <row r="52" spans="1:2" x14ac:dyDescent="0.2">
      <c r="A52" s="24">
        <v>20546</v>
      </c>
      <c r="B52" s="25">
        <v>2.92</v>
      </c>
    </row>
    <row r="53" spans="1:2" x14ac:dyDescent="0.2">
      <c r="A53" s="24">
        <v>20576</v>
      </c>
      <c r="B53" s="25">
        <v>2.94</v>
      </c>
    </row>
    <row r="54" spans="1:2" x14ac:dyDescent="0.2">
      <c r="A54" s="24">
        <v>20607</v>
      </c>
      <c r="B54" s="25">
        <v>2.74</v>
      </c>
    </row>
    <row r="55" spans="1:2" x14ac:dyDescent="0.2">
      <c r="A55" s="24">
        <v>20637</v>
      </c>
      <c r="B55" s="25">
        <v>2.76</v>
      </c>
    </row>
    <row r="56" spans="1:2" x14ac:dyDescent="0.2">
      <c r="A56" s="24">
        <v>20668</v>
      </c>
      <c r="B56" s="25">
        <v>3.1</v>
      </c>
    </row>
    <row r="57" spans="1:2" x14ac:dyDescent="0.2">
      <c r="A57" s="24">
        <v>20699</v>
      </c>
      <c r="B57" s="25">
        <v>3.35</v>
      </c>
    </row>
    <row r="58" spans="1:2" x14ac:dyDescent="0.2">
      <c r="A58" s="24">
        <v>20729</v>
      </c>
      <c r="B58" s="25">
        <v>3.28</v>
      </c>
    </row>
    <row r="59" spans="1:2" x14ac:dyDescent="0.2">
      <c r="A59" s="24">
        <v>20760</v>
      </c>
      <c r="B59" s="25">
        <v>3.44</v>
      </c>
    </row>
    <row r="60" spans="1:2" x14ac:dyDescent="0.2">
      <c r="A60" s="24">
        <v>20790</v>
      </c>
      <c r="B60" s="25">
        <v>3.68</v>
      </c>
    </row>
    <row r="61" spans="1:2" x14ac:dyDescent="0.2">
      <c r="A61" s="24">
        <v>20821</v>
      </c>
      <c r="B61" s="25">
        <v>3.37</v>
      </c>
    </row>
    <row r="62" spans="1:2" x14ac:dyDescent="0.2">
      <c r="A62" s="24">
        <v>20852</v>
      </c>
      <c r="B62" s="25">
        <v>3.38</v>
      </c>
    </row>
    <row r="63" spans="1:2" x14ac:dyDescent="0.2">
      <c r="A63" s="24">
        <v>20880</v>
      </c>
      <c r="B63" s="25">
        <v>3.42</v>
      </c>
    </row>
    <row r="64" spans="1:2" x14ac:dyDescent="0.2">
      <c r="A64" s="24">
        <v>20911</v>
      </c>
      <c r="B64" s="25">
        <v>3.49</v>
      </c>
    </row>
    <row r="65" spans="1:2" x14ac:dyDescent="0.2">
      <c r="A65" s="24">
        <v>20941</v>
      </c>
      <c r="B65" s="25">
        <v>3.48</v>
      </c>
    </row>
    <row r="66" spans="1:2" x14ac:dyDescent="0.2">
      <c r="A66" s="24">
        <v>20972</v>
      </c>
      <c r="B66" s="25">
        <v>3.65</v>
      </c>
    </row>
    <row r="67" spans="1:2" x14ac:dyDescent="0.2">
      <c r="A67" s="24">
        <v>21002</v>
      </c>
      <c r="B67" s="25">
        <v>3.81</v>
      </c>
    </row>
    <row r="68" spans="1:2" x14ac:dyDescent="0.2">
      <c r="A68" s="24">
        <v>21033</v>
      </c>
      <c r="B68" s="25">
        <v>4.01</v>
      </c>
    </row>
    <row r="69" spans="1:2" x14ac:dyDescent="0.2">
      <c r="A69" s="24">
        <v>21064</v>
      </c>
      <c r="B69" s="25">
        <v>4.07</v>
      </c>
    </row>
    <row r="70" spans="1:2" x14ac:dyDescent="0.2">
      <c r="A70" s="24">
        <v>21094</v>
      </c>
      <c r="B70" s="25">
        <v>4.01</v>
      </c>
    </row>
    <row r="71" spans="1:2" x14ac:dyDescent="0.2">
      <c r="A71" s="24">
        <v>21125</v>
      </c>
      <c r="B71" s="25">
        <v>3.57</v>
      </c>
    </row>
    <row r="72" spans="1:2" x14ac:dyDescent="0.2">
      <c r="A72" s="24">
        <v>21155</v>
      </c>
      <c r="B72" s="25">
        <v>3.18</v>
      </c>
    </row>
    <row r="73" spans="1:2" x14ac:dyDescent="0.2">
      <c r="A73" s="24">
        <v>21186</v>
      </c>
      <c r="B73" s="25">
        <v>2.65</v>
      </c>
    </row>
    <row r="74" spans="1:2" x14ac:dyDescent="0.2">
      <c r="A74" s="24">
        <v>21217</v>
      </c>
      <c r="B74" s="25">
        <v>1.99</v>
      </c>
    </row>
    <row r="75" spans="1:2" x14ac:dyDescent="0.2">
      <c r="A75" s="24">
        <v>21245</v>
      </c>
      <c r="B75" s="25">
        <v>1.84</v>
      </c>
    </row>
    <row r="76" spans="1:2" x14ac:dyDescent="0.2">
      <c r="A76" s="24">
        <v>21276</v>
      </c>
      <c r="B76" s="25">
        <v>1.45</v>
      </c>
    </row>
    <row r="77" spans="1:2" x14ac:dyDescent="0.2">
      <c r="A77" s="24">
        <v>21306</v>
      </c>
      <c r="B77" s="25">
        <v>1.37</v>
      </c>
    </row>
    <row r="78" spans="1:2" x14ac:dyDescent="0.2">
      <c r="A78" s="24">
        <v>21337</v>
      </c>
      <c r="B78" s="25">
        <v>1.23</v>
      </c>
    </row>
    <row r="79" spans="1:2" x14ac:dyDescent="0.2">
      <c r="A79" s="24">
        <v>21367</v>
      </c>
      <c r="B79" s="25">
        <v>1.61</v>
      </c>
    </row>
    <row r="80" spans="1:2" x14ac:dyDescent="0.2">
      <c r="A80" s="24">
        <v>21398</v>
      </c>
      <c r="B80" s="25">
        <v>2.5</v>
      </c>
    </row>
    <row r="81" spans="1:2" x14ac:dyDescent="0.2">
      <c r="A81" s="24">
        <v>21429</v>
      </c>
      <c r="B81" s="25">
        <v>3.05</v>
      </c>
    </row>
    <row r="82" spans="1:2" x14ac:dyDescent="0.2">
      <c r="A82" s="24">
        <v>21459</v>
      </c>
      <c r="B82" s="25">
        <v>3.19</v>
      </c>
    </row>
    <row r="83" spans="1:2" x14ac:dyDescent="0.2">
      <c r="A83" s="24">
        <v>21490</v>
      </c>
      <c r="B83" s="25">
        <v>3.1</v>
      </c>
    </row>
    <row r="84" spans="1:2" x14ac:dyDescent="0.2">
      <c r="A84" s="24">
        <v>21520</v>
      </c>
      <c r="B84" s="25">
        <v>3.29</v>
      </c>
    </row>
    <row r="85" spans="1:2" x14ac:dyDescent="0.2">
      <c r="A85" s="24">
        <v>21551</v>
      </c>
      <c r="B85" s="25">
        <v>3.36</v>
      </c>
    </row>
    <row r="86" spans="1:2" x14ac:dyDescent="0.2">
      <c r="A86" s="24">
        <v>21582</v>
      </c>
      <c r="B86" s="25">
        <v>3.54</v>
      </c>
    </row>
    <row r="87" spans="1:2" x14ac:dyDescent="0.2">
      <c r="A87" s="24">
        <v>21610</v>
      </c>
      <c r="B87" s="25">
        <v>3.61</v>
      </c>
    </row>
    <row r="88" spans="1:2" x14ac:dyDescent="0.2">
      <c r="A88" s="24">
        <v>21641</v>
      </c>
      <c r="B88" s="25">
        <v>3.72</v>
      </c>
    </row>
    <row r="89" spans="1:2" x14ac:dyDescent="0.2">
      <c r="A89" s="24">
        <v>21671</v>
      </c>
      <c r="B89" s="25">
        <v>3.96</v>
      </c>
    </row>
    <row r="90" spans="1:2" x14ac:dyDescent="0.2">
      <c r="A90" s="24">
        <v>21702</v>
      </c>
      <c r="B90" s="25">
        <v>4.07</v>
      </c>
    </row>
    <row r="91" spans="1:2" x14ac:dyDescent="0.2">
      <c r="A91" s="24">
        <v>21732</v>
      </c>
      <c r="B91" s="25">
        <v>4.3899999999999997</v>
      </c>
    </row>
    <row r="92" spans="1:2" x14ac:dyDescent="0.2">
      <c r="A92" s="24">
        <v>21763</v>
      </c>
      <c r="B92" s="25">
        <v>4.42</v>
      </c>
    </row>
    <row r="93" spans="1:2" x14ac:dyDescent="0.2">
      <c r="A93" s="24">
        <v>21794</v>
      </c>
      <c r="B93" s="25">
        <v>5</v>
      </c>
    </row>
    <row r="94" spans="1:2" x14ac:dyDescent="0.2">
      <c r="A94" s="24">
        <v>21824</v>
      </c>
      <c r="B94" s="25">
        <v>4.8</v>
      </c>
    </row>
    <row r="95" spans="1:2" x14ac:dyDescent="0.2">
      <c r="A95" s="24">
        <v>21855</v>
      </c>
      <c r="B95" s="25">
        <v>4.8099999999999996</v>
      </c>
    </row>
    <row r="96" spans="1:2" x14ac:dyDescent="0.2">
      <c r="A96" s="24">
        <v>21885</v>
      </c>
      <c r="B96" s="25">
        <v>5.14</v>
      </c>
    </row>
    <row r="97" spans="1:2" x14ac:dyDescent="0.2">
      <c r="A97" s="24">
        <v>21916</v>
      </c>
      <c r="B97" s="25">
        <v>5.03</v>
      </c>
    </row>
    <row r="98" spans="1:2" x14ac:dyDescent="0.2">
      <c r="A98" s="24">
        <v>21947</v>
      </c>
      <c r="B98" s="25">
        <v>4.66</v>
      </c>
    </row>
    <row r="99" spans="1:2" x14ac:dyDescent="0.2">
      <c r="A99" s="24">
        <v>21976</v>
      </c>
      <c r="B99" s="25">
        <v>4.0199999999999996</v>
      </c>
    </row>
    <row r="100" spans="1:2" x14ac:dyDescent="0.2">
      <c r="A100" s="24">
        <v>22007</v>
      </c>
      <c r="B100" s="25">
        <v>4.04</v>
      </c>
    </row>
    <row r="101" spans="1:2" x14ac:dyDescent="0.2">
      <c r="A101" s="24">
        <v>22037</v>
      </c>
      <c r="B101" s="25">
        <v>4.21</v>
      </c>
    </row>
    <row r="102" spans="1:2" x14ac:dyDescent="0.2">
      <c r="A102" s="24">
        <v>22068</v>
      </c>
      <c r="B102" s="25">
        <v>3.36</v>
      </c>
    </row>
    <row r="103" spans="1:2" x14ac:dyDescent="0.2">
      <c r="A103" s="24">
        <v>22098</v>
      </c>
      <c r="B103" s="25">
        <v>3.2</v>
      </c>
    </row>
    <row r="104" spans="1:2" x14ac:dyDescent="0.2">
      <c r="A104" s="24">
        <v>22129</v>
      </c>
      <c r="B104" s="25">
        <v>2.95</v>
      </c>
    </row>
    <row r="105" spans="1:2" x14ac:dyDescent="0.2">
      <c r="A105" s="24">
        <v>22160</v>
      </c>
      <c r="B105" s="25">
        <v>3.07</v>
      </c>
    </row>
    <row r="106" spans="1:2" x14ac:dyDescent="0.2">
      <c r="A106" s="24">
        <v>22190</v>
      </c>
      <c r="B106" s="25">
        <v>3.04</v>
      </c>
    </row>
    <row r="107" spans="1:2" x14ac:dyDescent="0.2">
      <c r="A107" s="24">
        <v>22221</v>
      </c>
      <c r="B107" s="25">
        <v>3.08</v>
      </c>
    </row>
    <row r="108" spans="1:2" x14ac:dyDescent="0.2">
      <c r="A108" s="24">
        <v>22251</v>
      </c>
      <c r="B108" s="25">
        <v>2.86</v>
      </c>
    </row>
    <row r="109" spans="1:2" x14ac:dyDescent="0.2">
      <c r="A109" s="24">
        <v>22282</v>
      </c>
      <c r="B109" s="25">
        <v>2.81</v>
      </c>
    </row>
    <row r="110" spans="1:2" x14ac:dyDescent="0.2">
      <c r="A110" s="24">
        <v>22313</v>
      </c>
      <c r="B110" s="25">
        <v>2.93</v>
      </c>
    </row>
    <row r="111" spans="1:2" x14ac:dyDescent="0.2">
      <c r="A111" s="24">
        <v>22341</v>
      </c>
      <c r="B111" s="25">
        <v>2.88</v>
      </c>
    </row>
    <row r="112" spans="1:2" x14ac:dyDescent="0.2">
      <c r="A112" s="24">
        <v>22372</v>
      </c>
      <c r="B112" s="25">
        <v>2.88</v>
      </c>
    </row>
    <row r="113" spans="1:2" x14ac:dyDescent="0.2">
      <c r="A113" s="24">
        <v>22402</v>
      </c>
      <c r="B113" s="25">
        <v>2.87</v>
      </c>
    </row>
    <row r="114" spans="1:2" x14ac:dyDescent="0.2">
      <c r="A114" s="24">
        <v>22433</v>
      </c>
      <c r="B114" s="25">
        <v>3.06</v>
      </c>
    </row>
    <row r="115" spans="1:2" x14ac:dyDescent="0.2">
      <c r="A115" s="24">
        <v>22463</v>
      </c>
      <c r="B115" s="25">
        <v>2.92</v>
      </c>
    </row>
    <row r="116" spans="1:2" x14ac:dyDescent="0.2">
      <c r="A116" s="24">
        <v>22494</v>
      </c>
      <c r="B116" s="25">
        <v>3.06</v>
      </c>
    </row>
    <row r="117" spans="1:2" x14ac:dyDescent="0.2">
      <c r="A117" s="24">
        <v>22525</v>
      </c>
      <c r="B117" s="25">
        <v>3.06</v>
      </c>
    </row>
    <row r="118" spans="1:2" x14ac:dyDescent="0.2">
      <c r="A118" s="24">
        <v>22555</v>
      </c>
      <c r="B118" s="25">
        <v>3.05</v>
      </c>
    </row>
    <row r="119" spans="1:2" x14ac:dyDescent="0.2">
      <c r="A119" s="24">
        <v>22586</v>
      </c>
      <c r="B119" s="25">
        <v>3.07</v>
      </c>
    </row>
    <row r="120" spans="1:2" x14ac:dyDescent="0.2">
      <c r="A120" s="24">
        <v>22616</v>
      </c>
      <c r="B120" s="25">
        <v>3.18</v>
      </c>
    </row>
    <row r="121" spans="1:2" x14ac:dyDescent="0.2">
      <c r="A121" s="24">
        <v>22647</v>
      </c>
      <c r="B121" s="25">
        <v>3.28</v>
      </c>
    </row>
    <row r="122" spans="1:2" x14ac:dyDescent="0.2">
      <c r="A122" s="24">
        <v>22678</v>
      </c>
      <c r="B122" s="25">
        <v>3.28</v>
      </c>
    </row>
    <row r="123" spans="1:2" x14ac:dyDescent="0.2">
      <c r="A123" s="24">
        <v>22706</v>
      </c>
      <c r="B123" s="25">
        <v>3.06</v>
      </c>
    </row>
    <row r="124" spans="1:2" x14ac:dyDescent="0.2">
      <c r="A124" s="24">
        <v>22737</v>
      </c>
      <c r="B124" s="25">
        <v>2.99</v>
      </c>
    </row>
    <row r="125" spans="1:2" x14ac:dyDescent="0.2">
      <c r="A125" s="24">
        <v>22767</v>
      </c>
      <c r="B125" s="25">
        <v>3.03</v>
      </c>
    </row>
    <row r="126" spans="1:2" x14ac:dyDescent="0.2">
      <c r="A126" s="24">
        <v>22798</v>
      </c>
      <c r="B126" s="25">
        <v>3.03</v>
      </c>
    </row>
    <row r="127" spans="1:2" x14ac:dyDescent="0.2">
      <c r="A127" s="24">
        <v>22828</v>
      </c>
      <c r="B127" s="25">
        <v>3.29</v>
      </c>
    </row>
    <row r="128" spans="1:2" x14ac:dyDescent="0.2">
      <c r="A128" s="24">
        <v>22859</v>
      </c>
      <c r="B128" s="25">
        <v>3.2</v>
      </c>
    </row>
    <row r="129" spans="1:2" x14ac:dyDescent="0.2">
      <c r="A129" s="24">
        <v>22890</v>
      </c>
      <c r="B129" s="25">
        <v>3.06</v>
      </c>
    </row>
    <row r="130" spans="1:2" x14ac:dyDescent="0.2">
      <c r="A130" s="24">
        <v>22920</v>
      </c>
      <c r="B130" s="25">
        <v>2.98</v>
      </c>
    </row>
    <row r="131" spans="1:2" x14ac:dyDescent="0.2">
      <c r="A131" s="24">
        <v>22951</v>
      </c>
      <c r="B131" s="25">
        <v>3</v>
      </c>
    </row>
    <row r="132" spans="1:2" x14ac:dyDescent="0.2">
      <c r="A132" s="24">
        <v>22981</v>
      </c>
      <c r="B132" s="25">
        <v>3.01</v>
      </c>
    </row>
    <row r="133" spans="1:2" x14ac:dyDescent="0.2">
      <c r="A133" s="24">
        <v>23012</v>
      </c>
      <c r="B133" s="25">
        <v>3.04</v>
      </c>
    </row>
    <row r="134" spans="1:2" x14ac:dyDescent="0.2">
      <c r="A134" s="24">
        <v>23043</v>
      </c>
      <c r="B134" s="25">
        <v>3.01</v>
      </c>
    </row>
    <row r="135" spans="1:2" x14ac:dyDescent="0.2">
      <c r="A135" s="24">
        <v>23071</v>
      </c>
      <c r="B135" s="25">
        <v>3.03</v>
      </c>
    </row>
    <row r="136" spans="1:2" x14ac:dyDescent="0.2">
      <c r="A136" s="24">
        <v>23102</v>
      </c>
      <c r="B136" s="25">
        <v>3.11</v>
      </c>
    </row>
    <row r="137" spans="1:2" x14ac:dyDescent="0.2">
      <c r="A137" s="24">
        <v>23132</v>
      </c>
      <c r="B137" s="25">
        <v>3.12</v>
      </c>
    </row>
    <row r="138" spans="1:2" x14ac:dyDescent="0.2">
      <c r="A138" s="24">
        <v>23163</v>
      </c>
      <c r="B138" s="25">
        <v>3.2</v>
      </c>
    </row>
    <row r="139" spans="1:2" x14ac:dyDescent="0.2">
      <c r="A139" s="24">
        <v>23193</v>
      </c>
      <c r="B139" s="25">
        <v>3.48</v>
      </c>
    </row>
    <row r="140" spans="1:2" x14ac:dyDescent="0.2">
      <c r="A140" s="24">
        <v>23224</v>
      </c>
      <c r="B140" s="25">
        <v>3.53</v>
      </c>
    </row>
    <row r="141" spans="1:2" x14ac:dyDescent="0.2">
      <c r="A141" s="24">
        <v>23255</v>
      </c>
      <c r="B141" s="25">
        <v>3.57</v>
      </c>
    </row>
    <row r="142" spans="1:2" x14ac:dyDescent="0.2">
      <c r="A142" s="24">
        <v>23285</v>
      </c>
      <c r="B142" s="25">
        <v>3.64</v>
      </c>
    </row>
    <row r="143" spans="1:2" x14ac:dyDescent="0.2">
      <c r="A143" s="24">
        <v>23316</v>
      </c>
      <c r="B143" s="25">
        <v>3.74</v>
      </c>
    </row>
    <row r="144" spans="1:2" x14ac:dyDescent="0.2">
      <c r="A144" s="24">
        <v>23346</v>
      </c>
      <c r="B144" s="25">
        <v>3.81</v>
      </c>
    </row>
    <row r="145" spans="1:2" x14ac:dyDescent="0.2">
      <c r="A145" s="24">
        <v>23377</v>
      </c>
      <c r="B145" s="25">
        <v>3.79</v>
      </c>
    </row>
    <row r="146" spans="1:2" x14ac:dyDescent="0.2">
      <c r="A146" s="24">
        <v>23408</v>
      </c>
      <c r="B146" s="25">
        <v>3.78</v>
      </c>
    </row>
    <row r="147" spans="1:2" x14ac:dyDescent="0.2">
      <c r="A147" s="24">
        <v>23437</v>
      </c>
      <c r="B147" s="25">
        <v>3.91</v>
      </c>
    </row>
    <row r="148" spans="1:2" x14ac:dyDescent="0.2">
      <c r="A148" s="24">
        <v>23468</v>
      </c>
      <c r="B148" s="25">
        <v>3.91</v>
      </c>
    </row>
    <row r="149" spans="1:2" x14ac:dyDescent="0.2">
      <c r="A149" s="24">
        <v>23498</v>
      </c>
      <c r="B149" s="25">
        <v>3.84</v>
      </c>
    </row>
    <row r="150" spans="1:2" x14ac:dyDescent="0.2">
      <c r="A150" s="24">
        <v>23529</v>
      </c>
      <c r="B150" s="25">
        <v>3.83</v>
      </c>
    </row>
    <row r="151" spans="1:2" x14ac:dyDescent="0.2">
      <c r="A151" s="24">
        <v>23559</v>
      </c>
      <c r="B151" s="25">
        <v>3.72</v>
      </c>
    </row>
    <row r="152" spans="1:2" x14ac:dyDescent="0.2">
      <c r="A152" s="24">
        <v>23590</v>
      </c>
      <c r="B152" s="25">
        <v>3.74</v>
      </c>
    </row>
    <row r="153" spans="1:2" x14ac:dyDescent="0.2">
      <c r="A153" s="24">
        <v>23621</v>
      </c>
      <c r="B153" s="25">
        <v>3.84</v>
      </c>
    </row>
    <row r="154" spans="1:2" x14ac:dyDescent="0.2">
      <c r="A154" s="24">
        <v>23651</v>
      </c>
      <c r="B154" s="25">
        <v>3.86</v>
      </c>
    </row>
    <row r="155" spans="1:2" x14ac:dyDescent="0.2">
      <c r="A155" s="24">
        <v>23682</v>
      </c>
      <c r="B155" s="25">
        <v>3.91</v>
      </c>
    </row>
    <row r="156" spans="1:2" x14ac:dyDescent="0.2">
      <c r="A156" s="24">
        <v>23712</v>
      </c>
      <c r="B156" s="25">
        <v>4.0199999999999996</v>
      </c>
    </row>
    <row r="157" spans="1:2" x14ac:dyDescent="0.2">
      <c r="A157" s="24">
        <v>23743</v>
      </c>
      <c r="B157" s="25">
        <v>3.94</v>
      </c>
    </row>
    <row r="158" spans="1:2" x14ac:dyDescent="0.2">
      <c r="A158" s="24">
        <v>23774</v>
      </c>
      <c r="B158" s="25">
        <v>4.03</v>
      </c>
    </row>
    <row r="159" spans="1:2" x14ac:dyDescent="0.2">
      <c r="A159" s="24">
        <v>23802</v>
      </c>
      <c r="B159" s="25">
        <v>4.0599999999999996</v>
      </c>
    </row>
    <row r="160" spans="1:2" x14ac:dyDescent="0.2">
      <c r="A160" s="24">
        <v>23833</v>
      </c>
      <c r="B160" s="25">
        <v>4.04</v>
      </c>
    </row>
    <row r="161" spans="1:2" x14ac:dyDescent="0.2">
      <c r="A161" s="24">
        <v>23863</v>
      </c>
      <c r="B161" s="25">
        <v>4.03</v>
      </c>
    </row>
    <row r="162" spans="1:2" x14ac:dyDescent="0.2">
      <c r="A162" s="24">
        <v>23894</v>
      </c>
      <c r="B162" s="25">
        <v>3.99</v>
      </c>
    </row>
    <row r="163" spans="1:2" x14ac:dyDescent="0.2">
      <c r="A163" s="24">
        <v>23924</v>
      </c>
      <c r="B163" s="25">
        <v>3.98</v>
      </c>
    </row>
    <row r="164" spans="1:2" x14ac:dyDescent="0.2">
      <c r="A164" s="24">
        <v>23955</v>
      </c>
      <c r="B164" s="25">
        <v>4.07</v>
      </c>
    </row>
    <row r="165" spans="1:2" x14ac:dyDescent="0.2">
      <c r="A165" s="24">
        <v>23986</v>
      </c>
      <c r="B165" s="25">
        <v>4.2</v>
      </c>
    </row>
    <row r="166" spans="1:2" x14ac:dyDescent="0.2">
      <c r="A166" s="24">
        <v>24016</v>
      </c>
      <c r="B166" s="25">
        <v>4.3</v>
      </c>
    </row>
    <row r="167" spans="1:2" x14ac:dyDescent="0.2">
      <c r="A167" s="24">
        <v>24047</v>
      </c>
      <c r="B167" s="25">
        <v>4.37</v>
      </c>
    </row>
    <row r="168" spans="1:2" x14ac:dyDescent="0.2">
      <c r="A168" s="24">
        <v>24077</v>
      </c>
      <c r="B168" s="25">
        <v>4.72</v>
      </c>
    </row>
    <row r="169" spans="1:2" x14ac:dyDescent="0.2">
      <c r="A169" s="24">
        <v>24108</v>
      </c>
      <c r="B169" s="25">
        <v>4.88</v>
      </c>
    </row>
    <row r="170" spans="1:2" x14ac:dyDescent="0.2">
      <c r="A170" s="24">
        <v>24139</v>
      </c>
      <c r="B170" s="25">
        <v>4.9400000000000004</v>
      </c>
    </row>
    <row r="171" spans="1:2" x14ac:dyDescent="0.2">
      <c r="A171" s="24">
        <v>24167</v>
      </c>
      <c r="B171" s="25">
        <v>4.97</v>
      </c>
    </row>
    <row r="172" spans="1:2" x14ac:dyDescent="0.2">
      <c r="A172" s="24">
        <v>24198</v>
      </c>
      <c r="B172" s="25">
        <v>4.9000000000000004</v>
      </c>
    </row>
    <row r="173" spans="1:2" x14ac:dyDescent="0.2">
      <c r="A173" s="24">
        <v>24228</v>
      </c>
      <c r="B173" s="25">
        <v>4.93</v>
      </c>
    </row>
    <row r="174" spans="1:2" x14ac:dyDescent="0.2">
      <c r="A174" s="24">
        <v>24259</v>
      </c>
      <c r="B174" s="25">
        <v>4.97</v>
      </c>
    </row>
    <row r="175" spans="1:2" x14ac:dyDescent="0.2">
      <c r="A175" s="24">
        <v>24289</v>
      </c>
      <c r="B175" s="25">
        <v>5.17</v>
      </c>
    </row>
    <row r="176" spans="1:2" x14ac:dyDescent="0.2">
      <c r="A176" s="24">
        <v>24320</v>
      </c>
      <c r="B176" s="25">
        <v>5.54</v>
      </c>
    </row>
    <row r="177" spans="1:2" x14ac:dyDescent="0.2">
      <c r="A177" s="24">
        <v>24351</v>
      </c>
      <c r="B177" s="25">
        <v>5.82</v>
      </c>
    </row>
    <row r="178" spans="1:2" x14ac:dyDescent="0.2">
      <c r="A178" s="24">
        <v>24381</v>
      </c>
      <c r="B178" s="25">
        <v>5.58</v>
      </c>
    </row>
    <row r="179" spans="1:2" x14ac:dyDescent="0.2">
      <c r="A179" s="24">
        <v>24412</v>
      </c>
      <c r="B179" s="25">
        <v>5.54</v>
      </c>
    </row>
    <row r="180" spans="1:2" x14ac:dyDescent="0.2">
      <c r="A180" s="24">
        <v>24442</v>
      </c>
      <c r="B180" s="25">
        <v>5.2</v>
      </c>
    </row>
    <row r="181" spans="1:2" x14ac:dyDescent="0.2">
      <c r="A181" s="24">
        <v>24473</v>
      </c>
      <c r="B181" s="25">
        <v>4.75</v>
      </c>
    </row>
    <row r="182" spans="1:2" x14ac:dyDescent="0.2">
      <c r="A182" s="24">
        <v>24504</v>
      </c>
      <c r="B182" s="25">
        <v>4.71</v>
      </c>
    </row>
    <row r="183" spans="1:2" x14ac:dyDescent="0.2">
      <c r="A183" s="24">
        <v>24532</v>
      </c>
      <c r="B183" s="25">
        <v>4.3499999999999996</v>
      </c>
    </row>
    <row r="184" spans="1:2" x14ac:dyDescent="0.2">
      <c r="A184" s="24">
        <v>24563</v>
      </c>
      <c r="B184" s="25">
        <v>4.1100000000000003</v>
      </c>
    </row>
    <row r="185" spans="1:2" x14ac:dyDescent="0.2">
      <c r="A185" s="24">
        <v>24593</v>
      </c>
      <c r="B185" s="25">
        <v>4.1500000000000004</v>
      </c>
    </row>
    <row r="186" spans="1:2" x14ac:dyDescent="0.2">
      <c r="A186" s="24">
        <v>24624</v>
      </c>
      <c r="B186" s="25">
        <v>4.4800000000000004</v>
      </c>
    </row>
    <row r="187" spans="1:2" x14ac:dyDescent="0.2">
      <c r="A187" s="24">
        <v>24654</v>
      </c>
      <c r="B187" s="25">
        <v>5.01</v>
      </c>
    </row>
    <row r="188" spans="1:2" x14ac:dyDescent="0.2">
      <c r="A188" s="24">
        <v>24685</v>
      </c>
      <c r="B188" s="25">
        <v>5.13</v>
      </c>
    </row>
    <row r="189" spans="1:2" x14ac:dyDescent="0.2">
      <c r="A189" s="24">
        <v>24716</v>
      </c>
      <c r="B189" s="25">
        <v>5.24</v>
      </c>
    </row>
    <row r="190" spans="1:2" x14ac:dyDescent="0.2">
      <c r="A190" s="24">
        <v>24746</v>
      </c>
      <c r="B190" s="25">
        <v>5.37</v>
      </c>
    </row>
    <row r="191" spans="1:2" x14ac:dyDescent="0.2">
      <c r="A191" s="24">
        <v>24777</v>
      </c>
      <c r="B191" s="25">
        <v>5.61</v>
      </c>
    </row>
    <row r="192" spans="1:2" x14ac:dyDescent="0.2">
      <c r="A192" s="24">
        <v>24807</v>
      </c>
      <c r="B192" s="25">
        <v>5.71</v>
      </c>
    </row>
    <row r="193" spans="1:2" x14ac:dyDescent="0.2">
      <c r="A193" s="24">
        <v>24838</v>
      </c>
      <c r="B193" s="25">
        <v>5.43</v>
      </c>
    </row>
    <row r="194" spans="1:2" x14ac:dyDescent="0.2">
      <c r="A194" s="24">
        <v>24869</v>
      </c>
      <c r="B194" s="25">
        <v>5.41</v>
      </c>
    </row>
    <row r="195" spans="1:2" x14ac:dyDescent="0.2">
      <c r="A195" s="24">
        <v>24898</v>
      </c>
      <c r="B195" s="25">
        <v>5.58</v>
      </c>
    </row>
    <row r="196" spans="1:2" x14ac:dyDescent="0.2">
      <c r="A196" s="24">
        <v>24929</v>
      </c>
      <c r="B196" s="25">
        <v>5.71</v>
      </c>
    </row>
    <row r="197" spans="1:2" x14ac:dyDescent="0.2">
      <c r="A197" s="24">
        <v>24959</v>
      </c>
      <c r="B197" s="25">
        <v>6.14</v>
      </c>
    </row>
    <row r="198" spans="1:2" x14ac:dyDescent="0.2">
      <c r="A198" s="24">
        <v>24990</v>
      </c>
      <c r="B198" s="25">
        <v>5.98</v>
      </c>
    </row>
    <row r="199" spans="1:2" x14ac:dyDescent="0.2">
      <c r="A199" s="24">
        <v>25020</v>
      </c>
      <c r="B199" s="25">
        <v>5.65</v>
      </c>
    </row>
    <row r="200" spans="1:2" x14ac:dyDescent="0.2">
      <c r="A200" s="24">
        <v>25051</v>
      </c>
      <c r="B200" s="25">
        <v>5.43</v>
      </c>
    </row>
    <row r="201" spans="1:2" x14ac:dyDescent="0.2">
      <c r="A201" s="24">
        <v>25082</v>
      </c>
      <c r="B201" s="25">
        <v>5.45</v>
      </c>
    </row>
    <row r="202" spans="1:2" x14ac:dyDescent="0.2">
      <c r="A202" s="24">
        <v>25112</v>
      </c>
      <c r="B202" s="25">
        <v>5.57</v>
      </c>
    </row>
    <row r="203" spans="1:2" x14ac:dyDescent="0.2">
      <c r="A203" s="24">
        <v>25143</v>
      </c>
      <c r="B203" s="25">
        <v>5.75</v>
      </c>
    </row>
    <row r="204" spans="1:2" x14ac:dyDescent="0.2">
      <c r="A204" s="24">
        <v>25173</v>
      </c>
      <c r="B204" s="25">
        <v>6.19</v>
      </c>
    </row>
    <row r="205" spans="1:2" x14ac:dyDescent="0.2">
      <c r="A205" s="24">
        <v>25204</v>
      </c>
      <c r="B205" s="25">
        <v>6.34</v>
      </c>
    </row>
    <row r="206" spans="1:2" x14ac:dyDescent="0.2">
      <c r="A206" s="24">
        <v>25235</v>
      </c>
      <c r="B206" s="25">
        <v>6.41</v>
      </c>
    </row>
    <row r="207" spans="1:2" x14ac:dyDescent="0.2">
      <c r="A207" s="24">
        <v>25263</v>
      </c>
      <c r="B207" s="25">
        <v>6.34</v>
      </c>
    </row>
    <row r="208" spans="1:2" x14ac:dyDescent="0.2">
      <c r="A208" s="24">
        <v>25294</v>
      </c>
      <c r="B208" s="25">
        <v>6.26</v>
      </c>
    </row>
    <row r="209" spans="1:2" x14ac:dyDescent="0.2">
      <c r="A209" s="24">
        <v>25324</v>
      </c>
      <c r="B209" s="25">
        <v>6.42</v>
      </c>
    </row>
    <row r="210" spans="1:2" x14ac:dyDescent="0.2">
      <c r="A210" s="24">
        <v>25355</v>
      </c>
      <c r="B210" s="25">
        <v>7.04</v>
      </c>
    </row>
    <row r="211" spans="1:2" x14ac:dyDescent="0.2">
      <c r="A211" s="24">
        <v>25385</v>
      </c>
      <c r="B211" s="25">
        <v>7.6</v>
      </c>
    </row>
    <row r="212" spans="1:2" x14ac:dyDescent="0.2">
      <c r="A212" s="24">
        <v>25416</v>
      </c>
      <c r="B212" s="25">
        <v>7.54</v>
      </c>
    </row>
    <row r="213" spans="1:2" x14ac:dyDescent="0.2">
      <c r="A213" s="24">
        <v>25447</v>
      </c>
      <c r="B213" s="25">
        <v>7.82</v>
      </c>
    </row>
    <row r="214" spans="1:2" x14ac:dyDescent="0.2">
      <c r="A214" s="24">
        <v>25477</v>
      </c>
      <c r="B214" s="25">
        <v>7.64</v>
      </c>
    </row>
    <row r="215" spans="1:2" x14ac:dyDescent="0.2">
      <c r="A215" s="24">
        <v>25508</v>
      </c>
      <c r="B215" s="25">
        <v>7.89</v>
      </c>
    </row>
    <row r="216" spans="1:2" x14ac:dyDescent="0.2">
      <c r="A216" s="24">
        <v>25538</v>
      </c>
      <c r="B216" s="25">
        <v>8.17</v>
      </c>
    </row>
    <row r="217" spans="1:2" x14ac:dyDescent="0.2">
      <c r="A217" s="24">
        <v>25569</v>
      </c>
      <c r="B217" s="25">
        <v>8.1</v>
      </c>
    </row>
    <row r="218" spans="1:2" x14ac:dyDescent="0.2">
      <c r="A218" s="24">
        <v>25600</v>
      </c>
      <c r="B218" s="25">
        <v>7.59</v>
      </c>
    </row>
    <row r="219" spans="1:2" x14ac:dyDescent="0.2">
      <c r="A219" s="24">
        <v>25628</v>
      </c>
      <c r="B219" s="25">
        <v>6.97</v>
      </c>
    </row>
    <row r="220" spans="1:2" x14ac:dyDescent="0.2">
      <c r="A220" s="24">
        <v>25659</v>
      </c>
      <c r="B220" s="25">
        <v>7.06</v>
      </c>
    </row>
    <row r="221" spans="1:2" x14ac:dyDescent="0.2">
      <c r="A221" s="24">
        <v>25689</v>
      </c>
      <c r="B221" s="25">
        <v>7.75</v>
      </c>
    </row>
    <row r="222" spans="1:2" x14ac:dyDescent="0.2">
      <c r="A222" s="24">
        <v>25720</v>
      </c>
      <c r="B222" s="25">
        <v>7.55</v>
      </c>
    </row>
    <row r="223" spans="1:2" x14ac:dyDescent="0.2">
      <c r="A223" s="24">
        <v>25750</v>
      </c>
      <c r="B223" s="25">
        <v>7.1</v>
      </c>
    </row>
    <row r="224" spans="1:2" x14ac:dyDescent="0.2">
      <c r="A224" s="24">
        <v>25781</v>
      </c>
      <c r="B224" s="25">
        <v>6.98</v>
      </c>
    </row>
    <row r="225" spans="1:2" x14ac:dyDescent="0.2">
      <c r="A225" s="24">
        <v>25812</v>
      </c>
      <c r="B225" s="25">
        <v>6.73</v>
      </c>
    </row>
    <row r="226" spans="1:2" x14ac:dyDescent="0.2">
      <c r="A226" s="24">
        <v>25842</v>
      </c>
      <c r="B226" s="25">
        <v>6.43</v>
      </c>
    </row>
    <row r="227" spans="1:2" x14ac:dyDescent="0.2">
      <c r="A227" s="24">
        <v>25873</v>
      </c>
      <c r="B227" s="25">
        <v>5.51</v>
      </c>
    </row>
    <row r="228" spans="1:2" x14ac:dyDescent="0.2">
      <c r="A228" s="24">
        <v>25903</v>
      </c>
      <c r="B228" s="25">
        <v>5</v>
      </c>
    </row>
    <row r="229" spans="1:2" x14ac:dyDescent="0.2">
      <c r="A229" s="24">
        <v>25934</v>
      </c>
      <c r="B229" s="25">
        <v>4.57</v>
      </c>
    </row>
    <row r="230" spans="1:2" x14ac:dyDescent="0.2">
      <c r="A230" s="24">
        <v>25965</v>
      </c>
      <c r="B230" s="25">
        <v>3.89</v>
      </c>
    </row>
    <row r="231" spans="1:2" x14ac:dyDescent="0.2">
      <c r="A231" s="24">
        <v>25993</v>
      </c>
      <c r="B231" s="25">
        <v>3.69</v>
      </c>
    </row>
    <row r="232" spans="1:2" x14ac:dyDescent="0.2">
      <c r="A232" s="24">
        <v>26024</v>
      </c>
      <c r="B232" s="25">
        <v>4.3</v>
      </c>
    </row>
    <row r="233" spans="1:2" x14ac:dyDescent="0.2">
      <c r="A233" s="24">
        <v>26054</v>
      </c>
      <c r="B233" s="25">
        <v>5.04</v>
      </c>
    </row>
    <row r="234" spans="1:2" x14ac:dyDescent="0.2">
      <c r="A234" s="24">
        <v>26085</v>
      </c>
      <c r="B234" s="25">
        <v>5.64</v>
      </c>
    </row>
    <row r="235" spans="1:2" x14ac:dyDescent="0.2">
      <c r="A235" s="24">
        <v>26115</v>
      </c>
      <c r="B235" s="25">
        <v>6.04</v>
      </c>
    </row>
    <row r="236" spans="1:2" x14ac:dyDescent="0.2">
      <c r="A236" s="24">
        <v>26146</v>
      </c>
      <c r="B236" s="25">
        <v>5.8</v>
      </c>
    </row>
    <row r="237" spans="1:2" x14ac:dyDescent="0.2">
      <c r="A237" s="24">
        <v>26177</v>
      </c>
      <c r="B237" s="25">
        <v>5.41</v>
      </c>
    </row>
    <row r="238" spans="1:2" x14ac:dyDescent="0.2">
      <c r="A238" s="24">
        <v>26207</v>
      </c>
      <c r="B238" s="25">
        <v>4.91</v>
      </c>
    </row>
    <row r="239" spans="1:2" x14ac:dyDescent="0.2">
      <c r="A239" s="24">
        <v>26238</v>
      </c>
      <c r="B239" s="25">
        <v>4.67</v>
      </c>
    </row>
    <row r="240" spans="1:2" x14ac:dyDescent="0.2">
      <c r="A240" s="24">
        <v>26268</v>
      </c>
      <c r="B240" s="25">
        <v>4.5999999999999996</v>
      </c>
    </row>
    <row r="241" spans="1:2" x14ac:dyDescent="0.2">
      <c r="A241" s="24">
        <v>26299</v>
      </c>
      <c r="B241" s="25">
        <v>4.28</v>
      </c>
    </row>
    <row r="242" spans="1:2" x14ac:dyDescent="0.2">
      <c r="A242" s="24">
        <v>26330</v>
      </c>
      <c r="B242" s="25">
        <v>4.2699999999999996</v>
      </c>
    </row>
    <row r="243" spans="1:2" x14ac:dyDescent="0.2">
      <c r="A243" s="24">
        <v>26359</v>
      </c>
      <c r="B243" s="25">
        <v>4.67</v>
      </c>
    </row>
    <row r="244" spans="1:2" x14ac:dyDescent="0.2">
      <c r="A244" s="24">
        <v>26390</v>
      </c>
      <c r="B244" s="25">
        <v>4.96</v>
      </c>
    </row>
    <row r="245" spans="1:2" x14ac:dyDescent="0.2">
      <c r="A245" s="24">
        <v>26420</v>
      </c>
      <c r="B245" s="25">
        <v>4.6399999999999997</v>
      </c>
    </row>
    <row r="246" spans="1:2" x14ac:dyDescent="0.2">
      <c r="A246" s="24">
        <v>26451</v>
      </c>
      <c r="B246" s="25">
        <v>4.93</v>
      </c>
    </row>
    <row r="247" spans="1:2" x14ac:dyDescent="0.2">
      <c r="A247" s="24">
        <v>26481</v>
      </c>
      <c r="B247" s="25">
        <v>4.96</v>
      </c>
    </row>
    <row r="248" spans="1:2" x14ac:dyDescent="0.2">
      <c r="A248" s="24">
        <v>26512</v>
      </c>
      <c r="B248" s="25">
        <v>4.9800000000000004</v>
      </c>
    </row>
    <row r="249" spans="1:2" x14ac:dyDescent="0.2">
      <c r="A249" s="24">
        <v>26543</v>
      </c>
      <c r="B249" s="25">
        <v>5.52</v>
      </c>
    </row>
    <row r="250" spans="1:2" x14ac:dyDescent="0.2">
      <c r="A250" s="24">
        <v>26573</v>
      </c>
      <c r="B250" s="25">
        <v>5.52</v>
      </c>
    </row>
    <row r="251" spans="1:2" x14ac:dyDescent="0.2">
      <c r="A251" s="24">
        <v>26604</v>
      </c>
      <c r="B251" s="25">
        <v>5.27</v>
      </c>
    </row>
    <row r="252" spans="1:2" x14ac:dyDescent="0.2">
      <c r="A252" s="24">
        <v>26634</v>
      </c>
      <c r="B252" s="25">
        <v>5.52</v>
      </c>
    </row>
    <row r="253" spans="1:2" x14ac:dyDescent="0.2">
      <c r="A253" s="24">
        <v>26665</v>
      </c>
      <c r="B253" s="25">
        <v>5.89</v>
      </c>
    </row>
    <row r="254" spans="1:2" x14ac:dyDescent="0.2">
      <c r="A254" s="24">
        <v>26696</v>
      </c>
      <c r="B254" s="25">
        <v>6.19</v>
      </c>
    </row>
    <row r="255" spans="1:2" x14ac:dyDescent="0.2">
      <c r="A255" s="24">
        <v>26724</v>
      </c>
      <c r="B255" s="25">
        <v>6.85</v>
      </c>
    </row>
    <row r="256" spans="1:2" x14ac:dyDescent="0.2">
      <c r="A256" s="24">
        <v>26755</v>
      </c>
      <c r="B256" s="25">
        <v>6.85</v>
      </c>
    </row>
    <row r="257" spans="1:2" x14ac:dyDescent="0.2">
      <c r="A257" s="24">
        <v>26785</v>
      </c>
      <c r="B257" s="25">
        <v>6.89</v>
      </c>
    </row>
    <row r="258" spans="1:2" x14ac:dyDescent="0.2">
      <c r="A258" s="24">
        <v>26816</v>
      </c>
      <c r="B258" s="25">
        <v>7.31</v>
      </c>
    </row>
    <row r="259" spans="1:2" x14ac:dyDescent="0.2">
      <c r="A259" s="24">
        <v>26846</v>
      </c>
      <c r="B259" s="25">
        <v>8.39</v>
      </c>
    </row>
    <row r="260" spans="1:2" x14ac:dyDescent="0.2">
      <c r="A260" s="24">
        <v>26877</v>
      </c>
      <c r="B260" s="25">
        <v>8.82</v>
      </c>
    </row>
    <row r="261" spans="1:2" x14ac:dyDescent="0.2">
      <c r="A261" s="24">
        <v>26908</v>
      </c>
      <c r="B261" s="25">
        <v>8.31</v>
      </c>
    </row>
    <row r="262" spans="1:2" x14ac:dyDescent="0.2">
      <c r="A262" s="24">
        <v>26938</v>
      </c>
      <c r="B262" s="25">
        <v>7.4</v>
      </c>
    </row>
    <row r="263" spans="1:2" x14ac:dyDescent="0.2">
      <c r="A263" s="24">
        <v>26969</v>
      </c>
      <c r="B263" s="25">
        <v>7.57</v>
      </c>
    </row>
    <row r="264" spans="1:2" x14ac:dyDescent="0.2">
      <c r="A264" s="24">
        <v>26999</v>
      </c>
      <c r="B264" s="25">
        <v>7.27</v>
      </c>
    </row>
    <row r="265" spans="1:2" x14ac:dyDescent="0.2">
      <c r="A265" s="24">
        <v>27030</v>
      </c>
      <c r="B265" s="25">
        <v>7.42</v>
      </c>
    </row>
    <row r="266" spans="1:2" x14ac:dyDescent="0.2">
      <c r="A266" s="24">
        <v>27061</v>
      </c>
      <c r="B266" s="25">
        <v>6.88</v>
      </c>
    </row>
    <row r="267" spans="1:2" x14ac:dyDescent="0.2">
      <c r="A267" s="24">
        <v>27089</v>
      </c>
      <c r="B267" s="25">
        <v>7.76</v>
      </c>
    </row>
    <row r="268" spans="1:2" x14ac:dyDescent="0.2">
      <c r="A268" s="24">
        <v>27120</v>
      </c>
      <c r="B268" s="25">
        <v>8.6199999999999992</v>
      </c>
    </row>
    <row r="269" spans="1:2" x14ac:dyDescent="0.2">
      <c r="A269" s="24">
        <v>27150</v>
      </c>
      <c r="B269" s="25">
        <v>8.7799999999999994</v>
      </c>
    </row>
    <row r="270" spans="1:2" x14ac:dyDescent="0.2">
      <c r="A270" s="24">
        <v>27181</v>
      </c>
      <c r="B270" s="25">
        <v>8.67</v>
      </c>
    </row>
    <row r="271" spans="1:2" x14ac:dyDescent="0.2">
      <c r="A271" s="24">
        <v>27211</v>
      </c>
      <c r="B271" s="25">
        <v>8.8000000000000007</v>
      </c>
    </row>
    <row r="272" spans="1:2" x14ac:dyDescent="0.2">
      <c r="A272" s="24">
        <v>27242</v>
      </c>
      <c r="B272" s="25">
        <v>9.36</v>
      </c>
    </row>
    <row r="273" spans="1:2" x14ac:dyDescent="0.2">
      <c r="A273" s="24">
        <v>27273</v>
      </c>
      <c r="B273" s="25">
        <v>8.8699999999999992</v>
      </c>
    </row>
    <row r="274" spans="1:2" x14ac:dyDescent="0.2">
      <c r="A274" s="24">
        <v>27303</v>
      </c>
      <c r="B274" s="25">
        <v>8.0500000000000007</v>
      </c>
    </row>
    <row r="275" spans="1:2" x14ac:dyDescent="0.2">
      <c r="A275" s="24">
        <v>27334</v>
      </c>
      <c r="B275" s="25">
        <v>7.66</v>
      </c>
    </row>
    <row r="276" spans="1:2" x14ac:dyDescent="0.2">
      <c r="A276" s="24">
        <v>27364</v>
      </c>
      <c r="B276" s="25">
        <v>7.31</v>
      </c>
    </row>
    <row r="277" spans="1:2" x14ac:dyDescent="0.2">
      <c r="A277" s="24">
        <v>27395</v>
      </c>
      <c r="B277" s="25">
        <v>6.83</v>
      </c>
    </row>
    <row r="278" spans="1:2" x14ac:dyDescent="0.2">
      <c r="A278" s="24">
        <v>27426</v>
      </c>
      <c r="B278" s="25">
        <v>5.98</v>
      </c>
    </row>
    <row r="279" spans="1:2" x14ac:dyDescent="0.2">
      <c r="A279" s="24">
        <v>27454</v>
      </c>
      <c r="B279" s="25">
        <v>6.11</v>
      </c>
    </row>
    <row r="280" spans="1:2" x14ac:dyDescent="0.2">
      <c r="A280" s="24">
        <v>27485</v>
      </c>
      <c r="B280" s="25">
        <v>6.9</v>
      </c>
    </row>
    <row r="281" spans="1:2" x14ac:dyDescent="0.2">
      <c r="A281" s="24">
        <v>27515</v>
      </c>
      <c r="B281" s="25">
        <v>6.39</v>
      </c>
    </row>
    <row r="282" spans="1:2" x14ac:dyDescent="0.2">
      <c r="A282" s="24">
        <v>27546</v>
      </c>
      <c r="B282" s="25">
        <v>6.29</v>
      </c>
    </row>
    <row r="283" spans="1:2" x14ac:dyDescent="0.2">
      <c r="A283" s="24">
        <v>27576</v>
      </c>
      <c r="B283" s="25">
        <v>7.11</v>
      </c>
    </row>
    <row r="284" spans="1:2" x14ac:dyDescent="0.2">
      <c r="A284" s="24">
        <v>27607</v>
      </c>
      <c r="B284" s="25">
        <v>7.7</v>
      </c>
    </row>
    <row r="285" spans="1:2" x14ac:dyDescent="0.2">
      <c r="A285" s="24">
        <v>27638</v>
      </c>
      <c r="B285" s="25">
        <v>7.75</v>
      </c>
    </row>
    <row r="286" spans="1:2" x14ac:dyDescent="0.2">
      <c r="A286" s="24">
        <v>27668</v>
      </c>
      <c r="B286" s="25">
        <v>6.95</v>
      </c>
    </row>
    <row r="287" spans="1:2" x14ac:dyDescent="0.2">
      <c r="A287" s="24">
        <v>27699</v>
      </c>
      <c r="B287" s="25">
        <v>6.49</v>
      </c>
    </row>
    <row r="288" spans="1:2" x14ac:dyDescent="0.2">
      <c r="A288" s="24">
        <v>27729</v>
      </c>
      <c r="B288" s="25">
        <v>6.6</v>
      </c>
    </row>
    <row r="289" spans="1:2" x14ac:dyDescent="0.2">
      <c r="A289" s="24">
        <v>27760</v>
      </c>
      <c r="B289" s="25">
        <v>5.81</v>
      </c>
    </row>
    <row r="290" spans="1:2" x14ac:dyDescent="0.2">
      <c r="A290" s="24">
        <v>27791</v>
      </c>
      <c r="B290" s="25">
        <v>5.91</v>
      </c>
    </row>
    <row r="291" spans="1:2" x14ac:dyDescent="0.2">
      <c r="A291" s="24">
        <v>27820</v>
      </c>
      <c r="B291" s="25">
        <v>6.21</v>
      </c>
    </row>
    <row r="292" spans="1:2" x14ac:dyDescent="0.2">
      <c r="A292" s="24">
        <v>27851</v>
      </c>
      <c r="B292" s="25">
        <v>5.92</v>
      </c>
    </row>
    <row r="293" spans="1:2" x14ac:dyDescent="0.2">
      <c r="A293" s="24">
        <v>27881</v>
      </c>
      <c r="B293" s="25">
        <v>6.4</v>
      </c>
    </row>
    <row r="294" spans="1:2" x14ac:dyDescent="0.2">
      <c r="A294" s="24">
        <v>27912</v>
      </c>
      <c r="B294" s="25">
        <v>6.52</v>
      </c>
    </row>
    <row r="295" spans="1:2" x14ac:dyDescent="0.2">
      <c r="A295" s="24">
        <v>27942</v>
      </c>
      <c r="B295" s="25">
        <v>6.2</v>
      </c>
    </row>
    <row r="296" spans="1:2" x14ac:dyDescent="0.2">
      <c r="A296" s="24">
        <v>27973</v>
      </c>
      <c r="B296" s="25">
        <v>6</v>
      </c>
    </row>
    <row r="297" spans="1:2" x14ac:dyDescent="0.2">
      <c r="A297" s="24">
        <v>28004</v>
      </c>
      <c r="B297" s="25">
        <v>5.84</v>
      </c>
    </row>
    <row r="298" spans="1:2" x14ac:dyDescent="0.2">
      <c r="A298" s="24">
        <v>28034</v>
      </c>
      <c r="B298" s="25">
        <v>5.5</v>
      </c>
    </row>
    <row r="299" spans="1:2" x14ac:dyDescent="0.2">
      <c r="A299" s="24">
        <v>28065</v>
      </c>
      <c r="B299" s="25">
        <v>5.29</v>
      </c>
    </row>
    <row r="300" spans="1:2" x14ac:dyDescent="0.2">
      <c r="A300" s="24">
        <v>28095</v>
      </c>
      <c r="B300" s="25">
        <v>4.8899999999999997</v>
      </c>
    </row>
    <row r="301" spans="1:2" x14ac:dyDescent="0.2">
      <c r="A301" s="24">
        <v>28126</v>
      </c>
      <c r="B301" s="25">
        <v>5.29</v>
      </c>
    </row>
    <row r="302" spans="1:2" x14ac:dyDescent="0.2">
      <c r="A302" s="24">
        <v>28157</v>
      </c>
      <c r="B302" s="25">
        <v>5.47</v>
      </c>
    </row>
    <row r="303" spans="1:2" x14ac:dyDescent="0.2">
      <c r="A303" s="24">
        <v>28185</v>
      </c>
      <c r="B303" s="25">
        <v>5.5</v>
      </c>
    </row>
    <row r="304" spans="1:2" x14ac:dyDescent="0.2">
      <c r="A304" s="24">
        <v>28216</v>
      </c>
      <c r="B304" s="25">
        <v>5.44</v>
      </c>
    </row>
    <row r="305" spans="1:2" x14ac:dyDescent="0.2">
      <c r="A305" s="24">
        <v>28246</v>
      </c>
      <c r="B305" s="25">
        <v>5.84</v>
      </c>
    </row>
    <row r="306" spans="1:2" x14ac:dyDescent="0.2">
      <c r="A306" s="24">
        <v>28277</v>
      </c>
      <c r="B306" s="25">
        <v>5.8</v>
      </c>
    </row>
    <row r="307" spans="1:2" x14ac:dyDescent="0.2">
      <c r="A307" s="24">
        <v>28307</v>
      </c>
      <c r="B307" s="25">
        <v>5.94</v>
      </c>
    </row>
    <row r="308" spans="1:2" x14ac:dyDescent="0.2">
      <c r="A308" s="24">
        <v>28338</v>
      </c>
      <c r="B308" s="25">
        <v>6.37</v>
      </c>
    </row>
    <row r="309" spans="1:2" x14ac:dyDescent="0.2">
      <c r="A309" s="24">
        <v>28369</v>
      </c>
      <c r="B309" s="25">
        <v>6.53</v>
      </c>
    </row>
    <row r="310" spans="1:2" x14ac:dyDescent="0.2">
      <c r="A310" s="24">
        <v>28399</v>
      </c>
      <c r="B310" s="25">
        <v>6.97</v>
      </c>
    </row>
    <row r="311" spans="1:2" x14ac:dyDescent="0.2">
      <c r="A311" s="24">
        <v>28430</v>
      </c>
      <c r="B311" s="25">
        <v>6.95</v>
      </c>
    </row>
    <row r="312" spans="1:2" x14ac:dyDescent="0.2">
      <c r="A312" s="24">
        <v>28460</v>
      </c>
      <c r="B312" s="25">
        <v>6.96</v>
      </c>
    </row>
    <row r="313" spans="1:2" x14ac:dyDescent="0.2">
      <c r="A313" s="24">
        <v>28491</v>
      </c>
      <c r="B313" s="25">
        <v>7.28</v>
      </c>
    </row>
    <row r="314" spans="1:2" x14ac:dyDescent="0.2">
      <c r="A314" s="24">
        <v>28522</v>
      </c>
      <c r="B314" s="25">
        <v>7.34</v>
      </c>
    </row>
    <row r="315" spans="1:2" x14ac:dyDescent="0.2">
      <c r="A315" s="24">
        <v>28550</v>
      </c>
      <c r="B315" s="25">
        <v>7.31</v>
      </c>
    </row>
    <row r="316" spans="1:2" x14ac:dyDescent="0.2">
      <c r="A316" s="24">
        <v>28581</v>
      </c>
      <c r="B316" s="25">
        <v>7.45</v>
      </c>
    </row>
    <row r="317" spans="1:2" x14ac:dyDescent="0.2">
      <c r="A317" s="24">
        <v>28611</v>
      </c>
      <c r="B317" s="25">
        <v>7.82</v>
      </c>
    </row>
    <row r="318" spans="1:2" x14ac:dyDescent="0.2">
      <c r="A318" s="24">
        <v>28642</v>
      </c>
      <c r="B318" s="25">
        <v>8.09</v>
      </c>
    </row>
    <row r="319" spans="1:2" x14ac:dyDescent="0.2">
      <c r="A319" s="24">
        <v>28672</v>
      </c>
      <c r="B319" s="25">
        <v>8.39</v>
      </c>
    </row>
    <row r="320" spans="1:2" x14ac:dyDescent="0.2">
      <c r="A320" s="24">
        <v>28703</v>
      </c>
      <c r="B320" s="25">
        <v>8.31</v>
      </c>
    </row>
    <row r="321" spans="1:2" x14ac:dyDescent="0.2">
      <c r="A321" s="24">
        <v>28734</v>
      </c>
      <c r="B321" s="25">
        <v>8.64</v>
      </c>
    </row>
    <row r="322" spans="1:2" x14ac:dyDescent="0.2">
      <c r="A322" s="24">
        <v>28764</v>
      </c>
      <c r="B322" s="25">
        <v>9.14</v>
      </c>
    </row>
    <row r="323" spans="1:2" x14ac:dyDescent="0.2">
      <c r="A323" s="24">
        <v>28795</v>
      </c>
      <c r="B323" s="25">
        <v>10.01</v>
      </c>
    </row>
    <row r="324" spans="1:2" x14ac:dyDescent="0.2">
      <c r="A324" s="24">
        <v>28825</v>
      </c>
      <c r="B324" s="25">
        <v>10.3</v>
      </c>
    </row>
    <row r="325" spans="1:2" x14ac:dyDescent="0.2">
      <c r="A325" s="24">
        <v>28856</v>
      </c>
      <c r="B325" s="25">
        <v>10.41</v>
      </c>
    </row>
    <row r="326" spans="1:2" x14ac:dyDescent="0.2">
      <c r="A326" s="24">
        <v>28887</v>
      </c>
      <c r="B326" s="25">
        <v>10.24</v>
      </c>
    </row>
    <row r="327" spans="1:2" x14ac:dyDescent="0.2">
      <c r="A327" s="24">
        <v>28915</v>
      </c>
      <c r="B327" s="25">
        <v>10.25</v>
      </c>
    </row>
    <row r="328" spans="1:2" x14ac:dyDescent="0.2">
      <c r="A328" s="24">
        <v>28946</v>
      </c>
      <c r="B328" s="25">
        <v>10.119999999999999</v>
      </c>
    </row>
    <row r="329" spans="1:2" x14ac:dyDescent="0.2">
      <c r="A329" s="24">
        <v>28976</v>
      </c>
      <c r="B329" s="25">
        <v>10.119999999999999</v>
      </c>
    </row>
    <row r="330" spans="1:2" x14ac:dyDescent="0.2">
      <c r="A330" s="24">
        <v>29007</v>
      </c>
      <c r="B330" s="25">
        <v>9.57</v>
      </c>
    </row>
    <row r="331" spans="1:2" x14ac:dyDescent="0.2">
      <c r="A331" s="24">
        <v>29037</v>
      </c>
      <c r="B331" s="25">
        <v>9.64</v>
      </c>
    </row>
    <row r="332" spans="1:2" x14ac:dyDescent="0.2">
      <c r="A332" s="24">
        <v>29068</v>
      </c>
      <c r="B332" s="25">
        <v>9.98</v>
      </c>
    </row>
    <row r="333" spans="1:2" x14ac:dyDescent="0.2">
      <c r="A333" s="24">
        <v>29099</v>
      </c>
      <c r="B333" s="25">
        <v>10.84</v>
      </c>
    </row>
    <row r="334" spans="1:2" x14ac:dyDescent="0.2">
      <c r="A334" s="24">
        <v>29129</v>
      </c>
      <c r="B334" s="25">
        <v>12.44</v>
      </c>
    </row>
    <row r="335" spans="1:2" x14ac:dyDescent="0.2">
      <c r="A335" s="24">
        <v>29160</v>
      </c>
      <c r="B335" s="25">
        <v>12.39</v>
      </c>
    </row>
    <row r="336" spans="1:2" x14ac:dyDescent="0.2">
      <c r="A336" s="24">
        <v>29190</v>
      </c>
      <c r="B336" s="25">
        <v>11.98</v>
      </c>
    </row>
    <row r="337" spans="1:2" x14ac:dyDescent="0.2">
      <c r="A337" s="24">
        <v>29221</v>
      </c>
      <c r="B337" s="25">
        <v>12.06</v>
      </c>
    </row>
    <row r="338" spans="1:2" x14ac:dyDescent="0.2">
      <c r="A338" s="24">
        <v>29252</v>
      </c>
      <c r="B338" s="25">
        <v>13.92</v>
      </c>
    </row>
    <row r="339" spans="1:2" x14ac:dyDescent="0.2">
      <c r="A339" s="24">
        <v>29281</v>
      </c>
      <c r="B339" s="25">
        <v>15.82</v>
      </c>
    </row>
    <row r="340" spans="1:2" x14ac:dyDescent="0.2">
      <c r="A340" s="24">
        <v>29312</v>
      </c>
      <c r="B340" s="25">
        <v>13.3</v>
      </c>
    </row>
    <row r="341" spans="1:2" x14ac:dyDescent="0.2">
      <c r="A341" s="24">
        <v>29342</v>
      </c>
      <c r="B341" s="25">
        <v>9.39</v>
      </c>
    </row>
    <row r="342" spans="1:2" x14ac:dyDescent="0.2">
      <c r="A342" s="24">
        <v>29373</v>
      </c>
      <c r="B342" s="25">
        <v>8.16</v>
      </c>
    </row>
    <row r="343" spans="1:2" x14ac:dyDescent="0.2">
      <c r="A343" s="24">
        <v>29403</v>
      </c>
      <c r="B343" s="25">
        <v>8.65</v>
      </c>
    </row>
    <row r="344" spans="1:2" x14ac:dyDescent="0.2">
      <c r="A344" s="24">
        <v>29434</v>
      </c>
      <c r="B344" s="25">
        <v>10.24</v>
      </c>
    </row>
    <row r="345" spans="1:2" x14ac:dyDescent="0.2">
      <c r="A345" s="24">
        <v>29465</v>
      </c>
      <c r="B345" s="25">
        <v>11.52</v>
      </c>
    </row>
    <row r="346" spans="1:2" x14ac:dyDescent="0.2">
      <c r="A346" s="24">
        <v>29495</v>
      </c>
      <c r="B346" s="25">
        <v>12.49</v>
      </c>
    </row>
    <row r="347" spans="1:2" x14ac:dyDescent="0.2">
      <c r="A347" s="24">
        <v>29526</v>
      </c>
      <c r="B347" s="25">
        <v>14.15</v>
      </c>
    </row>
    <row r="348" spans="1:2" x14ac:dyDescent="0.2">
      <c r="A348" s="24">
        <v>29556</v>
      </c>
      <c r="B348" s="25">
        <v>14.88</v>
      </c>
    </row>
    <row r="349" spans="1:2" x14ac:dyDescent="0.2">
      <c r="A349" s="24">
        <v>29587</v>
      </c>
      <c r="B349" s="25">
        <v>14.08</v>
      </c>
    </row>
    <row r="350" spans="1:2" x14ac:dyDescent="0.2">
      <c r="A350" s="24">
        <v>29618</v>
      </c>
      <c r="B350" s="25">
        <v>14.57</v>
      </c>
    </row>
    <row r="351" spans="1:2" x14ac:dyDescent="0.2">
      <c r="A351" s="24">
        <v>29646</v>
      </c>
      <c r="B351" s="25">
        <v>13.71</v>
      </c>
    </row>
    <row r="352" spans="1:2" x14ac:dyDescent="0.2">
      <c r="A352" s="24">
        <v>29677</v>
      </c>
      <c r="B352" s="25">
        <v>14.32</v>
      </c>
    </row>
    <row r="353" spans="1:2" x14ac:dyDescent="0.2">
      <c r="A353" s="24">
        <v>29707</v>
      </c>
      <c r="B353" s="25">
        <v>16.2</v>
      </c>
    </row>
    <row r="354" spans="1:2" x14ac:dyDescent="0.2">
      <c r="A354" s="24">
        <v>29738</v>
      </c>
      <c r="B354" s="25">
        <v>14.86</v>
      </c>
    </row>
    <row r="355" spans="1:2" x14ac:dyDescent="0.2">
      <c r="A355" s="24">
        <v>29768</v>
      </c>
      <c r="B355" s="25">
        <v>15.72</v>
      </c>
    </row>
    <row r="356" spans="1:2" x14ac:dyDescent="0.2">
      <c r="A356" s="24">
        <v>29799</v>
      </c>
      <c r="B356" s="25">
        <v>16.72</v>
      </c>
    </row>
    <row r="357" spans="1:2" x14ac:dyDescent="0.2">
      <c r="A357" s="24">
        <v>29830</v>
      </c>
      <c r="B357" s="25">
        <v>16.52</v>
      </c>
    </row>
    <row r="358" spans="1:2" x14ac:dyDescent="0.2">
      <c r="A358" s="24">
        <v>29860</v>
      </c>
      <c r="B358" s="25">
        <v>15.38</v>
      </c>
    </row>
    <row r="359" spans="1:2" x14ac:dyDescent="0.2">
      <c r="A359" s="24">
        <v>29891</v>
      </c>
      <c r="B359" s="25">
        <v>12.41</v>
      </c>
    </row>
    <row r="360" spans="1:2" x14ac:dyDescent="0.2">
      <c r="A360" s="24">
        <v>29921</v>
      </c>
      <c r="B360" s="25">
        <v>12.85</v>
      </c>
    </row>
    <row r="361" spans="1:2" x14ac:dyDescent="0.2">
      <c r="A361" s="24">
        <v>29952</v>
      </c>
      <c r="B361" s="25">
        <v>14.32</v>
      </c>
    </row>
    <row r="362" spans="1:2" x14ac:dyDescent="0.2">
      <c r="A362" s="24">
        <v>29983</v>
      </c>
      <c r="B362" s="25">
        <v>14.73</v>
      </c>
    </row>
    <row r="363" spans="1:2" x14ac:dyDescent="0.2">
      <c r="A363" s="24">
        <v>30011</v>
      </c>
      <c r="B363" s="25">
        <v>13.95</v>
      </c>
    </row>
    <row r="364" spans="1:2" x14ac:dyDescent="0.2">
      <c r="A364" s="24">
        <v>30042</v>
      </c>
      <c r="B364" s="25">
        <v>13.98</v>
      </c>
    </row>
    <row r="365" spans="1:2" x14ac:dyDescent="0.2">
      <c r="A365" s="24">
        <v>30072</v>
      </c>
      <c r="B365" s="25">
        <v>13.34</v>
      </c>
    </row>
    <row r="366" spans="1:2" x14ac:dyDescent="0.2">
      <c r="A366" s="24">
        <v>30103</v>
      </c>
      <c r="B366" s="25">
        <v>14.07</v>
      </c>
    </row>
    <row r="367" spans="1:2" x14ac:dyDescent="0.2">
      <c r="A367" s="24">
        <v>30133</v>
      </c>
      <c r="B367" s="25">
        <v>13.24</v>
      </c>
    </row>
    <row r="368" spans="1:2" x14ac:dyDescent="0.2">
      <c r="A368" s="24">
        <v>30164</v>
      </c>
      <c r="B368" s="25">
        <v>11.43</v>
      </c>
    </row>
    <row r="369" spans="1:2" x14ac:dyDescent="0.2">
      <c r="A369" s="24">
        <v>30195</v>
      </c>
      <c r="B369" s="25">
        <v>10.85</v>
      </c>
    </row>
    <row r="370" spans="1:2" x14ac:dyDescent="0.2">
      <c r="A370" s="24">
        <v>30225</v>
      </c>
      <c r="B370" s="25">
        <v>9.32</v>
      </c>
    </row>
    <row r="371" spans="1:2" x14ac:dyDescent="0.2">
      <c r="A371" s="24">
        <v>30256</v>
      </c>
      <c r="B371" s="25">
        <v>9.16</v>
      </c>
    </row>
    <row r="372" spans="1:2" x14ac:dyDescent="0.2">
      <c r="A372" s="24">
        <v>30286</v>
      </c>
      <c r="B372" s="25">
        <v>8.91</v>
      </c>
    </row>
    <row r="373" spans="1:2" x14ac:dyDescent="0.2">
      <c r="A373" s="24">
        <v>30317</v>
      </c>
      <c r="B373" s="25">
        <v>8.6199999999999992</v>
      </c>
    </row>
    <row r="374" spans="1:2" x14ac:dyDescent="0.2">
      <c r="A374" s="24">
        <v>30348</v>
      </c>
      <c r="B374" s="25">
        <v>8.92</v>
      </c>
    </row>
    <row r="375" spans="1:2" x14ac:dyDescent="0.2">
      <c r="A375" s="24">
        <v>30376</v>
      </c>
      <c r="B375" s="25">
        <v>9.0399999999999991</v>
      </c>
    </row>
    <row r="376" spans="1:2" x14ac:dyDescent="0.2">
      <c r="A376" s="24">
        <v>30407</v>
      </c>
      <c r="B376" s="25">
        <v>8.98</v>
      </c>
    </row>
    <row r="377" spans="1:2" x14ac:dyDescent="0.2">
      <c r="A377" s="24">
        <v>30437</v>
      </c>
      <c r="B377" s="25">
        <v>8.9</v>
      </c>
    </row>
    <row r="378" spans="1:2" x14ac:dyDescent="0.2">
      <c r="A378" s="24">
        <v>30468</v>
      </c>
      <c r="B378" s="25">
        <v>9.66</v>
      </c>
    </row>
    <row r="379" spans="1:2" x14ac:dyDescent="0.2">
      <c r="A379" s="24">
        <v>30498</v>
      </c>
      <c r="B379" s="25">
        <v>10.199999999999999</v>
      </c>
    </row>
    <row r="380" spans="1:2" x14ac:dyDescent="0.2">
      <c r="A380" s="24">
        <v>30529</v>
      </c>
      <c r="B380" s="25">
        <v>10.53</v>
      </c>
    </row>
    <row r="381" spans="1:2" x14ac:dyDescent="0.2">
      <c r="A381" s="24">
        <v>30560</v>
      </c>
      <c r="B381" s="25">
        <v>10.16</v>
      </c>
    </row>
    <row r="382" spans="1:2" x14ac:dyDescent="0.2">
      <c r="A382" s="24">
        <v>30590</v>
      </c>
      <c r="B382" s="25">
        <v>9.81</v>
      </c>
    </row>
    <row r="383" spans="1:2" x14ac:dyDescent="0.2">
      <c r="A383" s="24">
        <v>30621</v>
      </c>
      <c r="B383" s="25">
        <v>9.94</v>
      </c>
    </row>
    <row r="384" spans="1:2" x14ac:dyDescent="0.2">
      <c r="A384" s="24">
        <v>30651</v>
      </c>
      <c r="B384" s="25">
        <v>10.11</v>
      </c>
    </row>
    <row r="385" spans="1:2" x14ac:dyDescent="0.2">
      <c r="A385" s="24">
        <v>30682</v>
      </c>
      <c r="B385" s="25">
        <v>9.9</v>
      </c>
    </row>
    <row r="386" spans="1:2" x14ac:dyDescent="0.2">
      <c r="A386" s="24">
        <v>30713</v>
      </c>
      <c r="B386" s="25">
        <v>10.039999999999999</v>
      </c>
    </row>
    <row r="387" spans="1:2" x14ac:dyDescent="0.2">
      <c r="A387" s="24">
        <v>30742</v>
      </c>
      <c r="B387" s="25">
        <v>10.59</v>
      </c>
    </row>
    <row r="388" spans="1:2" x14ac:dyDescent="0.2">
      <c r="A388" s="24">
        <v>30773</v>
      </c>
      <c r="B388" s="25">
        <v>10.9</v>
      </c>
    </row>
    <row r="389" spans="1:2" x14ac:dyDescent="0.2">
      <c r="A389" s="24">
        <v>30803</v>
      </c>
      <c r="B389" s="25">
        <v>11.66</v>
      </c>
    </row>
    <row r="390" spans="1:2" x14ac:dyDescent="0.2">
      <c r="A390" s="24">
        <v>30834</v>
      </c>
      <c r="B390" s="25">
        <v>12.08</v>
      </c>
    </row>
    <row r="391" spans="1:2" x14ac:dyDescent="0.2">
      <c r="A391" s="24">
        <v>30864</v>
      </c>
      <c r="B391" s="25">
        <v>12.03</v>
      </c>
    </row>
    <row r="392" spans="1:2" x14ac:dyDescent="0.2">
      <c r="A392" s="24">
        <v>30895</v>
      </c>
      <c r="B392" s="25">
        <v>11.82</v>
      </c>
    </row>
    <row r="393" spans="1:2" x14ac:dyDescent="0.2">
      <c r="A393" s="24">
        <v>30926</v>
      </c>
      <c r="B393" s="25">
        <v>11.58</v>
      </c>
    </row>
    <row r="394" spans="1:2" x14ac:dyDescent="0.2">
      <c r="A394" s="24">
        <v>30956</v>
      </c>
      <c r="B394" s="25">
        <v>10.9</v>
      </c>
    </row>
    <row r="395" spans="1:2" x14ac:dyDescent="0.2">
      <c r="A395" s="24">
        <v>30987</v>
      </c>
      <c r="B395" s="25">
        <v>9.82</v>
      </c>
    </row>
    <row r="396" spans="1:2" x14ac:dyDescent="0.2">
      <c r="A396" s="24">
        <v>31017</v>
      </c>
      <c r="B396" s="25">
        <v>9.33</v>
      </c>
    </row>
    <row r="397" spans="1:2" x14ac:dyDescent="0.2">
      <c r="A397" s="24">
        <v>31048</v>
      </c>
      <c r="B397" s="25">
        <v>9.02</v>
      </c>
    </row>
    <row r="398" spans="1:2" x14ac:dyDescent="0.2">
      <c r="A398" s="24">
        <v>31079</v>
      </c>
      <c r="B398" s="25">
        <v>9.2899999999999991</v>
      </c>
    </row>
    <row r="399" spans="1:2" x14ac:dyDescent="0.2">
      <c r="A399" s="24">
        <v>31107</v>
      </c>
      <c r="B399" s="25">
        <v>9.86</v>
      </c>
    </row>
    <row r="400" spans="1:2" x14ac:dyDescent="0.2">
      <c r="A400" s="24">
        <v>31138</v>
      </c>
      <c r="B400" s="25">
        <v>9.14</v>
      </c>
    </row>
    <row r="401" spans="1:2" x14ac:dyDescent="0.2">
      <c r="A401" s="24">
        <v>31168</v>
      </c>
      <c r="B401" s="25">
        <v>8.4600000000000009</v>
      </c>
    </row>
    <row r="402" spans="1:2" x14ac:dyDescent="0.2">
      <c r="A402" s="24">
        <v>31199</v>
      </c>
      <c r="B402" s="25">
        <v>7.8</v>
      </c>
    </row>
    <row r="403" spans="1:2" x14ac:dyDescent="0.2">
      <c r="A403" s="24">
        <v>31229</v>
      </c>
      <c r="B403" s="25">
        <v>7.86</v>
      </c>
    </row>
    <row r="404" spans="1:2" x14ac:dyDescent="0.2">
      <c r="A404" s="24">
        <v>31260</v>
      </c>
      <c r="B404" s="25">
        <v>8.0500000000000007</v>
      </c>
    </row>
    <row r="405" spans="1:2" x14ac:dyDescent="0.2">
      <c r="A405" s="24">
        <v>31291</v>
      </c>
      <c r="B405" s="25">
        <v>8.07</v>
      </c>
    </row>
    <row r="406" spans="1:2" x14ac:dyDescent="0.2">
      <c r="A406" s="24">
        <v>31321</v>
      </c>
      <c r="B406" s="25">
        <v>8.01</v>
      </c>
    </row>
    <row r="407" spans="1:2" x14ac:dyDescent="0.2">
      <c r="A407" s="24">
        <v>31352</v>
      </c>
      <c r="B407" s="25">
        <v>7.88</v>
      </c>
    </row>
    <row r="408" spans="1:2" x14ac:dyDescent="0.2">
      <c r="A408" s="24">
        <v>31382</v>
      </c>
      <c r="B408" s="25">
        <v>7.67</v>
      </c>
    </row>
    <row r="409" spans="1:2" x14ac:dyDescent="0.2">
      <c r="A409" s="24">
        <v>31413</v>
      </c>
      <c r="B409" s="25">
        <v>7.73</v>
      </c>
    </row>
    <row r="410" spans="1:2" x14ac:dyDescent="0.2">
      <c r="A410" s="24">
        <v>31444</v>
      </c>
      <c r="B410" s="25">
        <v>7.61</v>
      </c>
    </row>
    <row r="411" spans="1:2" x14ac:dyDescent="0.2">
      <c r="A411" s="24">
        <v>31472</v>
      </c>
      <c r="B411" s="25">
        <v>7.03</v>
      </c>
    </row>
    <row r="412" spans="1:2" x14ac:dyDescent="0.2">
      <c r="A412" s="24">
        <v>31503</v>
      </c>
      <c r="B412" s="25">
        <v>6.44</v>
      </c>
    </row>
    <row r="413" spans="1:2" x14ac:dyDescent="0.2">
      <c r="A413" s="24">
        <v>31533</v>
      </c>
      <c r="B413" s="25">
        <v>6.65</v>
      </c>
    </row>
    <row r="414" spans="1:2" x14ac:dyDescent="0.2">
      <c r="A414" s="24">
        <v>31564</v>
      </c>
      <c r="B414" s="25">
        <v>6.73</v>
      </c>
    </row>
    <row r="415" spans="1:2" x14ac:dyDescent="0.2">
      <c r="A415" s="24">
        <v>31594</v>
      </c>
      <c r="B415" s="25">
        <v>6.27</v>
      </c>
    </row>
    <row r="416" spans="1:2" x14ac:dyDescent="0.2">
      <c r="A416" s="24">
        <v>31625</v>
      </c>
      <c r="B416" s="25">
        <v>5.93</v>
      </c>
    </row>
    <row r="417" spans="1:2" x14ac:dyDescent="0.2">
      <c r="A417" s="24">
        <v>31656</v>
      </c>
      <c r="B417" s="25">
        <v>5.77</v>
      </c>
    </row>
    <row r="418" spans="1:2" x14ac:dyDescent="0.2">
      <c r="A418" s="24">
        <v>31686</v>
      </c>
      <c r="B418" s="25">
        <v>5.72</v>
      </c>
    </row>
    <row r="419" spans="1:2" x14ac:dyDescent="0.2">
      <c r="A419" s="24">
        <v>31717</v>
      </c>
      <c r="B419" s="25">
        <v>5.8</v>
      </c>
    </row>
    <row r="420" spans="1:2" x14ac:dyDescent="0.2">
      <c r="A420" s="24">
        <v>31747</v>
      </c>
      <c r="B420" s="25">
        <v>5.87</v>
      </c>
    </row>
    <row r="421" spans="1:2" x14ac:dyDescent="0.2">
      <c r="A421" s="24">
        <v>31778</v>
      </c>
      <c r="B421" s="25">
        <v>5.78</v>
      </c>
    </row>
    <row r="422" spans="1:2" x14ac:dyDescent="0.2">
      <c r="A422" s="24">
        <v>31809</v>
      </c>
      <c r="B422" s="25">
        <v>5.96</v>
      </c>
    </row>
    <row r="423" spans="1:2" x14ac:dyDescent="0.2">
      <c r="A423" s="24">
        <v>31837</v>
      </c>
      <c r="B423" s="25">
        <v>6.03</v>
      </c>
    </row>
    <row r="424" spans="1:2" x14ac:dyDescent="0.2">
      <c r="A424" s="24">
        <v>31868</v>
      </c>
      <c r="B424" s="25">
        <v>6.5</v>
      </c>
    </row>
    <row r="425" spans="1:2" x14ac:dyDescent="0.2">
      <c r="A425" s="24">
        <v>31898</v>
      </c>
      <c r="B425" s="25">
        <v>7</v>
      </c>
    </row>
    <row r="426" spans="1:2" x14ac:dyDescent="0.2">
      <c r="A426" s="24">
        <v>31929</v>
      </c>
      <c r="B426" s="25">
        <v>6.8</v>
      </c>
    </row>
    <row r="427" spans="1:2" x14ac:dyDescent="0.2">
      <c r="A427" s="24">
        <v>31959</v>
      </c>
      <c r="B427" s="25">
        <v>6.68</v>
      </c>
    </row>
    <row r="428" spans="1:2" x14ac:dyDescent="0.2">
      <c r="A428" s="24">
        <v>31990</v>
      </c>
      <c r="B428" s="25">
        <v>7.03</v>
      </c>
    </row>
    <row r="429" spans="1:2" x14ac:dyDescent="0.2">
      <c r="A429" s="24">
        <v>32021</v>
      </c>
      <c r="B429" s="25">
        <v>7.67</v>
      </c>
    </row>
    <row r="430" spans="1:2" x14ac:dyDescent="0.2">
      <c r="A430" s="24">
        <v>32051</v>
      </c>
      <c r="B430" s="25">
        <v>7.59</v>
      </c>
    </row>
    <row r="431" spans="1:2" x14ac:dyDescent="0.2">
      <c r="A431" s="24">
        <v>32082</v>
      </c>
      <c r="B431" s="25">
        <v>6.96</v>
      </c>
    </row>
    <row r="432" spans="1:2" x14ac:dyDescent="0.2">
      <c r="A432" s="24">
        <v>32112</v>
      </c>
      <c r="B432" s="25">
        <v>7.17</v>
      </c>
    </row>
    <row r="433" spans="1:2" x14ac:dyDescent="0.2">
      <c r="A433" s="24">
        <v>32143</v>
      </c>
      <c r="B433" s="25">
        <v>6.99</v>
      </c>
    </row>
    <row r="434" spans="1:2" x14ac:dyDescent="0.2">
      <c r="A434" s="24">
        <v>32174</v>
      </c>
      <c r="B434" s="25">
        <v>6.64</v>
      </c>
    </row>
    <row r="435" spans="1:2" x14ac:dyDescent="0.2">
      <c r="A435" s="24">
        <v>32203</v>
      </c>
      <c r="B435" s="25">
        <v>6.71</v>
      </c>
    </row>
    <row r="436" spans="1:2" x14ac:dyDescent="0.2">
      <c r="A436" s="24">
        <v>32234</v>
      </c>
      <c r="B436" s="25">
        <v>7.01</v>
      </c>
    </row>
    <row r="437" spans="1:2" x14ac:dyDescent="0.2">
      <c r="A437" s="24">
        <v>32264</v>
      </c>
      <c r="B437" s="25">
        <v>7.4</v>
      </c>
    </row>
    <row r="438" spans="1:2" x14ac:dyDescent="0.2">
      <c r="A438" s="24">
        <v>32295</v>
      </c>
      <c r="B438" s="25">
        <v>7.49</v>
      </c>
    </row>
    <row r="439" spans="1:2" x14ac:dyDescent="0.2">
      <c r="A439" s="24">
        <v>32325</v>
      </c>
      <c r="B439" s="25">
        <v>7.75</v>
      </c>
    </row>
    <row r="440" spans="1:2" x14ac:dyDescent="0.2">
      <c r="A440" s="24">
        <v>32356</v>
      </c>
      <c r="B440" s="25">
        <v>8.17</v>
      </c>
    </row>
    <row r="441" spans="1:2" x14ac:dyDescent="0.2">
      <c r="A441" s="24">
        <v>32387</v>
      </c>
      <c r="B441" s="25">
        <v>8.09</v>
      </c>
    </row>
    <row r="442" spans="1:2" x14ac:dyDescent="0.2">
      <c r="A442" s="24">
        <v>32417</v>
      </c>
      <c r="B442" s="25">
        <v>8.11</v>
      </c>
    </row>
    <row r="443" spans="1:2" x14ac:dyDescent="0.2">
      <c r="A443" s="24">
        <v>32448</v>
      </c>
      <c r="B443" s="25">
        <v>8.48</v>
      </c>
    </row>
    <row r="444" spans="1:2" x14ac:dyDescent="0.2">
      <c r="A444" s="24">
        <v>32478</v>
      </c>
      <c r="B444" s="25">
        <v>8.99</v>
      </c>
    </row>
    <row r="445" spans="1:2" x14ac:dyDescent="0.2">
      <c r="A445" s="24">
        <v>32509</v>
      </c>
      <c r="B445" s="25">
        <v>9.0500000000000007</v>
      </c>
    </row>
    <row r="446" spans="1:2" x14ac:dyDescent="0.2">
      <c r="A446" s="24">
        <v>32540</v>
      </c>
      <c r="B446" s="25">
        <v>9.25</v>
      </c>
    </row>
    <row r="447" spans="1:2" x14ac:dyDescent="0.2">
      <c r="A447" s="24">
        <v>32568</v>
      </c>
      <c r="B447" s="25">
        <v>9.57</v>
      </c>
    </row>
    <row r="448" spans="1:2" x14ac:dyDescent="0.2">
      <c r="A448" s="24">
        <v>32599</v>
      </c>
      <c r="B448" s="25">
        <v>9.36</v>
      </c>
    </row>
    <row r="449" spans="1:2" x14ac:dyDescent="0.2">
      <c r="A449" s="24">
        <v>32629</v>
      </c>
      <c r="B449" s="25">
        <v>8.98</v>
      </c>
    </row>
    <row r="450" spans="1:2" x14ac:dyDescent="0.2">
      <c r="A450" s="24">
        <v>32660</v>
      </c>
      <c r="B450" s="25">
        <v>8.44</v>
      </c>
    </row>
    <row r="451" spans="1:2" x14ac:dyDescent="0.2">
      <c r="A451" s="24">
        <v>32690</v>
      </c>
      <c r="B451" s="25">
        <v>7.89</v>
      </c>
    </row>
    <row r="452" spans="1:2" x14ac:dyDescent="0.2">
      <c r="A452" s="24">
        <v>32721</v>
      </c>
      <c r="B452" s="25">
        <v>8.18</v>
      </c>
    </row>
    <row r="453" spans="1:2" x14ac:dyDescent="0.2">
      <c r="A453" s="24">
        <v>32752</v>
      </c>
      <c r="B453" s="25">
        <v>8.2200000000000006</v>
      </c>
    </row>
    <row r="454" spans="1:2" x14ac:dyDescent="0.2">
      <c r="A454" s="24">
        <v>32782</v>
      </c>
      <c r="B454" s="25">
        <v>7.99</v>
      </c>
    </row>
    <row r="455" spans="1:2" x14ac:dyDescent="0.2">
      <c r="A455" s="24">
        <v>32813</v>
      </c>
      <c r="B455" s="25">
        <v>7.77</v>
      </c>
    </row>
    <row r="456" spans="1:2" x14ac:dyDescent="0.2">
      <c r="A456" s="24">
        <v>32843</v>
      </c>
      <c r="B456" s="25">
        <v>7.72</v>
      </c>
    </row>
    <row r="457" spans="1:2" x14ac:dyDescent="0.2">
      <c r="A457" s="24">
        <v>32874</v>
      </c>
      <c r="B457" s="25">
        <v>7.92</v>
      </c>
    </row>
    <row r="458" spans="1:2" x14ac:dyDescent="0.2">
      <c r="A458" s="24">
        <v>32905</v>
      </c>
      <c r="B458" s="25">
        <v>8.11</v>
      </c>
    </row>
    <row r="459" spans="1:2" x14ac:dyDescent="0.2">
      <c r="A459" s="24">
        <v>32933</v>
      </c>
      <c r="B459" s="25">
        <v>8.35</v>
      </c>
    </row>
    <row r="460" spans="1:2" x14ac:dyDescent="0.2">
      <c r="A460" s="24">
        <v>32964</v>
      </c>
      <c r="B460" s="25">
        <v>8.4</v>
      </c>
    </row>
    <row r="461" spans="1:2" x14ac:dyDescent="0.2">
      <c r="A461" s="24">
        <v>32994</v>
      </c>
      <c r="B461" s="25">
        <v>8.32</v>
      </c>
    </row>
    <row r="462" spans="1:2" x14ac:dyDescent="0.2">
      <c r="A462" s="24">
        <v>33025</v>
      </c>
      <c r="B462" s="25">
        <v>8.1</v>
      </c>
    </row>
    <row r="463" spans="1:2" x14ac:dyDescent="0.2">
      <c r="A463" s="24">
        <v>33055</v>
      </c>
      <c r="B463" s="25">
        <v>7.94</v>
      </c>
    </row>
    <row r="464" spans="1:2" x14ac:dyDescent="0.2">
      <c r="A464" s="24">
        <v>33086</v>
      </c>
      <c r="B464" s="25">
        <v>7.78</v>
      </c>
    </row>
    <row r="465" spans="1:2" x14ac:dyDescent="0.2">
      <c r="A465" s="24">
        <v>33117</v>
      </c>
      <c r="B465" s="25">
        <v>7.76</v>
      </c>
    </row>
    <row r="466" spans="1:2" x14ac:dyDescent="0.2">
      <c r="A466" s="24">
        <v>33147</v>
      </c>
      <c r="B466" s="25">
        <v>7.55</v>
      </c>
    </row>
    <row r="467" spans="1:2" x14ac:dyDescent="0.2">
      <c r="A467" s="24">
        <v>33178</v>
      </c>
      <c r="B467" s="25">
        <v>7.31</v>
      </c>
    </row>
    <row r="468" spans="1:2" x14ac:dyDescent="0.2">
      <c r="A468" s="24">
        <v>33208</v>
      </c>
      <c r="B468" s="25">
        <v>7.05</v>
      </c>
    </row>
    <row r="469" spans="1:2" x14ac:dyDescent="0.2">
      <c r="A469" s="24">
        <v>33239</v>
      </c>
      <c r="B469" s="25">
        <v>6.64</v>
      </c>
    </row>
    <row r="470" spans="1:2" x14ac:dyDescent="0.2">
      <c r="A470" s="24">
        <v>33270</v>
      </c>
      <c r="B470" s="25">
        <v>6.27</v>
      </c>
    </row>
    <row r="471" spans="1:2" x14ac:dyDescent="0.2">
      <c r="A471" s="24">
        <v>33298</v>
      </c>
      <c r="B471" s="25">
        <v>6.4</v>
      </c>
    </row>
    <row r="472" spans="1:2" x14ac:dyDescent="0.2">
      <c r="A472" s="24">
        <v>33329</v>
      </c>
      <c r="B472" s="25">
        <v>6.24</v>
      </c>
    </row>
    <row r="473" spans="1:2" x14ac:dyDescent="0.2">
      <c r="A473" s="24">
        <v>33359</v>
      </c>
      <c r="B473" s="25">
        <v>6.13</v>
      </c>
    </row>
    <row r="474" spans="1:2" x14ac:dyDescent="0.2">
      <c r="A474" s="24">
        <v>33390</v>
      </c>
      <c r="B474" s="25">
        <v>6.36</v>
      </c>
    </row>
    <row r="475" spans="1:2" x14ac:dyDescent="0.2">
      <c r="A475" s="24">
        <v>33420</v>
      </c>
      <c r="B475" s="25">
        <v>6.31</v>
      </c>
    </row>
    <row r="476" spans="1:2" x14ac:dyDescent="0.2">
      <c r="A476" s="24">
        <v>33451</v>
      </c>
      <c r="B476" s="25">
        <v>5.78</v>
      </c>
    </row>
    <row r="477" spans="1:2" x14ac:dyDescent="0.2">
      <c r="A477" s="24">
        <v>33482</v>
      </c>
      <c r="B477" s="25">
        <v>5.57</v>
      </c>
    </row>
    <row r="478" spans="1:2" x14ac:dyDescent="0.2">
      <c r="A478" s="24">
        <v>33512</v>
      </c>
      <c r="B478" s="25">
        <v>5.33</v>
      </c>
    </row>
    <row r="479" spans="1:2" x14ac:dyDescent="0.2">
      <c r="A479" s="24">
        <v>33543</v>
      </c>
      <c r="B479" s="25">
        <v>4.8899999999999997</v>
      </c>
    </row>
    <row r="480" spans="1:2" x14ac:dyDescent="0.2">
      <c r="A480" s="24">
        <v>33573</v>
      </c>
      <c r="B480" s="25">
        <v>4.38</v>
      </c>
    </row>
    <row r="481" spans="1:2" x14ac:dyDescent="0.2">
      <c r="A481" s="24">
        <v>33604</v>
      </c>
      <c r="B481" s="25">
        <v>4.1500000000000004</v>
      </c>
    </row>
    <row r="482" spans="1:2" x14ac:dyDescent="0.2">
      <c r="A482" s="24">
        <v>33635</v>
      </c>
      <c r="B482" s="25">
        <v>4.29</v>
      </c>
    </row>
    <row r="483" spans="1:2" x14ac:dyDescent="0.2">
      <c r="A483" s="24">
        <v>33664</v>
      </c>
      <c r="B483" s="25">
        <v>4.63</v>
      </c>
    </row>
    <row r="484" spans="1:2" x14ac:dyDescent="0.2">
      <c r="A484" s="24">
        <v>33695</v>
      </c>
      <c r="B484" s="25">
        <v>4.3</v>
      </c>
    </row>
    <row r="485" spans="1:2" x14ac:dyDescent="0.2">
      <c r="A485" s="24">
        <v>33725</v>
      </c>
      <c r="B485" s="25">
        <v>4.1900000000000004</v>
      </c>
    </row>
    <row r="486" spans="1:2" x14ac:dyDescent="0.2">
      <c r="A486" s="24">
        <v>33756</v>
      </c>
      <c r="B486" s="25">
        <v>4.17</v>
      </c>
    </row>
    <row r="487" spans="1:2" x14ac:dyDescent="0.2">
      <c r="A487" s="24">
        <v>33786</v>
      </c>
      <c r="B487" s="25">
        <v>3.6</v>
      </c>
    </row>
    <row r="488" spans="1:2" x14ac:dyDescent="0.2">
      <c r="A488" s="24">
        <v>33817</v>
      </c>
      <c r="B488" s="25">
        <v>3.47</v>
      </c>
    </row>
    <row r="489" spans="1:2" x14ac:dyDescent="0.2">
      <c r="A489" s="24">
        <v>33848</v>
      </c>
      <c r="B489" s="25">
        <v>3.18</v>
      </c>
    </row>
    <row r="490" spans="1:2" x14ac:dyDescent="0.2">
      <c r="A490" s="24">
        <v>33878</v>
      </c>
      <c r="B490" s="25">
        <v>3.3</v>
      </c>
    </row>
    <row r="491" spans="1:2" x14ac:dyDescent="0.2">
      <c r="A491" s="24">
        <v>33909</v>
      </c>
      <c r="B491" s="25">
        <v>3.68</v>
      </c>
    </row>
    <row r="492" spans="1:2" x14ac:dyDescent="0.2">
      <c r="A492" s="24">
        <v>33939</v>
      </c>
      <c r="B492" s="25">
        <v>3.71</v>
      </c>
    </row>
    <row r="493" spans="1:2" x14ac:dyDescent="0.2">
      <c r="A493" s="24">
        <v>33970</v>
      </c>
      <c r="B493" s="25">
        <v>3.5</v>
      </c>
    </row>
    <row r="494" spans="1:2" x14ac:dyDescent="0.2">
      <c r="A494" s="24">
        <v>34001</v>
      </c>
      <c r="B494" s="25">
        <v>3.39</v>
      </c>
    </row>
    <row r="495" spans="1:2" x14ac:dyDescent="0.2">
      <c r="A495" s="24">
        <v>34029</v>
      </c>
      <c r="B495" s="25">
        <v>3.33</v>
      </c>
    </row>
    <row r="496" spans="1:2" x14ac:dyDescent="0.2">
      <c r="A496" s="24">
        <v>34060</v>
      </c>
      <c r="B496" s="25">
        <v>3.24</v>
      </c>
    </row>
    <row r="497" spans="1:2" x14ac:dyDescent="0.2">
      <c r="A497" s="24">
        <v>34090</v>
      </c>
      <c r="B497" s="25">
        <v>3.36</v>
      </c>
    </row>
    <row r="498" spans="1:2" x14ac:dyDescent="0.2">
      <c r="A498" s="24">
        <v>34121</v>
      </c>
      <c r="B498" s="25">
        <v>3.54</v>
      </c>
    </row>
    <row r="499" spans="1:2" x14ac:dyDescent="0.2">
      <c r="A499" s="24">
        <v>34151</v>
      </c>
      <c r="B499" s="25">
        <v>3.47</v>
      </c>
    </row>
    <row r="500" spans="1:2" x14ac:dyDescent="0.2">
      <c r="A500" s="24">
        <v>34182</v>
      </c>
      <c r="B500" s="25">
        <v>3.44</v>
      </c>
    </row>
    <row r="501" spans="1:2" x14ac:dyDescent="0.2">
      <c r="A501" s="24">
        <v>34213</v>
      </c>
      <c r="B501" s="25">
        <v>3.36</v>
      </c>
    </row>
    <row r="502" spans="1:2" x14ac:dyDescent="0.2">
      <c r="A502" s="24">
        <v>34243</v>
      </c>
      <c r="B502" s="25">
        <v>3.39</v>
      </c>
    </row>
    <row r="503" spans="1:2" x14ac:dyDescent="0.2">
      <c r="A503" s="24">
        <v>34274</v>
      </c>
      <c r="B503" s="25">
        <v>3.58</v>
      </c>
    </row>
    <row r="504" spans="1:2" x14ac:dyDescent="0.2">
      <c r="A504" s="24">
        <v>34304</v>
      </c>
      <c r="B504" s="25">
        <v>3.61</v>
      </c>
    </row>
    <row r="505" spans="1:2" x14ac:dyDescent="0.2">
      <c r="A505" s="24">
        <v>34335</v>
      </c>
      <c r="B505" s="25">
        <v>3.54</v>
      </c>
    </row>
    <row r="506" spans="1:2" x14ac:dyDescent="0.2">
      <c r="A506" s="24">
        <v>34366</v>
      </c>
      <c r="B506" s="25">
        <v>3.87</v>
      </c>
    </row>
    <row r="507" spans="1:2" x14ac:dyDescent="0.2">
      <c r="A507" s="24">
        <v>34394</v>
      </c>
      <c r="B507" s="25">
        <v>4.32</v>
      </c>
    </row>
    <row r="508" spans="1:2" x14ac:dyDescent="0.2">
      <c r="A508" s="24">
        <v>34425</v>
      </c>
      <c r="B508" s="25">
        <v>4.82</v>
      </c>
    </row>
    <row r="509" spans="1:2" x14ac:dyDescent="0.2">
      <c r="A509" s="24">
        <v>34455</v>
      </c>
      <c r="B509" s="25">
        <v>5.31</v>
      </c>
    </row>
    <row r="510" spans="1:2" x14ac:dyDescent="0.2">
      <c r="A510" s="24">
        <v>34486</v>
      </c>
      <c r="B510" s="25">
        <v>5.27</v>
      </c>
    </row>
    <row r="511" spans="1:2" x14ac:dyDescent="0.2">
      <c r="A511" s="24">
        <v>34516</v>
      </c>
      <c r="B511" s="25">
        <v>5.48</v>
      </c>
    </row>
    <row r="512" spans="1:2" x14ac:dyDescent="0.2">
      <c r="A512" s="24">
        <v>34547</v>
      </c>
      <c r="B512" s="25">
        <v>5.56</v>
      </c>
    </row>
    <row r="513" spans="1:2" x14ac:dyDescent="0.2">
      <c r="A513" s="24">
        <v>34578</v>
      </c>
      <c r="B513" s="25">
        <v>5.76</v>
      </c>
    </row>
    <row r="514" spans="1:2" x14ac:dyDescent="0.2">
      <c r="A514" s="24">
        <v>34608</v>
      </c>
      <c r="B514" s="25">
        <v>6.11</v>
      </c>
    </row>
    <row r="515" spans="1:2" x14ac:dyDescent="0.2">
      <c r="A515" s="24">
        <v>34639</v>
      </c>
      <c r="B515" s="25">
        <v>6.54</v>
      </c>
    </row>
    <row r="516" spans="1:2" x14ac:dyDescent="0.2">
      <c r="A516" s="24">
        <v>34669</v>
      </c>
      <c r="B516" s="25">
        <v>7.14</v>
      </c>
    </row>
    <row r="517" spans="1:2" x14ac:dyDescent="0.2">
      <c r="A517" s="24">
        <v>34700</v>
      </c>
      <c r="B517" s="25">
        <v>7.05</v>
      </c>
    </row>
    <row r="518" spans="1:2" x14ac:dyDescent="0.2">
      <c r="A518" s="24">
        <v>34731</v>
      </c>
      <c r="B518" s="25">
        <v>6.7</v>
      </c>
    </row>
    <row r="519" spans="1:2" x14ac:dyDescent="0.2">
      <c r="A519" s="24">
        <v>34759</v>
      </c>
      <c r="B519" s="25">
        <v>6.43</v>
      </c>
    </row>
    <row r="520" spans="1:2" x14ac:dyDescent="0.2">
      <c r="A520" s="24">
        <v>34790</v>
      </c>
      <c r="B520" s="25">
        <v>6.27</v>
      </c>
    </row>
    <row r="521" spans="1:2" x14ac:dyDescent="0.2">
      <c r="A521" s="24">
        <v>34820</v>
      </c>
      <c r="B521" s="25">
        <v>6</v>
      </c>
    </row>
    <row r="522" spans="1:2" x14ac:dyDescent="0.2">
      <c r="A522" s="24">
        <v>34851</v>
      </c>
      <c r="B522" s="25">
        <v>5.64</v>
      </c>
    </row>
    <row r="523" spans="1:2" x14ac:dyDescent="0.2">
      <c r="A523" s="24">
        <v>34881</v>
      </c>
      <c r="B523" s="25">
        <v>5.59</v>
      </c>
    </row>
    <row r="524" spans="1:2" x14ac:dyDescent="0.2">
      <c r="A524" s="24">
        <v>34912</v>
      </c>
      <c r="B524" s="25">
        <v>5.75</v>
      </c>
    </row>
    <row r="525" spans="1:2" x14ac:dyDescent="0.2">
      <c r="A525" s="24">
        <v>34943</v>
      </c>
      <c r="B525" s="25">
        <v>5.62</v>
      </c>
    </row>
    <row r="526" spans="1:2" x14ac:dyDescent="0.2">
      <c r="A526" s="24">
        <v>34973</v>
      </c>
      <c r="B526" s="25">
        <v>5.59</v>
      </c>
    </row>
    <row r="527" spans="1:2" x14ac:dyDescent="0.2">
      <c r="A527" s="24">
        <v>35004</v>
      </c>
      <c r="B527" s="25">
        <v>5.43</v>
      </c>
    </row>
    <row r="528" spans="1:2" x14ac:dyDescent="0.2">
      <c r="A528" s="24">
        <v>35034</v>
      </c>
      <c r="B528" s="25">
        <v>5.31</v>
      </c>
    </row>
    <row r="529" spans="1:2" x14ac:dyDescent="0.2">
      <c r="A529" s="24">
        <v>35065</v>
      </c>
      <c r="B529" s="25">
        <v>5.09</v>
      </c>
    </row>
    <row r="530" spans="1:2" x14ac:dyDescent="0.2">
      <c r="A530" s="24">
        <v>35096</v>
      </c>
      <c r="B530" s="25">
        <v>4.9400000000000004</v>
      </c>
    </row>
    <row r="531" spans="1:2" x14ac:dyDescent="0.2">
      <c r="A531" s="24">
        <v>35125</v>
      </c>
      <c r="B531" s="25">
        <v>5.34</v>
      </c>
    </row>
    <row r="532" spans="1:2" x14ac:dyDescent="0.2">
      <c r="A532" s="24">
        <v>35156</v>
      </c>
      <c r="B532" s="25">
        <v>5.54</v>
      </c>
    </row>
    <row r="533" spans="1:2" x14ac:dyDescent="0.2">
      <c r="A533" s="24">
        <v>35186</v>
      </c>
      <c r="B533" s="25">
        <v>5.64</v>
      </c>
    </row>
    <row r="534" spans="1:2" x14ac:dyDescent="0.2">
      <c r="A534" s="24">
        <v>35217</v>
      </c>
      <c r="B534" s="25">
        <v>5.81</v>
      </c>
    </row>
    <row r="535" spans="1:2" x14ac:dyDescent="0.2">
      <c r="A535" s="24">
        <v>35247</v>
      </c>
      <c r="B535" s="25">
        <v>5.85</v>
      </c>
    </row>
    <row r="536" spans="1:2" x14ac:dyDescent="0.2">
      <c r="A536" s="24">
        <v>35278</v>
      </c>
      <c r="B536" s="25">
        <v>5.67</v>
      </c>
    </row>
    <row r="537" spans="1:2" x14ac:dyDescent="0.2">
      <c r="A537" s="24">
        <v>35309</v>
      </c>
      <c r="B537" s="25">
        <v>5.83</v>
      </c>
    </row>
    <row r="538" spans="1:2" x14ac:dyDescent="0.2">
      <c r="A538" s="24">
        <v>35339</v>
      </c>
      <c r="B538" s="25">
        <v>5.55</v>
      </c>
    </row>
    <row r="539" spans="1:2" x14ac:dyDescent="0.2">
      <c r="A539" s="24">
        <v>35370</v>
      </c>
      <c r="B539" s="25">
        <v>5.42</v>
      </c>
    </row>
    <row r="540" spans="1:2" x14ac:dyDescent="0.2">
      <c r="A540" s="24">
        <v>35400</v>
      </c>
      <c r="B540" s="25">
        <v>5.47</v>
      </c>
    </row>
    <row r="541" spans="1:2" x14ac:dyDescent="0.2">
      <c r="A541" s="24">
        <v>35431</v>
      </c>
      <c r="B541" s="25">
        <v>5.61</v>
      </c>
    </row>
    <row r="542" spans="1:2" x14ac:dyDescent="0.2">
      <c r="A542" s="24">
        <v>35462</v>
      </c>
      <c r="B542" s="25">
        <v>5.53</v>
      </c>
    </row>
    <row r="543" spans="1:2" x14ac:dyDescent="0.2">
      <c r="A543" s="24">
        <v>35490</v>
      </c>
      <c r="B543" s="25">
        <v>5.8</v>
      </c>
    </row>
    <row r="544" spans="1:2" x14ac:dyDescent="0.2">
      <c r="A544" s="24">
        <v>35521</v>
      </c>
      <c r="B544" s="25">
        <v>5.99</v>
      </c>
    </row>
    <row r="545" spans="1:2" x14ac:dyDescent="0.2">
      <c r="A545" s="24">
        <v>35551</v>
      </c>
      <c r="B545" s="25">
        <v>5.87</v>
      </c>
    </row>
    <row r="546" spans="1:2" x14ac:dyDescent="0.2">
      <c r="A546" s="24">
        <v>35582</v>
      </c>
      <c r="B546" s="25">
        <v>5.69</v>
      </c>
    </row>
    <row r="547" spans="1:2" x14ac:dyDescent="0.2">
      <c r="A547" s="24">
        <v>35612</v>
      </c>
      <c r="B547" s="25">
        <v>5.54</v>
      </c>
    </row>
    <row r="548" spans="1:2" x14ac:dyDescent="0.2">
      <c r="A548" s="24">
        <v>35643</v>
      </c>
      <c r="B548" s="25">
        <v>5.56</v>
      </c>
    </row>
    <row r="549" spans="1:2" x14ac:dyDescent="0.2">
      <c r="A549" s="24">
        <v>35674</v>
      </c>
      <c r="B549" s="25">
        <v>5.52</v>
      </c>
    </row>
    <row r="550" spans="1:2" x14ac:dyDescent="0.2">
      <c r="A550" s="24">
        <v>35704</v>
      </c>
      <c r="B550" s="25">
        <v>5.46</v>
      </c>
    </row>
    <row r="551" spans="1:2" x14ac:dyDescent="0.2">
      <c r="A551" s="24">
        <v>35735</v>
      </c>
      <c r="B551" s="25">
        <v>5.46</v>
      </c>
    </row>
    <row r="552" spans="1:2" x14ac:dyDescent="0.2">
      <c r="A552" s="24">
        <v>35765</v>
      </c>
      <c r="B552" s="25">
        <v>5.53</v>
      </c>
    </row>
    <row r="553" spans="1:2" x14ac:dyDescent="0.2">
      <c r="A553" s="24">
        <v>35796</v>
      </c>
      <c r="B553" s="25">
        <v>5.24</v>
      </c>
    </row>
    <row r="554" spans="1:2" x14ac:dyDescent="0.2">
      <c r="A554" s="24">
        <v>35827</v>
      </c>
      <c r="B554" s="25">
        <v>5.31</v>
      </c>
    </row>
    <row r="555" spans="1:2" x14ac:dyDescent="0.2">
      <c r="A555" s="24">
        <v>35855</v>
      </c>
      <c r="B555" s="25">
        <v>5.39</v>
      </c>
    </row>
    <row r="556" spans="1:2" x14ac:dyDescent="0.2">
      <c r="A556" s="24">
        <v>35886</v>
      </c>
      <c r="B556" s="25">
        <v>5.38</v>
      </c>
    </row>
    <row r="557" spans="1:2" x14ac:dyDescent="0.2">
      <c r="A557" s="24">
        <v>35916</v>
      </c>
      <c r="B557" s="25">
        <v>5.44</v>
      </c>
    </row>
    <row r="558" spans="1:2" x14ac:dyDescent="0.2">
      <c r="A558" s="24">
        <v>35947</v>
      </c>
      <c r="B558" s="25">
        <v>5.41</v>
      </c>
    </row>
    <row r="559" spans="1:2" x14ac:dyDescent="0.2">
      <c r="A559" s="24">
        <v>35977</v>
      </c>
      <c r="B559" s="25">
        <v>5.36</v>
      </c>
    </row>
    <row r="560" spans="1:2" x14ac:dyDescent="0.2">
      <c r="A560" s="24">
        <v>36008</v>
      </c>
      <c r="B560" s="25">
        <v>5.21</v>
      </c>
    </row>
    <row r="561" spans="1:2" x14ac:dyDescent="0.2">
      <c r="A561" s="24">
        <v>36039</v>
      </c>
      <c r="B561" s="25">
        <v>4.71</v>
      </c>
    </row>
    <row r="562" spans="1:2" x14ac:dyDescent="0.2">
      <c r="A562" s="24">
        <v>36069</v>
      </c>
      <c r="B562" s="25">
        <v>4.12</v>
      </c>
    </row>
    <row r="563" spans="1:2" x14ac:dyDescent="0.2">
      <c r="A563" s="24">
        <v>36100</v>
      </c>
      <c r="B563" s="25">
        <v>4.53</v>
      </c>
    </row>
    <row r="564" spans="1:2" x14ac:dyDescent="0.2">
      <c r="A564" s="24">
        <v>36130</v>
      </c>
      <c r="B564" s="25">
        <v>4.5199999999999996</v>
      </c>
    </row>
    <row r="565" spans="1:2" x14ac:dyDescent="0.2">
      <c r="A565" s="24">
        <v>36161</v>
      </c>
      <c r="B565" s="25">
        <v>4.51</v>
      </c>
    </row>
    <row r="566" spans="1:2" x14ac:dyDescent="0.2">
      <c r="A566" s="24">
        <v>36192</v>
      </c>
      <c r="B566" s="25">
        <v>4.7</v>
      </c>
    </row>
    <row r="567" spans="1:2" x14ac:dyDescent="0.2">
      <c r="A567" s="24">
        <v>36220</v>
      </c>
      <c r="B567" s="25">
        <v>4.78</v>
      </c>
    </row>
    <row r="568" spans="1:2" x14ac:dyDescent="0.2">
      <c r="A568" s="24">
        <v>36251</v>
      </c>
      <c r="B568" s="25">
        <v>4.6900000000000004</v>
      </c>
    </row>
    <row r="569" spans="1:2" x14ac:dyDescent="0.2">
      <c r="A569" s="24">
        <v>36281</v>
      </c>
      <c r="B569" s="25">
        <v>4.8499999999999996</v>
      </c>
    </row>
    <row r="570" spans="1:2" x14ac:dyDescent="0.2">
      <c r="A570" s="24">
        <v>36312</v>
      </c>
      <c r="B570" s="25">
        <v>5.0999999999999996</v>
      </c>
    </row>
    <row r="571" spans="1:2" x14ac:dyDescent="0.2">
      <c r="A571" s="24">
        <v>36342</v>
      </c>
      <c r="B571" s="25">
        <v>5.03</v>
      </c>
    </row>
    <row r="572" spans="1:2" x14ac:dyDescent="0.2">
      <c r="A572" s="24">
        <v>36373</v>
      </c>
      <c r="B572" s="25">
        <v>5.2</v>
      </c>
    </row>
    <row r="573" spans="1:2" x14ac:dyDescent="0.2">
      <c r="A573" s="24">
        <v>36404</v>
      </c>
      <c r="B573" s="25">
        <v>5.25</v>
      </c>
    </row>
    <row r="574" spans="1:2" x14ac:dyDescent="0.2">
      <c r="A574" s="24">
        <v>36434</v>
      </c>
      <c r="B574" s="25">
        <v>5.43</v>
      </c>
    </row>
    <row r="575" spans="1:2" x14ac:dyDescent="0.2">
      <c r="A575" s="24">
        <v>36465</v>
      </c>
      <c r="B575" s="25">
        <v>5.55</v>
      </c>
    </row>
    <row r="576" spans="1:2" x14ac:dyDescent="0.2">
      <c r="A576" s="24">
        <v>36495</v>
      </c>
      <c r="B576" s="25">
        <v>5.84</v>
      </c>
    </row>
    <row r="577" spans="1:2" x14ac:dyDescent="0.2">
      <c r="A577" s="24">
        <v>36526</v>
      </c>
      <c r="B577" s="25">
        <v>6.12</v>
      </c>
    </row>
    <row r="578" spans="1:2" x14ac:dyDescent="0.2">
      <c r="A578" s="24">
        <v>36557</v>
      </c>
      <c r="B578" s="25">
        <v>6.22</v>
      </c>
    </row>
    <row r="579" spans="1:2" x14ac:dyDescent="0.2">
      <c r="A579" s="24">
        <v>36586</v>
      </c>
      <c r="B579" s="25">
        <v>6.22</v>
      </c>
    </row>
    <row r="580" spans="1:2" x14ac:dyDescent="0.2">
      <c r="A580" s="24">
        <v>36617</v>
      </c>
      <c r="B580" s="25">
        <v>6.15</v>
      </c>
    </row>
    <row r="581" spans="1:2" x14ac:dyDescent="0.2">
      <c r="A581" s="24">
        <v>36647</v>
      </c>
      <c r="B581" s="25">
        <v>6.33</v>
      </c>
    </row>
    <row r="582" spans="1:2" x14ac:dyDescent="0.2">
      <c r="A582" s="24">
        <v>36678</v>
      </c>
      <c r="B582" s="25">
        <v>6.17</v>
      </c>
    </row>
    <row r="583" spans="1:2" x14ac:dyDescent="0.2">
      <c r="A583" s="24">
        <v>36708</v>
      </c>
      <c r="B583" s="25">
        <v>6.08</v>
      </c>
    </row>
    <row r="584" spans="1:2" x14ac:dyDescent="0.2">
      <c r="A584" s="24">
        <v>36739</v>
      </c>
      <c r="B584" s="25">
        <v>6.18</v>
      </c>
    </row>
    <row r="585" spans="1:2" x14ac:dyDescent="0.2">
      <c r="A585" s="24">
        <v>36770</v>
      </c>
      <c r="B585" s="25">
        <v>6.13</v>
      </c>
    </row>
    <row r="586" spans="1:2" x14ac:dyDescent="0.2">
      <c r="A586" s="24">
        <v>36800</v>
      </c>
      <c r="B586" s="25">
        <v>6.01</v>
      </c>
    </row>
    <row r="587" spans="1:2" x14ac:dyDescent="0.2">
      <c r="A587" s="24">
        <v>36831</v>
      </c>
      <c r="B587" s="25">
        <v>6.09</v>
      </c>
    </row>
    <row r="588" spans="1:2" x14ac:dyDescent="0.2">
      <c r="A588" s="24">
        <v>36861</v>
      </c>
      <c r="B588" s="25">
        <v>5.6</v>
      </c>
    </row>
    <row r="589" spans="1:2" x14ac:dyDescent="0.2">
      <c r="A589" s="24">
        <v>36892</v>
      </c>
      <c r="B589" s="25">
        <v>4.8099999999999996</v>
      </c>
    </row>
    <row r="590" spans="1:2" x14ac:dyDescent="0.2">
      <c r="A590" s="24">
        <v>36923</v>
      </c>
      <c r="B590" s="25">
        <v>4.68</v>
      </c>
    </row>
    <row r="591" spans="1:2" x14ac:dyDescent="0.2">
      <c r="A591" s="24">
        <v>36951</v>
      </c>
      <c r="B591" s="25">
        <v>4.3</v>
      </c>
    </row>
    <row r="592" spans="1:2" x14ac:dyDescent="0.2">
      <c r="A592" s="24">
        <v>36982</v>
      </c>
      <c r="B592" s="25">
        <v>3.98</v>
      </c>
    </row>
    <row r="593" spans="1:2" x14ac:dyDescent="0.2">
      <c r="A593" s="24">
        <v>37012</v>
      </c>
      <c r="B593" s="25">
        <v>3.78</v>
      </c>
    </row>
    <row r="594" spans="1:2" x14ac:dyDescent="0.2">
      <c r="A594" s="24">
        <v>37043</v>
      </c>
      <c r="B594" s="25">
        <v>3.58</v>
      </c>
    </row>
    <row r="595" spans="1:2" x14ac:dyDescent="0.2">
      <c r="A595" s="24">
        <v>37073</v>
      </c>
      <c r="B595" s="25">
        <v>3.62</v>
      </c>
    </row>
    <row r="596" spans="1:2" x14ac:dyDescent="0.2">
      <c r="A596" s="24">
        <v>37104</v>
      </c>
      <c r="B596" s="25">
        <v>3.47</v>
      </c>
    </row>
    <row r="597" spans="1:2" x14ac:dyDescent="0.2">
      <c r="A597" s="24">
        <v>37135</v>
      </c>
      <c r="B597" s="25">
        <v>2.82</v>
      </c>
    </row>
    <row r="598" spans="1:2" x14ac:dyDescent="0.2">
      <c r="A598" s="24">
        <v>37165</v>
      </c>
      <c r="B598" s="25">
        <v>2.33</v>
      </c>
    </row>
    <row r="599" spans="1:2" x14ac:dyDescent="0.2">
      <c r="A599" s="24">
        <v>37196</v>
      </c>
      <c r="B599" s="25">
        <v>2.1800000000000002</v>
      </c>
    </row>
    <row r="600" spans="1:2" x14ac:dyDescent="0.2">
      <c r="A600" s="24">
        <v>37226</v>
      </c>
      <c r="B600" s="25">
        <v>2.2200000000000002</v>
      </c>
    </row>
    <row r="601" spans="1:2" x14ac:dyDescent="0.2">
      <c r="A601" s="24">
        <v>37257</v>
      </c>
      <c r="B601" s="25">
        <v>2.16</v>
      </c>
    </row>
    <row r="602" spans="1:2" x14ac:dyDescent="0.2">
      <c r="A602" s="24">
        <v>37288</v>
      </c>
      <c r="B602" s="25">
        <v>2.23</v>
      </c>
    </row>
    <row r="603" spans="1:2" x14ac:dyDescent="0.2">
      <c r="A603" s="24">
        <v>37316</v>
      </c>
      <c r="B603" s="25">
        <v>2.57</v>
      </c>
    </row>
    <row r="604" spans="1:2" x14ac:dyDescent="0.2">
      <c r="A604" s="24">
        <v>37347</v>
      </c>
      <c r="B604" s="25">
        <v>2.48</v>
      </c>
    </row>
    <row r="605" spans="1:2" x14ac:dyDescent="0.2">
      <c r="A605" s="24">
        <v>37377</v>
      </c>
      <c r="B605" s="25">
        <v>2.35</v>
      </c>
    </row>
    <row r="606" spans="1:2" x14ac:dyDescent="0.2">
      <c r="A606" s="24">
        <v>37408</v>
      </c>
      <c r="B606" s="25">
        <v>2.2000000000000002</v>
      </c>
    </row>
    <row r="607" spans="1:2" x14ac:dyDescent="0.2">
      <c r="A607" s="24">
        <v>37438</v>
      </c>
      <c r="B607" s="25">
        <v>1.96</v>
      </c>
    </row>
    <row r="608" spans="1:2" x14ac:dyDescent="0.2">
      <c r="A608" s="24">
        <v>37469</v>
      </c>
      <c r="B608" s="25">
        <v>1.76</v>
      </c>
    </row>
    <row r="609" spans="1:2" x14ac:dyDescent="0.2">
      <c r="A609" s="24">
        <v>37500</v>
      </c>
      <c r="B609" s="25">
        <v>1.72</v>
      </c>
    </row>
    <row r="610" spans="1:2" x14ac:dyDescent="0.2">
      <c r="A610" s="24">
        <v>37530</v>
      </c>
      <c r="B610" s="25">
        <v>1.65</v>
      </c>
    </row>
    <row r="611" spans="1:2" x14ac:dyDescent="0.2">
      <c r="A611" s="24">
        <v>37561</v>
      </c>
      <c r="B611" s="25">
        <v>1.49</v>
      </c>
    </row>
    <row r="612" spans="1:2" x14ac:dyDescent="0.2">
      <c r="A612" s="24">
        <v>37591</v>
      </c>
      <c r="B612" s="25">
        <v>1.45</v>
      </c>
    </row>
    <row r="613" spans="1:2" x14ac:dyDescent="0.2">
      <c r="A613" s="24">
        <v>37622</v>
      </c>
      <c r="B613" s="25">
        <v>1.36</v>
      </c>
    </row>
    <row r="614" spans="1:2" x14ac:dyDescent="0.2">
      <c r="A614" s="24">
        <v>37653</v>
      </c>
      <c r="B614" s="25">
        <v>1.3</v>
      </c>
    </row>
    <row r="615" spans="1:2" x14ac:dyDescent="0.2">
      <c r="A615" s="24">
        <v>37681</v>
      </c>
      <c r="B615" s="25">
        <v>1.24</v>
      </c>
    </row>
    <row r="616" spans="1:2" x14ac:dyDescent="0.2">
      <c r="A616" s="24">
        <v>37712</v>
      </c>
      <c r="B616" s="25">
        <v>1.27</v>
      </c>
    </row>
    <row r="617" spans="1:2" x14ac:dyDescent="0.2">
      <c r="A617" s="24">
        <v>37742</v>
      </c>
      <c r="B617" s="25">
        <v>1.18</v>
      </c>
    </row>
    <row r="618" spans="1:2" x14ac:dyDescent="0.2">
      <c r="A618" s="24">
        <v>37773</v>
      </c>
      <c r="B618" s="25">
        <v>1.01</v>
      </c>
    </row>
    <row r="619" spans="1:2" x14ac:dyDescent="0.2">
      <c r="A619" s="24">
        <v>37803</v>
      </c>
      <c r="B619" s="25">
        <v>1.1200000000000001</v>
      </c>
    </row>
    <row r="620" spans="1:2" x14ac:dyDescent="0.2">
      <c r="A620" s="24">
        <v>37834</v>
      </c>
      <c r="B620" s="25">
        <v>1.31</v>
      </c>
    </row>
    <row r="621" spans="1:2" x14ac:dyDescent="0.2">
      <c r="A621" s="24">
        <v>37865</v>
      </c>
      <c r="B621" s="25">
        <v>1.24</v>
      </c>
    </row>
    <row r="622" spans="1:2" x14ac:dyDescent="0.2">
      <c r="A622" s="24">
        <v>37895</v>
      </c>
      <c r="B622" s="25">
        <v>1.25</v>
      </c>
    </row>
    <row r="623" spans="1:2" x14ac:dyDescent="0.2">
      <c r="A623" s="24">
        <v>37926</v>
      </c>
      <c r="B623" s="25">
        <v>1.34</v>
      </c>
    </row>
    <row r="624" spans="1:2" x14ac:dyDescent="0.2">
      <c r="A624" s="24">
        <v>37956</v>
      </c>
      <c r="B624" s="25">
        <v>1.31</v>
      </c>
    </row>
    <row r="625" spans="1:2" x14ac:dyDescent="0.2">
      <c r="A625" s="24">
        <v>37987</v>
      </c>
      <c r="B625" s="25">
        <v>1.24</v>
      </c>
    </row>
    <row r="626" spans="1:2" x14ac:dyDescent="0.2">
      <c r="A626" s="24">
        <v>38018</v>
      </c>
      <c r="B626" s="25">
        <v>1.24</v>
      </c>
    </row>
    <row r="627" spans="1:2" x14ac:dyDescent="0.2">
      <c r="A627" s="24">
        <v>38047</v>
      </c>
      <c r="B627" s="25">
        <v>1.19</v>
      </c>
    </row>
    <row r="628" spans="1:2" x14ac:dyDescent="0.2">
      <c r="A628" s="24">
        <v>38078</v>
      </c>
      <c r="B628" s="25">
        <v>1.43</v>
      </c>
    </row>
    <row r="629" spans="1:2" x14ac:dyDescent="0.2">
      <c r="A629" s="24">
        <v>38108</v>
      </c>
      <c r="B629" s="25">
        <v>1.78</v>
      </c>
    </row>
    <row r="630" spans="1:2" x14ac:dyDescent="0.2">
      <c r="A630" s="24">
        <v>38139</v>
      </c>
      <c r="B630" s="25">
        <v>2.12</v>
      </c>
    </row>
    <row r="631" spans="1:2" x14ac:dyDescent="0.2">
      <c r="A631" s="24">
        <v>38169</v>
      </c>
      <c r="B631" s="25">
        <v>2.1</v>
      </c>
    </row>
    <row r="632" spans="1:2" x14ac:dyDescent="0.2">
      <c r="A632" s="24">
        <v>38200</v>
      </c>
      <c r="B632" s="25">
        <v>2.02</v>
      </c>
    </row>
    <row r="633" spans="1:2" x14ac:dyDescent="0.2">
      <c r="A633" s="24">
        <v>38231</v>
      </c>
      <c r="B633" s="25">
        <v>2.12</v>
      </c>
    </row>
    <row r="634" spans="1:2" x14ac:dyDescent="0.2">
      <c r="A634" s="24">
        <v>38261</v>
      </c>
      <c r="B634" s="25">
        <v>2.23</v>
      </c>
    </row>
    <row r="635" spans="1:2" x14ac:dyDescent="0.2">
      <c r="A635" s="24">
        <v>38292</v>
      </c>
      <c r="B635" s="25">
        <v>2.5</v>
      </c>
    </row>
    <row r="636" spans="1:2" x14ac:dyDescent="0.2">
      <c r="A636" s="24">
        <v>38322</v>
      </c>
      <c r="B636" s="25">
        <v>2.67</v>
      </c>
    </row>
    <row r="637" spans="1:2" x14ac:dyDescent="0.2">
      <c r="A637" s="24">
        <v>38353</v>
      </c>
      <c r="B637" s="25">
        <v>2.86</v>
      </c>
    </row>
    <row r="638" spans="1:2" x14ac:dyDescent="0.2">
      <c r="A638" s="24">
        <v>38384</v>
      </c>
      <c r="B638" s="25">
        <v>3.03</v>
      </c>
    </row>
    <row r="639" spans="1:2" x14ac:dyDescent="0.2">
      <c r="A639" s="24">
        <v>38412</v>
      </c>
      <c r="B639" s="25">
        <v>3.3</v>
      </c>
    </row>
    <row r="640" spans="1:2" x14ac:dyDescent="0.2">
      <c r="A640" s="24">
        <v>38443</v>
      </c>
      <c r="B640" s="25">
        <v>3.32</v>
      </c>
    </row>
    <row r="641" spans="1:2" x14ac:dyDescent="0.2">
      <c r="A641" s="24">
        <v>38473</v>
      </c>
      <c r="B641" s="25">
        <v>3.33</v>
      </c>
    </row>
    <row r="642" spans="1:2" x14ac:dyDescent="0.2">
      <c r="A642" s="24">
        <v>38504</v>
      </c>
      <c r="B642" s="25">
        <v>3.36</v>
      </c>
    </row>
    <row r="643" spans="1:2" x14ac:dyDescent="0.2">
      <c r="A643" s="24">
        <v>38534</v>
      </c>
      <c r="B643" s="25">
        <v>3.64</v>
      </c>
    </row>
    <row r="644" spans="1:2" x14ac:dyDescent="0.2">
      <c r="A644" s="24">
        <v>38565</v>
      </c>
      <c r="B644" s="25">
        <v>3.87</v>
      </c>
    </row>
    <row r="645" spans="1:2" x14ac:dyDescent="0.2">
      <c r="A645" s="24">
        <v>38596</v>
      </c>
      <c r="B645" s="25">
        <v>3.85</v>
      </c>
    </row>
    <row r="646" spans="1:2" x14ac:dyDescent="0.2">
      <c r="A646" s="24">
        <v>38626</v>
      </c>
      <c r="B646" s="25">
        <v>4.18</v>
      </c>
    </row>
    <row r="647" spans="1:2" x14ac:dyDescent="0.2">
      <c r="A647" s="24">
        <v>38657</v>
      </c>
      <c r="B647" s="25">
        <v>4.33</v>
      </c>
    </row>
    <row r="648" spans="1:2" x14ac:dyDescent="0.2">
      <c r="A648" s="24">
        <v>38687</v>
      </c>
      <c r="B648" s="25">
        <v>4.3499999999999996</v>
      </c>
    </row>
    <row r="649" spans="1:2" x14ac:dyDescent="0.2">
      <c r="A649" s="24">
        <v>38718</v>
      </c>
      <c r="B649" s="25">
        <v>4.45</v>
      </c>
    </row>
    <row r="650" spans="1:2" x14ac:dyDescent="0.2">
      <c r="A650" s="24">
        <v>38749</v>
      </c>
      <c r="B650" s="25">
        <v>4.68</v>
      </c>
    </row>
    <row r="651" spans="1:2" x14ac:dyDescent="0.2">
      <c r="A651" s="24">
        <v>38777</v>
      </c>
      <c r="B651" s="25">
        <v>4.7699999999999996</v>
      </c>
    </row>
    <row r="652" spans="1:2" x14ac:dyDescent="0.2">
      <c r="A652" s="24">
        <v>38808</v>
      </c>
      <c r="B652" s="25">
        <v>4.9000000000000004</v>
      </c>
    </row>
    <row r="653" spans="1:2" x14ac:dyDescent="0.2">
      <c r="A653" s="24">
        <v>38838</v>
      </c>
      <c r="B653" s="25">
        <v>5</v>
      </c>
    </row>
    <row r="654" spans="1:2" x14ac:dyDescent="0.2">
      <c r="A654" s="24">
        <v>38869</v>
      </c>
      <c r="B654" s="25">
        <v>5.16</v>
      </c>
    </row>
    <row r="655" spans="1:2" x14ac:dyDescent="0.2">
      <c r="A655" s="24">
        <v>38899</v>
      </c>
      <c r="B655" s="25">
        <v>5.22</v>
      </c>
    </row>
    <row r="656" spans="1:2" x14ac:dyDescent="0.2">
      <c r="A656" s="24">
        <v>38930</v>
      </c>
      <c r="B656" s="25">
        <v>5.08</v>
      </c>
    </row>
    <row r="657" spans="1:2" x14ac:dyDescent="0.2">
      <c r="A657" s="24">
        <v>38961</v>
      </c>
      <c r="B657" s="25">
        <v>4.97</v>
      </c>
    </row>
    <row r="658" spans="1:2" x14ac:dyDescent="0.2">
      <c r="A658" s="24">
        <v>38991</v>
      </c>
      <c r="B658" s="25">
        <v>5.01</v>
      </c>
    </row>
    <row r="659" spans="1:2" x14ac:dyDescent="0.2">
      <c r="A659" s="24">
        <v>39022</v>
      </c>
      <c r="B659" s="25">
        <v>5.01</v>
      </c>
    </row>
    <row r="660" spans="1:2" x14ac:dyDescent="0.2">
      <c r="A660" s="24">
        <v>39052</v>
      </c>
      <c r="B660" s="25">
        <v>4.9400000000000004</v>
      </c>
    </row>
    <row r="661" spans="1:2" x14ac:dyDescent="0.2">
      <c r="A661" s="24">
        <v>39083</v>
      </c>
      <c r="B661" s="25">
        <v>5.0599999999999996</v>
      </c>
    </row>
    <row r="662" spans="1:2" x14ac:dyDescent="0.2">
      <c r="A662" s="24">
        <v>39114</v>
      </c>
      <c r="B662" s="25">
        <v>5.05</v>
      </c>
    </row>
    <row r="663" spans="1:2" x14ac:dyDescent="0.2">
      <c r="A663" s="24">
        <v>39142</v>
      </c>
      <c r="B663" s="25">
        <v>4.92</v>
      </c>
    </row>
    <row r="664" spans="1:2" x14ac:dyDescent="0.2">
      <c r="A664" s="24">
        <v>39173</v>
      </c>
      <c r="B664" s="25">
        <v>4.93</v>
      </c>
    </row>
    <row r="665" spans="1:2" x14ac:dyDescent="0.2">
      <c r="A665" s="24">
        <v>39203</v>
      </c>
      <c r="B665" s="25">
        <v>4.91</v>
      </c>
    </row>
    <row r="666" spans="1:2" x14ac:dyDescent="0.2">
      <c r="A666" s="24">
        <v>39234</v>
      </c>
      <c r="B666" s="25">
        <v>4.96</v>
      </c>
    </row>
    <row r="667" spans="1:2" x14ac:dyDescent="0.2">
      <c r="A667" s="24">
        <v>39264</v>
      </c>
      <c r="B667" s="25">
        <v>4.96</v>
      </c>
    </row>
    <row r="668" spans="1:2" x14ac:dyDescent="0.2">
      <c r="A668" s="24">
        <v>39295</v>
      </c>
      <c r="B668" s="25">
        <v>4.47</v>
      </c>
    </row>
    <row r="669" spans="1:2" x14ac:dyDescent="0.2">
      <c r="A669" s="24">
        <v>39326</v>
      </c>
      <c r="B669" s="25">
        <v>4.1399999999999997</v>
      </c>
    </row>
    <row r="670" spans="1:2" x14ac:dyDescent="0.2">
      <c r="A670" s="24">
        <v>39356</v>
      </c>
      <c r="B670" s="25">
        <v>4.0999999999999996</v>
      </c>
    </row>
    <row r="671" spans="1:2" x14ac:dyDescent="0.2">
      <c r="A671" s="24">
        <v>39387</v>
      </c>
      <c r="B671" s="25">
        <v>3.5</v>
      </c>
    </row>
    <row r="672" spans="1:2" x14ac:dyDescent="0.2">
      <c r="A672" s="24">
        <v>39417</v>
      </c>
      <c r="B672" s="25">
        <v>3.26</v>
      </c>
    </row>
    <row r="673" spans="1:2" x14ac:dyDescent="0.2">
      <c r="A673" s="24">
        <v>39448</v>
      </c>
      <c r="B673" s="25">
        <v>2.71</v>
      </c>
    </row>
    <row r="674" spans="1:2" x14ac:dyDescent="0.2">
      <c r="A674" s="24">
        <v>39479</v>
      </c>
      <c r="B674" s="25">
        <v>2.0499999999999998</v>
      </c>
    </row>
    <row r="675" spans="1:2" x14ac:dyDescent="0.2">
      <c r="A675" s="24">
        <v>39508</v>
      </c>
      <c r="B675" s="25">
        <v>1.54</v>
      </c>
    </row>
    <row r="676" spans="1:2" x14ac:dyDescent="0.2">
      <c r="A676" s="24">
        <v>39539</v>
      </c>
      <c r="B676" s="25">
        <v>1.74</v>
      </c>
    </row>
    <row r="677" spans="1:2" x14ac:dyDescent="0.2">
      <c r="A677" s="24">
        <v>39569</v>
      </c>
      <c r="B677" s="25">
        <v>2.06</v>
      </c>
    </row>
    <row r="678" spans="1:2" x14ac:dyDescent="0.2">
      <c r="A678" s="24">
        <v>39600</v>
      </c>
      <c r="B678" s="25">
        <v>2.42</v>
      </c>
    </row>
    <row r="679" spans="1:2" x14ac:dyDescent="0.2">
      <c r="A679" s="24">
        <v>39630</v>
      </c>
      <c r="B679" s="25">
        <v>2.2799999999999998</v>
      </c>
    </row>
    <row r="680" spans="1:2" x14ac:dyDescent="0.2">
      <c r="A680" s="24">
        <v>39661</v>
      </c>
      <c r="B680" s="25">
        <v>2.1800000000000002</v>
      </c>
    </row>
    <row r="681" spans="1:2" x14ac:dyDescent="0.2">
      <c r="A681" s="24">
        <v>39692</v>
      </c>
      <c r="B681" s="25">
        <v>1.91</v>
      </c>
    </row>
    <row r="682" spans="1:2" x14ac:dyDescent="0.2">
      <c r="A682" s="24">
        <v>39722</v>
      </c>
      <c r="B682" s="25">
        <v>1.42</v>
      </c>
    </row>
    <row r="683" spans="1:2" x14ac:dyDescent="0.2">
      <c r="A683" s="24">
        <v>39753</v>
      </c>
      <c r="B683" s="25">
        <v>1.07</v>
      </c>
    </row>
    <row r="684" spans="1:2" x14ac:dyDescent="0.2">
      <c r="A684" s="24">
        <v>39783</v>
      </c>
      <c r="B684" s="25">
        <v>0.49</v>
      </c>
    </row>
    <row r="685" spans="1:2" x14ac:dyDescent="0.2">
      <c r="A685" s="24">
        <v>39814</v>
      </c>
      <c r="B685" s="25">
        <v>0.44</v>
      </c>
    </row>
    <row r="686" spans="1:2" x14ac:dyDescent="0.2">
      <c r="A686" s="24">
        <v>39845</v>
      </c>
      <c r="B686" s="25">
        <v>0.62</v>
      </c>
    </row>
    <row r="687" spans="1:2" x14ac:dyDescent="0.2">
      <c r="A687" s="24">
        <v>39873</v>
      </c>
      <c r="B687" s="25">
        <v>0.64</v>
      </c>
    </row>
    <row r="688" spans="1:2" x14ac:dyDescent="0.2">
      <c r="A688" s="24">
        <v>39904</v>
      </c>
      <c r="B688" s="25">
        <v>0.55000000000000004</v>
      </c>
    </row>
    <row r="689" spans="1:2" x14ac:dyDescent="0.2">
      <c r="A689" s="24">
        <v>39934</v>
      </c>
      <c r="B689" s="25">
        <v>0.5</v>
      </c>
    </row>
    <row r="690" spans="1:2" x14ac:dyDescent="0.2">
      <c r="A690" s="24">
        <v>39965</v>
      </c>
      <c r="B690" s="25">
        <v>0.51</v>
      </c>
    </row>
    <row r="691" spans="1:2" x14ac:dyDescent="0.2">
      <c r="A691" s="24">
        <v>39995</v>
      </c>
      <c r="B691" s="25">
        <v>0.48</v>
      </c>
    </row>
    <row r="692" spans="1:2" x14ac:dyDescent="0.2">
      <c r="A692" s="24">
        <v>40026</v>
      </c>
      <c r="B692" s="25">
        <v>0.46</v>
      </c>
    </row>
    <row r="693" spans="1:2" x14ac:dyDescent="0.2">
      <c r="A693" s="24">
        <v>40057</v>
      </c>
      <c r="B693" s="25">
        <v>0.4</v>
      </c>
    </row>
    <row r="694" spans="1:2" x14ac:dyDescent="0.2">
      <c r="A694" s="24">
        <v>40087</v>
      </c>
      <c r="B694" s="25">
        <v>0.37</v>
      </c>
    </row>
    <row r="695" spans="1:2" x14ac:dyDescent="0.2">
      <c r="A695" s="24">
        <v>40118</v>
      </c>
      <c r="B695" s="25">
        <v>0.31</v>
      </c>
    </row>
    <row r="696" spans="1:2" x14ac:dyDescent="0.2">
      <c r="A696" s="24">
        <v>40148</v>
      </c>
      <c r="B696" s="25">
        <v>0.37</v>
      </c>
    </row>
    <row r="697" spans="1:2" x14ac:dyDescent="0.2">
      <c r="A697" s="24">
        <v>40179</v>
      </c>
      <c r="B697" s="25">
        <v>0.35</v>
      </c>
    </row>
    <row r="698" spans="1:2" x14ac:dyDescent="0.2">
      <c r="A698" s="24">
        <v>40210</v>
      </c>
      <c r="B698" s="25">
        <v>0.35</v>
      </c>
    </row>
    <row r="699" spans="1:2" x14ac:dyDescent="0.2">
      <c r="A699" s="24">
        <v>40238</v>
      </c>
      <c r="B699" s="25">
        <v>0.4</v>
      </c>
    </row>
    <row r="700" spans="1:2" x14ac:dyDescent="0.2">
      <c r="A700" s="24">
        <v>40269</v>
      </c>
      <c r="B700" s="25">
        <v>0.45</v>
      </c>
    </row>
    <row r="701" spans="1:2" x14ac:dyDescent="0.2">
      <c r="A701" s="24">
        <v>40299</v>
      </c>
      <c r="B701" s="25">
        <v>0.37</v>
      </c>
    </row>
    <row r="702" spans="1:2" x14ac:dyDescent="0.2">
      <c r="A702" s="24">
        <v>40330</v>
      </c>
      <c r="B702" s="25">
        <v>0.32</v>
      </c>
    </row>
    <row r="703" spans="1:2" x14ac:dyDescent="0.2">
      <c r="A703" s="24">
        <v>40360</v>
      </c>
      <c r="B703" s="25">
        <v>0.28999999999999998</v>
      </c>
    </row>
    <row r="704" spans="1:2" x14ac:dyDescent="0.2">
      <c r="A704" s="24">
        <v>40391</v>
      </c>
      <c r="B704" s="25">
        <v>0.26</v>
      </c>
    </row>
    <row r="705" spans="1:2" x14ac:dyDescent="0.2">
      <c r="A705" s="24">
        <v>40422</v>
      </c>
      <c r="B705" s="25">
        <v>0.26</v>
      </c>
    </row>
    <row r="706" spans="1:2" x14ac:dyDescent="0.2">
      <c r="A706" s="24">
        <v>40452</v>
      </c>
      <c r="B706" s="25">
        <v>0.23</v>
      </c>
    </row>
    <row r="707" spans="1:2" x14ac:dyDescent="0.2">
      <c r="A707" s="24">
        <v>40483</v>
      </c>
      <c r="B707" s="25">
        <v>0.25</v>
      </c>
    </row>
    <row r="708" spans="1:2" x14ac:dyDescent="0.2">
      <c r="A708" s="24">
        <v>40513</v>
      </c>
      <c r="B708" s="25">
        <v>0.28999999999999998</v>
      </c>
    </row>
    <row r="709" spans="1:2" x14ac:dyDescent="0.2">
      <c r="A709" s="24">
        <v>40544</v>
      </c>
      <c r="B709" s="25">
        <v>0.27</v>
      </c>
    </row>
    <row r="710" spans="1:2" x14ac:dyDescent="0.2">
      <c r="A710" s="24">
        <v>40575</v>
      </c>
      <c r="B710" s="25">
        <v>0.28999999999999998</v>
      </c>
    </row>
    <row r="711" spans="1:2" x14ac:dyDescent="0.2">
      <c r="A711" s="24">
        <v>40603</v>
      </c>
      <c r="B711" s="25">
        <v>0.26</v>
      </c>
    </row>
    <row r="712" spans="1:2" x14ac:dyDescent="0.2">
      <c r="A712" s="24">
        <v>40634</v>
      </c>
      <c r="B712" s="25">
        <v>0.25</v>
      </c>
    </row>
    <row r="713" spans="1:2" x14ac:dyDescent="0.2">
      <c r="A713" s="24">
        <v>40664</v>
      </c>
      <c r="B713" s="25">
        <v>0.19</v>
      </c>
    </row>
    <row r="714" spans="1:2" x14ac:dyDescent="0.2">
      <c r="A714" s="24">
        <v>40695</v>
      </c>
      <c r="B714" s="25">
        <v>0.18</v>
      </c>
    </row>
    <row r="715" spans="1:2" x14ac:dyDescent="0.2">
      <c r="A715" s="24">
        <v>40725</v>
      </c>
      <c r="B715" s="25">
        <v>0.19</v>
      </c>
    </row>
    <row r="716" spans="1:2" x14ac:dyDescent="0.2">
      <c r="A716" s="24">
        <v>40756</v>
      </c>
      <c r="B716" s="25">
        <v>0.11</v>
      </c>
    </row>
    <row r="717" spans="1:2" x14ac:dyDescent="0.2">
      <c r="A717" s="24">
        <v>40787</v>
      </c>
      <c r="B717" s="25">
        <v>0.1</v>
      </c>
    </row>
    <row r="718" spans="1:2" x14ac:dyDescent="0.2">
      <c r="A718" s="24">
        <v>40817</v>
      </c>
      <c r="B718" s="25">
        <v>0.11</v>
      </c>
    </row>
    <row r="719" spans="1:2" x14ac:dyDescent="0.2">
      <c r="A719" s="24">
        <v>40848</v>
      </c>
      <c r="B719" s="25">
        <v>0.11</v>
      </c>
    </row>
    <row r="720" spans="1:2" x14ac:dyDescent="0.2">
      <c r="A720" s="24">
        <v>40878</v>
      </c>
      <c r="B720" s="25">
        <v>0.12</v>
      </c>
    </row>
    <row r="721" spans="1:2" x14ac:dyDescent="0.2">
      <c r="A721" s="24">
        <v>40909</v>
      </c>
      <c r="B721" s="25">
        <v>0.12</v>
      </c>
    </row>
    <row r="722" spans="1:2" x14ac:dyDescent="0.2">
      <c r="A722" s="24">
        <v>40940</v>
      </c>
      <c r="B722" s="25">
        <v>0.16</v>
      </c>
    </row>
    <row r="723" spans="1:2" x14ac:dyDescent="0.2">
      <c r="A723" s="24">
        <v>40969</v>
      </c>
      <c r="B723" s="25">
        <v>0.19</v>
      </c>
    </row>
    <row r="724" spans="1:2" x14ac:dyDescent="0.2">
      <c r="A724" s="24">
        <v>41000</v>
      </c>
      <c r="B724" s="25">
        <v>0.18</v>
      </c>
    </row>
    <row r="725" spans="1:2" x14ac:dyDescent="0.2">
      <c r="A725" s="24">
        <v>41030</v>
      </c>
      <c r="B725" s="25">
        <v>0.19</v>
      </c>
    </row>
    <row r="726" spans="1:2" x14ac:dyDescent="0.2">
      <c r="A726" s="24">
        <v>41061</v>
      </c>
      <c r="B726" s="25">
        <v>0.19</v>
      </c>
    </row>
    <row r="727" spans="1:2" x14ac:dyDescent="0.2">
      <c r="A727" s="24">
        <v>41091</v>
      </c>
      <c r="B727" s="25">
        <v>0.19</v>
      </c>
    </row>
    <row r="728" spans="1:2" x14ac:dyDescent="0.2">
      <c r="A728" s="24">
        <v>41122</v>
      </c>
      <c r="B728" s="25">
        <v>0.18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2"/>
  <sheetViews>
    <sheetView workbookViewId="0">
      <pane ySplit="16" topLeftCell="A423" activePane="bottomLeft" state="frozen"/>
      <selection pane="bottomLeft" activeCell="B1" sqref="B1"/>
    </sheetView>
  </sheetViews>
  <sheetFormatPr defaultRowHeight="12.75" x14ac:dyDescent="0.2"/>
  <cols>
    <col min="1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22" t="s">
        <v>0</v>
      </c>
      <c r="B1" s="22" t="s">
        <v>59</v>
      </c>
    </row>
    <row r="2" spans="1:2" x14ac:dyDescent="0.2">
      <c r="A2" s="22" t="s">
        <v>34</v>
      </c>
      <c r="B2" s="22" t="s">
        <v>60</v>
      </c>
    </row>
    <row r="3" spans="1:2" x14ac:dyDescent="0.2">
      <c r="A3" s="22" t="s">
        <v>1</v>
      </c>
      <c r="B3" s="22" t="s">
        <v>35</v>
      </c>
    </row>
    <row r="4" spans="1:2" x14ac:dyDescent="0.2">
      <c r="A4" s="22" t="s">
        <v>2</v>
      </c>
      <c r="B4" s="22" t="s">
        <v>36</v>
      </c>
    </row>
    <row r="5" spans="1:2" x14ac:dyDescent="0.2">
      <c r="A5" s="22" t="s">
        <v>37</v>
      </c>
      <c r="B5" s="22" t="s">
        <v>38</v>
      </c>
    </row>
    <row r="6" spans="1:2" x14ac:dyDescent="0.2">
      <c r="A6" s="22" t="s">
        <v>3</v>
      </c>
      <c r="B6" s="22" t="s">
        <v>4</v>
      </c>
    </row>
    <row r="7" spans="1:2" x14ac:dyDescent="0.2">
      <c r="A7" s="22" t="s">
        <v>61</v>
      </c>
      <c r="B7" s="22" t="s">
        <v>62</v>
      </c>
    </row>
    <row r="8" spans="1:2" x14ac:dyDescent="0.2">
      <c r="A8" s="22" t="s">
        <v>5</v>
      </c>
      <c r="B8" s="22" t="s">
        <v>6</v>
      </c>
    </row>
    <row r="9" spans="1:2" x14ac:dyDescent="0.2">
      <c r="A9" s="22" t="s">
        <v>39</v>
      </c>
      <c r="B9" s="22" t="s">
        <v>63</v>
      </c>
    </row>
    <row r="10" spans="1:2" x14ac:dyDescent="0.2">
      <c r="A10" s="22" t="s">
        <v>40</v>
      </c>
      <c r="B10" s="22" t="s">
        <v>64</v>
      </c>
    </row>
    <row r="11" spans="1:2" x14ac:dyDescent="0.2">
      <c r="A11" s="22" t="s">
        <v>8</v>
      </c>
      <c r="B11" s="22" t="s">
        <v>65</v>
      </c>
    </row>
    <row r="12" spans="1:2" x14ac:dyDescent="0.2">
      <c r="B12" s="22" t="s">
        <v>66</v>
      </c>
    </row>
    <row r="13" spans="1:2" x14ac:dyDescent="0.2">
      <c r="B13" s="22" t="s">
        <v>57</v>
      </c>
    </row>
    <row r="14" spans="1:2" x14ac:dyDescent="0.2">
      <c r="B14" s="22" t="s">
        <v>58</v>
      </c>
    </row>
    <row r="16" spans="1:2" ht="12" customHeight="1" x14ac:dyDescent="0.2">
      <c r="A16" s="22" t="s">
        <v>9</v>
      </c>
      <c r="B16" s="22" t="s">
        <v>10</v>
      </c>
    </row>
    <row r="17" spans="1:2" x14ac:dyDescent="0.2">
      <c r="A17" s="24">
        <v>27912</v>
      </c>
      <c r="B17" s="25">
        <v>7.06</v>
      </c>
    </row>
    <row r="18" spans="1:2" x14ac:dyDescent="0.2">
      <c r="A18" s="24">
        <v>27942</v>
      </c>
      <c r="B18" s="25">
        <v>6.85</v>
      </c>
    </row>
    <row r="19" spans="1:2" x14ac:dyDescent="0.2">
      <c r="A19" s="24">
        <v>27973</v>
      </c>
      <c r="B19" s="25">
        <v>6.63</v>
      </c>
    </row>
    <row r="20" spans="1:2" x14ac:dyDescent="0.2">
      <c r="A20" s="24">
        <v>28004</v>
      </c>
      <c r="B20" s="25">
        <v>6.42</v>
      </c>
    </row>
    <row r="21" spans="1:2" x14ac:dyDescent="0.2">
      <c r="A21" s="24">
        <v>28034</v>
      </c>
      <c r="B21" s="25">
        <v>5.98</v>
      </c>
    </row>
    <row r="22" spans="1:2" x14ac:dyDescent="0.2">
      <c r="A22" s="24">
        <v>28065</v>
      </c>
      <c r="B22" s="25">
        <v>5.81</v>
      </c>
    </row>
    <row r="23" spans="1:2" x14ac:dyDescent="0.2">
      <c r="A23" s="24">
        <v>28095</v>
      </c>
      <c r="B23" s="25">
        <v>5.38</v>
      </c>
    </row>
    <row r="24" spans="1:2" x14ac:dyDescent="0.2">
      <c r="A24" s="24">
        <v>28126</v>
      </c>
      <c r="B24" s="25">
        <v>5.9</v>
      </c>
    </row>
    <row r="25" spans="1:2" x14ac:dyDescent="0.2">
      <c r="A25" s="24">
        <v>28157</v>
      </c>
      <c r="B25" s="25">
        <v>6.09</v>
      </c>
    </row>
    <row r="26" spans="1:2" x14ac:dyDescent="0.2">
      <c r="A26" s="24">
        <v>28185</v>
      </c>
      <c r="B26" s="25">
        <v>6.09</v>
      </c>
    </row>
    <row r="27" spans="1:2" x14ac:dyDescent="0.2">
      <c r="A27" s="24">
        <v>28216</v>
      </c>
      <c r="B27" s="25">
        <v>5.96</v>
      </c>
    </row>
    <row r="28" spans="1:2" x14ac:dyDescent="0.2">
      <c r="A28" s="24">
        <v>28246</v>
      </c>
      <c r="B28" s="25">
        <v>6.25</v>
      </c>
    </row>
    <row r="29" spans="1:2" x14ac:dyDescent="0.2">
      <c r="A29" s="24">
        <v>28277</v>
      </c>
      <c r="B29" s="25">
        <v>6.13</v>
      </c>
    </row>
    <row r="30" spans="1:2" x14ac:dyDescent="0.2">
      <c r="A30" s="24">
        <v>28307</v>
      </c>
      <c r="B30" s="25">
        <v>6.27</v>
      </c>
    </row>
    <row r="31" spans="1:2" x14ac:dyDescent="0.2">
      <c r="A31" s="24">
        <v>28338</v>
      </c>
      <c r="B31" s="25">
        <v>6.61</v>
      </c>
    </row>
    <row r="32" spans="1:2" x14ac:dyDescent="0.2">
      <c r="A32" s="24">
        <v>28369</v>
      </c>
      <c r="B32" s="25">
        <v>6.71</v>
      </c>
    </row>
    <row r="33" spans="1:2" x14ac:dyDescent="0.2">
      <c r="A33" s="24">
        <v>28399</v>
      </c>
      <c r="B33" s="25">
        <v>7.11</v>
      </c>
    </row>
    <row r="34" spans="1:2" x14ac:dyDescent="0.2">
      <c r="A34" s="24">
        <v>28430</v>
      </c>
      <c r="B34" s="25">
        <v>7.14</v>
      </c>
    </row>
    <row r="35" spans="1:2" x14ac:dyDescent="0.2">
      <c r="A35" s="24">
        <v>28460</v>
      </c>
      <c r="B35" s="25">
        <v>7.18</v>
      </c>
    </row>
    <row r="36" spans="1:2" x14ac:dyDescent="0.2">
      <c r="A36" s="24">
        <v>28491</v>
      </c>
      <c r="B36" s="25">
        <v>7.49</v>
      </c>
    </row>
    <row r="37" spans="1:2" x14ac:dyDescent="0.2">
      <c r="A37" s="24">
        <v>28522</v>
      </c>
      <c r="B37" s="25">
        <v>7.57</v>
      </c>
    </row>
    <row r="38" spans="1:2" x14ac:dyDescent="0.2">
      <c r="A38" s="24">
        <v>28550</v>
      </c>
      <c r="B38" s="25">
        <v>7.58</v>
      </c>
    </row>
    <row r="39" spans="1:2" x14ac:dyDescent="0.2">
      <c r="A39" s="24">
        <v>28581</v>
      </c>
      <c r="B39" s="25">
        <v>7.74</v>
      </c>
    </row>
    <row r="40" spans="1:2" x14ac:dyDescent="0.2">
      <c r="A40" s="24">
        <v>28611</v>
      </c>
      <c r="B40" s="25">
        <v>8.01</v>
      </c>
    </row>
    <row r="41" spans="1:2" x14ac:dyDescent="0.2">
      <c r="A41" s="24">
        <v>28642</v>
      </c>
      <c r="B41" s="25">
        <v>8.24</v>
      </c>
    </row>
    <row r="42" spans="1:2" x14ac:dyDescent="0.2">
      <c r="A42" s="24">
        <v>28672</v>
      </c>
      <c r="B42" s="25">
        <v>8.49</v>
      </c>
    </row>
    <row r="43" spans="1:2" x14ac:dyDescent="0.2">
      <c r="A43" s="24">
        <v>28703</v>
      </c>
      <c r="B43" s="25">
        <v>8.3699999999999992</v>
      </c>
    </row>
    <row r="44" spans="1:2" x14ac:dyDescent="0.2">
      <c r="A44" s="24">
        <v>28734</v>
      </c>
      <c r="B44" s="25">
        <v>8.57</v>
      </c>
    </row>
    <row r="45" spans="1:2" x14ac:dyDescent="0.2">
      <c r="A45" s="24">
        <v>28764</v>
      </c>
      <c r="B45" s="25">
        <v>8.85</v>
      </c>
    </row>
    <row r="46" spans="1:2" x14ac:dyDescent="0.2">
      <c r="A46" s="24">
        <v>28795</v>
      </c>
      <c r="B46" s="25">
        <v>9.42</v>
      </c>
    </row>
    <row r="47" spans="1:2" x14ac:dyDescent="0.2">
      <c r="A47" s="24">
        <v>28825</v>
      </c>
      <c r="B47" s="25">
        <v>9.7200000000000006</v>
      </c>
    </row>
    <row r="48" spans="1:2" x14ac:dyDescent="0.2">
      <c r="A48" s="24">
        <v>28856</v>
      </c>
      <c r="B48" s="25">
        <v>9.86</v>
      </c>
    </row>
    <row r="49" spans="1:2" x14ac:dyDescent="0.2">
      <c r="A49" s="24">
        <v>28887</v>
      </c>
      <c r="B49" s="25">
        <v>9.7200000000000006</v>
      </c>
    </row>
    <row r="50" spans="1:2" x14ac:dyDescent="0.2">
      <c r="A50" s="24">
        <v>28915</v>
      </c>
      <c r="B50" s="25">
        <v>9.7899999999999991</v>
      </c>
    </row>
    <row r="51" spans="1:2" x14ac:dyDescent="0.2">
      <c r="A51" s="24">
        <v>28946</v>
      </c>
      <c r="B51" s="25">
        <v>9.7799999999999994</v>
      </c>
    </row>
    <row r="52" spans="1:2" x14ac:dyDescent="0.2">
      <c r="A52" s="24">
        <v>28976</v>
      </c>
      <c r="B52" s="25">
        <v>9.7799999999999994</v>
      </c>
    </row>
    <row r="53" spans="1:2" x14ac:dyDescent="0.2">
      <c r="A53" s="24">
        <v>29007</v>
      </c>
      <c r="B53" s="25">
        <v>9.2200000000000006</v>
      </c>
    </row>
    <row r="54" spans="1:2" x14ac:dyDescent="0.2">
      <c r="A54" s="24">
        <v>29037</v>
      </c>
      <c r="B54" s="25">
        <v>9.14</v>
      </c>
    </row>
    <row r="55" spans="1:2" x14ac:dyDescent="0.2">
      <c r="A55" s="24">
        <v>29068</v>
      </c>
      <c r="B55" s="25">
        <v>9.4600000000000009</v>
      </c>
    </row>
    <row r="56" spans="1:2" x14ac:dyDescent="0.2">
      <c r="A56" s="24">
        <v>29099</v>
      </c>
      <c r="B56" s="25">
        <v>10.06</v>
      </c>
    </row>
    <row r="57" spans="1:2" x14ac:dyDescent="0.2">
      <c r="A57" s="24">
        <v>29129</v>
      </c>
      <c r="B57" s="25">
        <v>11.49</v>
      </c>
    </row>
    <row r="58" spans="1:2" x14ac:dyDescent="0.2">
      <c r="A58" s="24">
        <v>29160</v>
      </c>
      <c r="B58" s="25">
        <v>11.81</v>
      </c>
    </row>
    <row r="59" spans="1:2" x14ac:dyDescent="0.2">
      <c r="A59" s="24">
        <v>29190</v>
      </c>
      <c r="B59" s="25">
        <v>11.39</v>
      </c>
    </row>
    <row r="60" spans="1:2" x14ac:dyDescent="0.2">
      <c r="A60" s="24">
        <v>29221</v>
      </c>
      <c r="B60" s="25">
        <v>11.5</v>
      </c>
    </row>
    <row r="61" spans="1:2" x14ac:dyDescent="0.2">
      <c r="A61" s="24">
        <v>29252</v>
      </c>
      <c r="B61" s="25">
        <v>13.42</v>
      </c>
    </row>
    <row r="62" spans="1:2" x14ac:dyDescent="0.2">
      <c r="A62" s="24">
        <v>29281</v>
      </c>
      <c r="B62" s="25">
        <v>14.88</v>
      </c>
    </row>
    <row r="63" spans="1:2" x14ac:dyDescent="0.2">
      <c r="A63" s="24">
        <v>29312</v>
      </c>
      <c r="B63" s="25">
        <v>12.5</v>
      </c>
    </row>
    <row r="64" spans="1:2" x14ac:dyDescent="0.2">
      <c r="A64" s="24">
        <v>29342</v>
      </c>
      <c r="B64" s="25">
        <v>9.4499999999999993</v>
      </c>
    </row>
    <row r="65" spans="1:2" x14ac:dyDescent="0.2">
      <c r="A65" s="24">
        <v>29373</v>
      </c>
      <c r="B65" s="25">
        <v>8.73</v>
      </c>
    </row>
    <row r="66" spans="1:2" x14ac:dyDescent="0.2">
      <c r="A66" s="24">
        <v>29403</v>
      </c>
      <c r="B66" s="25">
        <v>9.0299999999999994</v>
      </c>
    </row>
    <row r="67" spans="1:2" x14ac:dyDescent="0.2">
      <c r="A67" s="24">
        <v>29434</v>
      </c>
      <c r="B67" s="25">
        <v>10.53</v>
      </c>
    </row>
    <row r="68" spans="1:2" x14ac:dyDescent="0.2">
      <c r="A68" s="24">
        <v>29465</v>
      </c>
      <c r="B68" s="25">
        <v>11.57</v>
      </c>
    </row>
    <row r="69" spans="1:2" x14ac:dyDescent="0.2">
      <c r="A69" s="24">
        <v>29495</v>
      </c>
      <c r="B69" s="25">
        <v>12.09</v>
      </c>
    </row>
    <row r="70" spans="1:2" x14ac:dyDescent="0.2">
      <c r="A70" s="24">
        <v>29526</v>
      </c>
      <c r="B70" s="25">
        <v>13.51</v>
      </c>
    </row>
    <row r="71" spans="1:2" x14ac:dyDescent="0.2">
      <c r="A71" s="24">
        <v>29556</v>
      </c>
      <c r="B71" s="25">
        <v>14.08</v>
      </c>
    </row>
    <row r="72" spans="1:2" x14ac:dyDescent="0.2">
      <c r="A72" s="24">
        <v>29587</v>
      </c>
      <c r="B72" s="25">
        <v>13.26</v>
      </c>
    </row>
    <row r="73" spans="1:2" x14ac:dyDescent="0.2">
      <c r="A73" s="24">
        <v>29618</v>
      </c>
      <c r="B73" s="25">
        <v>13.92</v>
      </c>
    </row>
    <row r="74" spans="1:2" x14ac:dyDescent="0.2">
      <c r="A74" s="24">
        <v>29646</v>
      </c>
      <c r="B74" s="25">
        <v>13.57</v>
      </c>
    </row>
    <row r="75" spans="1:2" x14ac:dyDescent="0.2">
      <c r="A75" s="24">
        <v>29677</v>
      </c>
      <c r="B75" s="25">
        <v>14.15</v>
      </c>
    </row>
    <row r="76" spans="1:2" x14ac:dyDescent="0.2">
      <c r="A76" s="24">
        <v>29707</v>
      </c>
      <c r="B76" s="25">
        <v>15.46</v>
      </c>
    </row>
    <row r="77" spans="1:2" x14ac:dyDescent="0.2">
      <c r="A77" s="24">
        <v>29738</v>
      </c>
      <c r="B77" s="25">
        <v>14.51</v>
      </c>
    </row>
    <row r="78" spans="1:2" x14ac:dyDescent="0.2">
      <c r="A78" s="24">
        <v>29768</v>
      </c>
      <c r="B78" s="25">
        <v>15.35</v>
      </c>
    </row>
    <row r="79" spans="1:2" x14ac:dyDescent="0.2">
      <c r="A79" s="24">
        <v>29799</v>
      </c>
      <c r="B79" s="25">
        <v>16.28</v>
      </c>
    </row>
    <row r="80" spans="1:2" x14ac:dyDescent="0.2">
      <c r="A80" s="24">
        <v>29830</v>
      </c>
      <c r="B80" s="25">
        <v>16.46</v>
      </c>
    </row>
    <row r="81" spans="1:2" x14ac:dyDescent="0.2">
      <c r="A81" s="24">
        <v>29860</v>
      </c>
      <c r="B81" s="25">
        <v>15.54</v>
      </c>
    </row>
    <row r="82" spans="1:2" x14ac:dyDescent="0.2">
      <c r="A82" s="24">
        <v>29891</v>
      </c>
      <c r="B82" s="25">
        <v>12.88</v>
      </c>
    </row>
    <row r="83" spans="1:2" x14ac:dyDescent="0.2">
      <c r="A83" s="24">
        <v>29921</v>
      </c>
      <c r="B83" s="25">
        <v>13.29</v>
      </c>
    </row>
    <row r="84" spans="1:2" x14ac:dyDescent="0.2">
      <c r="A84" s="24">
        <v>29952</v>
      </c>
      <c r="B84" s="25">
        <v>14.57</v>
      </c>
    </row>
    <row r="85" spans="1:2" x14ac:dyDescent="0.2">
      <c r="A85" s="24">
        <v>29983</v>
      </c>
      <c r="B85" s="25">
        <v>14.82</v>
      </c>
    </row>
    <row r="86" spans="1:2" x14ac:dyDescent="0.2">
      <c r="A86" s="24">
        <v>30011</v>
      </c>
      <c r="B86" s="25">
        <v>14.19</v>
      </c>
    </row>
    <row r="87" spans="1:2" x14ac:dyDescent="0.2">
      <c r="A87" s="24">
        <v>30042</v>
      </c>
      <c r="B87" s="25">
        <v>14.2</v>
      </c>
    </row>
    <row r="88" spans="1:2" x14ac:dyDescent="0.2">
      <c r="A88" s="24">
        <v>30072</v>
      </c>
      <c r="B88" s="25">
        <v>13.78</v>
      </c>
    </row>
    <row r="89" spans="1:2" x14ac:dyDescent="0.2">
      <c r="A89" s="24">
        <v>30103</v>
      </c>
      <c r="B89" s="25">
        <v>14.47</v>
      </c>
    </row>
    <row r="90" spans="1:2" x14ac:dyDescent="0.2">
      <c r="A90" s="24">
        <v>30133</v>
      </c>
      <c r="B90" s="25">
        <v>13.8</v>
      </c>
    </row>
    <row r="91" spans="1:2" x14ac:dyDescent="0.2">
      <c r="A91" s="24">
        <v>30164</v>
      </c>
      <c r="B91" s="25">
        <v>12.32</v>
      </c>
    </row>
    <row r="92" spans="1:2" x14ac:dyDescent="0.2">
      <c r="A92" s="24">
        <v>30195</v>
      </c>
      <c r="B92" s="25">
        <v>11.78</v>
      </c>
    </row>
    <row r="93" spans="1:2" x14ac:dyDescent="0.2">
      <c r="A93" s="24">
        <v>30225</v>
      </c>
      <c r="B93" s="25">
        <v>10.19</v>
      </c>
    </row>
    <row r="94" spans="1:2" x14ac:dyDescent="0.2">
      <c r="A94" s="24">
        <v>30256</v>
      </c>
      <c r="B94" s="25">
        <v>9.8000000000000007</v>
      </c>
    </row>
    <row r="95" spans="1:2" x14ac:dyDescent="0.2">
      <c r="A95" s="24">
        <v>30286</v>
      </c>
      <c r="B95" s="25">
        <v>9.66</v>
      </c>
    </row>
    <row r="96" spans="1:2" x14ac:dyDescent="0.2">
      <c r="A96" s="24">
        <v>30317</v>
      </c>
      <c r="B96" s="25">
        <v>9.33</v>
      </c>
    </row>
    <row r="97" spans="1:2" x14ac:dyDescent="0.2">
      <c r="A97" s="24">
        <v>30348</v>
      </c>
      <c r="B97" s="25">
        <v>9.64</v>
      </c>
    </row>
    <row r="98" spans="1:2" x14ac:dyDescent="0.2">
      <c r="A98" s="24">
        <v>30376</v>
      </c>
      <c r="B98" s="25">
        <v>9.66</v>
      </c>
    </row>
    <row r="99" spans="1:2" x14ac:dyDescent="0.2">
      <c r="A99" s="24">
        <v>30407</v>
      </c>
      <c r="B99" s="25">
        <v>9.57</v>
      </c>
    </row>
    <row r="100" spans="1:2" x14ac:dyDescent="0.2">
      <c r="A100" s="24">
        <v>30437</v>
      </c>
      <c r="B100" s="25">
        <v>9.49</v>
      </c>
    </row>
    <row r="101" spans="1:2" x14ac:dyDescent="0.2">
      <c r="A101" s="24">
        <v>30468</v>
      </c>
      <c r="B101" s="25">
        <v>10.18</v>
      </c>
    </row>
    <row r="102" spans="1:2" x14ac:dyDescent="0.2">
      <c r="A102" s="24">
        <v>30498</v>
      </c>
      <c r="B102" s="25">
        <v>10.69</v>
      </c>
    </row>
    <row r="103" spans="1:2" x14ac:dyDescent="0.2">
      <c r="A103" s="24">
        <v>30529</v>
      </c>
      <c r="B103" s="25">
        <v>11.07</v>
      </c>
    </row>
    <row r="104" spans="1:2" x14ac:dyDescent="0.2">
      <c r="A104" s="24">
        <v>30560</v>
      </c>
      <c r="B104" s="25">
        <v>10.79</v>
      </c>
    </row>
    <row r="105" spans="1:2" x14ac:dyDescent="0.2">
      <c r="A105" s="24">
        <v>30590</v>
      </c>
      <c r="B105" s="25">
        <v>10.57</v>
      </c>
    </row>
    <row r="106" spans="1:2" x14ac:dyDescent="0.2">
      <c r="A106" s="24">
        <v>30621</v>
      </c>
      <c r="B106" s="25">
        <v>10.66</v>
      </c>
    </row>
    <row r="107" spans="1:2" x14ac:dyDescent="0.2">
      <c r="A107" s="24">
        <v>30651</v>
      </c>
      <c r="B107" s="25">
        <v>10.84</v>
      </c>
    </row>
    <row r="108" spans="1:2" x14ac:dyDescent="0.2">
      <c r="A108" s="24">
        <v>30682</v>
      </c>
      <c r="B108" s="25">
        <v>10.64</v>
      </c>
    </row>
    <row r="109" spans="1:2" x14ac:dyDescent="0.2">
      <c r="A109" s="24">
        <v>30713</v>
      </c>
      <c r="B109" s="25">
        <v>10.79</v>
      </c>
    </row>
    <row r="110" spans="1:2" x14ac:dyDescent="0.2">
      <c r="A110" s="24">
        <v>30742</v>
      </c>
      <c r="B110" s="25">
        <v>11.31</v>
      </c>
    </row>
    <row r="111" spans="1:2" x14ac:dyDescent="0.2">
      <c r="A111" s="24">
        <v>30773</v>
      </c>
      <c r="B111" s="25">
        <v>11.69</v>
      </c>
    </row>
    <row r="112" spans="1:2" x14ac:dyDescent="0.2">
      <c r="A112" s="24">
        <v>30803</v>
      </c>
      <c r="B112" s="25">
        <v>12.47</v>
      </c>
    </row>
    <row r="113" spans="1:2" x14ac:dyDescent="0.2">
      <c r="A113" s="24">
        <v>30834</v>
      </c>
      <c r="B113" s="25">
        <v>12.91</v>
      </c>
    </row>
    <row r="114" spans="1:2" x14ac:dyDescent="0.2">
      <c r="A114" s="24">
        <v>30864</v>
      </c>
      <c r="B114" s="25">
        <v>12.88</v>
      </c>
    </row>
    <row r="115" spans="1:2" x14ac:dyDescent="0.2">
      <c r="A115" s="24">
        <v>30895</v>
      </c>
      <c r="B115" s="25">
        <v>12.43</v>
      </c>
    </row>
    <row r="116" spans="1:2" x14ac:dyDescent="0.2">
      <c r="A116" s="24">
        <v>30926</v>
      </c>
      <c r="B116" s="25">
        <v>12.2</v>
      </c>
    </row>
    <row r="117" spans="1:2" x14ac:dyDescent="0.2">
      <c r="A117" s="24">
        <v>30956</v>
      </c>
      <c r="B117" s="25">
        <v>11.6</v>
      </c>
    </row>
    <row r="118" spans="1:2" x14ac:dyDescent="0.2">
      <c r="A118" s="24">
        <v>30987</v>
      </c>
      <c r="B118" s="25">
        <v>10.65</v>
      </c>
    </row>
    <row r="119" spans="1:2" x14ac:dyDescent="0.2">
      <c r="A119" s="24">
        <v>31017</v>
      </c>
      <c r="B119" s="25">
        <v>10.18</v>
      </c>
    </row>
    <row r="120" spans="1:2" x14ac:dyDescent="0.2">
      <c r="A120" s="24">
        <v>31048</v>
      </c>
      <c r="B120" s="25">
        <v>9.93</v>
      </c>
    </row>
    <row r="121" spans="1:2" x14ac:dyDescent="0.2">
      <c r="A121" s="24">
        <v>31079</v>
      </c>
      <c r="B121" s="25">
        <v>10.17</v>
      </c>
    </row>
    <row r="122" spans="1:2" x14ac:dyDescent="0.2">
      <c r="A122" s="24">
        <v>31107</v>
      </c>
      <c r="B122" s="25">
        <v>10.71</v>
      </c>
    </row>
    <row r="123" spans="1:2" x14ac:dyDescent="0.2">
      <c r="A123" s="24">
        <v>31138</v>
      </c>
      <c r="B123" s="25">
        <v>10.09</v>
      </c>
    </row>
    <row r="124" spans="1:2" x14ac:dyDescent="0.2">
      <c r="A124" s="24">
        <v>31168</v>
      </c>
      <c r="B124" s="25">
        <v>9.39</v>
      </c>
    </row>
    <row r="125" spans="1:2" x14ac:dyDescent="0.2">
      <c r="A125" s="24">
        <v>31199</v>
      </c>
      <c r="B125" s="25">
        <v>8.69</v>
      </c>
    </row>
    <row r="126" spans="1:2" x14ac:dyDescent="0.2">
      <c r="A126" s="24">
        <v>31229</v>
      </c>
      <c r="B126" s="25">
        <v>8.77</v>
      </c>
    </row>
    <row r="127" spans="1:2" x14ac:dyDescent="0.2">
      <c r="A127" s="24">
        <v>31260</v>
      </c>
      <c r="B127" s="25">
        <v>8.94</v>
      </c>
    </row>
    <row r="128" spans="1:2" x14ac:dyDescent="0.2">
      <c r="A128" s="24">
        <v>31291</v>
      </c>
      <c r="B128" s="25">
        <v>8.98</v>
      </c>
    </row>
    <row r="129" spans="1:2" x14ac:dyDescent="0.2">
      <c r="A129" s="24">
        <v>31321</v>
      </c>
      <c r="B129" s="25">
        <v>8.86</v>
      </c>
    </row>
    <row r="130" spans="1:2" x14ac:dyDescent="0.2">
      <c r="A130" s="24">
        <v>31352</v>
      </c>
      <c r="B130" s="25">
        <v>8.58</v>
      </c>
    </row>
    <row r="131" spans="1:2" x14ac:dyDescent="0.2">
      <c r="A131" s="24">
        <v>31382</v>
      </c>
      <c r="B131" s="25">
        <v>8.15</v>
      </c>
    </row>
    <row r="132" spans="1:2" x14ac:dyDescent="0.2">
      <c r="A132" s="24">
        <v>31413</v>
      </c>
      <c r="B132" s="25">
        <v>8.14</v>
      </c>
    </row>
    <row r="133" spans="1:2" x14ac:dyDescent="0.2">
      <c r="A133" s="24">
        <v>31444</v>
      </c>
      <c r="B133" s="25">
        <v>7.97</v>
      </c>
    </row>
    <row r="134" spans="1:2" x14ac:dyDescent="0.2">
      <c r="A134" s="24">
        <v>31472</v>
      </c>
      <c r="B134" s="25">
        <v>7.21</v>
      </c>
    </row>
    <row r="135" spans="1:2" x14ac:dyDescent="0.2">
      <c r="A135" s="24">
        <v>31503</v>
      </c>
      <c r="B135" s="25">
        <v>6.7</v>
      </c>
    </row>
    <row r="136" spans="1:2" x14ac:dyDescent="0.2">
      <c r="A136" s="24">
        <v>31533</v>
      </c>
      <c r="B136" s="25">
        <v>7.07</v>
      </c>
    </row>
    <row r="137" spans="1:2" x14ac:dyDescent="0.2">
      <c r="A137" s="24">
        <v>31564</v>
      </c>
      <c r="B137" s="25">
        <v>7.18</v>
      </c>
    </row>
    <row r="138" spans="1:2" x14ac:dyDescent="0.2">
      <c r="A138" s="24">
        <v>31594</v>
      </c>
      <c r="B138" s="25">
        <v>6.67</v>
      </c>
    </row>
    <row r="139" spans="1:2" x14ac:dyDescent="0.2">
      <c r="A139" s="24">
        <v>31625</v>
      </c>
      <c r="B139" s="25">
        <v>6.33</v>
      </c>
    </row>
    <row r="140" spans="1:2" x14ac:dyDescent="0.2">
      <c r="A140" s="24">
        <v>31656</v>
      </c>
      <c r="B140" s="25">
        <v>6.35</v>
      </c>
    </row>
    <row r="141" spans="1:2" x14ac:dyDescent="0.2">
      <c r="A141" s="24">
        <v>31686</v>
      </c>
      <c r="B141" s="25">
        <v>6.28</v>
      </c>
    </row>
    <row r="142" spans="1:2" x14ac:dyDescent="0.2">
      <c r="A142" s="24">
        <v>31717</v>
      </c>
      <c r="B142" s="25">
        <v>6.28</v>
      </c>
    </row>
    <row r="143" spans="1:2" x14ac:dyDescent="0.2">
      <c r="A143" s="24">
        <v>31747</v>
      </c>
      <c r="B143" s="25">
        <v>6.27</v>
      </c>
    </row>
    <row r="144" spans="1:2" x14ac:dyDescent="0.2">
      <c r="A144" s="24">
        <v>31778</v>
      </c>
      <c r="B144" s="25">
        <v>6.23</v>
      </c>
    </row>
    <row r="145" spans="1:2" x14ac:dyDescent="0.2">
      <c r="A145" s="24">
        <v>31809</v>
      </c>
      <c r="B145" s="25">
        <v>6.4</v>
      </c>
    </row>
    <row r="146" spans="1:2" x14ac:dyDescent="0.2">
      <c r="A146" s="24">
        <v>31837</v>
      </c>
      <c r="B146" s="25">
        <v>6.42</v>
      </c>
    </row>
    <row r="147" spans="1:2" x14ac:dyDescent="0.2">
      <c r="A147" s="24">
        <v>31868</v>
      </c>
      <c r="B147" s="25">
        <v>7.02</v>
      </c>
    </row>
    <row r="148" spans="1:2" x14ac:dyDescent="0.2">
      <c r="A148" s="24">
        <v>31898</v>
      </c>
      <c r="B148" s="25">
        <v>7.76</v>
      </c>
    </row>
    <row r="149" spans="1:2" x14ac:dyDescent="0.2">
      <c r="A149" s="24">
        <v>31929</v>
      </c>
      <c r="B149" s="25">
        <v>7.57</v>
      </c>
    </row>
    <row r="150" spans="1:2" x14ac:dyDescent="0.2">
      <c r="A150" s="24">
        <v>31959</v>
      </c>
      <c r="B150" s="25">
        <v>7.44</v>
      </c>
    </row>
    <row r="151" spans="1:2" x14ac:dyDescent="0.2">
      <c r="A151" s="24">
        <v>31990</v>
      </c>
      <c r="B151" s="25">
        <v>7.75</v>
      </c>
    </row>
    <row r="152" spans="1:2" x14ac:dyDescent="0.2">
      <c r="A152" s="24">
        <v>32021</v>
      </c>
      <c r="B152" s="25">
        <v>8.34</v>
      </c>
    </row>
    <row r="153" spans="1:2" x14ac:dyDescent="0.2">
      <c r="A153" s="24">
        <v>32051</v>
      </c>
      <c r="B153" s="25">
        <v>8.4</v>
      </c>
    </row>
    <row r="154" spans="1:2" x14ac:dyDescent="0.2">
      <c r="A154" s="24">
        <v>32082</v>
      </c>
      <c r="B154" s="25">
        <v>7.69</v>
      </c>
    </row>
    <row r="155" spans="1:2" x14ac:dyDescent="0.2">
      <c r="A155" s="24">
        <v>32112</v>
      </c>
      <c r="B155" s="25">
        <v>7.86</v>
      </c>
    </row>
    <row r="156" spans="1:2" x14ac:dyDescent="0.2">
      <c r="A156" s="24">
        <v>32143</v>
      </c>
      <c r="B156" s="25">
        <v>7.63</v>
      </c>
    </row>
    <row r="157" spans="1:2" x14ac:dyDescent="0.2">
      <c r="A157" s="24">
        <v>32174</v>
      </c>
      <c r="B157" s="25">
        <v>7.18</v>
      </c>
    </row>
    <row r="158" spans="1:2" x14ac:dyDescent="0.2">
      <c r="A158" s="24">
        <v>32203</v>
      </c>
      <c r="B158" s="25">
        <v>7.27</v>
      </c>
    </row>
    <row r="159" spans="1:2" x14ac:dyDescent="0.2">
      <c r="A159" s="24">
        <v>32234</v>
      </c>
      <c r="B159" s="25">
        <v>7.59</v>
      </c>
    </row>
    <row r="160" spans="1:2" x14ac:dyDescent="0.2">
      <c r="A160" s="24">
        <v>32264</v>
      </c>
      <c r="B160" s="25">
        <v>8</v>
      </c>
    </row>
    <row r="161" spans="1:2" x14ac:dyDescent="0.2">
      <c r="A161" s="24">
        <v>32295</v>
      </c>
      <c r="B161" s="25">
        <v>8.0299999999999994</v>
      </c>
    </row>
    <row r="162" spans="1:2" x14ac:dyDescent="0.2">
      <c r="A162" s="24">
        <v>32325</v>
      </c>
      <c r="B162" s="25">
        <v>8.2799999999999994</v>
      </c>
    </row>
    <row r="163" spans="1:2" x14ac:dyDescent="0.2">
      <c r="A163" s="24">
        <v>32356</v>
      </c>
      <c r="B163" s="25">
        <v>8.6300000000000008</v>
      </c>
    </row>
    <row r="164" spans="1:2" x14ac:dyDescent="0.2">
      <c r="A164" s="24">
        <v>32387</v>
      </c>
      <c r="B164" s="25">
        <v>8.4600000000000009</v>
      </c>
    </row>
    <row r="165" spans="1:2" x14ac:dyDescent="0.2">
      <c r="A165" s="24">
        <v>32417</v>
      </c>
      <c r="B165" s="25">
        <v>8.35</v>
      </c>
    </row>
    <row r="166" spans="1:2" x14ac:dyDescent="0.2">
      <c r="A166" s="24">
        <v>32448</v>
      </c>
      <c r="B166" s="25">
        <v>8.67</v>
      </c>
    </row>
    <row r="167" spans="1:2" x14ac:dyDescent="0.2">
      <c r="A167" s="24">
        <v>32478</v>
      </c>
      <c r="B167" s="25">
        <v>9.09</v>
      </c>
    </row>
    <row r="168" spans="1:2" x14ac:dyDescent="0.2">
      <c r="A168" s="24">
        <v>32509</v>
      </c>
      <c r="B168" s="25">
        <v>9.18</v>
      </c>
    </row>
    <row r="169" spans="1:2" x14ac:dyDescent="0.2">
      <c r="A169" s="24">
        <v>32540</v>
      </c>
      <c r="B169" s="25">
        <v>9.3699999999999992</v>
      </c>
    </row>
    <row r="170" spans="1:2" x14ac:dyDescent="0.2">
      <c r="A170" s="24">
        <v>32568</v>
      </c>
      <c r="B170" s="25">
        <v>9.68</v>
      </c>
    </row>
    <row r="171" spans="1:2" x14ac:dyDescent="0.2">
      <c r="A171" s="24">
        <v>32599</v>
      </c>
      <c r="B171" s="25">
        <v>9.4499999999999993</v>
      </c>
    </row>
    <row r="172" spans="1:2" x14ac:dyDescent="0.2">
      <c r="A172" s="24">
        <v>32629</v>
      </c>
      <c r="B172" s="25">
        <v>9.02</v>
      </c>
    </row>
    <row r="173" spans="1:2" x14ac:dyDescent="0.2">
      <c r="A173" s="24">
        <v>32660</v>
      </c>
      <c r="B173" s="25">
        <v>8.41</v>
      </c>
    </row>
    <row r="174" spans="1:2" x14ac:dyDescent="0.2">
      <c r="A174" s="24">
        <v>32690</v>
      </c>
      <c r="B174" s="25">
        <v>7.82</v>
      </c>
    </row>
    <row r="175" spans="1:2" x14ac:dyDescent="0.2">
      <c r="A175" s="24">
        <v>32721</v>
      </c>
      <c r="B175" s="25">
        <v>8.14</v>
      </c>
    </row>
    <row r="176" spans="1:2" x14ac:dyDescent="0.2">
      <c r="A176" s="24">
        <v>32752</v>
      </c>
      <c r="B176" s="25">
        <v>8.2799999999999994</v>
      </c>
    </row>
    <row r="177" spans="1:2" x14ac:dyDescent="0.2">
      <c r="A177" s="24">
        <v>32782</v>
      </c>
      <c r="B177" s="25">
        <v>7.98</v>
      </c>
    </row>
    <row r="178" spans="1:2" x14ac:dyDescent="0.2">
      <c r="A178" s="24">
        <v>32813</v>
      </c>
      <c r="B178" s="25">
        <v>7.8</v>
      </c>
    </row>
    <row r="179" spans="1:2" x14ac:dyDescent="0.2">
      <c r="A179" s="24">
        <v>32843</v>
      </c>
      <c r="B179" s="25">
        <v>7.78</v>
      </c>
    </row>
    <row r="180" spans="1:2" x14ac:dyDescent="0.2">
      <c r="A180" s="24">
        <v>32874</v>
      </c>
      <c r="B180" s="25">
        <v>8.09</v>
      </c>
    </row>
    <row r="181" spans="1:2" x14ac:dyDescent="0.2">
      <c r="A181" s="24">
        <v>32905</v>
      </c>
      <c r="B181" s="25">
        <v>8.3699999999999992</v>
      </c>
    </row>
    <row r="182" spans="1:2" x14ac:dyDescent="0.2">
      <c r="A182" s="24">
        <v>32933</v>
      </c>
      <c r="B182" s="25">
        <v>8.6300000000000008</v>
      </c>
    </row>
    <row r="183" spans="1:2" x14ac:dyDescent="0.2">
      <c r="A183" s="24">
        <v>32964</v>
      </c>
      <c r="B183" s="25">
        <v>8.7200000000000006</v>
      </c>
    </row>
    <row r="184" spans="1:2" x14ac:dyDescent="0.2">
      <c r="A184" s="24">
        <v>32994</v>
      </c>
      <c r="B184" s="25">
        <v>8.64</v>
      </c>
    </row>
    <row r="185" spans="1:2" x14ac:dyDescent="0.2">
      <c r="A185" s="24">
        <v>33025</v>
      </c>
      <c r="B185" s="25">
        <v>8.35</v>
      </c>
    </row>
    <row r="186" spans="1:2" x14ac:dyDescent="0.2">
      <c r="A186" s="24">
        <v>33055</v>
      </c>
      <c r="B186" s="25">
        <v>8.16</v>
      </c>
    </row>
    <row r="187" spans="1:2" x14ac:dyDescent="0.2">
      <c r="A187" s="24">
        <v>33086</v>
      </c>
      <c r="B187" s="25">
        <v>8.06</v>
      </c>
    </row>
    <row r="188" spans="1:2" x14ac:dyDescent="0.2">
      <c r="A188" s="24">
        <v>33117</v>
      </c>
      <c r="B188" s="25">
        <v>8.08</v>
      </c>
    </row>
    <row r="189" spans="1:2" x14ac:dyDescent="0.2">
      <c r="A189" s="24">
        <v>33147</v>
      </c>
      <c r="B189" s="25">
        <v>7.88</v>
      </c>
    </row>
    <row r="190" spans="1:2" x14ac:dyDescent="0.2">
      <c r="A190" s="24">
        <v>33178</v>
      </c>
      <c r="B190" s="25">
        <v>7.6</v>
      </c>
    </row>
    <row r="191" spans="1:2" x14ac:dyDescent="0.2">
      <c r="A191" s="24">
        <v>33208</v>
      </c>
      <c r="B191" s="25">
        <v>7.31</v>
      </c>
    </row>
    <row r="192" spans="1:2" x14ac:dyDescent="0.2">
      <c r="A192" s="24">
        <v>33239</v>
      </c>
      <c r="B192" s="25">
        <v>7.13</v>
      </c>
    </row>
    <row r="193" spans="1:2" x14ac:dyDescent="0.2">
      <c r="A193" s="24">
        <v>33270</v>
      </c>
      <c r="B193" s="25">
        <v>6.87</v>
      </c>
    </row>
    <row r="194" spans="1:2" x14ac:dyDescent="0.2">
      <c r="A194" s="24">
        <v>33298</v>
      </c>
      <c r="B194" s="25">
        <v>7.1</v>
      </c>
    </row>
    <row r="195" spans="1:2" x14ac:dyDescent="0.2">
      <c r="A195" s="24">
        <v>33329</v>
      </c>
      <c r="B195" s="25">
        <v>6.95</v>
      </c>
    </row>
    <row r="196" spans="1:2" x14ac:dyDescent="0.2">
      <c r="A196" s="24">
        <v>33359</v>
      </c>
      <c r="B196" s="25">
        <v>6.78</v>
      </c>
    </row>
    <row r="197" spans="1:2" x14ac:dyDescent="0.2">
      <c r="A197" s="24">
        <v>33390</v>
      </c>
      <c r="B197" s="25">
        <v>6.96</v>
      </c>
    </row>
    <row r="198" spans="1:2" x14ac:dyDescent="0.2">
      <c r="A198" s="24">
        <v>33420</v>
      </c>
      <c r="B198" s="25">
        <v>6.92</v>
      </c>
    </row>
    <row r="199" spans="1:2" x14ac:dyDescent="0.2">
      <c r="A199" s="24">
        <v>33451</v>
      </c>
      <c r="B199" s="25">
        <v>6.43</v>
      </c>
    </row>
    <row r="200" spans="1:2" x14ac:dyDescent="0.2">
      <c r="A200" s="24">
        <v>33482</v>
      </c>
      <c r="B200" s="25">
        <v>6.18</v>
      </c>
    </row>
    <row r="201" spans="1:2" x14ac:dyDescent="0.2">
      <c r="A201" s="24">
        <v>33512</v>
      </c>
      <c r="B201" s="25">
        <v>5.91</v>
      </c>
    </row>
    <row r="202" spans="1:2" x14ac:dyDescent="0.2">
      <c r="A202" s="24">
        <v>33543</v>
      </c>
      <c r="B202" s="25">
        <v>5.56</v>
      </c>
    </row>
    <row r="203" spans="1:2" x14ac:dyDescent="0.2">
      <c r="A203" s="24">
        <v>33573</v>
      </c>
      <c r="B203" s="25">
        <v>5.03</v>
      </c>
    </row>
    <row r="204" spans="1:2" x14ac:dyDescent="0.2">
      <c r="A204" s="24">
        <v>33604</v>
      </c>
      <c r="B204" s="25">
        <v>4.96</v>
      </c>
    </row>
    <row r="205" spans="1:2" x14ac:dyDescent="0.2">
      <c r="A205" s="24">
        <v>33635</v>
      </c>
      <c r="B205" s="25">
        <v>5.21</v>
      </c>
    </row>
    <row r="206" spans="1:2" x14ac:dyDescent="0.2">
      <c r="A206" s="24">
        <v>33664</v>
      </c>
      <c r="B206" s="25">
        <v>5.69</v>
      </c>
    </row>
    <row r="207" spans="1:2" x14ac:dyDescent="0.2">
      <c r="A207" s="24">
        <v>33695</v>
      </c>
      <c r="B207" s="25">
        <v>5.34</v>
      </c>
    </row>
    <row r="208" spans="1:2" x14ac:dyDescent="0.2">
      <c r="A208" s="24">
        <v>33725</v>
      </c>
      <c r="B208" s="25">
        <v>5.23</v>
      </c>
    </row>
    <row r="209" spans="1:2" x14ac:dyDescent="0.2">
      <c r="A209" s="24">
        <v>33756</v>
      </c>
      <c r="B209" s="25">
        <v>5.05</v>
      </c>
    </row>
    <row r="210" spans="1:2" x14ac:dyDescent="0.2">
      <c r="A210" s="24">
        <v>33786</v>
      </c>
      <c r="B210" s="25">
        <v>4.3600000000000003</v>
      </c>
    </row>
    <row r="211" spans="1:2" x14ac:dyDescent="0.2">
      <c r="A211" s="24">
        <v>33817</v>
      </c>
      <c r="B211" s="25">
        <v>4.1900000000000004</v>
      </c>
    </row>
    <row r="212" spans="1:2" x14ac:dyDescent="0.2">
      <c r="A212" s="24">
        <v>33848</v>
      </c>
      <c r="B212" s="25">
        <v>3.89</v>
      </c>
    </row>
    <row r="213" spans="1:2" x14ac:dyDescent="0.2">
      <c r="A213" s="24">
        <v>33878</v>
      </c>
      <c r="B213" s="25">
        <v>4.08</v>
      </c>
    </row>
    <row r="214" spans="1:2" x14ac:dyDescent="0.2">
      <c r="A214" s="24">
        <v>33909</v>
      </c>
      <c r="B214" s="25">
        <v>4.58</v>
      </c>
    </row>
    <row r="215" spans="1:2" x14ac:dyDescent="0.2">
      <c r="A215" s="24">
        <v>33939</v>
      </c>
      <c r="B215" s="25">
        <v>4.67</v>
      </c>
    </row>
    <row r="216" spans="1:2" x14ac:dyDescent="0.2">
      <c r="A216" s="24">
        <v>33970</v>
      </c>
      <c r="B216" s="25">
        <v>4.3899999999999997</v>
      </c>
    </row>
    <row r="217" spans="1:2" x14ac:dyDescent="0.2">
      <c r="A217" s="24">
        <v>34001</v>
      </c>
      <c r="B217" s="25">
        <v>4.0999999999999996</v>
      </c>
    </row>
    <row r="218" spans="1:2" x14ac:dyDescent="0.2">
      <c r="A218" s="24">
        <v>34029</v>
      </c>
      <c r="B218" s="25">
        <v>3.95</v>
      </c>
    </row>
    <row r="219" spans="1:2" x14ac:dyDescent="0.2">
      <c r="A219" s="24">
        <v>34060</v>
      </c>
      <c r="B219" s="25">
        <v>3.84</v>
      </c>
    </row>
    <row r="220" spans="1:2" x14ac:dyDescent="0.2">
      <c r="A220" s="24">
        <v>34090</v>
      </c>
      <c r="B220" s="25">
        <v>3.98</v>
      </c>
    </row>
    <row r="221" spans="1:2" x14ac:dyDescent="0.2">
      <c r="A221" s="24">
        <v>34121</v>
      </c>
      <c r="B221" s="25">
        <v>4.16</v>
      </c>
    </row>
    <row r="222" spans="1:2" x14ac:dyDescent="0.2">
      <c r="A222" s="24">
        <v>34151</v>
      </c>
      <c r="B222" s="25">
        <v>4.07</v>
      </c>
    </row>
    <row r="223" spans="1:2" x14ac:dyDescent="0.2">
      <c r="A223" s="24">
        <v>34182</v>
      </c>
      <c r="B223" s="25">
        <v>4</v>
      </c>
    </row>
    <row r="224" spans="1:2" x14ac:dyDescent="0.2">
      <c r="A224" s="24">
        <v>34213</v>
      </c>
      <c r="B224" s="25">
        <v>3.85</v>
      </c>
    </row>
    <row r="225" spans="1:2" x14ac:dyDescent="0.2">
      <c r="A225" s="24">
        <v>34243</v>
      </c>
      <c r="B225" s="25">
        <v>3.87</v>
      </c>
    </row>
    <row r="226" spans="1:2" x14ac:dyDescent="0.2">
      <c r="A226" s="24">
        <v>34274</v>
      </c>
      <c r="B226" s="25">
        <v>4.16</v>
      </c>
    </row>
    <row r="227" spans="1:2" x14ac:dyDescent="0.2">
      <c r="A227" s="24">
        <v>34304</v>
      </c>
      <c r="B227" s="25">
        <v>4.21</v>
      </c>
    </row>
    <row r="228" spans="1:2" x14ac:dyDescent="0.2">
      <c r="A228" s="24">
        <v>34335</v>
      </c>
      <c r="B228" s="25">
        <v>4.1399999999999997</v>
      </c>
    </row>
    <row r="229" spans="1:2" x14ac:dyDescent="0.2">
      <c r="A229" s="24">
        <v>34366</v>
      </c>
      <c r="B229" s="25">
        <v>4.47</v>
      </c>
    </row>
    <row r="230" spans="1:2" x14ac:dyDescent="0.2">
      <c r="A230" s="24">
        <v>34394</v>
      </c>
      <c r="B230" s="25">
        <v>5</v>
      </c>
    </row>
    <row r="231" spans="1:2" x14ac:dyDescent="0.2">
      <c r="A231" s="24">
        <v>34425</v>
      </c>
      <c r="B231" s="25">
        <v>5.55</v>
      </c>
    </row>
    <row r="232" spans="1:2" x14ac:dyDescent="0.2">
      <c r="A232" s="24">
        <v>34455</v>
      </c>
      <c r="B232" s="25">
        <v>5.97</v>
      </c>
    </row>
    <row r="233" spans="1:2" x14ac:dyDescent="0.2">
      <c r="A233" s="24">
        <v>34486</v>
      </c>
      <c r="B233" s="25">
        <v>5.93</v>
      </c>
    </row>
    <row r="234" spans="1:2" x14ac:dyDescent="0.2">
      <c r="A234" s="24">
        <v>34516</v>
      </c>
      <c r="B234" s="25">
        <v>6.13</v>
      </c>
    </row>
    <row r="235" spans="1:2" x14ac:dyDescent="0.2">
      <c r="A235" s="24">
        <v>34547</v>
      </c>
      <c r="B235" s="25">
        <v>6.18</v>
      </c>
    </row>
    <row r="236" spans="1:2" x14ac:dyDescent="0.2">
      <c r="A236" s="24">
        <v>34578</v>
      </c>
      <c r="B236" s="25">
        <v>6.39</v>
      </c>
    </row>
    <row r="237" spans="1:2" x14ac:dyDescent="0.2">
      <c r="A237" s="24">
        <v>34608</v>
      </c>
      <c r="B237" s="25">
        <v>6.73</v>
      </c>
    </row>
    <row r="238" spans="1:2" x14ac:dyDescent="0.2">
      <c r="A238" s="24">
        <v>34639</v>
      </c>
      <c r="B238" s="25">
        <v>7.15</v>
      </c>
    </row>
    <row r="239" spans="1:2" x14ac:dyDescent="0.2">
      <c r="A239" s="24">
        <v>34669</v>
      </c>
      <c r="B239" s="25">
        <v>7.59</v>
      </c>
    </row>
    <row r="240" spans="1:2" x14ac:dyDescent="0.2">
      <c r="A240" s="24">
        <v>34700</v>
      </c>
      <c r="B240" s="25">
        <v>7.51</v>
      </c>
    </row>
    <row r="241" spans="1:2" x14ac:dyDescent="0.2">
      <c r="A241" s="24">
        <v>34731</v>
      </c>
      <c r="B241" s="25">
        <v>7.11</v>
      </c>
    </row>
    <row r="242" spans="1:2" x14ac:dyDescent="0.2">
      <c r="A242" s="24">
        <v>34759</v>
      </c>
      <c r="B242" s="25">
        <v>6.78</v>
      </c>
    </row>
    <row r="243" spans="1:2" x14ac:dyDescent="0.2">
      <c r="A243" s="24">
        <v>34790</v>
      </c>
      <c r="B243" s="25">
        <v>6.57</v>
      </c>
    </row>
    <row r="244" spans="1:2" x14ac:dyDescent="0.2">
      <c r="A244" s="24">
        <v>34820</v>
      </c>
      <c r="B244" s="25">
        <v>6.17</v>
      </c>
    </row>
    <row r="245" spans="1:2" x14ac:dyDescent="0.2">
      <c r="A245" s="24">
        <v>34851</v>
      </c>
      <c r="B245" s="25">
        <v>5.72</v>
      </c>
    </row>
    <row r="246" spans="1:2" x14ac:dyDescent="0.2">
      <c r="A246" s="24">
        <v>34881</v>
      </c>
      <c r="B246" s="25">
        <v>5.78</v>
      </c>
    </row>
    <row r="247" spans="1:2" x14ac:dyDescent="0.2">
      <c r="A247" s="24">
        <v>34912</v>
      </c>
      <c r="B247" s="25">
        <v>5.98</v>
      </c>
    </row>
    <row r="248" spans="1:2" x14ac:dyDescent="0.2">
      <c r="A248" s="24">
        <v>34943</v>
      </c>
      <c r="B248" s="25">
        <v>5.81</v>
      </c>
    </row>
    <row r="249" spans="1:2" x14ac:dyDescent="0.2">
      <c r="A249" s="24">
        <v>34973</v>
      </c>
      <c r="B249" s="25">
        <v>5.7</v>
      </c>
    </row>
    <row r="250" spans="1:2" x14ac:dyDescent="0.2">
      <c r="A250" s="24">
        <v>35004</v>
      </c>
      <c r="B250" s="25">
        <v>5.48</v>
      </c>
    </row>
    <row r="251" spans="1:2" x14ac:dyDescent="0.2">
      <c r="A251" s="24">
        <v>35034</v>
      </c>
      <c r="B251" s="25">
        <v>5.32</v>
      </c>
    </row>
    <row r="252" spans="1:2" x14ac:dyDescent="0.2">
      <c r="A252" s="24">
        <v>35065</v>
      </c>
      <c r="B252" s="25">
        <v>5.1100000000000003</v>
      </c>
    </row>
    <row r="253" spans="1:2" x14ac:dyDescent="0.2">
      <c r="A253" s="24">
        <v>35096</v>
      </c>
      <c r="B253" s="25">
        <v>5.03</v>
      </c>
    </row>
    <row r="254" spans="1:2" x14ac:dyDescent="0.2">
      <c r="A254" s="24">
        <v>35125</v>
      </c>
      <c r="B254" s="25">
        <v>5.66</v>
      </c>
    </row>
    <row r="255" spans="1:2" x14ac:dyDescent="0.2">
      <c r="A255" s="24">
        <v>35156</v>
      </c>
      <c r="B255" s="25">
        <v>5.96</v>
      </c>
    </row>
    <row r="256" spans="1:2" x14ac:dyDescent="0.2">
      <c r="A256" s="24">
        <v>35186</v>
      </c>
      <c r="B256" s="25">
        <v>6.1</v>
      </c>
    </row>
    <row r="257" spans="1:2" x14ac:dyDescent="0.2">
      <c r="A257" s="24">
        <v>35217</v>
      </c>
      <c r="B257" s="25">
        <v>6.3</v>
      </c>
    </row>
    <row r="258" spans="1:2" x14ac:dyDescent="0.2">
      <c r="A258" s="24">
        <v>35247</v>
      </c>
      <c r="B258" s="25">
        <v>6.27</v>
      </c>
    </row>
    <row r="259" spans="1:2" x14ac:dyDescent="0.2">
      <c r="A259" s="24">
        <v>35278</v>
      </c>
      <c r="B259" s="25">
        <v>6.03</v>
      </c>
    </row>
    <row r="260" spans="1:2" x14ac:dyDescent="0.2">
      <c r="A260" s="24">
        <v>35309</v>
      </c>
      <c r="B260" s="25">
        <v>6.23</v>
      </c>
    </row>
    <row r="261" spans="1:2" x14ac:dyDescent="0.2">
      <c r="A261" s="24">
        <v>35339</v>
      </c>
      <c r="B261" s="25">
        <v>5.91</v>
      </c>
    </row>
    <row r="262" spans="1:2" x14ac:dyDescent="0.2">
      <c r="A262" s="24">
        <v>35370</v>
      </c>
      <c r="B262" s="25">
        <v>5.7</v>
      </c>
    </row>
    <row r="263" spans="1:2" x14ac:dyDescent="0.2">
      <c r="A263" s="24">
        <v>35400</v>
      </c>
      <c r="B263" s="25">
        <v>5.78</v>
      </c>
    </row>
    <row r="264" spans="1:2" x14ac:dyDescent="0.2">
      <c r="A264" s="24">
        <v>35431</v>
      </c>
      <c r="B264" s="25">
        <v>6.01</v>
      </c>
    </row>
    <row r="265" spans="1:2" x14ac:dyDescent="0.2">
      <c r="A265" s="24">
        <v>35462</v>
      </c>
      <c r="B265" s="25">
        <v>5.9</v>
      </c>
    </row>
    <row r="266" spans="1:2" x14ac:dyDescent="0.2">
      <c r="A266" s="24">
        <v>35490</v>
      </c>
      <c r="B266" s="25">
        <v>6.22</v>
      </c>
    </row>
    <row r="267" spans="1:2" x14ac:dyDescent="0.2">
      <c r="A267" s="24">
        <v>35521</v>
      </c>
      <c r="B267" s="25">
        <v>6.45</v>
      </c>
    </row>
    <row r="268" spans="1:2" x14ac:dyDescent="0.2">
      <c r="A268" s="24">
        <v>35551</v>
      </c>
      <c r="B268" s="25">
        <v>6.28</v>
      </c>
    </row>
    <row r="269" spans="1:2" x14ac:dyDescent="0.2">
      <c r="A269" s="24">
        <v>35582</v>
      </c>
      <c r="B269" s="25">
        <v>6.09</v>
      </c>
    </row>
    <row r="270" spans="1:2" x14ac:dyDescent="0.2">
      <c r="A270" s="24">
        <v>35612</v>
      </c>
      <c r="B270" s="25">
        <v>5.89</v>
      </c>
    </row>
    <row r="271" spans="1:2" x14ac:dyDescent="0.2">
      <c r="A271" s="24">
        <v>35643</v>
      </c>
      <c r="B271" s="25">
        <v>5.94</v>
      </c>
    </row>
    <row r="272" spans="1:2" x14ac:dyDescent="0.2">
      <c r="A272" s="24">
        <v>35674</v>
      </c>
      <c r="B272" s="25">
        <v>5.88</v>
      </c>
    </row>
    <row r="273" spans="1:2" x14ac:dyDescent="0.2">
      <c r="A273" s="24">
        <v>35704</v>
      </c>
      <c r="B273" s="25">
        <v>5.77</v>
      </c>
    </row>
    <row r="274" spans="1:2" x14ac:dyDescent="0.2">
      <c r="A274" s="24">
        <v>35735</v>
      </c>
      <c r="B274" s="25">
        <v>5.71</v>
      </c>
    </row>
    <row r="275" spans="1:2" x14ac:dyDescent="0.2">
      <c r="A275" s="24">
        <v>35765</v>
      </c>
      <c r="B275" s="25">
        <v>5.72</v>
      </c>
    </row>
    <row r="276" spans="1:2" x14ac:dyDescent="0.2">
      <c r="A276" s="24">
        <v>35796</v>
      </c>
      <c r="B276" s="25">
        <v>5.36</v>
      </c>
    </row>
    <row r="277" spans="1:2" x14ac:dyDescent="0.2">
      <c r="A277" s="24">
        <v>35827</v>
      </c>
      <c r="B277" s="25">
        <v>5.42</v>
      </c>
    </row>
    <row r="278" spans="1:2" x14ac:dyDescent="0.2">
      <c r="A278" s="24">
        <v>35855</v>
      </c>
      <c r="B278" s="25">
        <v>5.56</v>
      </c>
    </row>
    <row r="279" spans="1:2" x14ac:dyDescent="0.2">
      <c r="A279" s="24">
        <v>35886</v>
      </c>
      <c r="B279" s="25">
        <v>5.56</v>
      </c>
    </row>
    <row r="280" spans="1:2" x14ac:dyDescent="0.2">
      <c r="A280" s="24">
        <v>35916</v>
      </c>
      <c r="B280" s="25">
        <v>5.59</v>
      </c>
    </row>
    <row r="281" spans="1:2" x14ac:dyDescent="0.2">
      <c r="A281" s="24">
        <v>35947</v>
      </c>
      <c r="B281" s="25">
        <v>5.52</v>
      </c>
    </row>
    <row r="282" spans="1:2" x14ac:dyDescent="0.2">
      <c r="A282" s="24">
        <v>35977</v>
      </c>
      <c r="B282" s="25">
        <v>5.46</v>
      </c>
    </row>
    <row r="283" spans="1:2" x14ac:dyDescent="0.2">
      <c r="A283" s="24">
        <v>36008</v>
      </c>
      <c r="B283" s="25">
        <v>5.27</v>
      </c>
    </row>
    <row r="284" spans="1:2" x14ac:dyDescent="0.2">
      <c r="A284" s="24">
        <v>36039</v>
      </c>
      <c r="B284" s="25">
        <v>4.67</v>
      </c>
    </row>
    <row r="285" spans="1:2" x14ac:dyDescent="0.2">
      <c r="A285" s="24">
        <v>36069</v>
      </c>
      <c r="B285" s="25">
        <v>4.09</v>
      </c>
    </row>
    <row r="286" spans="1:2" x14ac:dyDescent="0.2">
      <c r="A286" s="24">
        <v>36100</v>
      </c>
      <c r="B286" s="25">
        <v>4.54</v>
      </c>
    </row>
    <row r="287" spans="1:2" x14ac:dyDescent="0.2">
      <c r="A287" s="24">
        <v>36130</v>
      </c>
      <c r="B287" s="25">
        <v>4.51</v>
      </c>
    </row>
    <row r="288" spans="1:2" x14ac:dyDescent="0.2">
      <c r="A288" s="24">
        <v>36161</v>
      </c>
      <c r="B288" s="25">
        <v>4.62</v>
      </c>
    </row>
    <row r="289" spans="1:2" x14ac:dyDescent="0.2">
      <c r="A289" s="24">
        <v>36192</v>
      </c>
      <c r="B289" s="25">
        <v>4.88</v>
      </c>
    </row>
    <row r="290" spans="1:2" x14ac:dyDescent="0.2">
      <c r="A290" s="24">
        <v>36220</v>
      </c>
      <c r="B290" s="25">
        <v>5.05</v>
      </c>
    </row>
    <row r="291" spans="1:2" x14ac:dyDescent="0.2">
      <c r="A291" s="24">
        <v>36251</v>
      </c>
      <c r="B291" s="25">
        <v>4.9800000000000004</v>
      </c>
    </row>
    <row r="292" spans="1:2" x14ac:dyDescent="0.2">
      <c r="A292" s="24">
        <v>36281</v>
      </c>
      <c r="B292" s="25">
        <v>5.25</v>
      </c>
    </row>
    <row r="293" spans="1:2" x14ac:dyDescent="0.2">
      <c r="A293" s="24">
        <v>36312</v>
      </c>
      <c r="B293" s="25">
        <v>5.62</v>
      </c>
    </row>
    <row r="294" spans="1:2" x14ac:dyDescent="0.2">
      <c r="A294" s="24">
        <v>36342</v>
      </c>
      <c r="B294" s="25">
        <v>5.55</v>
      </c>
    </row>
    <row r="295" spans="1:2" x14ac:dyDescent="0.2">
      <c r="A295" s="24">
        <v>36373</v>
      </c>
      <c r="B295" s="25">
        <v>5.68</v>
      </c>
    </row>
    <row r="296" spans="1:2" x14ac:dyDescent="0.2">
      <c r="A296" s="24">
        <v>36404</v>
      </c>
      <c r="B296" s="25">
        <v>5.66</v>
      </c>
    </row>
    <row r="297" spans="1:2" x14ac:dyDescent="0.2">
      <c r="A297" s="24">
        <v>36434</v>
      </c>
      <c r="B297" s="25">
        <v>5.86</v>
      </c>
    </row>
    <row r="298" spans="1:2" x14ac:dyDescent="0.2">
      <c r="A298" s="24">
        <v>36465</v>
      </c>
      <c r="B298" s="25">
        <v>5.86</v>
      </c>
    </row>
    <row r="299" spans="1:2" x14ac:dyDescent="0.2">
      <c r="A299" s="24">
        <v>36495</v>
      </c>
      <c r="B299" s="25">
        <v>6.1</v>
      </c>
    </row>
    <row r="300" spans="1:2" x14ac:dyDescent="0.2">
      <c r="A300" s="24">
        <v>36526</v>
      </c>
      <c r="B300" s="25">
        <v>6.44</v>
      </c>
    </row>
    <row r="301" spans="1:2" x14ac:dyDescent="0.2">
      <c r="A301" s="24">
        <v>36557</v>
      </c>
      <c r="B301" s="25">
        <v>6.61</v>
      </c>
    </row>
    <row r="302" spans="1:2" x14ac:dyDescent="0.2">
      <c r="A302" s="24">
        <v>36586</v>
      </c>
      <c r="B302" s="25">
        <v>6.53</v>
      </c>
    </row>
    <row r="303" spans="1:2" x14ac:dyDescent="0.2">
      <c r="A303" s="24">
        <v>36617</v>
      </c>
      <c r="B303" s="25">
        <v>6.4</v>
      </c>
    </row>
    <row r="304" spans="1:2" x14ac:dyDescent="0.2">
      <c r="A304" s="24">
        <v>36647</v>
      </c>
      <c r="B304" s="25">
        <v>6.81</v>
      </c>
    </row>
    <row r="305" spans="1:2" x14ac:dyDescent="0.2">
      <c r="A305" s="24">
        <v>36678</v>
      </c>
      <c r="B305" s="25">
        <v>6.48</v>
      </c>
    </row>
    <row r="306" spans="1:2" x14ac:dyDescent="0.2">
      <c r="A306" s="24">
        <v>36708</v>
      </c>
      <c r="B306" s="25">
        <v>6.34</v>
      </c>
    </row>
    <row r="307" spans="1:2" x14ac:dyDescent="0.2">
      <c r="A307" s="24">
        <v>36739</v>
      </c>
      <c r="B307" s="25">
        <v>6.23</v>
      </c>
    </row>
    <row r="308" spans="1:2" x14ac:dyDescent="0.2">
      <c r="A308" s="24">
        <v>36770</v>
      </c>
      <c r="B308" s="25">
        <v>6.08</v>
      </c>
    </row>
    <row r="309" spans="1:2" x14ac:dyDescent="0.2">
      <c r="A309" s="24">
        <v>36800</v>
      </c>
      <c r="B309" s="25">
        <v>5.91</v>
      </c>
    </row>
    <row r="310" spans="1:2" x14ac:dyDescent="0.2">
      <c r="A310" s="24">
        <v>36831</v>
      </c>
      <c r="B310" s="25">
        <v>5.88</v>
      </c>
    </row>
    <row r="311" spans="1:2" x14ac:dyDescent="0.2">
      <c r="A311" s="24">
        <v>36861</v>
      </c>
      <c r="B311" s="25">
        <v>5.35</v>
      </c>
    </row>
    <row r="312" spans="1:2" x14ac:dyDescent="0.2">
      <c r="A312" s="24">
        <v>36892</v>
      </c>
      <c r="B312" s="25">
        <v>4.76</v>
      </c>
    </row>
    <row r="313" spans="1:2" x14ac:dyDescent="0.2">
      <c r="A313" s="24">
        <v>36923</v>
      </c>
      <c r="B313" s="25">
        <v>4.66</v>
      </c>
    </row>
    <row r="314" spans="1:2" x14ac:dyDescent="0.2">
      <c r="A314" s="24">
        <v>36951</v>
      </c>
      <c r="B314" s="25">
        <v>4.34</v>
      </c>
    </row>
    <row r="315" spans="1:2" x14ac:dyDescent="0.2">
      <c r="A315" s="24">
        <v>36982</v>
      </c>
      <c r="B315" s="25">
        <v>4.2300000000000004</v>
      </c>
    </row>
    <row r="316" spans="1:2" x14ac:dyDescent="0.2">
      <c r="A316" s="24">
        <v>37012</v>
      </c>
      <c r="B316" s="25">
        <v>4.26</v>
      </c>
    </row>
    <row r="317" spans="1:2" x14ac:dyDescent="0.2">
      <c r="A317" s="24">
        <v>37043</v>
      </c>
      <c r="B317" s="25">
        <v>4.08</v>
      </c>
    </row>
    <row r="318" spans="1:2" x14ac:dyDescent="0.2">
      <c r="A318" s="24">
        <v>37073</v>
      </c>
      <c r="B318" s="25">
        <v>4.04</v>
      </c>
    </row>
    <row r="319" spans="1:2" x14ac:dyDescent="0.2">
      <c r="A319" s="24">
        <v>37104</v>
      </c>
      <c r="B319" s="25">
        <v>3.76</v>
      </c>
    </row>
    <row r="320" spans="1:2" x14ac:dyDescent="0.2">
      <c r="A320" s="24">
        <v>37135</v>
      </c>
      <c r="B320" s="25">
        <v>3.12</v>
      </c>
    </row>
    <row r="321" spans="1:2" x14ac:dyDescent="0.2">
      <c r="A321" s="24">
        <v>37165</v>
      </c>
      <c r="B321" s="25">
        <v>2.73</v>
      </c>
    </row>
    <row r="322" spans="1:2" x14ac:dyDescent="0.2">
      <c r="A322" s="24">
        <v>37196</v>
      </c>
      <c r="B322" s="25">
        <v>2.78</v>
      </c>
    </row>
    <row r="323" spans="1:2" x14ac:dyDescent="0.2">
      <c r="A323" s="24">
        <v>37226</v>
      </c>
      <c r="B323" s="25">
        <v>3.11</v>
      </c>
    </row>
    <row r="324" spans="1:2" x14ac:dyDescent="0.2">
      <c r="A324" s="24">
        <v>37257</v>
      </c>
      <c r="B324" s="25">
        <v>3.03</v>
      </c>
    </row>
    <row r="325" spans="1:2" x14ac:dyDescent="0.2">
      <c r="A325" s="24">
        <v>37288</v>
      </c>
      <c r="B325" s="25">
        <v>3.02</v>
      </c>
    </row>
    <row r="326" spans="1:2" x14ac:dyDescent="0.2">
      <c r="A326" s="24">
        <v>37316</v>
      </c>
      <c r="B326" s="25">
        <v>3.56</v>
      </c>
    </row>
    <row r="327" spans="1:2" x14ac:dyDescent="0.2">
      <c r="A327" s="24">
        <v>37347</v>
      </c>
      <c r="B327" s="25">
        <v>3.42</v>
      </c>
    </row>
    <row r="328" spans="1:2" x14ac:dyDescent="0.2">
      <c r="A328" s="24">
        <v>37377</v>
      </c>
      <c r="B328" s="25">
        <v>3.26</v>
      </c>
    </row>
    <row r="329" spans="1:2" x14ac:dyDescent="0.2">
      <c r="A329" s="24">
        <v>37408</v>
      </c>
      <c r="B329" s="25">
        <v>2.99</v>
      </c>
    </row>
    <row r="330" spans="1:2" x14ac:dyDescent="0.2">
      <c r="A330" s="24">
        <v>37438</v>
      </c>
      <c r="B330" s="25">
        <v>2.56</v>
      </c>
    </row>
    <row r="331" spans="1:2" x14ac:dyDescent="0.2">
      <c r="A331" s="24">
        <v>37469</v>
      </c>
      <c r="B331" s="25">
        <v>2.13</v>
      </c>
    </row>
    <row r="332" spans="1:2" x14ac:dyDescent="0.2">
      <c r="A332" s="24">
        <v>37500</v>
      </c>
      <c r="B332" s="25">
        <v>2</v>
      </c>
    </row>
    <row r="333" spans="1:2" x14ac:dyDescent="0.2">
      <c r="A333" s="24">
        <v>37530</v>
      </c>
      <c r="B333" s="25">
        <v>1.91</v>
      </c>
    </row>
    <row r="334" spans="1:2" x14ac:dyDescent="0.2">
      <c r="A334" s="24">
        <v>37561</v>
      </c>
      <c r="B334" s="25">
        <v>1.92</v>
      </c>
    </row>
    <row r="335" spans="1:2" x14ac:dyDescent="0.2">
      <c r="A335" s="24">
        <v>37591</v>
      </c>
      <c r="B335" s="25">
        <v>1.84</v>
      </c>
    </row>
    <row r="336" spans="1:2" x14ac:dyDescent="0.2">
      <c r="A336" s="24">
        <v>37622</v>
      </c>
      <c r="B336" s="25">
        <v>1.74</v>
      </c>
    </row>
    <row r="337" spans="1:2" x14ac:dyDescent="0.2">
      <c r="A337" s="24">
        <v>37653</v>
      </c>
      <c r="B337" s="25">
        <v>1.63</v>
      </c>
    </row>
    <row r="338" spans="1:2" x14ac:dyDescent="0.2">
      <c r="A338" s="24">
        <v>37681</v>
      </c>
      <c r="B338" s="25">
        <v>1.57</v>
      </c>
    </row>
    <row r="339" spans="1:2" x14ac:dyDescent="0.2">
      <c r="A339" s="24">
        <v>37712</v>
      </c>
      <c r="B339" s="25">
        <v>1.62</v>
      </c>
    </row>
    <row r="340" spans="1:2" x14ac:dyDescent="0.2">
      <c r="A340" s="24">
        <v>37742</v>
      </c>
      <c r="B340" s="25">
        <v>1.42</v>
      </c>
    </row>
    <row r="341" spans="1:2" x14ac:dyDescent="0.2">
      <c r="A341" s="24">
        <v>37773</v>
      </c>
      <c r="B341" s="25">
        <v>1.23</v>
      </c>
    </row>
    <row r="342" spans="1:2" x14ac:dyDescent="0.2">
      <c r="A342" s="24">
        <v>37803</v>
      </c>
      <c r="B342" s="25">
        <v>1.47</v>
      </c>
    </row>
    <row r="343" spans="1:2" x14ac:dyDescent="0.2">
      <c r="A343" s="24">
        <v>37834</v>
      </c>
      <c r="B343" s="25">
        <v>1.86</v>
      </c>
    </row>
    <row r="344" spans="1:2" x14ac:dyDescent="0.2">
      <c r="A344" s="24">
        <v>37865</v>
      </c>
      <c r="B344" s="25">
        <v>1.71</v>
      </c>
    </row>
    <row r="345" spans="1:2" x14ac:dyDescent="0.2">
      <c r="A345" s="24">
        <v>37895</v>
      </c>
      <c r="B345" s="25">
        <v>1.75</v>
      </c>
    </row>
    <row r="346" spans="1:2" x14ac:dyDescent="0.2">
      <c r="A346" s="24">
        <v>37926</v>
      </c>
      <c r="B346" s="25">
        <v>1.93</v>
      </c>
    </row>
    <row r="347" spans="1:2" x14ac:dyDescent="0.2">
      <c r="A347" s="24">
        <v>37956</v>
      </c>
      <c r="B347" s="25">
        <v>1.91</v>
      </c>
    </row>
    <row r="348" spans="1:2" x14ac:dyDescent="0.2">
      <c r="A348" s="24">
        <v>37987</v>
      </c>
      <c r="B348" s="25">
        <v>1.76</v>
      </c>
    </row>
    <row r="349" spans="1:2" x14ac:dyDescent="0.2">
      <c r="A349" s="24">
        <v>38018</v>
      </c>
      <c r="B349" s="25">
        <v>1.74</v>
      </c>
    </row>
    <row r="350" spans="1:2" x14ac:dyDescent="0.2">
      <c r="A350" s="24">
        <v>38047</v>
      </c>
      <c r="B350" s="25">
        <v>1.58</v>
      </c>
    </row>
    <row r="351" spans="1:2" x14ac:dyDescent="0.2">
      <c r="A351" s="24">
        <v>38078</v>
      </c>
      <c r="B351" s="25">
        <v>2.0699999999999998</v>
      </c>
    </row>
    <row r="352" spans="1:2" x14ac:dyDescent="0.2">
      <c r="A352" s="24">
        <v>38108</v>
      </c>
      <c r="B352" s="25">
        <v>2.5299999999999998</v>
      </c>
    </row>
    <row r="353" spans="1:2" x14ac:dyDescent="0.2">
      <c r="A353" s="24">
        <v>38139</v>
      </c>
      <c r="B353" s="25">
        <v>2.76</v>
      </c>
    </row>
    <row r="354" spans="1:2" x14ac:dyDescent="0.2">
      <c r="A354" s="24">
        <v>38169</v>
      </c>
      <c r="B354" s="25">
        <v>2.64</v>
      </c>
    </row>
    <row r="355" spans="1:2" x14ac:dyDescent="0.2">
      <c r="A355" s="24">
        <v>38200</v>
      </c>
      <c r="B355" s="25">
        <v>2.5099999999999998</v>
      </c>
    </row>
    <row r="356" spans="1:2" x14ac:dyDescent="0.2">
      <c r="A356" s="24">
        <v>38231</v>
      </c>
      <c r="B356" s="25">
        <v>2.5299999999999998</v>
      </c>
    </row>
    <row r="357" spans="1:2" x14ac:dyDescent="0.2">
      <c r="A357" s="24">
        <v>38261</v>
      </c>
      <c r="B357" s="25">
        <v>2.58</v>
      </c>
    </row>
    <row r="358" spans="1:2" x14ac:dyDescent="0.2">
      <c r="A358" s="24">
        <v>38292</v>
      </c>
      <c r="B358" s="25">
        <v>2.85</v>
      </c>
    </row>
    <row r="359" spans="1:2" x14ac:dyDescent="0.2">
      <c r="A359" s="24">
        <v>38322</v>
      </c>
      <c r="B359" s="25">
        <v>3.01</v>
      </c>
    </row>
    <row r="360" spans="1:2" x14ac:dyDescent="0.2">
      <c r="A360" s="24">
        <v>38353</v>
      </c>
      <c r="B360" s="25">
        <v>3.22</v>
      </c>
    </row>
    <row r="361" spans="1:2" x14ac:dyDescent="0.2">
      <c r="A361" s="24">
        <v>38384</v>
      </c>
      <c r="B361" s="25">
        <v>3.38</v>
      </c>
    </row>
    <row r="362" spans="1:2" x14ac:dyDescent="0.2">
      <c r="A362" s="24">
        <v>38412</v>
      </c>
      <c r="B362" s="25">
        <v>3.73</v>
      </c>
    </row>
    <row r="363" spans="1:2" x14ac:dyDescent="0.2">
      <c r="A363" s="24">
        <v>38443</v>
      </c>
      <c r="B363" s="25">
        <v>3.65</v>
      </c>
    </row>
    <row r="364" spans="1:2" x14ac:dyDescent="0.2">
      <c r="A364" s="24">
        <v>38473</v>
      </c>
      <c r="B364" s="25">
        <v>3.64</v>
      </c>
    </row>
    <row r="365" spans="1:2" x14ac:dyDescent="0.2">
      <c r="A365" s="24">
        <v>38504</v>
      </c>
      <c r="B365" s="25">
        <v>3.64</v>
      </c>
    </row>
    <row r="366" spans="1:2" x14ac:dyDescent="0.2">
      <c r="A366" s="24">
        <v>38534</v>
      </c>
      <c r="B366" s="25">
        <v>3.87</v>
      </c>
    </row>
    <row r="367" spans="1:2" x14ac:dyDescent="0.2">
      <c r="A367" s="24">
        <v>38565</v>
      </c>
      <c r="B367" s="25">
        <v>4.04</v>
      </c>
    </row>
    <row r="368" spans="1:2" x14ac:dyDescent="0.2">
      <c r="A368" s="24">
        <v>38596</v>
      </c>
      <c r="B368" s="25">
        <v>3.95</v>
      </c>
    </row>
    <row r="369" spans="1:2" x14ac:dyDescent="0.2">
      <c r="A369" s="24">
        <v>38626</v>
      </c>
      <c r="B369" s="25">
        <v>4.2699999999999996</v>
      </c>
    </row>
    <row r="370" spans="1:2" x14ac:dyDescent="0.2">
      <c r="A370" s="24">
        <v>38657</v>
      </c>
      <c r="B370" s="25">
        <v>4.42</v>
      </c>
    </row>
    <row r="371" spans="1:2" x14ac:dyDescent="0.2">
      <c r="A371" s="24">
        <v>38687</v>
      </c>
      <c r="B371" s="25">
        <v>4.4000000000000004</v>
      </c>
    </row>
    <row r="372" spans="1:2" x14ac:dyDescent="0.2">
      <c r="A372" s="24">
        <v>38718</v>
      </c>
      <c r="B372" s="25">
        <v>4.4000000000000004</v>
      </c>
    </row>
    <row r="373" spans="1:2" x14ac:dyDescent="0.2">
      <c r="A373" s="24">
        <v>38749</v>
      </c>
      <c r="B373" s="25">
        <v>4.67</v>
      </c>
    </row>
    <row r="374" spans="1:2" x14ac:dyDescent="0.2">
      <c r="A374" s="24">
        <v>38777</v>
      </c>
      <c r="B374" s="25">
        <v>4.7300000000000004</v>
      </c>
    </row>
    <row r="375" spans="1:2" x14ac:dyDescent="0.2">
      <c r="A375" s="24">
        <v>38808</v>
      </c>
      <c r="B375" s="25">
        <v>4.8899999999999997</v>
      </c>
    </row>
    <row r="376" spans="1:2" x14ac:dyDescent="0.2">
      <c r="A376" s="24">
        <v>38838</v>
      </c>
      <c r="B376" s="25">
        <v>4.97</v>
      </c>
    </row>
    <row r="377" spans="1:2" x14ac:dyDescent="0.2">
      <c r="A377" s="24">
        <v>38869</v>
      </c>
      <c r="B377" s="25">
        <v>5.12</v>
      </c>
    </row>
    <row r="378" spans="1:2" x14ac:dyDescent="0.2">
      <c r="A378" s="24">
        <v>38899</v>
      </c>
      <c r="B378" s="25">
        <v>5.12</v>
      </c>
    </row>
    <row r="379" spans="1:2" x14ac:dyDescent="0.2">
      <c r="A379" s="24">
        <v>38930</v>
      </c>
      <c r="B379" s="25">
        <v>4.9000000000000004</v>
      </c>
    </row>
    <row r="380" spans="1:2" x14ac:dyDescent="0.2">
      <c r="A380" s="24">
        <v>38961</v>
      </c>
      <c r="B380" s="25">
        <v>4.7699999999999996</v>
      </c>
    </row>
    <row r="381" spans="1:2" x14ac:dyDescent="0.2">
      <c r="A381" s="24">
        <v>38991</v>
      </c>
      <c r="B381" s="25">
        <v>4.8</v>
      </c>
    </row>
    <row r="382" spans="1:2" x14ac:dyDescent="0.2">
      <c r="A382" s="24">
        <v>39022</v>
      </c>
      <c r="B382" s="25">
        <v>4.74</v>
      </c>
    </row>
    <row r="383" spans="1:2" x14ac:dyDescent="0.2">
      <c r="A383" s="24">
        <v>39052</v>
      </c>
      <c r="B383" s="25">
        <v>4.67</v>
      </c>
    </row>
    <row r="384" spans="1:2" x14ac:dyDescent="0.2">
      <c r="A384" s="24">
        <v>39083</v>
      </c>
      <c r="B384" s="25">
        <v>4.88</v>
      </c>
    </row>
    <row r="385" spans="1:2" x14ac:dyDescent="0.2">
      <c r="A385" s="24">
        <v>39114</v>
      </c>
      <c r="B385" s="25">
        <v>4.8499999999999996</v>
      </c>
    </row>
    <row r="386" spans="1:2" x14ac:dyDescent="0.2">
      <c r="A386" s="24">
        <v>39142</v>
      </c>
      <c r="B386" s="25">
        <v>4.57</v>
      </c>
    </row>
    <row r="387" spans="1:2" x14ac:dyDescent="0.2">
      <c r="A387" s="24">
        <v>39173</v>
      </c>
      <c r="B387" s="25">
        <v>4.67</v>
      </c>
    </row>
    <row r="388" spans="1:2" x14ac:dyDescent="0.2">
      <c r="A388" s="24">
        <v>39203</v>
      </c>
      <c r="B388" s="25">
        <v>4.7699999999999996</v>
      </c>
    </row>
    <row r="389" spans="1:2" x14ac:dyDescent="0.2">
      <c r="A389" s="24">
        <v>39234</v>
      </c>
      <c r="B389" s="25">
        <v>4.9800000000000004</v>
      </c>
    </row>
    <row r="390" spans="1:2" x14ac:dyDescent="0.2">
      <c r="A390" s="24">
        <v>39264</v>
      </c>
      <c r="B390" s="25">
        <v>4.82</v>
      </c>
    </row>
    <row r="391" spans="1:2" x14ac:dyDescent="0.2">
      <c r="A391" s="24">
        <v>39295</v>
      </c>
      <c r="B391" s="25">
        <v>4.3099999999999996</v>
      </c>
    </row>
    <row r="392" spans="1:2" x14ac:dyDescent="0.2">
      <c r="A392" s="24">
        <v>39326</v>
      </c>
      <c r="B392" s="25">
        <v>4.01</v>
      </c>
    </row>
    <row r="393" spans="1:2" x14ac:dyDescent="0.2">
      <c r="A393" s="24">
        <v>39356</v>
      </c>
      <c r="B393" s="25">
        <v>3.97</v>
      </c>
    </row>
    <row r="394" spans="1:2" x14ac:dyDescent="0.2">
      <c r="A394" s="24">
        <v>39387</v>
      </c>
      <c r="B394" s="25">
        <v>3.34</v>
      </c>
    </row>
    <row r="395" spans="1:2" x14ac:dyDescent="0.2">
      <c r="A395" s="24">
        <v>39417</v>
      </c>
      <c r="B395" s="25">
        <v>3.12</v>
      </c>
    </row>
    <row r="396" spans="1:2" x14ac:dyDescent="0.2">
      <c r="A396" s="24">
        <v>39448</v>
      </c>
      <c r="B396" s="25">
        <v>2.48</v>
      </c>
    </row>
    <row r="397" spans="1:2" x14ac:dyDescent="0.2">
      <c r="A397" s="24">
        <v>39479</v>
      </c>
      <c r="B397" s="25">
        <v>1.97</v>
      </c>
    </row>
    <row r="398" spans="1:2" x14ac:dyDescent="0.2">
      <c r="A398" s="24">
        <v>39508</v>
      </c>
      <c r="B398" s="25">
        <v>1.62</v>
      </c>
    </row>
    <row r="399" spans="1:2" x14ac:dyDescent="0.2">
      <c r="A399" s="24">
        <v>39539</v>
      </c>
      <c r="B399" s="25">
        <v>2.0499999999999998</v>
      </c>
    </row>
    <row r="400" spans="1:2" x14ac:dyDescent="0.2">
      <c r="A400" s="24">
        <v>39569</v>
      </c>
      <c r="B400" s="25">
        <v>2.4500000000000002</v>
      </c>
    </row>
    <row r="401" spans="1:2" x14ac:dyDescent="0.2">
      <c r="A401" s="24">
        <v>39600</v>
      </c>
      <c r="B401" s="25">
        <v>2.77</v>
      </c>
    </row>
    <row r="402" spans="1:2" x14ac:dyDescent="0.2">
      <c r="A402" s="24">
        <v>39630</v>
      </c>
      <c r="B402" s="25">
        <v>2.57</v>
      </c>
    </row>
    <row r="403" spans="1:2" x14ac:dyDescent="0.2">
      <c r="A403" s="24">
        <v>39661</v>
      </c>
      <c r="B403" s="25">
        <v>2.42</v>
      </c>
    </row>
    <row r="404" spans="1:2" x14ac:dyDescent="0.2">
      <c r="A404" s="24">
        <v>39692</v>
      </c>
      <c r="B404" s="25">
        <v>2.08</v>
      </c>
    </row>
    <row r="405" spans="1:2" x14ac:dyDescent="0.2">
      <c r="A405" s="24">
        <v>39722</v>
      </c>
      <c r="B405" s="25">
        <v>1.61</v>
      </c>
    </row>
    <row r="406" spans="1:2" x14ac:dyDescent="0.2">
      <c r="A406" s="24">
        <v>39753</v>
      </c>
      <c r="B406" s="25">
        <v>1.21</v>
      </c>
    </row>
    <row r="407" spans="1:2" x14ac:dyDescent="0.2">
      <c r="A407" s="24">
        <v>39783</v>
      </c>
      <c r="B407" s="25">
        <v>0.82</v>
      </c>
    </row>
    <row r="408" spans="1:2" x14ac:dyDescent="0.2">
      <c r="A408" s="24">
        <v>39814</v>
      </c>
      <c r="B408" s="25">
        <v>0.81</v>
      </c>
    </row>
    <row r="409" spans="1:2" x14ac:dyDescent="0.2">
      <c r="A409" s="24">
        <v>39845</v>
      </c>
      <c r="B409" s="25">
        <v>0.98</v>
      </c>
    </row>
    <row r="410" spans="1:2" x14ac:dyDescent="0.2">
      <c r="A410" s="24">
        <v>39873</v>
      </c>
      <c r="B410" s="25">
        <v>0.93</v>
      </c>
    </row>
    <row r="411" spans="1:2" x14ac:dyDescent="0.2">
      <c r="A411" s="24">
        <v>39904</v>
      </c>
      <c r="B411" s="25">
        <v>0.93</v>
      </c>
    </row>
    <row r="412" spans="1:2" x14ac:dyDescent="0.2">
      <c r="A412" s="24">
        <v>39934</v>
      </c>
      <c r="B412" s="25">
        <v>0.93</v>
      </c>
    </row>
    <row r="413" spans="1:2" x14ac:dyDescent="0.2">
      <c r="A413" s="24">
        <v>39965</v>
      </c>
      <c r="B413" s="25">
        <v>1.18</v>
      </c>
    </row>
    <row r="414" spans="1:2" x14ac:dyDescent="0.2">
      <c r="A414" s="24">
        <v>39995</v>
      </c>
      <c r="B414" s="25">
        <v>1.02</v>
      </c>
    </row>
    <row r="415" spans="1:2" x14ac:dyDescent="0.2">
      <c r="A415" s="24">
        <v>40026</v>
      </c>
      <c r="B415" s="25">
        <v>1.1200000000000001</v>
      </c>
    </row>
    <row r="416" spans="1:2" x14ac:dyDescent="0.2">
      <c r="A416" s="24">
        <v>40057</v>
      </c>
      <c r="B416" s="25">
        <v>0.96</v>
      </c>
    </row>
    <row r="417" spans="1:2" x14ac:dyDescent="0.2">
      <c r="A417" s="24">
        <v>40087</v>
      </c>
      <c r="B417" s="25">
        <v>0.95</v>
      </c>
    </row>
    <row r="418" spans="1:2" x14ac:dyDescent="0.2">
      <c r="A418" s="24">
        <v>40118</v>
      </c>
      <c r="B418" s="25">
        <v>0.8</v>
      </c>
    </row>
    <row r="419" spans="1:2" x14ac:dyDescent="0.2">
      <c r="A419" s="24">
        <v>40148</v>
      </c>
      <c r="B419" s="25">
        <v>0.87</v>
      </c>
    </row>
    <row r="420" spans="1:2" x14ac:dyDescent="0.2">
      <c r="A420" s="24">
        <v>40179</v>
      </c>
      <c r="B420" s="25">
        <v>0.93</v>
      </c>
    </row>
    <row r="421" spans="1:2" x14ac:dyDescent="0.2">
      <c r="A421" s="24">
        <v>40210</v>
      </c>
      <c r="B421" s="25">
        <v>0.86</v>
      </c>
    </row>
    <row r="422" spans="1:2" x14ac:dyDescent="0.2">
      <c r="A422" s="24">
        <v>40238</v>
      </c>
      <c r="B422" s="25">
        <v>0.96</v>
      </c>
    </row>
    <row r="423" spans="1:2" x14ac:dyDescent="0.2">
      <c r="A423" s="24">
        <v>40269</v>
      </c>
      <c r="B423" s="25">
        <v>1.06</v>
      </c>
    </row>
    <row r="424" spans="1:2" x14ac:dyDescent="0.2">
      <c r="A424" s="24">
        <v>40299</v>
      </c>
      <c r="B424" s="25">
        <v>0.83</v>
      </c>
    </row>
    <row r="425" spans="1:2" x14ac:dyDescent="0.2">
      <c r="A425" s="24">
        <v>40330</v>
      </c>
      <c r="B425" s="25">
        <v>0.72</v>
      </c>
    </row>
    <row r="426" spans="1:2" x14ac:dyDescent="0.2">
      <c r="A426" s="24">
        <v>40360</v>
      </c>
      <c r="B426" s="25">
        <v>0.62</v>
      </c>
    </row>
    <row r="427" spans="1:2" x14ac:dyDescent="0.2">
      <c r="A427" s="24">
        <v>40391</v>
      </c>
      <c r="B427" s="25">
        <v>0.52</v>
      </c>
    </row>
    <row r="428" spans="1:2" x14ac:dyDescent="0.2">
      <c r="A428" s="24">
        <v>40422</v>
      </c>
      <c r="B428" s="25">
        <v>0.48</v>
      </c>
    </row>
    <row r="429" spans="1:2" x14ac:dyDescent="0.2">
      <c r="A429" s="24">
        <v>40452</v>
      </c>
      <c r="B429" s="25">
        <v>0.38</v>
      </c>
    </row>
    <row r="430" spans="1:2" x14ac:dyDescent="0.2">
      <c r="A430" s="24">
        <v>40483</v>
      </c>
      <c r="B430" s="25">
        <v>0.45</v>
      </c>
    </row>
    <row r="431" spans="1:2" x14ac:dyDescent="0.2">
      <c r="A431" s="24">
        <v>40513</v>
      </c>
      <c r="B431" s="25">
        <v>0.62</v>
      </c>
    </row>
    <row r="432" spans="1:2" x14ac:dyDescent="0.2">
      <c r="A432" s="24">
        <v>40544</v>
      </c>
      <c r="B432" s="25">
        <v>0.61</v>
      </c>
    </row>
    <row r="433" spans="1:2" x14ac:dyDescent="0.2">
      <c r="A433" s="24">
        <v>40575</v>
      </c>
      <c r="B433" s="25">
        <v>0.77</v>
      </c>
    </row>
    <row r="434" spans="1:2" x14ac:dyDescent="0.2">
      <c r="A434" s="24">
        <v>40603</v>
      </c>
      <c r="B434" s="25">
        <v>0.7</v>
      </c>
    </row>
    <row r="435" spans="1:2" x14ac:dyDescent="0.2">
      <c r="A435" s="24">
        <v>40634</v>
      </c>
      <c r="B435" s="25">
        <v>0.73</v>
      </c>
    </row>
    <row r="436" spans="1:2" x14ac:dyDescent="0.2">
      <c r="A436" s="24">
        <v>40664</v>
      </c>
      <c r="B436" s="25">
        <v>0.56000000000000005</v>
      </c>
    </row>
    <row r="437" spans="1:2" x14ac:dyDescent="0.2">
      <c r="A437" s="24">
        <v>40695</v>
      </c>
      <c r="B437" s="25">
        <v>0.41</v>
      </c>
    </row>
    <row r="438" spans="1:2" x14ac:dyDescent="0.2">
      <c r="A438" s="24">
        <v>40725</v>
      </c>
      <c r="B438" s="25">
        <v>0.41</v>
      </c>
    </row>
    <row r="439" spans="1:2" x14ac:dyDescent="0.2">
      <c r="A439" s="24">
        <v>40756</v>
      </c>
      <c r="B439" s="25">
        <v>0.23</v>
      </c>
    </row>
    <row r="440" spans="1:2" x14ac:dyDescent="0.2">
      <c r="A440" s="24">
        <v>40787</v>
      </c>
      <c r="B440" s="25">
        <v>0.21</v>
      </c>
    </row>
    <row r="441" spans="1:2" x14ac:dyDescent="0.2">
      <c r="A441" s="24">
        <v>40817</v>
      </c>
      <c r="B441" s="25">
        <v>0.28000000000000003</v>
      </c>
    </row>
    <row r="442" spans="1:2" x14ac:dyDescent="0.2">
      <c r="A442" s="24">
        <v>40848</v>
      </c>
      <c r="B442" s="25">
        <v>0.25</v>
      </c>
    </row>
    <row r="443" spans="1:2" x14ac:dyDescent="0.2">
      <c r="A443" s="24">
        <v>40878</v>
      </c>
      <c r="B443" s="25">
        <v>0.26</v>
      </c>
    </row>
    <row r="444" spans="1:2" x14ac:dyDescent="0.2">
      <c r="A444" s="24">
        <v>40909</v>
      </c>
      <c r="B444" s="25">
        <v>0.24</v>
      </c>
    </row>
    <row r="445" spans="1:2" x14ac:dyDescent="0.2">
      <c r="A445" s="24">
        <v>40940</v>
      </c>
      <c r="B445" s="25">
        <v>0.28000000000000003</v>
      </c>
    </row>
    <row r="446" spans="1:2" x14ac:dyDescent="0.2">
      <c r="A446" s="24">
        <v>40969</v>
      </c>
      <c r="B446" s="25">
        <v>0.34</v>
      </c>
    </row>
    <row r="447" spans="1:2" x14ac:dyDescent="0.2">
      <c r="A447" s="24">
        <v>41000</v>
      </c>
      <c r="B447" s="25">
        <v>0.28999999999999998</v>
      </c>
    </row>
    <row r="448" spans="1:2" x14ac:dyDescent="0.2">
      <c r="A448" s="24">
        <v>41030</v>
      </c>
      <c r="B448" s="25">
        <v>0.28999999999999998</v>
      </c>
    </row>
    <row r="449" spans="1:2" x14ac:dyDescent="0.2">
      <c r="A449" s="24">
        <v>41061</v>
      </c>
      <c r="B449" s="25">
        <v>0.28999999999999998</v>
      </c>
    </row>
    <row r="450" spans="1:2" x14ac:dyDescent="0.2">
      <c r="A450" s="24">
        <v>41091</v>
      </c>
      <c r="B450" s="25">
        <v>0.25</v>
      </c>
    </row>
    <row r="451" spans="1:2" x14ac:dyDescent="0.2">
      <c r="A451" s="24">
        <v>41122</v>
      </c>
      <c r="B451" s="25">
        <v>0.27</v>
      </c>
    </row>
    <row r="452" spans="1:2" x14ac:dyDescent="0.2">
      <c r="A452" s="24">
        <v>41153</v>
      </c>
      <c r="B452" s="34" t="e">
        <f>NA()</f>
        <v>#N/A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23"/>
  <sheetViews>
    <sheetView workbookViewId="0"/>
  </sheetViews>
  <sheetFormatPr defaultRowHeight="15" x14ac:dyDescent="0.25"/>
  <cols>
    <col min="1" max="1" width="13.140625" bestFit="1" customWidth="1"/>
    <col min="2" max="2" width="14.42578125" bestFit="1" customWidth="1"/>
    <col min="3" max="3" width="15.7109375" bestFit="1" customWidth="1"/>
    <col min="4" max="4" width="13.42578125" bestFit="1" customWidth="1"/>
  </cols>
  <sheetData>
    <row r="1" spans="1:3" x14ac:dyDescent="0.25">
      <c r="A1" s="43" t="s">
        <v>91</v>
      </c>
      <c r="B1" t="s">
        <v>236</v>
      </c>
      <c r="C1" t="s">
        <v>237</v>
      </c>
    </row>
    <row r="2" spans="1:3" x14ac:dyDescent="0.25">
      <c r="A2" s="44">
        <v>37438</v>
      </c>
      <c r="B2" s="42">
        <v>1.96</v>
      </c>
      <c r="C2" s="42">
        <v>4.4617023740590511</v>
      </c>
    </row>
    <row r="3" spans="1:3" x14ac:dyDescent="0.25">
      <c r="A3" s="44">
        <v>37469</v>
      </c>
      <c r="B3" s="42">
        <v>1.76</v>
      </c>
      <c r="C3" s="42">
        <v>4.0508127959795193</v>
      </c>
    </row>
    <row r="4" spans="1:3" x14ac:dyDescent="0.25">
      <c r="A4" s="44">
        <v>37500</v>
      </c>
      <c r="B4" s="42">
        <v>1.72</v>
      </c>
      <c r="C4" s="42">
        <v>3.420875316086347</v>
      </c>
    </row>
    <row r="5" spans="1:3" x14ac:dyDescent="0.25">
      <c r="A5" s="44">
        <v>37530</v>
      </c>
      <c r="B5" s="42">
        <v>1.65</v>
      </c>
      <c r="C5" s="42">
        <v>3.1315635688458965</v>
      </c>
    </row>
    <row r="6" spans="1:3" x14ac:dyDescent="0.25">
      <c r="A6" s="44">
        <v>37561</v>
      </c>
      <c r="B6" s="42">
        <v>1.49</v>
      </c>
      <c r="C6" s="42">
        <v>3.3835231943629029</v>
      </c>
    </row>
    <row r="7" spans="1:3" x14ac:dyDescent="0.25">
      <c r="A7" s="44">
        <v>37591</v>
      </c>
      <c r="B7" s="42">
        <v>1.45</v>
      </c>
      <c r="C7" s="42">
        <v>4.0077489728037374</v>
      </c>
    </row>
    <row r="8" spans="1:3" x14ac:dyDescent="0.25">
      <c r="A8" s="44">
        <v>37622</v>
      </c>
      <c r="B8" s="42">
        <v>1.36</v>
      </c>
      <c r="C8" s="42">
        <v>3.9074089663273304</v>
      </c>
    </row>
    <row r="9" spans="1:3" x14ac:dyDescent="0.25">
      <c r="A9" s="44">
        <v>37653</v>
      </c>
      <c r="B9" s="42">
        <v>1.3</v>
      </c>
      <c r="C9" s="42">
        <v>3.8161048615866111</v>
      </c>
    </row>
    <row r="10" spans="1:3" x14ac:dyDescent="0.25">
      <c r="A10" s="44">
        <v>37681</v>
      </c>
      <c r="B10" s="42">
        <v>1.24</v>
      </c>
      <c r="C10" s="42">
        <v>4.5595554255630333</v>
      </c>
    </row>
    <row r="11" spans="1:3" x14ac:dyDescent="0.25">
      <c r="A11" s="44">
        <v>37712</v>
      </c>
      <c r="B11" s="42">
        <v>1.27</v>
      </c>
      <c r="C11" s="42">
        <v>4.3686221701795702</v>
      </c>
    </row>
    <row r="12" spans="1:3" x14ac:dyDescent="0.25">
      <c r="A12" s="44">
        <v>37742</v>
      </c>
      <c r="B12" s="42">
        <v>1.18</v>
      </c>
      <c r="C12" s="42">
        <v>4.1780908646799952</v>
      </c>
    </row>
    <row r="13" spans="1:3" x14ac:dyDescent="0.25">
      <c r="A13" s="44">
        <v>37773</v>
      </c>
      <c r="B13" s="42">
        <v>1.01</v>
      </c>
      <c r="C13" s="42">
        <v>3.786106653620358</v>
      </c>
    </row>
    <row r="14" spans="1:3" x14ac:dyDescent="0.25">
      <c r="A14" s="44">
        <v>37803</v>
      </c>
      <c r="B14" s="42">
        <v>1.1200000000000001</v>
      </c>
      <c r="C14" s="42">
        <v>3.1635307963907566</v>
      </c>
    </row>
    <row r="15" spans="1:3" x14ac:dyDescent="0.25">
      <c r="A15" s="44">
        <v>37834</v>
      </c>
      <c r="B15" s="42">
        <v>1.31</v>
      </c>
      <c r="C15" s="42">
        <v>2.5013453223270643</v>
      </c>
    </row>
    <row r="16" spans="1:3" x14ac:dyDescent="0.25">
      <c r="A16" s="44">
        <v>37865</v>
      </c>
      <c r="B16" s="42">
        <v>1.24</v>
      </c>
      <c r="C16" s="42">
        <v>2.2807707432166646</v>
      </c>
    </row>
    <row r="17" spans="1:3" x14ac:dyDescent="0.25">
      <c r="A17" s="44">
        <v>37895</v>
      </c>
      <c r="B17" s="42">
        <v>1.25</v>
      </c>
      <c r="C17" s="42">
        <v>2.1706650270536088</v>
      </c>
    </row>
    <row r="18" spans="1:3" x14ac:dyDescent="0.25">
      <c r="A18" s="44">
        <v>37926</v>
      </c>
      <c r="B18" s="42">
        <v>1.34</v>
      </c>
      <c r="C18" s="42">
        <v>2.3518218543699287</v>
      </c>
    </row>
    <row r="19" spans="1:3" x14ac:dyDescent="0.25">
      <c r="A19" s="44">
        <v>37956</v>
      </c>
      <c r="B19" s="42">
        <v>1.31</v>
      </c>
      <c r="C19" s="42">
        <v>2.2314992607195716</v>
      </c>
    </row>
    <row r="20" spans="1:3" x14ac:dyDescent="0.25">
      <c r="A20" s="44">
        <v>37987</v>
      </c>
      <c r="B20" s="42">
        <v>1.24</v>
      </c>
      <c r="C20" s="42">
        <v>2.1214246250986779</v>
      </c>
    </row>
    <row r="21" spans="1:3" x14ac:dyDescent="0.25">
      <c r="A21" s="44">
        <v>38018</v>
      </c>
      <c r="B21" s="42">
        <v>1.24</v>
      </c>
      <c r="C21" s="42">
        <v>1.9610750246791708</v>
      </c>
    </row>
    <row r="22" spans="1:3" x14ac:dyDescent="0.25">
      <c r="A22" s="44">
        <v>38047</v>
      </c>
      <c r="B22" s="42">
        <v>1.19</v>
      </c>
      <c r="C22" s="42">
        <v>1.901075661793783</v>
      </c>
    </row>
    <row r="23" spans="1:3" x14ac:dyDescent="0.25">
      <c r="A23" s="44">
        <v>38078</v>
      </c>
      <c r="B23" s="42">
        <v>1.43</v>
      </c>
      <c r="C23" s="42">
        <v>1.9712096376024446</v>
      </c>
    </row>
    <row r="24" spans="1:3" x14ac:dyDescent="0.25">
      <c r="A24" s="44">
        <v>38108</v>
      </c>
      <c r="B24" s="42">
        <v>1.78</v>
      </c>
      <c r="C24" s="42">
        <v>1.6605692824668949</v>
      </c>
    </row>
    <row r="25" spans="1:3" x14ac:dyDescent="0.25">
      <c r="A25" s="44">
        <v>38139</v>
      </c>
      <c r="B25" s="42">
        <v>2.12</v>
      </c>
      <c r="C25" s="42">
        <v>1.4504791604791567</v>
      </c>
    </row>
    <row r="26" spans="1:3" x14ac:dyDescent="0.25">
      <c r="A26" s="44">
        <v>38169</v>
      </c>
      <c r="B26" s="42">
        <v>2.1</v>
      </c>
      <c r="C26" s="42">
        <v>1.8212114319619888</v>
      </c>
    </row>
    <row r="27" spans="1:3" x14ac:dyDescent="0.25">
      <c r="A27" s="44">
        <v>38200</v>
      </c>
      <c r="B27" s="42">
        <v>2.02</v>
      </c>
      <c r="C27" s="42">
        <v>2.4129858849076813</v>
      </c>
    </row>
    <row r="28" spans="1:3" x14ac:dyDescent="0.25">
      <c r="A28" s="44">
        <v>38231</v>
      </c>
      <c r="B28" s="42">
        <v>2.12</v>
      </c>
      <c r="C28" s="42">
        <v>2.1821819438956558</v>
      </c>
    </row>
    <row r="29" spans="1:3" x14ac:dyDescent="0.25">
      <c r="A29" s="44">
        <v>38261</v>
      </c>
      <c r="B29" s="42">
        <v>2.23</v>
      </c>
      <c r="C29" s="42">
        <v>2.2524691358024818</v>
      </c>
    </row>
    <row r="30" spans="1:3" x14ac:dyDescent="0.25">
      <c r="A30" s="44">
        <v>38292</v>
      </c>
      <c r="B30" s="42">
        <v>2.5</v>
      </c>
      <c r="C30" s="42">
        <v>2.5234349713834758</v>
      </c>
    </row>
    <row r="31" spans="1:3" x14ac:dyDescent="0.25">
      <c r="A31" s="44">
        <v>38322</v>
      </c>
      <c r="B31" s="42">
        <v>2.67</v>
      </c>
      <c r="C31" s="42">
        <v>2.5135534498074819</v>
      </c>
    </row>
    <row r="32" spans="1:3" x14ac:dyDescent="0.25">
      <c r="A32" s="44">
        <v>38353</v>
      </c>
      <c r="B32" s="42">
        <v>2.86</v>
      </c>
      <c r="C32" s="42">
        <v>2.2826708810746776</v>
      </c>
    </row>
    <row r="33" spans="1:3" x14ac:dyDescent="0.25">
      <c r="A33" s="44">
        <v>38384</v>
      </c>
      <c r="B33" s="42">
        <v>3.03</v>
      </c>
      <c r="C33" s="42">
        <v>2.2424693796918582</v>
      </c>
    </row>
    <row r="34" spans="1:3" x14ac:dyDescent="0.25">
      <c r="A34" s="44">
        <v>38412</v>
      </c>
      <c r="B34" s="42">
        <v>3.3</v>
      </c>
      <c r="C34" s="42">
        <v>1.9715031129558414</v>
      </c>
    </row>
    <row r="35" spans="1:3" x14ac:dyDescent="0.25">
      <c r="A35" s="44">
        <v>38443</v>
      </c>
      <c r="B35" s="42">
        <v>3.32</v>
      </c>
      <c r="C35" s="42">
        <v>2.7140382529823537</v>
      </c>
    </row>
    <row r="36" spans="1:3" x14ac:dyDescent="0.25">
      <c r="A36" s="44">
        <v>38473</v>
      </c>
      <c r="B36" s="42">
        <v>3.33</v>
      </c>
      <c r="C36" s="42">
        <v>3.2855266260562344</v>
      </c>
    </row>
    <row r="37" spans="1:3" x14ac:dyDescent="0.25">
      <c r="A37" s="44">
        <v>38504</v>
      </c>
      <c r="B37" s="42">
        <v>3.36</v>
      </c>
      <c r="C37" s="42">
        <v>3.4040109674892349</v>
      </c>
    </row>
    <row r="38" spans="1:3" x14ac:dyDescent="0.25">
      <c r="A38" s="44">
        <v>38534</v>
      </c>
      <c r="B38" s="42">
        <v>3.64</v>
      </c>
      <c r="C38" s="42">
        <v>3.1828560235063641</v>
      </c>
    </row>
    <row r="39" spans="1:3" x14ac:dyDescent="0.25">
      <c r="A39" s="44">
        <v>38565</v>
      </c>
      <c r="B39" s="42">
        <v>3.87</v>
      </c>
      <c r="C39" s="42">
        <v>3.0023534601058444</v>
      </c>
    </row>
    <row r="40" spans="1:3" x14ac:dyDescent="0.25">
      <c r="A40" s="44">
        <v>38596</v>
      </c>
      <c r="B40" s="42">
        <v>3.85</v>
      </c>
      <c r="C40" s="42">
        <v>2.9416461026243734</v>
      </c>
    </row>
    <row r="41" spans="1:3" x14ac:dyDescent="0.25">
      <c r="A41" s="44">
        <v>38626</v>
      </c>
      <c r="B41" s="42">
        <v>4.18</v>
      </c>
      <c r="C41" s="42">
        <v>2.9311982783918777</v>
      </c>
    </row>
    <row r="42" spans="1:3" x14ac:dyDescent="0.25">
      <c r="A42" s="44">
        <v>38657</v>
      </c>
      <c r="B42" s="42">
        <v>4.33</v>
      </c>
      <c r="C42" s="42">
        <v>3.201195121951228</v>
      </c>
    </row>
    <row r="43" spans="1:3" x14ac:dyDescent="0.25">
      <c r="A43" s="44">
        <v>38687</v>
      </c>
      <c r="B43" s="42">
        <v>4.3499999999999996</v>
      </c>
      <c r="C43" s="42">
        <v>3.351125937469579</v>
      </c>
    </row>
    <row r="44" spans="1:3" x14ac:dyDescent="0.25">
      <c r="A44" s="44">
        <v>38718</v>
      </c>
      <c r="B44" s="42">
        <v>4.45</v>
      </c>
      <c r="C44" s="42">
        <v>3.5812599650009824</v>
      </c>
    </row>
    <row r="45" spans="1:3" x14ac:dyDescent="0.25">
      <c r="A45" s="44">
        <v>38749</v>
      </c>
      <c r="B45" s="42">
        <v>4.68</v>
      </c>
      <c r="C45" s="42">
        <v>3.73118897408522</v>
      </c>
    </row>
    <row r="46" spans="1:3" x14ac:dyDescent="0.25">
      <c r="A46" s="44">
        <v>38777</v>
      </c>
      <c r="B46" s="42">
        <v>4.7699999999999996</v>
      </c>
      <c r="C46" s="42">
        <v>4.1617899322362373</v>
      </c>
    </row>
    <row r="47" spans="1:3" x14ac:dyDescent="0.25">
      <c r="A47" s="44">
        <v>38808</v>
      </c>
      <c r="B47" s="42">
        <v>4.9000000000000004</v>
      </c>
      <c r="C47" s="42">
        <v>3.9810540069686429</v>
      </c>
    </row>
    <row r="48" spans="1:3" x14ac:dyDescent="0.25">
      <c r="A48" s="44">
        <v>38838</v>
      </c>
      <c r="B48" s="42">
        <v>5</v>
      </c>
      <c r="C48" s="42">
        <v>3.9509300300009542</v>
      </c>
    </row>
    <row r="49" spans="1:3" x14ac:dyDescent="0.25">
      <c r="A49" s="44">
        <v>38869</v>
      </c>
      <c r="B49" s="42">
        <v>5.16</v>
      </c>
      <c r="C49" s="42">
        <v>3.9207585139318768</v>
      </c>
    </row>
    <row r="50" spans="1:3" x14ac:dyDescent="0.25">
      <c r="A50" s="44">
        <v>38899</v>
      </c>
      <c r="B50" s="42">
        <v>5.22</v>
      </c>
      <c r="C50" s="42">
        <v>4.100510420686998</v>
      </c>
    </row>
    <row r="51" spans="1:3" x14ac:dyDescent="0.25">
      <c r="A51" s="44">
        <v>38930</v>
      </c>
      <c r="B51" s="42">
        <v>5.08</v>
      </c>
      <c r="C51" s="42">
        <v>4.2102782324058952</v>
      </c>
    </row>
    <row r="52" spans="1:3" x14ac:dyDescent="0.25">
      <c r="A52" s="44">
        <v>38961</v>
      </c>
      <c r="B52" s="42">
        <v>4.97</v>
      </c>
      <c r="C52" s="42">
        <v>4.0500962927299211</v>
      </c>
    </row>
    <row r="53" spans="1:3" x14ac:dyDescent="0.25">
      <c r="A53" s="44">
        <v>38991</v>
      </c>
      <c r="B53" s="42">
        <v>5.01</v>
      </c>
      <c r="C53" s="42">
        <v>4.3600777500479637</v>
      </c>
    </row>
    <row r="54" spans="1:3" x14ac:dyDescent="0.25">
      <c r="A54" s="44">
        <v>39022</v>
      </c>
      <c r="B54" s="42">
        <v>5.01</v>
      </c>
      <c r="C54" s="42">
        <v>4.5100776382632102</v>
      </c>
    </row>
    <row r="55" spans="1:3" x14ac:dyDescent="0.25">
      <c r="A55" s="44">
        <v>39052</v>
      </c>
      <c r="B55" s="42">
        <v>4.9400000000000004</v>
      </c>
      <c r="C55" s="42">
        <v>4.4500239578342038</v>
      </c>
    </row>
    <row r="56" spans="1:3" x14ac:dyDescent="0.25">
      <c r="A56" s="44">
        <v>39083</v>
      </c>
      <c r="B56" s="42">
        <v>5.0599999999999996</v>
      </c>
      <c r="C56" s="42">
        <v>4.3500239348970737</v>
      </c>
    </row>
    <row r="57" spans="1:3" x14ac:dyDescent="0.25">
      <c r="A57" s="44">
        <v>39114</v>
      </c>
      <c r="B57" s="42">
        <v>5.05</v>
      </c>
      <c r="C57" s="42">
        <v>4.6600009552923094</v>
      </c>
    </row>
    <row r="58" spans="1:3" x14ac:dyDescent="0.25">
      <c r="A58" s="44">
        <v>39142</v>
      </c>
      <c r="B58" s="42">
        <v>4.92</v>
      </c>
      <c r="C58" s="42">
        <v>4.6900152715471766</v>
      </c>
    </row>
    <row r="59" spans="1:3" x14ac:dyDescent="0.25">
      <c r="A59" s="44">
        <v>39173</v>
      </c>
      <c r="B59" s="42">
        <v>4.93</v>
      </c>
      <c r="C59" s="42">
        <v>4.8800009532888433</v>
      </c>
    </row>
    <row r="60" spans="1:3" x14ac:dyDescent="0.25">
      <c r="A60" s="44">
        <v>39203</v>
      </c>
      <c r="B60" s="42">
        <v>4.91</v>
      </c>
      <c r="C60" s="42">
        <v>4.9400085714286002</v>
      </c>
    </row>
    <row r="61" spans="1:3" x14ac:dyDescent="0.25">
      <c r="A61" s="44">
        <v>39234</v>
      </c>
      <c r="B61" s="42">
        <v>4.96</v>
      </c>
      <c r="C61" s="42">
        <v>5.0800152149105937</v>
      </c>
    </row>
    <row r="62" spans="1:3" x14ac:dyDescent="0.25">
      <c r="A62" s="44">
        <v>39264</v>
      </c>
      <c r="B62" s="42">
        <v>4.96</v>
      </c>
      <c r="C62" s="42">
        <v>5.0200950389659438</v>
      </c>
    </row>
    <row r="63" spans="1:3" x14ac:dyDescent="0.25">
      <c r="A63" s="44">
        <v>39295</v>
      </c>
      <c r="B63" s="42">
        <v>4.47</v>
      </c>
      <c r="C63" s="42">
        <v>4.7203083365055187</v>
      </c>
    </row>
    <row r="64" spans="1:3" x14ac:dyDescent="0.25">
      <c r="A64" s="44">
        <v>39326</v>
      </c>
      <c r="B64" s="42">
        <v>4.1399999999999997</v>
      </c>
      <c r="C64" s="42">
        <v>4.5703810612556017</v>
      </c>
    </row>
    <row r="65" spans="1:3" x14ac:dyDescent="0.25">
      <c r="A65" s="44">
        <v>39356</v>
      </c>
      <c r="B65" s="42">
        <v>4.0999999999999996</v>
      </c>
      <c r="C65" s="42">
        <v>4.590419960003822</v>
      </c>
    </row>
    <row r="66" spans="1:3" x14ac:dyDescent="0.25">
      <c r="A66" s="44">
        <v>39387</v>
      </c>
      <c r="B66" s="42">
        <v>3.5</v>
      </c>
      <c r="C66" s="42">
        <v>4.4706942195981592</v>
      </c>
    </row>
    <row r="67" spans="1:3" x14ac:dyDescent="0.25">
      <c r="A67" s="44">
        <v>39417</v>
      </c>
      <c r="B67" s="42">
        <v>3.26</v>
      </c>
      <c r="C67" s="42">
        <v>4.4006946826757876</v>
      </c>
    </row>
    <row r="68" spans="1:3" x14ac:dyDescent="0.25">
      <c r="A68" s="44">
        <v>39448</v>
      </c>
      <c r="B68" s="42">
        <v>2.71</v>
      </c>
      <c r="C68" s="42">
        <v>4.7003083952027236</v>
      </c>
    </row>
    <row r="69" spans="1:3" x14ac:dyDescent="0.25">
      <c r="A69" s="44">
        <v>39479</v>
      </c>
      <c r="B69" s="42">
        <v>2.0499999999999998</v>
      </c>
      <c r="C69" s="42">
        <v>4.6503807710613909</v>
      </c>
    </row>
    <row r="70" spans="1:3" x14ac:dyDescent="0.25">
      <c r="A70" s="44">
        <v>39508</v>
      </c>
      <c r="B70" s="42">
        <v>1.54</v>
      </c>
      <c r="C70" s="42">
        <v>4.2211675562333406</v>
      </c>
    </row>
    <row r="71" spans="1:3" x14ac:dyDescent="0.25">
      <c r="A71" s="44">
        <v>39539</v>
      </c>
      <c r="B71" s="42">
        <v>1.74</v>
      </c>
      <c r="C71" s="42">
        <v>4.4106442390164924</v>
      </c>
    </row>
    <row r="72" spans="1:3" x14ac:dyDescent="0.25">
      <c r="A72" s="44">
        <v>39569</v>
      </c>
      <c r="B72" s="42">
        <v>2.06</v>
      </c>
      <c r="C72" s="42">
        <v>4.6301868268039614</v>
      </c>
    </row>
    <row r="73" spans="1:3" x14ac:dyDescent="0.25">
      <c r="A73" s="44">
        <v>39600</v>
      </c>
      <c r="B73" s="42">
        <v>2.42</v>
      </c>
      <c r="C73" s="42">
        <v>5.0000038109756062</v>
      </c>
    </row>
    <row r="74" spans="1:3" x14ac:dyDescent="0.25">
      <c r="A74" s="44">
        <v>39630</v>
      </c>
      <c r="B74" s="42">
        <v>2.2799999999999998</v>
      </c>
      <c r="C74" s="42">
        <v>4.6801867378048589</v>
      </c>
    </row>
    <row r="75" spans="1:3" x14ac:dyDescent="0.25">
      <c r="A75" s="44">
        <v>39661</v>
      </c>
      <c r="B75" s="42">
        <v>2.1800000000000002</v>
      </c>
      <c r="C75" s="42">
        <v>4.1502450464248053</v>
      </c>
    </row>
    <row r="76" spans="1:3" x14ac:dyDescent="0.25">
      <c r="A76" s="44">
        <v>39692</v>
      </c>
      <c r="B76" s="42">
        <v>1.91</v>
      </c>
      <c r="C76" s="42">
        <v>3.880162281544064</v>
      </c>
    </row>
    <row r="77" spans="1:3" x14ac:dyDescent="0.25">
      <c r="A77" s="44">
        <v>39722</v>
      </c>
      <c r="B77" s="42">
        <v>1.42</v>
      </c>
      <c r="C77" s="42">
        <v>3.8401623439000998</v>
      </c>
    </row>
    <row r="78" spans="1:3" x14ac:dyDescent="0.25">
      <c r="A78" s="44">
        <v>39753</v>
      </c>
      <c r="B78" s="42">
        <v>1.07</v>
      </c>
      <c r="C78" s="42">
        <v>3.1802473429951794</v>
      </c>
    </row>
    <row r="79" spans="1:3" x14ac:dyDescent="0.25">
      <c r="A79" s="44">
        <v>39783</v>
      </c>
      <c r="B79" s="42">
        <v>0.49</v>
      </c>
      <c r="C79" s="42">
        <v>2.9801898121247339</v>
      </c>
    </row>
    <row r="80" spans="1:3" x14ac:dyDescent="0.25">
      <c r="A80" s="44">
        <v>39814</v>
      </c>
      <c r="B80" s="42">
        <v>0.44</v>
      </c>
      <c r="C80" s="42">
        <v>2.2505150423522524</v>
      </c>
    </row>
    <row r="81" spans="1:3" x14ac:dyDescent="0.25">
      <c r="A81" s="44">
        <v>39845</v>
      </c>
      <c r="B81" s="42">
        <v>0.62</v>
      </c>
      <c r="C81" s="42">
        <v>1.8900627143557225</v>
      </c>
    </row>
    <row r="82" spans="1:3" x14ac:dyDescent="0.25">
      <c r="A82" s="44">
        <v>39873</v>
      </c>
      <c r="B82" s="42">
        <v>0.64</v>
      </c>
      <c r="C82" s="42">
        <v>1.7000630293480201</v>
      </c>
    </row>
    <row r="83" spans="1:3" x14ac:dyDescent="0.25">
      <c r="A83" s="44">
        <v>39904</v>
      </c>
      <c r="B83" s="42">
        <v>0.55000000000000004</v>
      </c>
      <c r="C83" s="42">
        <v>2.3609445645763394</v>
      </c>
    </row>
    <row r="84" spans="1:3" x14ac:dyDescent="0.25">
      <c r="A84" s="44">
        <v>39934</v>
      </c>
      <c r="B84" s="42">
        <v>0.5</v>
      </c>
      <c r="C84" s="42">
        <v>2.8414902998236347</v>
      </c>
    </row>
    <row r="85" spans="1:3" x14ac:dyDescent="0.25">
      <c r="A85" s="44">
        <v>39965</v>
      </c>
      <c r="B85" s="42">
        <v>0.51</v>
      </c>
      <c r="C85" s="42">
        <v>3.121196055457931</v>
      </c>
    </row>
    <row r="86" spans="1:3" x14ac:dyDescent="0.25">
      <c r="A86" s="44">
        <v>39995</v>
      </c>
      <c r="B86" s="42">
        <v>0.48</v>
      </c>
      <c r="C86" s="42">
        <v>2.8608222526398386</v>
      </c>
    </row>
    <row r="87" spans="1:3" x14ac:dyDescent="0.25">
      <c r="A87" s="44">
        <v>40026</v>
      </c>
      <c r="B87" s="42">
        <v>0.46</v>
      </c>
      <c r="C87" s="42">
        <v>2.6605637110980629</v>
      </c>
    </row>
    <row r="88" spans="1:3" x14ac:dyDescent="0.25">
      <c r="A88" s="44">
        <v>40057</v>
      </c>
      <c r="B88" s="42">
        <v>0.4</v>
      </c>
      <c r="C88" s="42">
        <v>2.2502835835541246</v>
      </c>
    </row>
    <row r="89" spans="1:3" x14ac:dyDescent="0.25">
      <c r="A89" s="44">
        <v>40087</v>
      </c>
      <c r="B89" s="42">
        <v>0.37</v>
      </c>
      <c r="C89" s="42">
        <v>1.8003559455728624</v>
      </c>
    </row>
    <row r="90" spans="1:3" x14ac:dyDescent="0.25">
      <c r="A90" s="44">
        <v>40118</v>
      </c>
      <c r="B90" s="42">
        <v>0.31</v>
      </c>
      <c r="C90" s="42">
        <v>1.350193925002463</v>
      </c>
    </row>
    <row r="91" spans="1:3" x14ac:dyDescent="0.25">
      <c r="A91" s="44">
        <v>40148</v>
      </c>
      <c r="B91" s="42">
        <v>0.37</v>
      </c>
      <c r="C91" s="42">
        <v>1.1510836899193855</v>
      </c>
    </row>
    <row r="92" spans="1:3" x14ac:dyDescent="0.25">
      <c r="A92" s="44">
        <v>40179</v>
      </c>
      <c r="B92" s="42">
        <v>0.35</v>
      </c>
      <c r="C92" s="42">
        <v>1.1813630027877497</v>
      </c>
    </row>
    <row r="93" spans="1:3" x14ac:dyDescent="0.25">
      <c r="A93" s="44">
        <v>40210</v>
      </c>
      <c r="B93" s="42">
        <v>0.35</v>
      </c>
      <c r="C93" s="42">
        <v>1.3412880143112815</v>
      </c>
    </row>
    <row r="94" spans="1:3" x14ac:dyDescent="0.25">
      <c r="A94" s="44">
        <v>40238</v>
      </c>
      <c r="B94" s="42">
        <v>0.4</v>
      </c>
      <c r="C94" s="42">
        <v>1.2208356518283114</v>
      </c>
    </row>
    <row r="95" spans="1:3" x14ac:dyDescent="0.25">
      <c r="A95" s="44">
        <v>40269</v>
      </c>
      <c r="B95" s="42">
        <v>0.45</v>
      </c>
      <c r="C95" s="42">
        <v>1.311436101442065</v>
      </c>
    </row>
    <row r="96" spans="1:3" x14ac:dyDescent="0.25">
      <c r="A96" s="44">
        <v>40299</v>
      </c>
      <c r="B96" s="42">
        <v>0.37</v>
      </c>
      <c r="C96" s="42">
        <v>1.3618398009950461</v>
      </c>
    </row>
    <row r="97" spans="1:3" x14ac:dyDescent="0.25">
      <c r="A97" s="44">
        <v>40330</v>
      </c>
      <c r="B97" s="42">
        <v>0.32</v>
      </c>
      <c r="C97" s="42">
        <v>1.8544662222664376</v>
      </c>
    </row>
    <row r="98" spans="1:3" x14ac:dyDescent="0.25">
      <c r="A98" s="44">
        <v>40360</v>
      </c>
      <c r="B98" s="42">
        <v>0.28999999999999998</v>
      </c>
      <c r="C98" s="42">
        <v>1.5629020700637097</v>
      </c>
    </row>
    <row r="99" spans="1:3" x14ac:dyDescent="0.25">
      <c r="A99" s="44">
        <v>40391</v>
      </c>
      <c r="B99" s="42">
        <v>0.26</v>
      </c>
      <c r="C99" s="42">
        <v>1.7843360541509146</v>
      </c>
    </row>
    <row r="100" spans="1:3" x14ac:dyDescent="0.25">
      <c r="A100" s="44">
        <v>40422</v>
      </c>
      <c r="B100" s="42">
        <v>0.26</v>
      </c>
      <c r="C100" s="42">
        <v>1.5231235059760984</v>
      </c>
    </row>
    <row r="101" spans="1:3" x14ac:dyDescent="0.25">
      <c r="A101" s="44">
        <v>40452</v>
      </c>
      <c r="B101" s="42">
        <v>0.23</v>
      </c>
      <c r="C101" s="42">
        <v>1.5333515990833879</v>
      </c>
    </row>
    <row r="102" spans="1:3" x14ac:dyDescent="0.25">
      <c r="A102" s="44">
        <v>40483</v>
      </c>
      <c r="B102" s="42">
        <v>0.25</v>
      </c>
      <c r="C102" s="42">
        <v>1.2923935799022956</v>
      </c>
    </row>
    <row r="103" spans="1:3" x14ac:dyDescent="0.25">
      <c r="A103" s="44">
        <v>40513</v>
      </c>
      <c r="B103" s="42">
        <v>0.28999999999999998</v>
      </c>
      <c r="C103" s="42">
        <v>1.3724907840988232</v>
      </c>
    </row>
    <row r="104" spans="1:3" x14ac:dyDescent="0.25">
      <c r="A104" s="44">
        <v>40544</v>
      </c>
      <c r="B104" s="42">
        <v>0.27</v>
      </c>
      <c r="C104" s="42">
        <v>1.5133522670652821</v>
      </c>
    </row>
    <row r="105" spans="1:3" x14ac:dyDescent="0.25">
      <c r="A105" s="44">
        <v>40575</v>
      </c>
      <c r="B105" s="42">
        <v>0.28999999999999998</v>
      </c>
      <c r="C105" s="42">
        <v>1.372591928251099</v>
      </c>
    </row>
    <row r="106" spans="1:3" x14ac:dyDescent="0.25">
      <c r="A106" s="44">
        <v>40603</v>
      </c>
      <c r="B106" s="42">
        <v>0.26</v>
      </c>
      <c r="C106" s="42">
        <v>1.5231235059760984</v>
      </c>
    </row>
    <row r="107" spans="1:3" x14ac:dyDescent="0.25">
      <c r="A107" s="44">
        <v>40634</v>
      </c>
      <c r="B107" s="42">
        <v>0.25</v>
      </c>
      <c r="C107" s="42">
        <v>1.673704330512682</v>
      </c>
    </row>
    <row r="108" spans="1:3" x14ac:dyDescent="0.25">
      <c r="A108" s="44">
        <v>40664</v>
      </c>
      <c r="B108" s="42">
        <v>0.19</v>
      </c>
      <c r="C108" s="42">
        <v>1.2921081996612571</v>
      </c>
    </row>
    <row r="109" spans="1:3" x14ac:dyDescent="0.25">
      <c r="A109" s="44">
        <v>40695</v>
      </c>
      <c r="B109" s="42">
        <v>0.18</v>
      </c>
      <c r="C109" s="42">
        <v>1.1215948963317457</v>
      </c>
    </row>
    <row r="110" spans="1:3" x14ac:dyDescent="0.25">
      <c r="A110" s="44">
        <v>40725</v>
      </c>
      <c r="B110" s="42">
        <v>0.19</v>
      </c>
      <c r="C110" s="42">
        <v>0.95108585103200749</v>
      </c>
    </row>
    <row r="111" spans="1:3" x14ac:dyDescent="0.25">
      <c r="A111" s="44">
        <v>40756</v>
      </c>
      <c r="B111" s="42">
        <v>0.11</v>
      </c>
      <c r="C111" s="42">
        <v>0.7806742469579353</v>
      </c>
    </row>
    <row r="112" spans="1:3" x14ac:dyDescent="0.25">
      <c r="A112" s="44">
        <v>40787</v>
      </c>
      <c r="B112" s="42">
        <v>0.1</v>
      </c>
      <c r="C112" s="42">
        <v>0.70048274486336215</v>
      </c>
    </row>
    <row r="113" spans="1:3" x14ac:dyDescent="0.25">
      <c r="A113" s="44">
        <v>40817</v>
      </c>
      <c r="B113" s="42">
        <v>0.11</v>
      </c>
      <c r="C113" s="42">
        <v>0.53022448368751363</v>
      </c>
    </row>
    <row r="114" spans="1:3" x14ac:dyDescent="0.25">
      <c r="A114" s="44">
        <v>40848</v>
      </c>
      <c r="B114" s="42">
        <v>0.11</v>
      </c>
      <c r="C114" s="42">
        <v>0.65039900249375115</v>
      </c>
    </row>
    <row r="115" spans="1:3" x14ac:dyDescent="0.25">
      <c r="A115" s="44">
        <v>40878</v>
      </c>
      <c r="B115" s="42">
        <v>0.12</v>
      </c>
      <c r="C115" s="42">
        <v>0.95108585103200749</v>
      </c>
    </row>
    <row r="116" spans="1:3" x14ac:dyDescent="0.25">
      <c r="A116" s="44">
        <v>40909</v>
      </c>
      <c r="B116" s="42">
        <v>0.12</v>
      </c>
      <c r="C116" s="42">
        <v>0.95115288720455382</v>
      </c>
    </row>
    <row r="117" spans="1:3" x14ac:dyDescent="0.25">
      <c r="A117" s="44">
        <v>40940</v>
      </c>
      <c r="B117" s="42">
        <v>0.16</v>
      </c>
      <c r="C117" s="42">
        <v>1.2522973377206315</v>
      </c>
    </row>
    <row r="118" spans="1:3" x14ac:dyDescent="0.25">
      <c r="A118" s="44">
        <v>40969</v>
      </c>
      <c r="B118" s="42">
        <v>0.19</v>
      </c>
      <c r="C118" s="42">
        <v>1.1419309794534094</v>
      </c>
    </row>
    <row r="119" spans="1:3" x14ac:dyDescent="0.25">
      <c r="A119" s="44">
        <v>41000</v>
      </c>
      <c r="B119" s="42">
        <v>0.18</v>
      </c>
      <c r="C119" s="42">
        <v>1.2122982543641303</v>
      </c>
    </row>
    <row r="120" spans="1:3" x14ac:dyDescent="0.25">
      <c r="A120" s="44">
        <v>41030</v>
      </c>
      <c r="B120" s="42">
        <v>0.19</v>
      </c>
      <c r="C120" s="42">
        <v>0.93136640383271185</v>
      </c>
    </row>
    <row r="121" spans="1:3" x14ac:dyDescent="0.25">
      <c r="A121" s="44">
        <v>41061</v>
      </c>
      <c r="B121" s="42">
        <v>0.19</v>
      </c>
      <c r="C121" s="42">
        <v>0.64052804951086895</v>
      </c>
    </row>
    <row r="122" spans="1:3" x14ac:dyDescent="0.25">
      <c r="A122" s="44">
        <v>41091</v>
      </c>
      <c r="B122" s="42">
        <v>0.19</v>
      </c>
      <c r="C122" s="42">
        <v>0.6304830821439289</v>
      </c>
    </row>
    <row r="123" spans="1:3" x14ac:dyDescent="0.25">
      <c r="A123" s="44" t="s">
        <v>92</v>
      </c>
      <c r="B123" s="42">
        <v>239.20999999999995</v>
      </c>
      <c r="C123" s="42">
        <v>340.1564871037009</v>
      </c>
    </row>
  </sheetData>
  <pageMargins left="0.7" right="0.7" top="0.75" bottom="0.75" header="0.3" footer="0.3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23"/>
  <sheetViews>
    <sheetView topLeftCell="A10" workbookViewId="0">
      <selection activeCell="E103" sqref="E103"/>
    </sheetView>
  </sheetViews>
  <sheetFormatPr defaultRowHeight="15" x14ac:dyDescent="0.25"/>
  <cols>
    <col min="1" max="1" width="9.7109375" style="1" bestFit="1" customWidth="1"/>
    <col min="2" max="3" width="12.5703125" style="19" customWidth="1"/>
    <col min="4" max="4" width="9.140625" style="19"/>
  </cols>
  <sheetData>
    <row r="2" spans="1:4" x14ac:dyDescent="0.25">
      <c r="A2" s="1" t="s">
        <v>7</v>
      </c>
      <c r="B2" s="19" t="s">
        <v>180</v>
      </c>
      <c r="C2" s="19" t="s">
        <v>81</v>
      </c>
      <c r="D2" s="19" t="s">
        <v>193</v>
      </c>
    </row>
    <row r="3" spans="1:4" x14ac:dyDescent="0.25">
      <c r="A3" s="65">
        <v>37438</v>
      </c>
      <c r="B3" s="64">
        <v>1.96</v>
      </c>
      <c r="C3" s="64">
        <v>4.4617023740590511</v>
      </c>
      <c r="D3" s="64">
        <v>2.5017023740590512</v>
      </c>
    </row>
    <row r="4" spans="1:4" x14ac:dyDescent="0.25">
      <c r="A4" s="1">
        <v>37469</v>
      </c>
      <c r="B4" s="19">
        <v>1.76</v>
      </c>
      <c r="C4" s="19">
        <v>4.0508127959795193</v>
      </c>
      <c r="D4" s="19">
        <v>2.2908127959795195</v>
      </c>
    </row>
    <row r="5" spans="1:4" x14ac:dyDescent="0.25">
      <c r="A5" s="1">
        <v>37500</v>
      </c>
      <c r="B5" s="19">
        <v>1.72</v>
      </c>
      <c r="C5" s="19">
        <v>3.420875316086347</v>
      </c>
      <c r="D5" s="19">
        <v>1.700875316086347</v>
      </c>
    </row>
    <row r="6" spans="1:4" x14ac:dyDescent="0.25">
      <c r="A6" s="1">
        <v>37530</v>
      </c>
      <c r="B6" s="19">
        <v>1.65</v>
      </c>
      <c r="C6" s="19">
        <v>3.1315635688458965</v>
      </c>
      <c r="D6" s="19">
        <v>1.4815635688458966</v>
      </c>
    </row>
    <row r="7" spans="1:4" x14ac:dyDescent="0.25">
      <c r="A7" s="1">
        <v>37561</v>
      </c>
      <c r="B7" s="19">
        <v>1.49</v>
      </c>
      <c r="C7" s="19">
        <v>3.3835231943629029</v>
      </c>
      <c r="D7" s="19">
        <v>1.893523194362903</v>
      </c>
    </row>
    <row r="8" spans="1:4" x14ac:dyDescent="0.25">
      <c r="A8" s="1">
        <v>37591</v>
      </c>
      <c r="B8" s="19">
        <v>1.45</v>
      </c>
      <c r="C8" s="19">
        <v>4.0077489728037374</v>
      </c>
      <c r="D8" s="19">
        <v>2.5577489728037373</v>
      </c>
    </row>
    <row r="9" spans="1:4" x14ac:dyDescent="0.25">
      <c r="A9" s="1">
        <v>37622</v>
      </c>
      <c r="B9" s="19">
        <v>1.36</v>
      </c>
      <c r="C9" s="19">
        <v>3.9074089663273304</v>
      </c>
      <c r="D9" s="19">
        <v>2.54740896632733</v>
      </c>
    </row>
    <row r="10" spans="1:4" x14ac:dyDescent="0.25">
      <c r="A10" s="1">
        <v>37653</v>
      </c>
      <c r="B10" s="19">
        <v>1.3</v>
      </c>
      <c r="C10" s="19">
        <v>3.8161048615866111</v>
      </c>
      <c r="D10" s="19">
        <v>2.5161048615866113</v>
      </c>
    </row>
    <row r="11" spans="1:4" x14ac:dyDescent="0.25">
      <c r="A11" s="1">
        <v>37681</v>
      </c>
      <c r="B11" s="19">
        <v>1.24</v>
      </c>
      <c r="C11" s="19">
        <v>4.5595554255630333</v>
      </c>
      <c r="D11" s="19">
        <v>3.3195554255630331</v>
      </c>
    </row>
    <row r="12" spans="1:4" x14ac:dyDescent="0.25">
      <c r="A12" s="1">
        <v>37712</v>
      </c>
      <c r="B12" s="19">
        <v>1.27</v>
      </c>
      <c r="C12" s="19">
        <v>4.3686221701795702</v>
      </c>
      <c r="D12" s="19">
        <v>3.0986221701795702</v>
      </c>
    </row>
    <row r="13" spans="1:4" x14ac:dyDescent="0.25">
      <c r="A13" s="1">
        <v>37742</v>
      </c>
      <c r="B13" s="19">
        <v>1.18</v>
      </c>
      <c r="C13" s="19">
        <v>4.1780908646799952</v>
      </c>
      <c r="D13" s="19">
        <v>2.9980908646799955</v>
      </c>
    </row>
    <row r="14" spans="1:4" x14ac:dyDescent="0.25">
      <c r="A14" s="1">
        <v>37773</v>
      </c>
      <c r="B14" s="19">
        <v>1.01</v>
      </c>
      <c r="C14" s="19">
        <v>3.786106653620358</v>
      </c>
      <c r="D14" s="19">
        <v>2.7761066536203582</v>
      </c>
    </row>
    <row r="15" spans="1:4" x14ac:dyDescent="0.25">
      <c r="A15" s="65">
        <v>37803</v>
      </c>
      <c r="B15" s="64">
        <v>1.1200000000000001</v>
      </c>
      <c r="C15" s="64">
        <v>3.1635307963907566</v>
      </c>
      <c r="D15" s="64">
        <v>2.0435307963907565</v>
      </c>
    </row>
    <row r="16" spans="1:4" x14ac:dyDescent="0.25">
      <c r="A16" s="1">
        <v>37834</v>
      </c>
      <c r="B16" s="19">
        <v>1.31</v>
      </c>
      <c r="C16" s="19">
        <v>2.5013453223270643</v>
      </c>
      <c r="D16" s="19">
        <v>1.1913453223270642</v>
      </c>
    </row>
    <row r="17" spans="1:4" x14ac:dyDescent="0.25">
      <c r="A17" s="1">
        <v>37865</v>
      </c>
      <c r="B17" s="19">
        <v>1.24</v>
      </c>
      <c r="C17" s="19">
        <v>2.2807707432166646</v>
      </c>
      <c r="D17" s="19">
        <v>1.0407707432166646</v>
      </c>
    </row>
    <row r="18" spans="1:4" x14ac:dyDescent="0.25">
      <c r="A18" s="1">
        <v>37895</v>
      </c>
      <c r="B18" s="19">
        <v>1.25</v>
      </c>
      <c r="C18" s="19">
        <v>2.1706650270536088</v>
      </c>
      <c r="D18" s="19">
        <v>0.92066502705360875</v>
      </c>
    </row>
    <row r="19" spans="1:4" x14ac:dyDescent="0.25">
      <c r="A19" s="1">
        <v>37926</v>
      </c>
      <c r="B19" s="19">
        <v>1.34</v>
      </c>
      <c r="C19" s="19">
        <v>2.3518218543699287</v>
      </c>
      <c r="D19" s="19">
        <v>1.0118218543699287</v>
      </c>
    </row>
    <row r="20" spans="1:4" x14ac:dyDescent="0.25">
      <c r="A20" s="1">
        <v>37956</v>
      </c>
      <c r="B20" s="19">
        <v>1.31</v>
      </c>
      <c r="C20" s="19">
        <v>2.2314992607195716</v>
      </c>
      <c r="D20" s="19">
        <v>0.92149926071957156</v>
      </c>
    </row>
    <row r="21" spans="1:4" x14ac:dyDescent="0.25">
      <c r="A21" s="1">
        <v>37987</v>
      </c>
      <c r="B21" s="19">
        <v>1.24</v>
      </c>
      <c r="C21" s="19">
        <v>2.1214246250986779</v>
      </c>
      <c r="D21" s="19">
        <v>0.88142462509867792</v>
      </c>
    </row>
    <row r="22" spans="1:4" x14ac:dyDescent="0.25">
      <c r="A22" s="1">
        <v>38018</v>
      </c>
      <c r="B22" s="19">
        <v>1.24</v>
      </c>
      <c r="C22" s="19">
        <v>1.9610750246791708</v>
      </c>
      <c r="D22" s="19">
        <v>0.72107502467917084</v>
      </c>
    </row>
    <row r="23" spans="1:4" x14ac:dyDescent="0.25">
      <c r="A23" s="1">
        <v>38047</v>
      </c>
      <c r="B23" s="19">
        <v>1.19</v>
      </c>
      <c r="C23" s="19">
        <v>1.901075661793783</v>
      </c>
      <c r="D23" s="19">
        <v>0.71107566179378301</v>
      </c>
    </row>
    <row r="24" spans="1:4" x14ac:dyDescent="0.25">
      <c r="A24" s="1">
        <v>38078</v>
      </c>
      <c r="B24" s="19">
        <v>1.43</v>
      </c>
      <c r="C24" s="19">
        <v>1.9712096376024446</v>
      </c>
      <c r="D24" s="19">
        <v>0.54120963760244467</v>
      </c>
    </row>
    <row r="25" spans="1:4" x14ac:dyDescent="0.25">
      <c r="A25" s="1">
        <v>38108</v>
      </c>
      <c r="B25" s="19">
        <v>1.78</v>
      </c>
      <c r="C25" s="19">
        <v>1.6605692824668949</v>
      </c>
      <c r="D25" s="19">
        <v>-0.11943071753310508</v>
      </c>
    </row>
    <row r="26" spans="1:4" x14ac:dyDescent="0.25">
      <c r="A26" s="1">
        <v>38139</v>
      </c>
      <c r="B26" s="19">
        <v>2.12</v>
      </c>
      <c r="C26" s="19">
        <v>1.4504791604791567</v>
      </c>
      <c r="D26" s="19">
        <v>-0.6695208395208434</v>
      </c>
    </row>
    <row r="27" spans="1:4" x14ac:dyDescent="0.25">
      <c r="A27" s="65">
        <v>38169</v>
      </c>
      <c r="B27" s="64">
        <v>2.1</v>
      </c>
      <c r="C27" s="64">
        <v>1.8212114319619888</v>
      </c>
      <c r="D27" s="64">
        <v>-0.27878856803801133</v>
      </c>
    </row>
    <row r="28" spans="1:4" x14ac:dyDescent="0.25">
      <c r="A28" s="1">
        <v>38200</v>
      </c>
      <c r="B28" s="19">
        <v>2.02</v>
      </c>
      <c r="C28" s="19">
        <v>2.4129858849076813</v>
      </c>
      <c r="D28" s="19">
        <v>0.39298588490768127</v>
      </c>
    </row>
    <row r="29" spans="1:4" x14ac:dyDescent="0.25">
      <c r="A29" s="1">
        <v>38231</v>
      </c>
      <c r="B29" s="19">
        <v>2.12</v>
      </c>
      <c r="C29" s="19">
        <v>2.1821819438956558</v>
      </c>
      <c r="D29" s="19">
        <v>6.2181943895655678E-2</v>
      </c>
    </row>
    <row r="30" spans="1:4" x14ac:dyDescent="0.25">
      <c r="A30" s="1">
        <v>38261</v>
      </c>
      <c r="B30" s="19">
        <v>2.23</v>
      </c>
      <c r="C30" s="19">
        <v>2.2524691358024818</v>
      </c>
      <c r="D30" s="19">
        <v>2.2469135802481777E-2</v>
      </c>
    </row>
    <row r="31" spans="1:4" x14ac:dyDescent="0.25">
      <c r="A31" s="1">
        <v>38292</v>
      </c>
      <c r="B31" s="19">
        <v>2.5</v>
      </c>
      <c r="C31" s="19">
        <v>2.5234349713834758</v>
      </c>
      <c r="D31" s="19">
        <v>2.3434971383475833E-2</v>
      </c>
    </row>
    <row r="32" spans="1:4" x14ac:dyDescent="0.25">
      <c r="A32" s="1">
        <v>38322</v>
      </c>
      <c r="B32" s="19">
        <v>2.67</v>
      </c>
      <c r="C32" s="19">
        <v>2.5135534498074819</v>
      </c>
      <c r="D32" s="19">
        <v>-0.15644655019251807</v>
      </c>
    </row>
    <row r="33" spans="1:4" x14ac:dyDescent="0.25">
      <c r="A33" s="1">
        <v>38353</v>
      </c>
      <c r="B33" s="19">
        <v>2.86</v>
      </c>
      <c r="C33" s="19">
        <v>2.2826708810746776</v>
      </c>
      <c r="D33" s="19">
        <v>-0.57732911892532224</v>
      </c>
    </row>
    <row r="34" spans="1:4" x14ac:dyDescent="0.25">
      <c r="A34" s="1">
        <v>38384</v>
      </c>
      <c r="B34" s="19">
        <v>3.03</v>
      </c>
      <c r="C34" s="19">
        <v>2.2424693796918582</v>
      </c>
      <c r="D34" s="19">
        <v>-0.78753062030814158</v>
      </c>
    </row>
    <row r="35" spans="1:4" x14ac:dyDescent="0.25">
      <c r="A35" s="1">
        <v>38412</v>
      </c>
      <c r="B35" s="19">
        <v>3.3</v>
      </c>
      <c r="C35" s="19">
        <v>1.9715031129558414</v>
      </c>
      <c r="D35" s="19">
        <v>-1.3284968870441585</v>
      </c>
    </row>
    <row r="36" spans="1:4" x14ac:dyDescent="0.25">
      <c r="A36" s="1">
        <v>38443</v>
      </c>
      <c r="B36" s="19">
        <v>3.32</v>
      </c>
      <c r="C36" s="19">
        <v>2.7140382529823537</v>
      </c>
      <c r="D36" s="19">
        <v>-0.60596174701764616</v>
      </c>
    </row>
    <row r="37" spans="1:4" x14ac:dyDescent="0.25">
      <c r="A37" s="1">
        <v>38473</v>
      </c>
      <c r="B37" s="19">
        <v>3.33</v>
      </c>
      <c r="C37" s="19">
        <v>3.2855266260562344</v>
      </c>
      <c r="D37" s="19">
        <v>-4.4473373943765715E-2</v>
      </c>
    </row>
    <row r="38" spans="1:4" x14ac:dyDescent="0.25">
      <c r="A38" s="1">
        <v>38504</v>
      </c>
      <c r="B38" s="19">
        <v>3.36</v>
      </c>
      <c r="C38" s="19">
        <v>3.4040109674892349</v>
      </c>
      <c r="D38" s="19">
        <v>4.4010967489235053E-2</v>
      </c>
    </row>
    <row r="39" spans="1:4" x14ac:dyDescent="0.25">
      <c r="A39" s="65">
        <v>38534</v>
      </c>
      <c r="B39" s="64">
        <v>3.64</v>
      </c>
      <c r="C39" s="64">
        <v>3.1828560235063641</v>
      </c>
      <c r="D39" s="64">
        <v>-0.45714397649363603</v>
      </c>
    </row>
    <row r="40" spans="1:4" x14ac:dyDescent="0.25">
      <c r="A40" s="1">
        <v>38565</v>
      </c>
      <c r="B40" s="19">
        <v>3.87</v>
      </c>
      <c r="C40" s="19">
        <v>3.0023534601058444</v>
      </c>
      <c r="D40" s="19">
        <v>-0.86764653989415574</v>
      </c>
    </row>
    <row r="41" spans="1:4" x14ac:dyDescent="0.25">
      <c r="A41" s="1">
        <v>38596</v>
      </c>
      <c r="B41" s="19">
        <v>3.85</v>
      </c>
      <c r="C41" s="19">
        <v>2.9416461026243734</v>
      </c>
      <c r="D41" s="19">
        <v>-0.90835389737562666</v>
      </c>
    </row>
    <row r="42" spans="1:4" x14ac:dyDescent="0.25">
      <c r="A42" s="1">
        <v>38626</v>
      </c>
      <c r="B42" s="19">
        <v>4.18</v>
      </c>
      <c r="C42" s="19">
        <v>2.9311982783918777</v>
      </c>
      <c r="D42" s="19">
        <v>-1.248801721608122</v>
      </c>
    </row>
    <row r="43" spans="1:4" x14ac:dyDescent="0.25">
      <c r="A43" s="1">
        <v>38657</v>
      </c>
      <c r="B43" s="19">
        <v>4.33</v>
      </c>
      <c r="C43" s="19">
        <v>3.201195121951228</v>
      </c>
      <c r="D43" s="19">
        <v>-1.1288048780487721</v>
      </c>
    </row>
    <row r="44" spans="1:4" x14ac:dyDescent="0.25">
      <c r="A44" s="1">
        <v>38687</v>
      </c>
      <c r="B44" s="19">
        <v>4.3499999999999996</v>
      </c>
      <c r="C44" s="19">
        <v>3.351125937469579</v>
      </c>
      <c r="D44" s="19">
        <v>-0.99887406253042066</v>
      </c>
    </row>
    <row r="45" spans="1:4" x14ac:dyDescent="0.25">
      <c r="A45" s="1">
        <v>38718</v>
      </c>
      <c r="B45" s="19">
        <v>4.45</v>
      </c>
      <c r="C45" s="19">
        <v>3.5812599650009824</v>
      </c>
      <c r="D45" s="19">
        <v>-0.86874003499901775</v>
      </c>
    </row>
    <row r="46" spans="1:4" x14ac:dyDescent="0.25">
      <c r="A46" s="1">
        <v>38749</v>
      </c>
      <c r="B46" s="19">
        <v>4.68</v>
      </c>
      <c r="C46" s="19">
        <v>3.73118897408522</v>
      </c>
      <c r="D46" s="19">
        <v>-0.94881102591477973</v>
      </c>
    </row>
    <row r="47" spans="1:4" x14ac:dyDescent="0.25">
      <c r="A47" s="1">
        <v>38777</v>
      </c>
      <c r="B47" s="19">
        <v>4.7699999999999996</v>
      </c>
      <c r="C47" s="19">
        <v>4.1617899322362373</v>
      </c>
      <c r="D47" s="19">
        <v>-0.6082100677637623</v>
      </c>
    </row>
    <row r="48" spans="1:4" x14ac:dyDescent="0.25">
      <c r="A48" s="1">
        <v>38808</v>
      </c>
      <c r="B48" s="19">
        <v>4.9000000000000004</v>
      </c>
      <c r="C48" s="19">
        <v>3.9810540069686429</v>
      </c>
      <c r="D48" s="19">
        <v>-0.91894599303135749</v>
      </c>
    </row>
    <row r="49" spans="1:4" x14ac:dyDescent="0.25">
      <c r="A49" s="1">
        <v>38838</v>
      </c>
      <c r="B49" s="19">
        <v>5</v>
      </c>
      <c r="C49" s="19">
        <v>3.9509300300009542</v>
      </c>
      <c r="D49" s="19">
        <v>-1.0490699699990458</v>
      </c>
    </row>
    <row r="50" spans="1:4" x14ac:dyDescent="0.25">
      <c r="A50" s="1">
        <v>38869</v>
      </c>
      <c r="B50" s="19">
        <v>5.16</v>
      </c>
      <c r="C50" s="19">
        <v>3.9207585139318768</v>
      </c>
      <c r="D50" s="19">
        <v>-1.2392414860681233</v>
      </c>
    </row>
    <row r="51" spans="1:4" x14ac:dyDescent="0.25">
      <c r="A51" s="65">
        <v>38899</v>
      </c>
      <c r="B51" s="64">
        <v>5.22</v>
      </c>
      <c r="C51" s="64">
        <v>4.100510420686998</v>
      </c>
      <c r="D51" s="64">
        <v>-1.1194895793130017</v>
      </c>
    </row>
    <row r="52" spans="1:4" x14ac:dyDescent="0.25">
      <c r="A52" s="1">
        <v>38930</v>
      </c>
      <c r="B52" s="19">
        <v>5.08</v>
      </c>
      <c r="C52" s="19">
        <v>4.2102782324058952</v>
      </c>
      <c r="D52" s="19">
        <v>-0.86972176759410491</v>
      </c>
    </row>
    <row r="53" spans="1:4" x14ac:dyDescent="0.25">
      <c r="A53" s="1">
        <v>38961</v>
      </c>
      <c r="B53" s="19">
        <v>4.97</v>
      </c>
      <c r="C53" s="19">
        <v>4.0500962927299211</v>
      </c>
      <c r="D53" s="19">
        <v>-0.91990370727007864</v>
      </c>
    </row>
    <row r="54" spans="1:4" x14ac:dyDescent="0.25">
      <c r="A54" s="1">
        <v>38991</v>
      </c>
      <c r="B54" s="19">
        <v>5.01</v>
      </c>
      <c r="C54" s="19">
        <v>4.3600777500479637</v>
      </c>
      <c r="D54" s="19">
        <v>-0.64992224995203607</v>
      </c>
    </row>
    <row r="55" spans="1:4" x14ac:dyDescent="0.25">
      <c r="A55" s="1">
        <v>39022</v>
      </c>
      <c r="B55" s="19">
        <v>5.01</v>
      </c>
      <c r="C55" s="19">
        <v>4.5100776382632102</v>
      </c>
      <c r="D55" s="19">
        <v>-0.49992236173678961</v>
      </c>
    </row>
    <row r="56" spans="1:4" x14ac:dyDescent="0.25">
      <c r="A56" s="1">
        <v>39052</v>
      </c>
      <c r="B56" s="19">
        <v>4.9400000000000004</v>
      </c>
      <c r="C56" s="19">
        <v>4.4500239578342038</v>
      </c>
      <c r="D56" s="19">
        <v>-0.4899760421657966</v>
      </c>
    </row>
    <row r="57" spans="1:4" x14ac:dyDescent="0.25">
      <c r="A57" s="1">
        <v>39083</v>
      </c>
      <c r="B57" s="19">
        <v>5.0599999999999996</v>
      </c>
      <c r="C57" s="19">
        <v>4.3500239348970737</v>
      </c>
      <c r="D57" s="19">
        <v>-0.70997606510292588</v>
      </c>
    </row>
    <row r="58" spans="1:4" x14ac:dyDescent="0.25">
      <c r="A58" s="1">
        <v>39114</v>
      </c>
      <c r="B58" s="19">
        <v>5.05</v>
      </c>
      <c r="C58" s="19">
        <v>4.6600009552923094</v>
      </c>
      <c r="D58" s="19">
        <v>-0.38999904470769042</v>
      </c>
    </row>
    <row r="59" spans="1:4" x14ac:dyDescent="0.25">
      <c r="A59" s="1">
        <v>39142</v>
      </c>
      <c r="B59" s="19">
        <v>4.92</v>
      </c>
      <c r="C59" s="19">
        <v>4.6900152715471766</v>
      </c>
      <c r="D59" s="19">
        <v>-0.22998472845282336</v>
      </c>
    </row>
    <row r="60" spans="1:4" x14ac:dyDescent="0.25">
      <c r="A60" s="1">
        <v>39173</v>
      </c>
      <c r="B60" s="19">
        <v>4.93</v>
      </c>
      <c r="C60" s="19">
        <v>4.8800009532888433</v>
      </c>
      <c r="D60" s="19">
        <v>-4.9999046711156403E-2</v>
      </c>
    </row>
    <row r="61" spans="1:4" x14ac:dyDescent="0.25">
      <c r="A61" s="1">
        <v>39203</v>
      </c>
      <c r="B61" s="19">
        <v>4.91</v>
      </c>
      <c r="C61" s="19">
        <v>4.9400085714286002</v>
      </c>
      <c r="D61" s="19">
        <v>3.0008571428600028E-2</v>
      </c>
    </row>
    <row r="62" spans="1:4" x14ac:dyDescent="0.25">
      <c r="A62" s="1">
        <v>39234</v>
      </c>
      <c r="B62" s="19">
        <v>4.96</v>
      </c>
      <c r="C62" s="19">
        <v>5.0800152149105937</v>
      </c>
      <c r="D62" s="19">
        <v>0.12001521491059375</v>
      </c>
    </row>
    <row r="63" spans="1:4" x14ac:dyDescent="0.25">
      <c r="A63" s="65">
        <v>39264</v>
      </c>
      <c r="B63" s="64">
        <v>4.96</v>
      </c>
      <c r="C63" s="64">
        <v>5.0200950389659438</v>
      </c>
      <c r="D63" s="64">
        <v>6.0095038965943814E-2</v>
      </c>
    </row>
    <row r="64" spans="1:4" x14ac:dyDescent="0.25">
      <c r="A64" s="1">
        <v>39295</v>
      </c>
      <c r="B64" s="19">
        <v>4.47</v>
      </c>
      <c r="C64" s="19">
        <v>4.7203083365055187</v>
      </c>
      <c r="D64" s="19">
        <v>0.25030833650551898</v>
      </c>
    </row>
    <row r="65" spans="1:4" x14ac:dyDescent="0.25">
      <c r="A65" s="1">
        <v>39326</v>
      </c>
      <c r="B65" s="19">
        <v>4.1399999999999997</v>
      </c>
      <c r="C65" s="19">
        <v>4.5703810612556017</v>
      </c>
      <c r="D65" s="19">
        <v>0.43038106125560205</v>
      </c>
    </row>
    <row r="66" spans="1:4" x14ac:dyDescent="0.25">
      <c r="A66" s="1">
        <v>39356</v>
      </c>
      <c r="B66" s="19">
        <v>4.0999999999999996</v>
      </c>
      <c r="C66" s="19">
        <v>4.590419960003822</v>
      </c>
      <c r="D66" s="19">
        <v>0.49041996000382237</v>
      </c>
    </row>
    <row r="67" spans="1:4" x14ac:dyDescent="0.25">
      <c r="A67" s="1">
        <v>39387</v>
      </c>
      <c r="B67" s="19">
        <v>3.5</v>
      </c>
      <c r="C67" s="19">
        <v>4.4706942195981592</v>
      </c>
      <c r="D67" s="19">
        <v>0.97069421959815916</v>
      </c>
    </row>
    <row r="68" spans="1:4" x14ac:dyDescent="0.25">
      <c r="A68" s="1">
        <v>39417</v>
      </c>
      <c r="B68" s="19">
        <v>3.26</v>
      </c>
      <c r="C68" s="19">
        <v>4.4006946826757876</v>
      </c>
      <c r="D68" s="19">
        <v>1.1406946826757878</v>
      </c>
    </row>
    <row r="69" spans="1:4" x14ac:dyDescent="0.25">
      <c r="A69" s="1">
        <v>39448</v>
      </c>
      <c r="B69" s="19">
        <v>2.71</v>
      </c>
      <c r="C69" s="19">
        <v>4.7003083952027236</v>
      </c>
      <c r="D69" s="19">
        <v>1.9903083952027236</v>
      </c>
    </row>
    <row r="70" spans="1:4" x14ac:dyDescent="0.25">
      <c r="A70" s="1">
        <v>39479</v>
      </c>
      <c r="B70" s="19">
        <v>2.0499999999999998</v>
      </c>
      <c r="C70" s="19">
        <v>4.6503807710613909</v>
      </c>
      <c r="D70" s="19">
        <v>2.6003807710613911</v>
      </c>
    </row>
    <row r="71" spans="1:4" x14ac:dyDescent="0.25">
      <c r="A71" s="1">
        <v>39508</v>
      </c>
      <c r="B71" s="19">
        <v>1.54</v>
      </c>
      <c r="C71" s="19">
        <v>4.2211675562333406</v>
      </c>
      <c r="D71" s="19">
        <v>2.6811675562333406</v>
      </c>
    </row>
    <row r="72" spans="1:4" x14ac:dyDescent="0.25">
      <c r="A72" s="1">
        <v>39539</v>
      </c>
      <c r="B72" s="19">
        <v>1.74</v>
      </c>
      <c r="C72" s="19">
        <v>4.4106442390164924</v>
      </c>
      <c r="D72" s="19">
        <v>2.6706442390164922</v>
      </c>
    </row>
    <row r="73" spans="1:4" x14ac:dyDescent="0.25">
      <c r="A73" s="1">
        <v>39569</v>
      </c>
      <c r="B73" s="19">
        <v>2.06</v>
      </c>
      <c r="C73" s="19">
        <v>4.6301868268039614</v>
      </c>
      <c r="D73" s="19">
        <v>2.5701868268039614</v>
      </c>
    </row>
    <row r="74" spans="1:4" x14ac:dyDescent="0.25">
      <c r="A74" s="1">
        <v>39600</v>
      </c>
      <c r="B74" s="19">
        <v>2.42</v>
      </c>
      <c r="C74" s="19">
        <v>5.0000038109756062</v>
      </c>
      <c r="D74" s="19">
        <v>2.5800038109756063</v>
      </c>
    </row>
    <row r="75" spans="1:4" x14ac:dyDescent="0.25">
      <c r="A75" s="65">
        <v>39630</v>
      </c>
      <c r="B75" s="64">
        <v>2.2799999999999998</v>
      </c>
      <c r="C75" s="64">
        <v>4.6801867378048589</v>
      </c>
      <c r="D75" s="64">
        <v>2.4001867378048591</v>
      </c>
    </row>
    <row r="76" spans="1:4" x14ac:dyDescent="0.25">
      <c r="A76" s="1">
        <v>39661</v>
      </c>
      <c r="B76" s="19">
        <v>2.1800000000000002</v>
      </c>
      <c r="C76" s="19">
        <v>4.1502450464248053</v>
      </c>
      <c r="D76" s="19">
        <v>1.9702450464248051</v>
      </c>
    </row>
    <row r="77" spans="1:4" x14ac:dyDescent="0.25">
      <c r="A77" s="1">
        <v>39692</v>
      </c>
      <c r="B77" s="19">
        <v>1.91</v>
      </c>
      <c r="C77" s="19">
        <v>3.880162281544064</v>
      </c>
      <c r="D77" s="19">
        <v>1.970162281544064</v>
      </c>
    </row>
    <row r="78" spans="1:4" x14ac:dyDescent="0.25">
      <c r="A78" s="1">
        <v>39722</v>
      </c>
      <c r="B78" s="19">
        <v>1.42</v>
      </c>
      <c r="C78" s="19">
        <v>3.8401623439000998</v>
      </c>
      <c r="D78" s="19">
        <v>2.4201623439000999</v>
      </c>
    </row>
    <row r="79" spans="1:4" x14ac:dyDescent="0.25">
      <c r="A79" s="1">
        <v>39753</v>
      </c>
      <c r="B79" s="19">
        <v>1.07</v>
      </c>
      <c r="C79" s="19">
        <v>3.1802473429951794</v>
      </c>
      <c r="D79" s="19">
        <v>2.1102473429951791</v>
      </c>
    </row>
    <row r="80" spans="1:4" x14ac:dyDescent="0.25">
      <c r="A80" s="1">
        <v>39783</v>
      </c>
      <c r="B80" s="19">
        <v>0.49</v>
      </c>
      <c r="C80" s="19">
        <v>2.9801898121247339</v>
      </c>
      <c r="D80" s="19">
        <v>2.4901898121247337</v>
      </c>
    </row>
    <row r="81" spans="1:4" x14ac:dyDescent="0.25">
      <c r="A81" s="1">
        <v>39814</v>
      </c>
      <c r="B81" s="19">
        <v>0.44</v>
      </c>
      <c r="C81" s="19">
        <v>2.2505150423522524</v>
      </c>
      <c r="D81" s="19">
        <v>1.8105150423522525</v>
      </c>
    </row>
    <row r="82" spans="1:4" x14ac:dyDescent="0.25">
      <c r="A82" s="1">
        <v>39845</v>
      </c>
      <c r="B82" s="19">
        <v>0.62</v>
      </c>
      <c r="C82" s="19">
        <v>1.8900627143557225</v>
      </c>
      <c r="D82" s="19">
        <v>1.2700627143557224</v>
      </c>
    </row>
    <row r="83" spans="1:4" x14ac:dyDescent="0.25">
      <c r="A83" s="1">
        <v>39873</v>
      </c>
      <c r="B83" s="19">
        <v>0.64</v>
      </c>
      <c r="C83" s="19">
        <v>1.7000630293480201</v>
      </c>
      <c r="D83" s="19">
        <v>1.06006302934802</v>
      </c>
    </row>
    <row r="84" spans="1:4" x14ac:dyDescent="0.25">
      <c r="A84" s="1">
        <v>39904</v>
      </c>
      <c r="B84" s="19">
        <v>0.55000000000000004</v>
      </c>
      <c r="C84" s="19">
        <v>2.3609445645763394</v>
      </c>
      <c r="D84" s="19">
        <v>1.8109445645763393</v>
      </c>
    </row>
    <row r="85" spans="1:4" x14ac:dyDescent="0.25">
      <c r="A85" s="1">
        <v>39934</v>
      </c>
      <c r="B85" s="19">
        <v>0.5</v>
      </c>
      <c r="C85" s="19">
        <v>2.8414902998236347</v>
      </c>
      <c r="D85" s="19">
        <v>2.3414902998236347</v>
      </c>
    </row>
    <row r="86" spans="1:4" x14ac:dyDescent="0.25">
      <c r="A86" s="1">
        <v>39965</v>
      </c>
      <c r="B86" s="19">
        <v>0.51</v>
      </c>
      <c r="C86" s="19">
        <v>3.121196055457931</v>
      </c>
      <c r="D86" s="19">
        <v>2.6111960554579312</v>
      </c>
    </row>
    <row r="87" spans="1:4" x14ac:dyDescent="0.25">
      <c r="A87" s="65">
        <v>39995</v>
      </c>
      <c r="B87" s="64">
        <v>0.48</v>
      </c>
      <c r="C87" s="64">
        <v>2.8608222526398386</v>
      </c>
      <c r="D87" s="64">
        <v>2.3808222526398386</v>
      </c>
    </row>
    <row r="88" spans="1:4" x14ac:dyDescent="0.25">
      <c r="A88" s="1">
        <v>40026</v>
      </c>
      <c r="B88" s="19">
        <v>0.46</v>
      </c>
      <c r="C88" s="19">
        <v>2.6605637110980629</v>
      </c>
      <c r="D88" s="19">
        <v>2.2005637110980629</v>
      </c>
    </row>
    <row r="89" spans="1:4" x14ac:dyDescent="0.25">
      <c r="A89" s="1">
        <v>40057</v>
      </c>
      <c r="B89" s="19">
        <v>0.4</v>
      </c>
      <c r="C89" s="19">
        <v>2.2502835835541246</v>
      </c>
      <c r="D89" s="19">
        <v>1.8502835835541247</v>
      </c>
    </row>
    <row r="90" spans="1:4" x14ac:dyDescent="0.25">
      <c r="A90" s="1">
        <v>40087</v>
      </c>
      <c r="B90" s="19">
        <v>0.37</v>
      </c>
      <c r="C90" s="19">
        <v>1.8003559455728624</v>
      </c>
      <c r="D90" s="19">
        <v>1.4303559455728623</v>
      </c>
    </row>
    <row r="91" spans="1:4" x14ac:dyDescent="0.25">
      <c r="A91" s="1">
        <v>40118</v>
      </c>
      <c r="B91" s="19">
        <v>0.31</v>
      </c>
      <c r="C91" s="19">
        <v>1.350193925002463</v>
      </c>
      <c r="D91" s="19">
        <v>1.040193925002463</v>
      </c>
    </row>
    <row r="92" spans="1:4" x14ac:dyDescent="0.25">
      <c r="A92" s="1">
        <v>40148</v>
      </c>
      <c r="B92" s="19">
        <v>0.37</v>
      </c>
      <c r="C92" s="19">
        <v>1.1510836899193855</v>
      </c>
      <c r="D92" s="19">
        <v>0.78108368991938548</v>
      </c>
    </row>
    <row r="93" spans="1:4" x14ac:dyDescent="0.25">
      <c r="A93" s="1">
        <v>40179</v>
      </c>
      <c r="B93" s="19">
        <v>0.35</v>
      </c>
      <c r="C93" s="19">
        <v>1.1813630027877497</v>
      </c>
      <c r="D93" s="19">
        <v>0.83136300278774977</v>
      </c>
    </row>
    <row r="94" spans="1:4" x14ac:dyDescent="0.25">
      <c r="A94" s="1">
        <v>40210</v>
      </c>
      <c r="B94" s="19">
        <v>0.35</v>
      </c>
      <c r="C94" s="19">
        <v>1.3412880143112815</v>
      </c>
      <c r="D94" s="19">
        <v>0.99128801431128155</v>
      </c>
    </row>
    <row r="95" spans="1:4" x14ac:dyDescent="0.25">
      <c r="A95" s="1">
        <v>40238</v>
      </c>
      <c r="B95" s="19">
        <v>0.4</v>
      </c>
      <c r="C95" s="19">
        <v>1.2208356518283114</v>
      </c>
      <c r="D95" s="19">
        <v>0.82083565182831142</v>
      </c>
    </row>
    <row r="96" spans="1:4" x14ac:dyDescent="0.25">
      <c r="A96" s="1">
        <v>40269</v>
      </c>
      <c r="B96" s="19">
        <v>0.45</v>
      </c>
      <c r="C96" s="19">
        <v>1.311436101442065</v>
      </c>
      <c r="D96" s="19">
        <v>0.86143610144206506</v>
      </c>
    </row>
    <row r="97" spans="1:4" x14ac:dyDescent="0.25">
      <c r="A97" s="1">
        <v>40299</v>
      </c>
      <c r="B97" s="19">
        <v>0.37</v>
      </c>
      <c r="C97" s="19">
        <v>1.3618398009950461</v>
      </c>
      <c r="D97" s="19">
        <v>0.99183980099504609</v>
      </c>
    </row>
    <row r="98" spans="1:4" x14ac:dyDescent="0.25">
      <c r="A98" s="1">
        <v>40330</v>
      </c>
      <c r="B98" s="19">
        <v>0.32</v>
      </c>
      <c r="C98" s="19">
        <v>1.8544662222664376</v>
      </c>
      <c r="D98" s="19">
        <v>1.5344662222664376</v>
      </c>
    </row>
    <row r="99" spans="1:4" x14ac:dyDescent="0.25">
      <c r="A99" s="65">
        <v>40360</v>
      </c>
      <c r="B99" s="64">
        <v>0.28999999999999998</v>
      </c>
      <c r="C99" s="64">
        <v>1.5629020700637097</v>
      </c>
      <c r="D99" s="64">
        <v>1.2729020700637097</v>
      </c>
    </row>
    <row r="100" spans="1:4" x14ac:dyDescent="0.25">
      <c r="A100" s="1">
        <v>40391</v>
      </c>
      <c r="B100" s="19">
        <v>0.26</v>
      </c>
      <c r="C100" s="19">
        <v>1.7843360541509146</v>
      </c>
      <c r="D100" s="19">
        <v>1.5243360541509146</v>
      </c>
    </row>
    <row r="101" spans="1:4" x14ac:dyDescent="0.25">
      <c r="A101" s="1">
        <v>40422</v>
      </c>
      <c r="B101" s="19">
        <v>0.26</v>
      </c>
      <c r="C101" s="19">
        <v>1.5231235059760984</v>
      </c>
      <c r="D101" s="19">
        <v>1.2631235059760983</v>
      </c>
    </row>
    <row r="102" spans="1:4" x14ac:dyDescent="0.25">
      <c r="A102" s="1">
        <v>40452</v>
      </c>
      <c r="B102" s="19">
        <v>0.23</v>
      </c>
      <c r="C102" s="19">
        <v>1.5333515990833879</v>
      </c>
      <c r="D102" s="19">
        <v>1.3033515990833879</v>
      </c>
    </row>
    <row r="103" spans="1:4" x14ac:dyDescent="0.25">
      <c r="A103" s="1">
        <v>40483</v>
      </c>
      <c r="B103" s="19">
        <v>0.25</v>
      </c>
      <c r="C103" s="19">
        <v>1.2923935799022956</v>
      </c>
      <c r="D103" s="19">
        <v>1.0423935799022956</v>
      </c>
    </row>
    <row r="104" spans="1:4" x14ac:dyDescent="0.25">
      <c r="A104" s="1">
        <v>40513</v>
      </c>
      <c r="B104" s="19">
        <v>0.28999999999999998</v>
      </c>
      <c r="C104" s="19">
        <v>1.3724907840988232</v>
      </c>
      <c r="D104" s="19">
        <v>1.0824907840988232</v>
      </c>
    </row>
    <row r="105" spans="1:4" x14ac:dyDescent="0.25">
      <c r="A105" s="1">
        <v>40544</v>
      </c>
      <c r="B105" s="19">
        <v>0.27</v>
      </c>
      <c r="C105" s="19">
        <v>1.5133522670652821</v>
      </c>
      <c r="D105" s="19">
        <v>1.2433522670652821</v>
      </c>
    </row>
    <row r="106" spans="1:4" x14ac:dyDescent="0.25">
      <c r="A106" s="1">
        <v>40575</v>
      </c>
      <c r="B106" s="19">
        <v>0.28999999999999998</v>
      </c>
      <c r="C106" s="19">
        <v>1.372591928251099</v>
      </c>
      <c r="D106" s="19">
        <v>1.082591928251099</v>
      </c>
    </row>
    <row r="107" spans="1:4" x14ac:dyDescent="0.25">
      <c r="A107" s="1">
        <v>40603</v>
      </c>
      <c r="B107" s="19">
        <v>0.26</v>
      </c>
      <c r="C107" s="19">
        <v>1.5231235059760984</v>
      </c>
      <c r="D107" s="19">
        <v>1.2631235059760983</v>
      </c>
    </row>
    <row r="108" spans="1:4" x14ac:dyDescent="0.25">
      <c r="A108" s="1">
        <v>40634</v>
      </c>
      <c r="B108" s="19">
        <v>0.25</v>
      </c>
      <c r="C108" s="19">
        <v>1.673704330512682</v>
      </c>
      <c r="D108" s="19">
        <v>1.423704330512682</v>
      </c>
    </row>
    <row r="109" spans="1:4" x14ac:dyDescent="0.25">
      <c r="A109" s="1">
        <v>40664</v>
      </c>
      <c r="B109" s="19">
        <v>0.19</v>
      </c>
      <c r="C109" s="19">
        <v>1.2921081996612571</v>
      </c>
      <c r="D109" s="19">
        <v>1.1021081996612572</v>
      </c>
    </row>
    <row r="110" spans="1:4" x14ac:dyDescent="0.25">
      <c r="A110" s="1">
        <v>40695</v>
      </c>
      <c r="B110" s="19">
        <v>0.18</v>
      </c>
      <c r="C110" s="19">
        <v>1.1215948963317457</v>
      </c>
      <c r="D110" s="19">
        <v>0.94159489633174576</v>
      </c>
    </row>
    <row r="111" spans="1:4" x14ac:dyDescent="0.25">
      <c r="A111" s="65">
        <v>40725</v>
      </c>
      <c r="B111" s="64">
        <v>0.19</v>
      </c>
      <c r="C111" s="64">
        <v>0.95108585103200749</v>
      </c>
      <c r="D111" s="64">
        <v>0.76108585103200754</v>
      </c>
    </row>
    <row r="112" spans="1:4" x14ac:dyDescent="0.25">
      <c r="A112" s="1">
        <v>40756</v>
      </c>
      <c r="B112" s="19">
        <v>0.11</v>
      </c>
      <c r="C112" s="19">
        <v>0.7806742469579353</v>
      </c>
      <c r="D112" s="19">
        <v>0.67067424695793532</v>
      </c>
    </row>
    <row r="113" spans="1:4" x14ac:dyDescent="0.25">
      <c r="A113" s="1">
        <v>40787</v>
      </c>
      <c r="B113" s="19">
        <v>0.1</v>
      </c>
      <c r="C113" s="19">
        <v>0.70048274486336215</v>
      </c>
      <c r="D113" s="19">
        <v>0.60048274486336217</v>
      </c>
    </row>
    <row r="114" spans="1:4" x14ac:dyDescent="0.25">
      <c r="A114" s="1">
        <v>40817</v>
      </c>
      <c r="B114" s="19">
        <v>0.11</v>
      </c>
      <c r="C114" s="19">
        <v>0.53022448368751363</v>
      </c>
      <c r="D114" s="19">
        <v>0.42022448368751364</v>
      </c>
    </row>
    <row r="115" spans="1:4" x14ac:dyDescent="0.25">
      <c r="A115" s="1">
        <v>40848</v>
      </c>
      <c r="B115" s="19">
        <v>0.11</v>
      </c>
      <c r="C115" s="19">
        <v>0.65039900249375115</v>
      </c>
      <c r="D115" s="19">
        <v>0.54039900249375117</v>
      </c>
    </row>
    <row r="116" spans="1:4" x14ac:dyDescent="0.25">
      <c r="A116" s="1">
        <v>40878</v>
      </c>
      <c r="B116" s="19">
        <v>0.12</v>
      </c>
      <c r="C116" s="19">
        <v>0.95108585103200749</v>
      </c>
      <c r="D116" s="19">
        <v>0.83108585103200749</v>
      </c>
    </row>
    <row r="117" spans="1:4" x14ac:dyDescent="0.25">
      <c r="A117" s="1">
        <v>40909</v>
      </c>
      <c r="B117" s="19">
        <v>0.12</v>
      </c>
      <c r="C117" s="19">
        <v>0.95115288720455382</v>
      </c>
      <c r="D117" s="19">
        <v>0.83115288720455383</v>
      </c>
    </row>
    <row r="118" spans="1:4" x14ac:dyDescent="0.25">
      <c r="A118" s="1">
        <v>40940</v>
      </c>
      <c r="B118" s="19">
        <v>0.16</v>
      </c>
      <c r="C118" s="19">
        <v>1.2522973377206315</v>
      </c>
      <c r="D118" s="19">
        <v>1.0922973377206315</v>
      </c>
    </row>
    <row r="119" spans="1:4" x14ac:dyDescent="0.25">
      <c r="A119" s="1">
        <v>40969</v>
      </c>
      <c r="B119" s="19">
        <v>0.19</v>
      </c>
      <c r="C119" s="19">
        <v>1.1419309794534094</v>
      </c>
      <c r="D119" s="19">
        <v>0.95193097945340943</v>
      </c>
    </row>
    <row r="120" spans="1:4" x14ac:dyDescent="0.25">
      <c r="A120" s="1">
        <v>41000</v>
      </c>
      <c r="B120" s="19">
        <v>0.18</v>
      </c>
      <c r="C120" s="19">
        <v>1.2122982543641303</v>
      </c>
      <c r="D120" s="19">
        <v>1.0322982543641304</v>
      </c>
    </row>
    <row r="121" spans="1:4" x14ac:dyDescent="0.25">
      <c r="A121" s="1">
        <v>41030</v>
      </c>
      <c r="B121" s="19">
        <v>0.19</v>
      </c>
      <c r="C121" s="19">
        <v>0.93136640383271185</v>
      </c>
      <c r="D121" s="19">
        <v>0.74136640383271191</v>
      </c>
    </row>
    <row r="122" spans="1:4" x14ac:dyDescent="0.25">
      <c r="A122" s="1">
        <v>41061</v>
      </c>
      <c r="B122" s="19">
        <v>0.19</v>
      </c>
      <c r="C122" s="19">
        <v>0.64052804951086895</v>
      </c>
      <c r="D122" s="19">
        <v>0.45052804951086894</v>
      </c>
    </row>
    <row r="123" spans="1:4" x14ac:dyDescent="0.25">
      <c r="A123" s="65">
        <v>41091</v>
      </c>
      <c r="B123" s="64">
        <v>0.19</v>
      </c>
      <c r="C123" s="64">
        <v>0.6304830821439289</v>
      </c>
      <c r="D123" s="64">
        <v>0.44048308214392889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L154"/>
  <sheetViews>
    <sheetView workbookViewId="0">
      <pane ySplit="3" topLeftCell="A9" activePane="bottomLeft" state="frozen"/>
      <selection pane="bottomLeft" activeCell="I34" sqref="I34:I154"/>
    </sheetView>
  </sheetViews>
  <sheetFormatPr defaultRowHeight="15" x14ac:dyDescent="0.25"/>
  <cols>
    <col min="1" max="1" width="9.140625" style="20"/>
    <col min="2" max="2" width="12.42578125" style="21" customWidth="1"/>
    <col min="3" max="4" width="12.42578125" style="32" customWidth="1"/>
    <col min="5" max="8" width="12.42578125" style="21" customWidth="1"/>
    <col min="9" max="9" width="16.5703125" style="21" customWidth="1"/>
    <col min="10" max="10" width="20.140625" style="32" customWidth="1"/>
    <col min="11" max="11" width="2.85546875" customWidth="1"/>
    <col min="12" max="12" width="90.5703125" customWidth="1"/>
  </cols>
  <sheetData>
    <row r="1" spans="1:12" ht="15.75" thickBot="1" x14ac:dyDescent="0.3">
      <c r="B1" s="81" t="s">
        <v>52</v>
      </c>
      <c r="C1" s="83"/>
      <c r="D1" s="83"/>
      <c r="E1" s="83"/>
      <c r="F1" s="83"/>
      <c r="G1" s="82"/>
      <c r="I1" s="79" t="s">
        <v>59</v>
      </c>
      <c r="J1" s="80"/>
      <c r="K1" s="33"/>
    </row>
    <row r="2" spans="1:12" ht="15.75" thickBot="1" x14ac:dyDescent="0.3">
      <c r="B2" s="81" t="s">
        <v>42</v>
      </c>
      <c r="C2" s="83"/>
      <c r="D2" s="82"/>
      <c r="E2" s="81" t="s">
        <v>81</v>
      </c>
      <c r="F2" s="83"/>
      <c r="G2" s="82"/>
      <c r="H2" s="29"/>
      <c r="I2" s="81" t="s">
        <v>42</v>
      </c>
      <c r="J2" s="82"/>
      <c r="K2" s="33"/>
    </row>
    <row r="3" spans="1:12" ht="15.75" thickBot="1" x14ac:dyDescent="0.3">
      <c r="A3" s="20" t="s">
        <v>7</v>
      </c>
      <c r="B3" s="29" t="s">
        <v>50</v>
      </c>
      <c r="C3" s="41" t="s">
        <v>51</v>
      </c>
      <c r="D3" s="31" t="s">
        <v>80</v>
      </c>
      <c r="E3" s="29" t="s">
        <v>50</v>
      </c>
      <c r="F3" s="41" t="s">
        <v>51</v>
      </c>
      <c r="G3" s="31" t="s">
        <v>80</v>
      </c>
      <c r="H3" s="35" t="s">
        <v>193</v>
      </c>
      <c r="I3" s="29" t="s">
        <v>50</v>
      </c>
      <c r="J3" s="31" t="s">
        <v>51</v>
      </c>
      <c r="K3" s="28"/>
      <c r="L3" t="s">
        <v>67</v>
      </c>
    </row>
    <row r="4" spans="1:12" x14ac:dyDescent="0.25">
      <c r="A4" s="20">
        <v>36526</v>
      </c>
      <c r="B4" s="21">
        <v>6.12</v>
      </c>
      <c r="C4" s="37">
        <f>B4*0.01</f>
        <v>6.1200000000000004E-2</v>
      </c>
      <c r="D4" s="31" t="s">
        <v>11</v>
      </c>
      <c r="E4" s="61">
        <v>0</v>
      </c>
      <c r="F4" s="62">
        <v>0</v>
      </c>
      <c r="G4" s="61">
        <v>0</v>
      </c>
      <c r="H4" s="63">
        <f>E4-B4</f>
        <v>-6.12</v>
      </c>
      <c r="I4" s="21">
        <v>6.44</v>
      </c>
      <c r="J4" s="32">
        <f>I4*0.01</f>
        <v>6.4399999999999999E-2</v>
      </c>
    </row>
    <row r="5" spans="1:12" x14ac:dyDescent="0.25">
      <c r="A5" s="20">
        <v>36557</v>
      </c>
      <c r="B5" s="21">
        <v>6.22</v>
      </c>
      <c r="C5" s="37">
        <f t="shared" ref="C5:C68" si="0">B5*0.01</f>
        <v>6.2199999999999998E-2</v>
      </c>
      <c r="D5" s="40">
        <f>(B5-B4)*100</f>
        <v>9.9999999999999645</v>
      </c>
      <c r="E5" s="61">
        <v>0</v>
      </c>
      <c r="F5" s="62">
        <v>0</v>
      </c>
      <c r="G5" s="61">
        <v>0</v>
      </c>
      <c r="H5" s="63">
        <f t="shared" ref="H5:H68" si="1">E5-B5</f>
        <v>-6.22</v>
      </c>
      <c r="I5" s="21">
        <v>6.61</v>
      </c>
      <c r="J5" s="32">
        <f t="shared" ref="J5:J68" si="2">I5*0.01</f>
        <v>6.6100000000000006E-2</v>
      </c>
    </row>
    <row r="6" spans="1:12" x14ac:dyDescent="0.25">
      <c r="A6" s="20">
        <v>36586</v>
      </c>
      <c r="B6" s="21">
        <v>6.22</v>
      </c>
      <c r="C6" s="37">
        <f t="shared" si="0"/>
        <v>6.2199999999999998E-2</v>
      </c>
      <c r="D6" s="40">
        <f t="shared" ref="D6:D69" si="3">(B6-B5)*100</f>
        <v>0</v>
      </c>
      <c r="E6" s="61">
        <v>0</v>
      </c>
      <c r="F6" s="62">
        <v>0</v>
      </c>
      <c r="G6" s="61">
        <v>0</v>
      </c>
      <c r="H6" s="63">
        <f t="shared" si="1"/>
        <v>-6.22</v>
      </c>
      <c r="I6" s="21">
        <v>6.53</v>
      </c>
      <c r="J6" s="32">
        <f t="shared" si="2"/>
        <v>6.5299999999999997E-2</v>
      </c>
    </row>
    <row r="7" spans="1:12" x14ac:dyDescent="0.25">
      <c r="A7" s="20">
        <v>36617</v>
      </c>
      <c r="B7" s="21">
        <v>6.15</v>
      </c>
      <c r="C7" s="37">
        <f t="shared" si="0"/>
        <v>6.1500000000000006E-2</v>
      </c>
      <c r="D7" s="40">
        <f t="shared" si="3"/>
        <v>-6.9999999999999396</v>
      </c>
      <c r="E7" s="61">
        <v>0</v>
      </c>
      <c r="F7" s="62">
        <v>0</v>
      </c>
      <c r="G7" s="61">
        <v>0</v>
      </c>
      <c r="H7" s="63">
        <f t="shared" si="1"/>
        <v>-6.15</v>
      </c>
      <c r="I7" s="21">
        <v>6.4</v>
      </c>
      <c r="J7" s="32">
        <f t="shared" si="2"/>
        <v>6.4000000000000001E-2</v>
      </c>
    </row>
    <row r="8" spans="1:12" x14ac:dyDescent="0.25">
      <c r="A8" s="20">
        <v>36647</v>
      </c>
      <c r="B8" s="21">
        <v>6.33</v>
      </c>
      <c r="C8" s="37">
        <f t="shared" si="0"/>
        <v>6.3299999999999995E-2</v>
      </c>
      <c r="D8" s="40">
        <f t="shared" si="3"/>
        <v>17.999999999999972</v>
      </c>
      <c r="E8" s="61">
        <v>0</v>
      </c>
      <c r="F8" s="62">
        <v>0</v>
      </c>
      <c r="G8" s="61">
        <v>0</v>
      </c>
      <c r="H8" s="63">
        <f t="shared" si="1"/>
        <v>-6.33</v>
      </c>
      <c r="I8" s="21">
        <v>6.81</v>
      </c>
      <c r="J8" s="32">
        <f t="shared" si="2"/>
        <v>6.8099999999999994E-2</v>
      </c>
    </row>
    <row r="9" spans="1:12" x14ac:dyDescent="0.25">
      <c r="A9" s="20">
        <v>36678</v>
      </c>
      <c r="B9" s="21">
        <v>6.17</v>
      </c>
      <c r="C9" s="37">
        <f t="shared" si="0"/>
        <v>6.1699999999999998E-2</v>
      </c>
      <c r="D9" s="40">
        <f t="shared" si="3"/>
        <v>-16.000000000000014</v>
      </c>
      <c r="E9" s="61">
        <v>0</v>
      </c>
      <c r="F9" s="62">
        <v>0</v>
      </c>
      <c r="G9" s="61">
        <v>0</v>
      </c>
      <c r="H9" s="63">
        <f t="shared" si="1"/>
        <v>-6.17</v>
      </c>
      <c r="I9" s="21">
        <v>6.48</v>
      </c>
      <c r="J9" s="32">
        <f t="shared" si="2"/>
        <v>6.480000000000001E-2</v>
      </c>
    </row>
    <row r="10" spans="1:12" x14ac:dyDescent="0.25">
      <c r="A10" s="20">
        <v>36708</v>
      </c>
      <c r="B10" s="21">
        <v>6.08</v>
      </c>
      <c r="C10" s="37">
        <f t="shared" si="0"/>
        <v>6.08E-2</v>
      </c>
      <c r="D10" s="40">
        <f t="shared" si="3"/>
        <v>-8.9999999999999858</v>
      </c>
      <c r="E10" s="61">
        <v>0</v>
      </c>
      <c r="F10" s="62">
        <v>0</v>
      </c>
      <c r="G10" s="61">
        <v>0</v>
      </c>
      <c r="H10" s="63">
        <f t="shared" si="1"/>
        <v>-6.08</v>
      </c>
      <c r="I10" s="21">
        <v>6.34</v>
      </c>
      <c r="J10" s="32">
        <f t="shared" si="2"/>
        <v>6.3399999999999998E-2</v>
      </c>
    </row>
    <row r="11" spans="1:12" x14ac:dyDescent="0.25">
      <c r="A11" s="20">
        <v>36739</v>
      </c>
      <c r="B11" s="21">
        <v>6.18</v>
      </c>
      <c r="C11" s="37">
        <f t="shared" si="0"/>
        <v>6.1800000000000001E-2</v>
      </c>
      <c r="D11" s="40">
        <f t="shared" si="3"/>
        <v>9.9999999999999645</v>
      </c>
      <c r="E11" s="61">
        <v>0</v>
      </c>
      <c r="F11" s="62">
        <v>0</v>
      </c>
      <c r="G11" s="61">
        <v>0</v>
      </c>
      <c r="H11" s="63">
        <f t="shared" si="1"/>
        <v>-6.18</v>
      </c>
      <c r="I11" s="21">
        <v>6.23</v>
      </c>
      <c r="J11" s="32">
        <f t="shared" si="2"/>
        <v>6.2300000000000008E-2</v>
      </c>
    </row>
    <row r="12" spans="1:12" x14ac:dyDescent="0.25">
      <c r="A12" s="20">
        <v>36770</v>
      </c>
      <c r="B12" s="21">
        <v>6.13</v>
      </c>
      <c r="C12" s="37">
        <f t="shared" si="0"/>
        <v>6.13E-2</v>
      </c>
      <c r="D12" s="40">
        <f t="shared" si="3"/>
        <v>-4.9999999999999822</v>
      </c>
      <c r="E12" s="61">
        <v>0</v>
      </c>
      <c r="F12" s="62">
        <v>0</v>
      </c>
      <c r="G12" s="61">
        <v>0</v>
      </c>
      <c r="H12" s="63">
        <f t="shared" si="1"/>
        <v>-6.13</v>
      </c>
      <c r="I12" s="21">
        <v>6.08</v>
      </c>
      <c r="J12" s="32">
        <f t="shared" si="2"/>
        <v>6.08E-2</v>
      </c>
    </row>
    <row r="13" spans="1:12" x14ac:dyDescent="0.25">
      <c r="A13" s="20">
        <v>36800</v>
      </c>
      <c r="B13" s="21">
        <v>6.01</v>
      </c>
      <c r="C13" s="37">
        <f t="shared" si="0"/>
        <v>6.0100000000000001E-2</v>
      </c>
      <c r="D13" s="40">
        <f t="shared" si="3"/>
        <v>-12.000000000000011</v>
      </c>
      <c r="E13" s="61">
        <v>0</v>
      </c>
      <c r="F13" s="62">
        <v>0</v>
      </c>
      <c r="G13" s="61">
        <v>0</v>
      </c>
      <c r="H13" s="63">
        <f t="shared" si="1"/>
        <v>-6.01</v>
      </c>
      <c r="I13" s="21">
        <v>5.91</v>
      </c>
      <c r="J13" s="32">
        <f t="shared" si="2"/>
        <v>5.91E-2</v>
      </c>
    </row>
    <row r="14" spans="1:12" x14ac:dyDescent="0.25">
      <c r="A14" s="20">
        <v>36831</v>
      </c>
      <c r="B14" s="21">
        <v>6.09</v>
      </c>
      <c r="C14" s="37">
        <f t="shared" si="0"/>
        <v>6.0900000000000003E-2</v>
      </c>
      <c r="D14" s="40">
        <f t="shared" si="3"/>
        <v>8.0000000000000071</v>
      </c>
      <c r="E14" s="61">
        <v>0</v>
      </c>
      <c r="F14" s="62">
        <v>0</v>
      </c>
      <c r="G14" s="61">
        <v>0</v>
      </c>
      <c r="H14" s="63">
        <f t="shared" si="1"/>
        <v>-6.09</v>
      </c>
      <c r="I14" s="21">
        <v>5.88</v>
      </c>
      <c r="J14" s="32">
        <f t="shared" si="2"/>
        <v>5.8799999999999998E-2</v>
      </c>
    </row>
    <row r="15" spans="1:12" x14ac:dyDescent="0.25">
      <c r="A15" s="20">
        <v>36861</v>
      </c>
      <c r="B15" s="21">
        <v>5.6</v>
      </c>
      <c r="C15" s="37">
        <f t="shared" si="0"/>
        <v>5.5999999999999994E-2</v>
      </c>
      <c r="D15" s="40">
        <f t="shared" si="3"/>
        <v>-49.000000000000021</v>
      </c>
      <c r="E15" s="61">
        <v>0</v>
      </c>
      <c r="F15" s="62">
        <v>0</v>
      </c>
      <c r="G15" s="61">
        <v>0</v>
      </c>
      <c r="H15" s="63">
        <f>E15-B15</f>
        <v>-5.6</v>
      </c>
      <c r="I15" s="21">
        <v>5.35</v>
      </c>
      <c r="J15" s="32">
        <f t="shared" si="2"/>
        <v>5.3499999999999999E-2</v>
      </c>
    </row>
    <row r="16" spans="1:12" x14ac:dyDescent="0.25">
      <c r="A16" s="20">
        <v>36892</v>
      </c>
      <c r="B16" s="21">
        <v>4.8099999999999996</v>
      </c>
      <c r="C16" s="37">
        <f t="shared" si="0"/>
        <v>4.8099999999999997E-2</v>
      </c>
      <c r="D16" s="40">
        <f t="shared" si="3"/>
        <v>-79</v>
      </c>
      <c r="E16" s="21">
        <f>F16*100</f>
        <v>6.760964945344905</v>
      </c>
      <c r="F16" s="37">
        <f t="shared" ref="F16:F33" si="4">((1+J4)^2)/(1+C4)-1</f>
        <v>6.760964945344905E-2</v>
      </c>
      <c r="G16" s="31" t="s">
        <v>11</v>
      </c>
      <c r="H16" s="63">
        <f t="shared" ref="H16:H28" si="5">E16-B16</f>
        <v>1.9509649453449054</v>
      </c>
      <c r="I16" s="21">
        <v>4.76</v>
      </c>
      <c r="J16" s="32">
        <f t="shared" si="2"/>
        <v>4.7599999999999996E-2</v>
      </c>
    </row>
    <row r="17" spans="1:10" x14ac:dyDescent="0.25">
      <c r="A17" s="20">
        <v>36923</v>
      </c>
      <c r="B17" s="21">
        <v>4.68</v>
      </c>
      <c r="C17" s="37">
        <f t="shared" si="0"/>
        <v>4.6800000000000001E-2</v>
      </c>
      <c r="D17" s="40">
        <f t="shared" si="3"/>
        <v>-12.999999999999989</v>
      </c>
      <c r="E17" s="21">
        <f t="shared" ref="E17:E80" si="6">F17*100</f>
        <v>7.0014319337224684</v>
      </c>
      <c r="F17" s="37">
        <f t="shared" si="4"/>
        <v>7.0014319337224684E-2</v>
      </c>
      <c r="G17" s="40">
        <f t="shared" ref="G17:G48" si="7">(E17-E16)*100</f>
        <v>24.046698837756342</v>
      </c>
      <c r="H17" s="63">
        <f t="shared" si="5"/>
        <v>2.3214319337224687</v>
      </c>
      <c r="I17" s="21">
        <v>4.66</v>
      </c>
      <c r="J17" s="32">
        <f t="shared" si="2"/>
        <v>4.6600000000000003E-2</v>
      </c>
    </row>
    <row r="18" spans="1:10" x14ac:dyDescent="0.25">
      <c r="A18" s="20">
        <v>36951</v>
      </c>
      <c r="B18" s="21">
        <v>4.3</v>
      </c>
      <c r="C18" s="37">
        <f t="shared" si="0"/>
        <v>4.2999999999999997E-2</v>
      </c>
      <c r="D18" s="40">
        <f t="shared" si="3"/>
        <v>-37.999999999999986</v>
      </c>
      <c r="E18" s="21">
        <f t="shared" si="6"/>
        <v>6.8409047260402644</v>
      </c>
      <c r="F18" s="37">
        <f t="shared" si="4"/>
        <v>6.8409047260402644E-2</v>
      </c>
      <c r="G18" s="40">
        <f t="shared" si="7"/>
        <v>-16.052720768220397</v>
      </c>
      <c r="H18" s="63">
        <f t="shared" si="5"/>
        <v>2.5409047260402646</v>
      </c>
      <c r="I18" s="21">
        <v>4.34</v>
      </c>
      <c r="J18" s="32">
        <f t="shared" si="2"/>
        <v>4.3400000000000001E-2</v>
      </c>
    </row>
    <row r="19" spans="1:10" x14ac:dyDescent="0.25">
      <c r="A19" s="20">
        <v>36982</v>
      </c>
      <c r="B19" s="21">
        <v>3.98</v>
      </c>
      <c r="C19" s="37">
        <f t="shared" si="0"/>
        <v>3.9800000000000002E-2</v>
      </c>
      <c r="D19" s="40">
        <f t="shared" si="3"/>
        <v>-31.999999999999986</v>
      </c>
      <c r="E19" s="21">
        <f t="shared" si="6"/>
        <v>6.650588789448908</v>
      </c>
      <c r="F19" s="37">
        <f t="shared" si="4"/>
        <v>6.650588789448908E-2</v>
      </c>
      <c r="G19" s="40">
        <f t="shared" si="7"/>
        <v>-19.031593659135648</v>
      </c>
      <c r="H19" s="63">
        <f t="shared" si="5"/>
        <v>2.670588789448908</v>
      </c>
      <c r="I19" s="21">
        <v>4.2300000000000004</v>
      </c>
      <c r="J19" s="32">
        <f t="shared" si="2"/>
        <v>4.2300000000000004E-2</v>
      </c>
    </row>
    <row r="20" spans="1:10" x14ac:dyDescent="0.25">
      <c r="A20" s="20">
        <v>37012</v>
      </c>
      <c r="B20" s="21">
        <v>3.78</v>
      </c>
      <c r="C20" s="37">
        <f t="shared" si="0"/>
        <v>3.78E-2</v>
      </c>
      <c r="D20" s="40">
        <f t="shared" si="3"/>
        <v>-20.000000000000018</v>
      </c>
      <c r="E20" s="21">
        <f t="shared" si="6"/>
        <v>7.2921668390858896</v>
      </c>
      <c r="F20" s="37">
        <f t="shared" si="4"/>
        <v>7.2921668390858896E-2</v>
      </c>
      <c r="G20" s="40">
        <f t="shared" si="7"/>
        <v>64.157804963698169</v>
      </c>
      <c r="H20" s="63">
        <f t="shared" si="5"/>
        <v>3.5121668390858898</v>
      </c>
      <c r="I20" s="21">
        <v>4.26</v>
      </c>
      <c r="J20" s="32">
        <f t="shared" si="2"/>
        <v>4.2599999999999999E-2</v>
      </c>
    </row>
    <row r="21" spans="1:10" x14ac:dyDescent="0.25">
      <c r="A21" s="20">
        <v>37043</v>
      </c>
      <c r="B21" s="21">
        <v>3.58</v>
      </c>
      <c r="C21" s="37">
        <f t="shared" si="0"/>
        <v>3.5799999999999998E-2</v>
      </c>
      <c r="D21" s="40">
        <f t="shared" si="3"/>
        <v>-19.999999999999972</v>
      </c>
      <c r="E21" s="21">
        <f t="shared" si="6"/>
        <v>6.7909051521145125</v>
      </c>
      <c r="F21" s="37">
        <f t="shared" si="4"/>
        <v>6.7909051521145125E-2</v>
      </c>
      <c r="G21" s="40">
        <f t="shared" si="7"/>
        <v>-50.126168697137707</v>
      </c>
      <c r="H21" s="63">
        <f t="shared" si="5"/>
        <v>3.2109051521145124</v>
      </c>
      <c r="I21" s="21">
        <v>4.08</v>
      </c>
      <c r="J21" s="32">
        <f t="shared" si="2"/>
        <v>4.0800000000000003E-2</v>
      </c>
    </row>
    <row r="22" spans="1:10" x14ac:dyDescent="0.25">
      <c r="A22" s="20">
        <v>37073</v>
      </c>
      <c r="B22" s="21">
        <v>3.62</v>
      </c>
      <c r="C22" s="37">
        <f t="shared" si="0"/>
        <v>3.6200000000000003E-2</v>
      </c>
      <c r="D22" s="40">
        <f t="shared" si="3"/>
        <v>4.0000000000000036</v>
      </c>
      <c r="E22" s="21">
        <f t="shared" si="6"/>
        <v>6.6006372549019421</v>
      </c>
      <c r="F22" s="37">
        <f t="shared" si="4"/>
        <v>6.6006372549019421E-2</v>
      </c>
      <c r="G22" s="40">
        <f t="shared" si="7"/>
        <v>-19.026789721257042</v>
      </c>
      <c r="H22" s="63">
        <f t="shared" si="5"/>
        <v>2.980637254901942</v>
      </c>
      <c r="I22" s="21">
        <v>4.04</v>
      </c>
      <c r="J22" s="32">
        <f t="shared" si="2"/>
        <v>4.0399999999999998E-2</v>
      </c>
    </row>
    <row r="23" spans="1:10" x14ac:dyDescent="0.25">
      <c r="A23" s="20">
        <v>37104</v>
      </c>
      <c r="B23" s="21">
        <v>3.47</v>
      </c>
      <c r="C23" s="37">
        <f t="shared" si="0"/>
        <v>3.4700000000000002E-2</v>
      </c>
      <c r="D23" s="40">
        <f t="shared" si="3"/>
        <v>-14.999999999999991</v>
      </c>
      <c r="E23" s="21">
        <f t="shared" si="6"/>
        <v>6.2800235449237185</v>
      </c>
      <c r="F23" s="37">
        <f t="shared" si="4"/>
        <v>6.2800235449237185E-2</v>
      </c>
      <c r="G23" s="40">
        <f t="shared" si="7"/>
        <v>-32.061370997822358</v>
      </c>
      <c r="H23" s="63">
        <f t="shared" si="5"/>
        <v>2.8100235449237183</v>
      </c>
      <c r="I23" s="21">
        <v>3.76</v>
      </c>
      <c r="J23" s="32">
        <f t="shared" si="2"/>
        <v>3.7600000000000001E-2</v>
      </c>
    </row>
    <row r="24" spans="1:10" x14ac:dyDescent="0.25">
      <c r="A24" s="20">
        <v>37135</v>
      </c>
      <c r="B24" s="21">
        <v>2.82</v>
      </c>
      <c r="C24" s="37">
        <f t="shared" si="0"/>
        <v>2.8199999999999999E-2</v>
      </c>
      <c r="D24" s="40">
        <f t="shared" si="3"/>
        <v>-65.000000000000028</v>
      </c>
      <c r="E24" s="21">
        <f t="shared" si="6"/>
        <v>6.0300235560162063</v>
      </c>
      <c r="F24" s="37">
        <f t="shared" si="4"/>
        <v>6.0300235560162063E-2</v>
      </c>
      <c r="G24" s="40">
        <f t="shared" si="7"/>
        <v>-24.999998890751218</v>
      </c>
      <c r="H24" s="63">
        <f t="shared" si="5"/>
        <v>3.2100235560162065</v>
      </c>
      <c r="I24" s="21">
        <v>3.12</v>
      </c>
      <c r="J24" s="32">
        <f t="shared" si="2"/>
        <v>3.1200000000000002E-2</v>
      </c>
    </row>
    <row r="25" spans="1:10" x14ac:dyDescent="0.25">
      <c r="A25" s="20">
        <v>37165</v>
      </c>
      <c r="B25" s="21">
        <v>2.33</v>
      </c>
      <c r="C25" s="37">
        <f t="shared" si="0"/>
        <v>2.3300000000000001E-2</v>
      </c>
      <c r="D25" s="40">
        <f t="shared" si="3"/>
        <v>-48.999999999999979</v>
      </c>
      <c r="E25" s="21">
        <f t="shared" si="6"/>
        <v>5.8100943307235031</v>
      </c>
      <c r="F25" s="37">
        <f t="shared" si="4"/>
        <v>5.8100943307235031E-2</v>
      </c>
      <c r="G25" s="40">
        <f t="shared" si="7"/>
        <v>-21.99292252927032</v>
      </c>
      <c r="H25" s="63">
        <f t="shared" si="5"/>
        <v>3.480094330723503</v>
      </c>
      <c r="I25" s="21">
        <v>2.73</v>
      </c>
      <c r="J25" s="32">
        <f t="shared" si="2"/>
        <v>2.7300000000000001E-2</v>
      </c>
    </row>
    <row r="26" spans="1:10" x14ac:dyDescent="0.25">
      <c r="A26" s="20">
        <v>37196</v>
      </c>
      <c r="B26" s="21">
        <v>2.1800000000000002</v>
      </c>
      <c r="C26" s="37">
        <f t="shared" si="0"/>
        <v>2.1800000000000003E-2</v>
      </c>
      <c r="D26" s="40">
        <f t="shared" si="3"/>
        <v>-14.999999999999991</v>
      </c>
      <c r="E26" s="21">
        <f t="shared" si="6"/>
        <v>5.6704156847959375</v>
      </c>
      <c r="F26" s="37">
        <f t="shared" si="4"/>
        <v>5.6704156847959375E-2</v>
      </c>
      <c r="G26" s="40">
        <f t="shared" si="7"/>
        <v>-13.967864592756563</v>
      </c>
      <c r="H26" s="63">
        <f t="shared" si="5"/>
        <v>3.4904156847959373</v>
      </c>
      <c r="I26" s="21">
        <v>2.78</v>
      </c>
      <c r="J26" s="32">
        <f t="shared" si="2"/>
        <v>2.7799999999999998E-2</v>
      </c>
    </row>
    <row r="27" spans="1:10" x14ac:dyDescent="0.25">
      <c r="A27" s="20">
        <v>37226</v>
      </c>
      <c r="B27" s="21">
        <v>2.2200000000000002</v>
      </c>
      <c r="C27" s="37">
        <f t="shared" si="0"/>
        <v>2.2200000000000001E-2</v>
      </c>
      <c r="D27" s="40">
        <f t="shared" si="3"/>
        <v>4.0000000000000036</v>
      </c>
      <c r="E27" s="21">
        <f t="shared" si="6"/>
        <v>5.1005918560606212</v>
      </c>
      <c r="F27" s="37">
        <f t="shared" si="4"/>
        <v>5.1005918560606212E-2</v>
      </c>
      <c r="G27" s="40">
        <f t="shared" si="7"/>
        <v>-56.982382873531634</v>
      </c>
      <c r="H27" s="63">
        <f t="shared" si="5"/>
        <v>2.880591856060621</v>
      </c>
      <c r="I27" s="21">
        <v>3.11</v>
      </c>
      <c r="J27" s="32">
        <f t="shared" si="2"/>
        <v>3.1099999999999999E-2</v>
      </c>
    </row>
    <row r="28" spans="1:10" x14ac:dyDescent="0.25">
      <c r="A28" s="20">
        <v>37257</v>
      </c>
      <c r="B28" s="21">
        <v>2.16</v>
      </c>
      <c r="C28" s="37">
        <f t="shared" si="0"/>
        <v>2.1600000000000001E-2</v>
      </c>
      <c r="D28" s="40">
        <f t="shared" si="3"/>
        <v>-6.0000000000000053</v>
      </c>
      <c r="E28" s="21">
        <f t="shared" si="6"/>
        <v>4.7100238526858185</v>
      </c>
      <c r="F28" s="37">
        <f t="shared" si="4"/>
        <v>4.7100238526858185E-2</v>
      </c>
      <c r="G28" s="40">
        <f t="shared" si="7"/>
        <v>-39.056800337480269</v>
      </c>
      <c r="H28" s="63">
        <f t="shared" si="5"/>
        <v>2.5500238526858183</v>
      </c>
      <c r="I28" s="21">
        <v>3.03</v>
      </c>
      <c r="J28" s="32">
        <f t="shared" si="2"/>
        <v>3.0299999999999997E-2</v>
      </c>
    </row>
    <row r="29" spans="1:10" x14ac:dyDescent="0.25">
      <c r="A29" s="20">
        <v>37288</v>
      </c>
      <c r="B29" s="21">
        <v>2.23</v>
      </c>
      <c r="C29" s="37">
        <f t="shared" si="0"/>
        <v>2.23E-2</v>
      </c>
      <c r="D29" s="40">
        <f t="shared" si="3"/>
        <v>6.999999999999984</v>
      </c>
      <c r="E29" s="21">
        <f t="shared" si="6"/>
        <v>4.6400038211692918</v>
      </c>
      <c r="F29" s="37">
        <f t="shared" si="4"/>
        <v>4.6400038211692918E-2</v>
      </c>
      <c r="G29" s="40">
        <f t="shared" si="7"/>
        <v>-7.0020031516526693</v>
      </c>
      <c r="H29" s="63">
        <f t="shared" si="1"/>
        <v>2.4100038211692918</v>
      </c>
      <c r="I29" s="21">
        <v>3.02</v>
      </c>
      <c r="J29" s="32">
        <f t="shared" si="2"/>
        <v>3.0200000000000001E-2</v>
      </c>
    </row>
    <row r="30" spans="1:10" x14ac:dyDescent="0.25">
      <c r="A30" s="20">
        <v>37316</v>
      </c>
      <c r="B30" s="21">
        <v>2.57</v>
      </c>
      <c r="C30" s="37">
        <f t="shared" si="0"/>
        <v>2.5700000000000001E-2</v>
      </c>
      <c r="D30" s="40">
        <f t="shared" si="3"/>
        <v>33.999999999999986</v>
      </c>
      <c r="E30" s="21">
        <f t="shared" si="6"/>
        <v>4.3800153403643627</v>
      </c>
      <c r="F30" s="37">
        <f t="shared" si="4"/>
        <v>4.3800153403643627E-2</v>
      </c>
      <c r="G30" s="40">
        <f t="shared" si="7"/>
        <v>-25.998848080492909</v>
      </c>
      <c r="H30" s="63">
        <f t="shared" si="1"/>
        <v>1.8100153403643628</v>
      </c>
      <c r="I30" s="21">
        <v>3.56</v>
      </c>
      <c r="J30" s="32">
        <f t="shared" si="2"/>
        <v>3.56E-2</v>
      </c>
    </row>
    <row r="31" spans="1:10" x14ac:dyDescent="0.25">
      <c r="A31" s="20">
        <v>37347</v>
      </c>
      <c r="B31" s="21">
        <v>2.48</v>
      </c>
      <c r="C31" s="37">
        <f t="shared" si="0"/>
        <v>2.4799999999999999E-2</v>
      </c>
      <c r="D31" s="40">
        <f t="shared" si="3"/>
        <v>-8.9999999999999858</v>
      </c>
      <c r="E31" s="21">
        <f t="shared" si="6"/>
        <v>4.4806010771302196</v>
      </c>
      <c r="F31" s="37">
        <f t="shared" si="4"/>
        <v>4.4806010771302196E-2</v>
      </c>
      <c r="G31" s="40">
        <f t="shared" si="7"/>
        <v>10.058573676585691</v>
      </c>
      <c r="H31" s="63">
        <f t="shared" si="1"/>
        <v>2.0006010771302196</v>
      </c>
      <c r="I31" s="21">
        <v>3.42</v>
      </c>
      <c r="J31" s="32">
        <f t="shared" si="2"/>
        <v>3.4200000000000001E-2</v>
      </c>
    </row>
    <row r="32" spans="1:10" x14ac:dyDescent="0.25">
      <c r="A32" s="20">
        <v>37377</v>
      </c>
      <c r="B32" s="21">
        <v>2.35</v>
      </c>
      <c r="C32" s="37">
        <f t="shared" si="0"/>
        <v>2.35E-2</v>
      </c>
      <c r="D32" s="40">
        <f t="shared" si="3"/>
        <v>-12.999999999999989</v>
      </c>
      <c r="E32" s="21">
        <f t="shared" si="6"/>
        <v>4.7422200809404513</v>
      </c>
      <c r="F32" s="37">
        <f t="shared" si="4"/>
        <v>4.7422200809404513E-2</v>
      </c>
      <c r="G32" s="40">
        <f t="shared" si="7"/>
        <v>26.161900381023173</v>
      </c>
      <c r="H32" s="63">
        <f t="shared" si="1"/>
        <v>2.3922200809404512</v>
      </c>
      <c r="I32" s="21">
        <v>3.26</v>
      </c>
      <c r="J32" s="32">
        <f t="shared" si="2"/>
        <v>3.2599999999999997E-2</v>
      </c>
    </row>
    <row r="33" spans="1:10" x14ac:dyDescent="0.25">
      <c r="A33" s="20">
        <v>37408</v>
      </c>
      <c r="B33" s="21">
        <v>2.2000000000000002</v>
      </c>
      <c r="C33" s="37">
        <f t="shared" si="0"/>
        <v>2.2000000000000002E-2</v>
      </c>
      <c r="D33" s="40">
        <f t="shared" si="3"/>
        <v>-14.999999999999991</v>
      </c>
      <c r="E33" s="21">
        <f t="shared" si="6"/>
        <v>4.5824135933577814</v>
      </c>
      <c r="F33" s="37">
        <f t="shared" si="4"/>
        <v>4.5824135933577814E-2</v>
      </c>
      <c r="G33" s="40">
        <f t="shared" si="7"/>
        <v>-15.980648758266991</v>
      </c>
      <c r="H33" s="63">
        <f t="shared" si="1"/>
        <v>2.3824135933577812</v>
      </c>
      <c r="I33" s="21">
        <v>2.99</v>
      </c>
      <c r="J33" s="32">
        <f t="shared" si="2"/>
        <v>2.9900000000000003E-2</v>
      </c>
    </row>
    <row r="34" spans="1:10" x14ac:dyDescent="0.25">
      <c r="A34" s="20">
        <v>37438</v>
      </c>
      <c r="B34" s="21">
        <v>1.96</v>
      </c>
      <c r="C34" s="37">
        <f t="shared" si="0"/>
        <v>1.9599999999999999E-2</v>
      </c>
      <c r="D34" s="40">
        <f t="shared" si="3"/>
        <v>-24.000000000000021</v>
      </c>
      <c r="E34" s="21">
        <f t="shared" si="6"/>
        <v>4.4617023740590511</v>
      </c>
      <c r="F34" s="37">
        <f t="shared" ref="F34:F51" si="8">((1+J22)^2)/(1+C22)-1</f>
        <v>4.4617023740590511E-2</v>
      </c>
      <c r="G34" s="40">
        <f t="shared" si="7"/>
        <v>-12.07112192987303</v>
      </c>
      <c r="H34" s="63">
        <f>E34-B34</f>
        <v>2.5017023740590512</v>
      </c>
      <c r="I34" s="21">
        <v>2.56</v>
      </c>
      <c r="J34" s="32">
        <f t="shared" si="2"/>
        <v>2.5600000000000001E-2</v>
      </c>
    </row>
    <row r="35" spans="1:10" x14ac:dyDescent="0.25">
      <c r="A35" s="20">
        <v>37469</v>
      </c>
      <c r="B35" s="21">
        <v>1.76</v>
      </c>
      <c r="C35" s="37">
        <f t="shared" si="0"/>
        <v>1.7600000000000001E-2</v>
      </c>
      <c r="D35" s="40">
        <f t="shared" si="3"/>
        <v>-19.999999999999996</v>
      </c>
      <c r="E35" s="21">
        <f t="shared" si="6"/>
        <v>4.0508127959795193</v>
      </c>
      <c r="F35" s="37">
        <f t="shared" si="8"/>
        <v>4.0508127959795193E-2</v>
      </c>
      <c r="G35" s="40">
        <f t="shared" si="7"/>
        <v>-41.088957807953186</v>
      </c>
      <c r="H35" s="63">
        <f t="shared" si="1"/>
        <v>2.2908127959795195</v>
      </c>
      <c r="I35" s="21">
        <v>2.13</v>
      </c>
      <c r="J35" s="32">
        <f t="shared" si="2"/>
        <v>2.1299999999999999E-2</v>
      </c>
    </row>
    <row r="36" spans="1:10" x14ac:dyDescent="0.25">
      <c r="A36" s="20">
        <v>37500</v>
      </c>
      <c r="B36" s="21">
        <v>1.72</v>
      </c>
      <c r="C36" s="37">
        <f t="shared" si="0"/>
        <v>1.72E-2</v>
      </c>
      <c r="D36" s="40">
        <f t="shared" si="3"/>
        <v>-4.0000000000000036</v>
      </c>
      <c r="E36" s="21">
        <f t="shared" si="6"/>
        <v>3.420875316086347</v>
      </c>
      <c r="F36" s="37">
        <f t="shared" si="8"/>
        <v>3.420875316086347E-2</v>
      </c>
      <c r="G36" s="40">
        <f t="shared" si="7"/>
        <v>-62.993747989317228</v>
      </c>
      <c r="H36" s="63">
        <f t="shared" si="1"/>
        <v>1.700875316086347</v>
      </c>
      <c r="I36" s="21">
        <v>2</v>
      </c>
      <c r="J36" s="32">
        <f t="shared" si="2"/>
        <v>0.02</v>
      </c>
    </row>
    <row r="37" spans="1:10" x14ac:dyDescent="0.25">
      <c r="A37" s="20">
        <v>37530</v>
      </c>
      <c r="B37" s="21">
        <v>1.65</v>
      </c>
      <c r="C37" s="37">
        <f t="shared" si="0"/>
        <v>1.6500000000000001E-2</v>
      </c>
      <c r="D37" s="40">
        <f t="shared" si="3"/>
        <v>-7.0000000000000062</v>
      </c>
      <c r="E37" s="21">
        <f t="shared" si="6"/>
        <v>3.1315635688458965</v>
      </c>
      <c r="F37" s="37">
        <f t="shared" si="8"/>
        <v>3.1315635688458965E-2</v>
      </c>
      <c r="G37" s="40">
        <f t="shared" si="7"/>
        <v>-28.93117472404505</v>
      </c>
      <c r="H37" s="63">
        <f t="shared" si="1"/>
        <v>1.4815635688458966</v>
      </c>
      <c r="I37" s="21">
        <v>1.91</v>
      </c>
      <c r="J37" s="32">
        <f t="shared" si="2"/>
        <v>1.9099999999999999E-2</v>
      </c>
    </row>
    <row r="38" spans="1:10" x14ac:dyDescent="0.25">
      <c r="A38" s="20">
        <v>37561</v>
      </c>
      <c r="B38" s="21">
        <v>1.49</v>
      </c>
      <c r="C38" s="37">
        <f t="shared" si="0"/>
        <v>1.49E-2</v>
      </c>
      <c r="D38" s="40">
        <f t="shared" si="3"/>
        <v>-15.999999999999993</v>
      </c>
      <c r="E38" s="21">
        <f t="shared" si="6"/>
        <v>3.3835231943629029</v>
      </c>
      <c r="F38" s="37">
        <f t="shared" si="8"/>
        <v>3.3835231943629029E-2</v>
      </c>
      <c r="G38" s="40">
        <f t="shared" si="7"/>
        <v>25.195962551700646</v>
      </c>
      <c r="H38" s="63">
        <f t="shared" si="1"/>
        <v>1.893523194362903</v>
      </c>
      <c r="I38" s="21">
        <v>1.92</v>
      </c>
      <c r="J38" s="32">
        <f t="shared" si="2"/>
        <v>1.9199999999999998E-2</v>
      </c>
    </row>
    <row r="39" spans="1:10" x14ac:dyDescent="0.25">
      <c r="A39" s="20">
        <v>37591</v>
      </c>
      <c r="B39" s="21">
        <v>1.45</v>
      </c>
      <c r="C39" s="37">
        <f t="shared" si="0"/>
        <v>1.4499999999999999E-2</v>
      </c>
      <c r="D39" s="40">
        <f t="shared" si="3"/>
        <v>-4.0000000000000036</v>
      </c>
      <c r="E39" s="21">
        <f t="shared" si="6"/>
        <v>4.0077489728037374</v>
      </c>
      <c r="F39" s="37">
        <f t="shared" si="8"/>
        <v>4.0077489728037374E-2</v>
      </c>
      <c r="G39" s="40">
        <f t="shared" si="7"/>
        <v>62.422577844083449</v>
      </c>
      <c r="H39" s="63">
        <f t="shared" si="1"/>
        <v>2.5577489728037373</v>
      </c>
      <c r="I39" s="21">
        <v>1.84</v>
      </c>
      <c r="J39" s="32">
        <f t="shared" si="2"/>
        <v>1.84E-2</v>
      </c>
    </row>
    <row r="40" spans="1:10" x14ac:dyDescent="0.25">
      <c r="A40" s="20">
        <v>37622</v>
      </c>
      <c r="B40" s="21">
        <v>1.36</v>
      </c>
      <c r="C40" s="37">
        <f t="shared" si="0"/>
        <v>1.3600000000000001E-2</v>
      </c>
      <c r="D40" s="40">
        <f t="shared" si="3"/>
        <v>-8.9999999999999858</v>
      </c>
      <c r="E40" s="21">
        <f t="shared" si="6"/>
        <v>3.9074089663273304</v>
      </c>
      <c r="F40" s="37">
        <f t="shared" si="8"/>
        <v>3.9074089663273304E-2</v>
      </c>
      <c r="G40" s="40">
        <f t="shared" si="7"/>
        <v>-10.034000647640706</v>
      </c>
      <c r="H40" s="63">
        <f t="shared" si="1"/>
        <v>2.54740896632733</v>
      </c>
      <c r="I40" s="21">
        <v>1.74</v>
      </c>
      <c r="J40" s="32">
        <f t="shared" si="2"/>
        <v>1.7399999999999999E-2</v>
      </c>
    </row>
    <row r="41" spans="1:10" x14ac:dyDescent="0.25">
      <c r="A41" s="20">
        <v>37653</v>
      </c>
      <c r="B41" s="21">
        <v>1.3</v>
      </c>
      <c r="C41" s="37">
        <f t="shared" si="0"/>
        <v>1.3000000000000001E-2</v>
      </c>
      <c r="D41" s="40">
        <f t="shared" si="3"/>
        <v>-6.0000000000000053</v>
      </c>
      <c r="E41" s="21">
        <f t="shared" si="6"/>
        <v>3.8161048615866111</v>
      </c>
      <c r="F41" s="37">
        <f t="shared" si="8"/>
        <v>3.8161048615866111E-2</v>
      </c>
      <c r="G41" s="40">
        <f t="shared" si="7"/>
        <v>-9.1304104740719261</v>
      </c>
      <c r="H41" s="63">
        <f t="shared" si="1"/>
        <v>2.5161048615866113</v>
      </c>
      <c r="I41" s="21">
        <v>1.63</v>
      </c>
      <c r="J41" s="32">
        <f t="shared" si="2"/>
        <v>1.6299999999999999E-2</v>
      </c>
    </row>
    <row r="42" spans="1:10" x14ac:dyDescent="0.25">
      <c r="A42" s="20">
        <v>37681</v>
      </c>
      <c r="B42" s="21">
        <v>1.24</v>
      </c>
      <c r="C42" s="37">
        <f t="shared" si="0"/>
        <v>1.24E-2</v>
      </c>
      <c r="D42" s="40">
        <f t="shared" si="3"/>
        <v>-6.0000000000000053</v>
      </c>
      <c r="E42" s="21">
        <f t="shared" si="6"/>
        <v>4.5595554255630333</v>
      </c>
      <c r="F42" s="37">
        <f t="shared" si="8"/>
        <v>4.5595554255630333E-2</v>
      </c>
      <c r="G42" s="40">
        <f t="shared" si="7"/>
        <v>74.345056397642225</v>
      </c>
      <c r="H42" s="63">
        <f t="shared" si="1"/>
        <v>3.3195554255630331</v>
      </c>
      <c r="I42" s="21">
        <v>1.57</v>
      </c>
      <c r="J42" s="32">
        <f t="shared" si="2"/>
        <v>1.5700000000000002E-2</v>
      </c>
    </row>
    <row r="43" spans="1:10" x14ac:dyDescent="0.25">
      <c r="A43" s="20">
        <v>37712</v>
      </c>
      <c r="B43" s="21">
        <v>1.27</v>
      </c>
      <c r="C43" s="37">
        <f t="shared" si="0"/>
        <v>1.2700000000000001E-2</v>
      </c>
      <c r="D43" s="40">
        <f t="shared" si="3"/>
        <v>3.0000000000000027</v>
      </c>
      <c r="E43" s="21">
        <f t="shared" si="6"/>
        <v>4.3686221701795702</v>
      </c>
      <c r="F43" s="37">
        <f t="shared" si="8"/>
        <v>4.3686221701795702E-2</v>
      </c>
      <c r="G43" s="40">
        <f t="shared" si="7"/>
        <v>-19.093325538346306</v>
      </c>
      <c r="H43" s="63">
        <f t="shared" si="1"/>
        <v>3.0986221701795702</v>
      </c>
      <c r="I43" s="21">
        <v>1.62</v>
      </c>
      <c r="J43" s="32">
        <f t="shared" si="2"/>
        <v>1.6200000000000003E-2</v>
      </c>
    </row>
    <row r="44" spans="1:10" x14ac:dyDescent="0.25">
      <c r="A44" s="20">
        <v>37742</v>
      </c>
      <c r="B44" s="21">
        <v>1.18</v>
      </c>
      <c r="C44" s="37">
        <f t="shared" si="0"/>
        <v>1.18E-2</v>
      </c>
      <c r="D44" s="40">
        <f t="shared" si="3"/>
        <v>-9.0000000000000071</v>
      </c>
      <c r="E44" s="21">
        <f t="shared" si="6"/>
        <v>4.1780908646799952</v>
      </c>
      <c r="F44" s="37">
        <f t="shared" si="8"/>
        <v>4.1780908646799952E-2</v>
      </c>
      <c r="G44" s="40">
        <f t="shared" si="7"/>
        <v>-19.053130549957498</v>
      </c>
      <c r="H44" s="63">
        <f t="shared" si="1"/>
        <v>2.9980908646799955</v>
      </c>
      <c r="I44" s="21">
        <v>1.42</v>
      </c>
      <c r="J44" s="32">
        <f t="shared" si="2"/>
        <v>1.4199999999999999E-2</v>
      </c>
    </row>
    <row r="45" spans="1:10" x14ac:dyDescent="0.25">
      <c r="A45" s="20">
        <v>37773</v>
      </c>
      <c r="B45" s="21">
        <v>1.01</v>
      </c>
      <c r="C45" s="37">
        <f t="shared" si="0"/>
        <v>1.01E-2</v>
      </c>
      <c r="D45" s="40">
        <f t="shared" si="3"/>
        <v>-16.999999999999993</v>
      </c>
      <c r="E45" s="21">
        <f t="shared" si="6"/>
        <v>3.786106653620358</v>
      </c>
      <c r="F45" s="37">
        <f t="shared" si="8"/>
        <v>3.786106653620358E-2</v>
      </c>
      <c r="G45" s="40">
        <f t="shared" si="7"/>
        <v>-39.198421105963718</v>
      </c>
      <c r="H45" s="63">
        <f t="shared" si="1"/>
        <v>2.7761066536203582</v>
      </c>
      <c r="I45" s="21">
        <v>1.23</v>
      </c>
      <c r="J45" s="32">
        <f t="shared" si="2"/>
        <v>1.23E-2</v>
      </c>
    </row>
    <row r="46" spans="1:10" x14ac:dyDescent="0.25">
      <c r="A46" s="20">
        <v>37803</v>
      </c>
      <c r="B46" s="21">
        <v>1.1200000000000001</v>
      </c>
      <c r="C46" s="37">
        <f t="shared" si="0"/>
        <v>1.1200000000000002E-2</v>
      </c>
      <c r="D46" s="40">
        <f t="shared" si="3"/>
        <v>11.000000000000011</v>
      </c>
      <c r="E46" s="21">
        <f t="shared" si="6"/>
        <v>3.1635307963907566</v>
      </c>
      <c r="F46" s="37">
        <f t="shared" si="8"/>
        <v>3.1635307963907566E-2</v>
      </c>
      <c r="G46" s="40">
        <f t="shared" si="7"/>
        <v>-62.257585722960144</v>
      </c>
      <c r="H46" s="63">
        <f t="shared" si="1"/>
        <v>2.0435307963907565</v>
      </c>
      <c r="I46" s="21">
        <v>1.47</v>
      </c>
      <c r="J46" s="32">
        <f t="shared" si="2"/>
        <v>1.47E-2</v>
      </c>
    </row>
    <row r="47" spans="1:10" x14ac:dyDescent="0.25">
      <c r="A47" s="20">
        <v>37834</v>
      </c>
      <c r="B47" s="21">
        <v>1.31</v>
      </c>
      <c r="C47" s="37">
        <f t="shared" si="0"/>
        <v>1.3100000000000001E-2</v>
      </c>
      <c r="D47" s="40">
        <f t="shared" si="3"/>
        <v>18.999999999999993</v>
      </c>
      <c r="E47" s="21">
        <f t="shared" si="6"/>
        <v>2.5013453223270643</v>
      </c>
      <c r="F47" s="37">
        <f t="shared" si="8"/>
        <v>2.5013453223270643E-2</v>
      </c>
      <c r="G47" s="40">
        <f t="shared" si="7"/>
        <v>-66.218547406369225</v>
      </c>
      <c r="H47" s="63">
        <f t="shared" si="1"/>
        <v>1.1913453223270642</v>
      </c>
      <c r="I47" s="21">
        <v>1.86</v>
      </c>
      <c r="J47" s="32">
        <f t="shared" si="2"/>
        <v>1.8600000000000002E-2</v>
      </c>
    </row>
    <row r="48" spans="1:10" x14ac:dyDescent="0.25">
      <c r="A48" s="20">
        <v>37865</v>
      </c>
      <c r="B48" s="21">
        <v>1.24</v>
      </c>
      <c r="C48" s="37">
        <f t="shared" si="0"/>
        <v>1.24E-2</v>
      </c>
      <c r="D48" s="40">
        <f t="shared" si="3"/>
        <v>-7.0000000000000062</v>
      </c>
      <c r="E48" s="21">
        <f t="shared" si="6"/>
        <v>2.2807707432166646</v>
      </c>
      <c r="F48" s="37">
        <f t="shared" si="8"/>
        <v>2.2807707432166646E-2</v>
      </c>
      <c r="G48" s="40">
        <f t="shared" si="7"/>
        <v>-22.057457911039968</v>
      </c>
      <c r="H48" s="63">
        <f t="shared" si="1"/>
        <v>1.0407707432166646</v>
      </c>
      <c r="I48" s="21">
        <v>1.71</v>
      </c>
      <c r="J48" s="32">
        <f t="shared" si="2"/>
        <v>1.7100000000000001E-2</v>
      </c>
    </row>
    <row r="49" spans="1:10" x14ac:dyDescent="0.25">
      <c r="A49" s="20">
        <v>37895</v>
      </c>
      <c r="B49" s="21">
        <v>1.25</v>
      </c>
      <c r="C49" s="37">
        <f t="shared" si="0"/>
        <v>1.2500000000000001E-2</v>
      </c>
      <c r="D49" s="40">
        <f t="shared" si="3"/>
        <v>1.0000000000000009</v>
      </c>
      <c r="E49" s="21">
        <f t="shared" si="6"/>
        <v>2.1706650270536088</v>
      </c>
      <c r="F49" s="37">
        <f t="shared" si="8"/>
        <v>2.1706650270536088E-2</v>
      </c>
      <c r="G49" s="40">
        <f t="shared" ref="G49:G80" si="9">(E49-E48)*100</f>
        <v>-11.010571616305587</v>
      </c>
      <c r="H49" s="63">
        <f t="shared" si="1"/>
        <v>0.92066502705360875</v>
      </c>
      <c r="I49" s="21">
        <v>1.75</v>
      </c>
      <c r="J49" s="32">
        <f t="shared" si="2"/>
        <v>1.7500000000000002E-2</v>
      </c>
    </row>
    <row r="50" spans="1:10" x14ac:dyDescent="0.25">
      <c r="A50" s="20">
        <v>37926</v>
      </c>
      <c r="B50" s="21">
        <v>1.34</v>
      </c>
      <c r="C50" s="37">
        <f t="shared" si="0"/>
        <v>1.34E-2</v>
      </c>
      <c r="D50" s="40">
        <f t="shared" si="3"/>
        <v>9.0000000000000071</v>
      </c>
      <c r="E50" s="21">
        <f t="shared" si="6"/>
        <v>2.3518218543699287</v>
      </c>
      <c r="F50" s="37">
        <f t="shared" si="8"/>
        <v>2.3518218543699287E-2</v>
      </c>
      <c r="G50" s="40">
        <f t="shared" si="9"/>
        <v>18.115682731631999</v>
      </c>
      <c r="H50" s="63">
        <f t="shared" si="1"/>
        <v>1.0118218543699287</v>
      </c>
      <c r="I50" s="21">
        <v>1.93</v>
      </c>
      <c r="J50" s="32">
        <f t="shared" si="2"/>
        <v>1.9300000000000001E-2</v>
      </c>
    </row>
    <row r="51" spans="1:10" x14ac:dyDescent="0.25">
      <c r="A51" s="20">
        <v>37956</v>
      </c>
      <c r="B51" s="21">
        <v>1.31</v>
      </c>
      <c r="C51" s="37">
        <f t="shared" si="0"/>
        <v>1.3100000000000001E-2</v>
      </c>
      <c r="D51" s="40">
        <f t="shared" si="3"/>
        <v>-3.0000000000000027</v>
      </c>
      <c r="E51" s="21">
        <f t="shared" si="6"/>
        <v>2.2314992607195716</v>
      </c>
      <c r="F51" s="37">
        <f t="shared" si="8"/>
        <v>2.2314992607195716E-2</v>
      </c>
      <c r="G51" s="40">
        <f t="shared" si="9"/>
        <v>-12.032259365035713</v>
      </c>
      <c r="H51" s="63">
        <f t="shared" si="1"/>
        <v>0.92149926071957156</v>
      </c>
      <c r="I51" s="21">
        <v>1.91</v>
      </c>
      <c r="J51" s="32">
        <f t="shared" si="2"/>
        <v>1.9099999999999999E-2</v>
      </c>
    </row>
    <row r="52" spans="1:10" x14ac:dyDescent="0.25">
      <c r="A52" s="20">
        <v>37987</v>
      </c>
      <c r="B52" s="21">
        <v>1.24</v>
      </c>
      <c r="C52" s="37">
        <f t="shared" si="0"/>
        <v>1.24E-2</v>
      </c>
      <c r="D52" s="40">
        <f t="shared" si="3"/>
        <v>-7.0000000000000062</v>
      </c>
      <c r="E52" s="21">
        <f t="shared" si="6"/>
        <v>2.1214246250986779</v>
      </c>
      <c r="F52" s="37">
        <f t="shared" ref="F52:F79" si="10">((1+J40)^2)/(1+C40)-1</f>
        <v>2.1214246250986779E-2</v>
      </c>
      <c r="G52" s="40">
        <f t="shared" si="9"/>
        <v>-11.00746356208937</v>
      </c>
      <c r="H52" s="63">
        <f t="shared" si="1"/>
        <v>0.88142462509867792</v>
      </c>
      <c r="I52" s="21">
        <v>1.76</v>
      </c>
      <c r="J52" s="32">
        <f t="shared" si="2"/>
        <v>1.7600000000000001E-2</v>
      </c>
    </row>
    <row r="53" spans="1:10" x14ac:dyDescent="0.25">
      <c r="A53" s="20">
        <v>38018</v>
      </c>
      <c r="B53" s="21">
        <v>1.24</v>
      </c>
      <c r="C53" s="37">
        <f t="shared" si="0"/>
        <v>1.24E-2</v>
      </c>
      <c r="D53" s="40">
        <f t="shared" si="3"/>
        <v>0</v>
      </c>
      <c r="E53" s="21">
        <f t="shared" si="6"/>
        <v>1.9610750246791708</v>
      </c>
      <c r="F53" s="37">
        <f t="shared" si="10"/>
        <v>1.9610750246791708E-2</v>
      </c>
      <c r="G53" s="40">
        <f t="shared" si="9"/>
        <v>-16.034960041950708</v>
      </c>
      <c r="H53" s="63">
        <f t="shared" si="1"/>
        <v>0.72107502467917084</v>
      </c>
      <c r="I53" s="21">
        <v>1.74</v>
      </c>
      <c r="J53" s="32">
        <f t="shared" si="2"/>
        <v>1.7399999999999999E-2</v>
      </c>
    </row>
    <row r="54" spans="1:10" x14ac:dyDescent="0.25">
      <c r="A54" s="20">
        <v>38047</v>
      </c>
      <c r="B54" s="21">
        <v>1.19</v>
      </c>
      <c r="C54" s="37">
        <f t="shared" si="0"/>
        <v>1.1899999999999999E-2</v>
      </c>
      <c r="D54" s="40">
        <f t="shared" si="3"/>
        <v>-5.0000000000000044</v>
      </c>
      <c r="E54" s="21">
        <f t="shared" si="6"/>
        <v>1.901075661793783</v>
      </c>
      <c r="F54" s="37">
        <f t="shared" si="10"/>
        <v>1.901075661793783E-2</v>
      </c>
      <c r="G54" s="40">
        <f t="shared" si="9"/>
        <v>-5.9999362885387875</v>
      </c>
      <c r="H54" s="63">
        <f t="shared" si="1"/>
        <v>0.71107566179378301</v>
      </c>
      <c r="I54" s="21">
        <v>1.58</v>
      </c>
      <c r="J54" s="32">
        <f t="shared" si="2"/>
        <v>1.5800000000000002E-2</v>
      </c>
    </row>
    <row r="55" spans="1:10" x14ac:dyDescent="0.25">
      <c r="A55" s="20">
        <v>38078</v>
      </c>
      <c r="B55" s="21">
        <v>1.43</v>
      </c>
      <c r="C55" s="37">
        <f t="shared" si="0"/>
        <v>1.43E-2</v>
      </c>
      <c r="D55" s="40">
        <f t="shared" si="3"/>
        <v>24</v>
      </c>
      <c r="E55" s="21">
        <f t="shared" si="6"/>
        <v>1.9712096376024446</v>
      </c>
      <c r="F55" s="37">
        <f t="shared" si="10"/>
        <v>1.9712096376024446E-2</v>
      </c>
      <c r="G55" s="40">
        <f t="shared" si="9"/>
        <v>7.0133975808661653</v>
      </c>
      <c r="H55" s="63">
        <f t="shared" si="1"/>
        <v>0.54120963760244467</v>
      </c>
      <c r="I55" s="21">
        <v>2.0699999999999998</v>
      </c>
      <c r="J55" s="32">
        <f t="shared" si="2"/>
        <v>2.07E-2</v>
      </c>
    </row>
    <row r="56" spans="1:10" x14ac:dyDescent="0.25">
      <c r="A56" s="20">
        <v>38108</v>
      </c>
      <c r="B56" s="21">
        <v>1.78</v>
      </c>
      <c r="C56" s="37">
        <f t="shared" si="0"/>
        <v>1.78E-2</v>
      </c>
      <c r="D56" s="40">
        <f t="shared" si="3"/>
        <v>35.000000000000007</v>
      </c>
      <c r="E56" s="21">
        <f t="shared" si="6"/>
        <v>1.6605692824668949</v>
      </c>
      <c r="F56" s="37">
        <f t="shared" si="10"/>
        <v>1.6605692824668949E-2</v>
      </c>
      <c r="G56" s="40">
        <f t="shared" si="9"/>
        <v>-31.064035513554966</v>
      </c>
      <c r="H56" s="63">
        <f t="shared" si="1"/>
        <v>-0.11943071753310508</v>
      </c>
      <c r="I56" s="21">
        <v>2.5299999999999998</v>
      </c>
      <c r="J56" s="32">
        <f t="shared" si="2"/>
        <v>2.53E-2</v>
      </c>
    </row>
    <row r="57" spans="1:10" x14ac:dyDescent="0.25">
      <c r="A57" s="20">
        <v>38139</v>
      </c>
      <c r="B57" s="21">
        <v>2.12</v>
      </c>
      <c r="C57" s="37">
        <f t="shared" si="0"/>
        <v>2.12E-2</v>
      </c>
      <c r="D57" s="40">
        <f t="shared" si="3"/>
        <v>34.000000000000007</v>
      </c>
      <c r="E57" s="21">
        <f t="shared" si="6"/>
        <v>1.4504791604791567</v>
      </c>
      <c r="F57" s="37">
        <f t="shared" si="10"/>
        <v>1.4504791604791567E-2</v>
      </c>
      <c r="G57" s="40">
        <f t="shared" si="9"/>
        <v>-21.009012198773824</v>
      </c>
      <c r="H57" s="63">
        <f t="shared" si="1"/>
        <v>-0.6695208395208434</v>
      </c>
      <c r="I57" s="21">
        <v>2.76</v>
      </c>
      <c r="J57" s="32">
        <f t="shared" si="2"/>
        <v>2.76E-2</v>
      </c>
    </row>
    <row r="58" spans="1:10" x14ac:dyDescent="0.25">
      <c r="A58" s="20">
        <v>38169</v>
      </c>
      <c r="B58" s="21">
        <v>2.1</v>
      </c>
      <c r="C58" s="37">
        <f t="shared" si="0"/>
        <v>2.1000000000000001E-2</v>
      </c>
      <c r="D58" s="40">
        <f t="shared" si="3"/>
        <v>-2.0000000000000018</v>
      </c>
      <c r="E58" s="21">
        <f t="shared" si="6"/>
        <v>1.8212114319619888</v>
      </c>
      <c r="F58" s="37">
        <f t="shared" si="10"/>
        <v>1.8212114319619888E-2</v>
      </c>
      <c r="G58" s="40">
        <f t="shared" si="9"/>
        <v>37.073227148283209</v>
      </c>
      <c r="H58" s="63">
        <f t="shared" si="1"/>
        <v>-0.27878856803801133</v>
      </c>
      <c r="I58" s="21">
        <v>2.64</v>
      </c>
      <c r="J58" s="32">
        <f t="shared" si="2"/>
        <v>2.6400000000000003E-2</v>
      </c>
    </row>
    <row r="59" spans="1:10" x14ac:dyDescent="0.25">
      <c r="A59" s="20">
        <v>38200</v>
      </c>
      <c r="B59" s="21">
        <v>2.02</v>
      </c>
      <c r="C59" s="37">
        <f t="shared" si="0"/>
        <v>2.0199999999999999E-2</v>
      </c>
      <c r="D59" s="40">
        <f t="shared" si="3"/>
        <v>-8.0000000000000071</v>
      </c>
      <c r="E59" s="21">
        <f t="shared" si="6"/>
        <v>2.4129858849076813</v>
      </c>
      <c r="F59" s="37">
        <f t="shared" si="10"/>
        <v>2.4129858849076813E-2</v>
      </c>
      <c r="G59" s="40">
        <f t="shared" si="9"/>
        <v>59.177445294569253</v>
      </c>
      <c r="H59" s="63">
        <f t="shared" si="1"/>
        <v>0.39298588490768127</v>
      </c>
      <c r="I59" s="21">
        <v>2.5099999999999998</v>
      </c>
      <c r="J59" s="32">
        <f t="shared" si="2"/>
        <v>2.5099999999999997E-2</v>
      </c>
    </row>
    <row r="60" spans="1:10" x14ac:dyDescent="0.25">
      <c r="A60" s="20">
        <v>38231</v>
      </c>
      <c r="B60" s="21">
        <v>2.12</v>
      </c>
      <c r="C60" s="37">
        <f t="shared" si="0"/>
        <v>2.12E-2</v>
      </c>
      <c r="D60" s="40">
        <f t="shared" si="3"/>
        <v>10.000000000000009</v>
      </c>
      <c r="E60" s="21">
        <f t="shared" si="6"/>
        <v>2.1821819438956558</v>
      </c>
      <c r="F60" s="37">
        <f t="shared" si="10"/>
        <v>2.1821819438956558E-2</v>
      </c>
      <c r="G60" s="40">
        <f t="shared" si="9"/>
        <v>-23.08039410120255</v>
      </c>
      <c r="H60" s="63">
        <f t="shared" si="1"/>
        <v>6.2181943895655678E-2</v>
      </c>
      <c r="I60" s="21">
        <v>2.5299999999999998</v>
      </c>
      <c r="J60" s="32">
        <f t="shared" si="2"/>
        <v>2.53E-2</v>
      </c>
    </row>
    <row r="61" spans="1:10" x14ac:dyDescent="0.25">
      <c r="A61" s="20">
        <v>38261</v>
      </c>
      <c r="B61" s="21">
        <v>2.23</v>
      </c>
      <c r="C61" s="37">
        <f t="shared" si="0"/>
        <v>2.23E-2</v>
      </c>
      <c r="D61" s="40">
        <f t="shared" si="3"/>
        <v>10.999999999999988</v>
      </c>
      <c r="E61" s="21">
        <f t="shared" si="6"/>
        <v>2.2524691358024818</v>
      </c>
      <c r="F61" s="37">
        <f t="shared" si="10"/>
        <v>2.2524691358024818E-2</v>
      </c>
      <c r="G61" s="40">
        <f t="shared" si="9"/>
        <v>7.0287191906825974</v>
      </c>
      <c r="H61" s="63">
        <f t="shared" si="1"/>
        <v>2.2469135802481777E-2</v>
      </c>
      <c r="I61" s="21">
        <v>2.58</v>
      </c>
      <c r="J61" s="32">
        <f t="shared" si="2"/>
        <v>2.58E-2</v>
      </c>
    </row>
    <row r="62" spans="1:10" x14ac:dyDescent="0.25">
      <c r="A62" s="20">
        <v>38292</v>
      </c>
      <c r="B62" s="21">
        <v>2.5</v>
      </c>
      <c r="C62" s="37">
        <f t="shared" si="0"/>
        <v>2.5000000000000001E-2</v>
      </c>
      <c r="D62" s="40">
        <f t="shared" si="3"/>
        <v>27</v>
      </c>
      <c r="E62" s="21">
        <f t="shared" si="6"/>
        <v>2.5234349713834758</v>
      </c>
      <c r="F62" s="37">
        <f t="shared" si="10"/>
        <v>2.5234349713834758E-2</v>
      </c>
      <c r="G62" s="40">
        <f t="shared" si="9"/>
        <v>27.096583558099407</v>
      </c>
      <c r="H62" s="63">
        <f t="shared" si="1"/>
        <v>2.3434971383475833E-2</v>
      </c>
      <c r="I62" s="21">
        <v>2.85</v>
      </c>
      <c r="J62" s="32">
        <f t="shared" si="2"/>
        <v>2.8500000000000001E-2</v>
      </c>
    </row>
    <row r="63" spans="1:10" x14ac:dyDescent="0.25">
      <c r="A63" s="20">
        <v>38322</v>
      </c>
      <c r="B63" s="21">
        <v>2.67</v>
      </c>
      <c r="C63" s="37">
        <f t="shared" si="0"/>
        <v>2.6700000000000002E-2</v>
      </c>
      <c r="D63" s="40">
        <f t="shared" si="3"/>
        <v>16.999999999999993</v>
      </c>
      <c r="E63" s="21">
        <f t="shared" si="6"/>
        <v>2.5135534498074819</v>
      </c>
      <c r="F63" s="37">
        <f t="shared" si="10"/>
        <v>2.5135534498074819E-2</v>
      </c>
      <c r="G63" s="40">
        <f t="shared" si="9"/>
        <v>-0.9881521575993979</v>
      </c>
      <c r="H63" s="63">
        <f t="shared" si="1"/>
        <v>-0.15644655019251807</v>
      </c>
      <c r="I63" s="21">
        <v>3.01</v>
      </c>
      <c r="J63" s="32">
        <f t="shared" si="2"/>
        <v>3.0099999999999998E-2</v>
      </c>
    </row>
    <row r="64" spans="1:10" x14ac:dyDescent="0.25">
      <c r="A64" s="20">
        <v>38353</v>
      </c>
      <c r="B64" s="21">
        <v>2.86</v>
      </c>
      <c r="C64" s="37">
        <f t="shared" si="0"/>
        <v>2.86E-2</v>
      </c>
      <c r="D64" s="40">
        <f t="shared" si="3"/>
        <v>18.999999999999993</v>
      </c>
      <c r="E64" s="21">
        <f t="shared" si="6"/>
        <v>2.2826708810746776</v>
      </c>
      <c r="F64" s="37">
        <f t="shared" si="10"/>
        <v>2.2826708810746776E-2</v>
      </c>
      <c r="G64" s="40">
        <f t="shared" si="9"/>
        <v>-23.088256873280422</v>
      </c>
      <c r="H64" s="63">
        <f t="shared" si="1"/>
        <v>-0.57732911892532224</v>
      </c>
      <c r="I64" s="21">
        <v>3.22</v>
      </c>
      <c r="J64" s="32">
        <f t="shared" si="2"/>
        <v>3.2199999999999999E-2</v>
      </c>
    </row>
    <row r="65" spans="1:10" x14ac:dyDescent="0.25">
      <c r="A65" s="20">
        <v>38384</v>
      </c>
      <c r="B65" s="21">
        <v>3.03</v>
      </c>
      <c r="C65" s="37">
        <f t="shared" si="0"/>
        <v>3.0299999999999997E-2</v>
      </c>
      <c r="D65" s="40">
        <f t="shared" si="3"/>
        <v>16.999999999999993</v>
      </c>
      <c r="E65" s="21">
        <f t="shared" si="6"/>
        <v>2.2424693796918582</v>
      </c>
      <c r="F65" s="37">
        <f t="shared" si="10"/>
        <v>2.2424693796918582E-2</v>
      </c>
      <c r="G65" s="40">
        <f t="shared" si="9"/>
        <v>-4.0201501382819416</v>
      </c>
      <c r="H65" s="63">
        <f t="shared" si="1"/>
        <v>-0.78753062030814158</v>
      </c>
      <c r="I65" s="21">
        <v>3.38</v>
      </c>
      <c r="J65" s="32">
        <f t="shared" si="2"/>
        <v>3.3799999999999997E-2</v>
      </c>
    </row>
    <row r="66" spans="1:10" x14ac:dyDescent="0.25">
      <c r="A66" s="20">
        <v>38412</v>
      </c>
      <c r="B66" s="21">
        <v>3.3</v>
      </c>
      <c r="C66" s="37">
        <f t="shared" si="0"/>
        <v>3.3000000000000002E-2</v>
      </c>
      <c r="D66" s="40">
        <f t="shared" si="3"/>
        <v>27</v>
      </c>
      <c r="E66" s="21">
        <f t="shared" si="6"/>
        <v>1.9715031129558414</v>
      </c>
      <c r="F66" s="37">
        <f t="shared" si="10"/>
        <v>1.9715031129558414E-2</v>
      </c>
      <c r="G66" s="40">
        <f t="shared" si="9"/>
        <v>-27.096626673601687</v>
      </c>
      <c r="H66" s="63">
        <f t="shared" si="1"/>
        <v>-1.3284968870441585</v>
      </c>
      <c r="I66" s="21">
        <v>3.73</v>
      </c>
      <c r="J66" s="32">
        <f t="shared" si="2"/>
        <v>3.73E-2</v>
      </c>
    </row>
    <row r="67" spans="1:10" x14ac:dyDescent="0.25">
      <c r="A67" s="20">
        <v>38443</v>
      </c>
      <c r="B67" s="21">
        <v>3.32</v>
      </c>
      <c r="C67" s="37">
        <f t="shared" si="0"/>
        <v>3.32E-2</v>
      </c>
      <c r="D67" s="40">
        <f t="shared" si="3"/>
        <v>2.0000000000000018</v>
      </c>
      <c r="E67" s="21">
        <f t="shared" si="6"/>
        <v>2.7140382529823537</v>
      </c>
      <c r="F67" s="37">
        <f t="shared" si="10"/>
        <v>2.7140382529823537E-2</v>
      </c>
      <c r="G67" s="40">
        <f t="shared" si="9"/>
        <v>74.253514002651229</v>
      </c>
      <c r="H67" s="63">
        <f t="shared" si="1"/>
        <v>-0.60596174701764616</v>
      </c>
      <c r="I67" s="21">
        <v>3.65</v>
      </c>
      <c r="J67" s="32">
        <f t="shared" si="2"/>
        <v>3.6499999999999998E-2</v>
      </c>
    </row>
    <row r="68" spans="1:10" x14ac:dyDescent="0.25">
      <c r="A68" s="20">
        <v>38473</v>
      </c>
      <c r="B68" s="21">
        <v>3.33</v>
      </c>
      <c r="C68" s="37">
        <f t="shared" si="0"/>
        <v>3.3300000000000003E-2</v>
      </c>
      <c r="D68" s="40">
        <f t="shared" si="3"/>
        <v>1.0000000000000231</v>
      </c>
      <c r="E68" s="21">
        <f t="shared" si="6"/>
        <v>3.2855266260562344</v>
      </c>
      <c r="F68" s="37">
        <f t="shared" si="10"/>
        <v>3.2855266260562344E-2</v>
      </c>
      <c r="G68" s="40">
        <f t="shared" si="9"/>
        <v>57.148837307388064</v>
      </c>
      <c r="H68" s="63">
        <f t="shared" si="1"/>
        <v>-4.4473373943765715E-2</v>
      </c>
      <c r="I68" s="21">
        <v>3.64</v>
      </c>
      <c r="J68" s="32">
        <f t="shared" si="2"/>
        <v>3.6400000000000002E-2</v>
      </c>
    </row>
    <row r="69" spans="1:10" x14ac:dyDescent="0.25">
      <c r="A69" s="20">
        <v>38504</v>
      </c>
      <c r="B69" s="21">
        <v>3.36</v>
      </c>
      <c r="C69" s="37">
        <f t="shared" ref="C69:C132" si="11">B69*0.01</f>
        <v>3.3599999999999998E-2</v>
      </c>
      <c r="D69" s="40">
        <f t="shared" si="3"/>
        <v>2.9999999999999805</v>
      </c>
      <c r="E69" s="21">
        <f t="shared" si="6"/>
        <v>3.4040109674892349</v>
      </c>
      <c r="F69" s="37">
        <f t="shared" si="10"/>
        <v>3.4040109674892349E-2</v>
      </c>
      <c r="G69" s="40">
        <f t="shared" si="9"/>
        <v>11.848434143300057</v>
      </c>
      <c r="H69" s="63">
        <f t="shared" ref="H69:H132" si="12">E69-B69</f>
        <v>4.4010967489235053E-2</v>
      </c>
      <c r="I69" s="21">
        <v>3.64</v>
      </c>
      <c r="J69" s="32">
        <f t="shared" ref="J69:J132" si="13">I69*0.01</f>
        <v>3.6400000000000002E-2</v>
      </c>
    </row>
    <row r="70" spans="1:10" x14ac:dyDescent="0.25">
      <c r="A70" s="20">
        <v>38534</v>
      </c>
      <c r="B70" s="21">
        <v>3.64</v>
      </c>
      <c r="C70" s="37">
        <f t="shared" si="11"/>
        <v>3.6400000000000002E-2</v>
      </c>
      <c r="D70" s="40">
        <f t="shared" ref="D70:D133" si="14">(B70-B69)*100</f>
        <v>28.000000000000025</v>
      </c>
      <c r="E70" s="21">
        <f t="shared" si="6"/>
        <v>3.1828560235063641</v>
      </c>
      <c r="F70" s="37">
        <f t="shared" si="10"/>
        <v>3.1828560235063641E-2</v>
      </c>
      <c r="G70" s="40">
        <f t="shared" si="9"/>
        <v>-22.115494398287083</v>
      </c>
      <c r="H70" s="63">
        <f t="shared" si="12"/>
        <v>-0.45714397649363603</v>
      </c>
      <c r="I70" s="21">
        <v>3.87</v>
      </c>
      <c r="J70" s="32">
        <f t="shared" si="13"/>
        <v>3.8700000000000005E-2</v>
      </c>
    </row>
    <row r="71" spans="1:10" x14ac:dyDescent="0.25">
      <c r="A71" s="20">
        <v>38565</v>
      </c>
      <c r="B71" s="21">
        <v>3.87</v>
      </c>
      <c r="C71" s="37">
        <f t="shared" si="11"/>
        <v>3.8700000000000005E-2</v>
      </c>
      <c r="D71" s="40">
        <f t="shared" si="14"/>
        <v>23</v>
      </c>
      <c r="E71" s="21">
        <f t="shared" si="6"/>
        <v>3.0023534601058444</v>
      </c>
      <c r="F71" s="37">
        <f t="shared" si="10"/>
        <v>3.0023534601058444E-2</v>
      </c>
      <c r="G71" s="40">
        <f t="shared" si="9"/>
        <v>-18.050256340051973</v>
      </c>
      <c r="H71" s="63">
        <f t="shared" si="12"/>
        <v>-0.86764653989415574</v>
      </c>
      <c r="I71" s="21">
        <v>4.04</v>
      </c>
      <c r="J71" s="32">
        <f t="shared" si="13"/>
        <v>4.0399999999999998E-2</v>
      </c>
    </row>
    <row r="72" spans="1:10" x14ac:dyDescent="0.25">
      <c r="A72" s="20">
        <v>38596</v>
      </c>
      <c r="B72" s="21">
        <v>3.85</v>
      </c>
      <c r="C72" s="37">
        <f t="shared" si="11"/>
        <v>3.85E-2</v>
      </c>
      <c r="D72" s="40">
        <f t="shared" si="14"/>
        <v>-2.0000000000000018</v>
      </c>
      <c r="E72" s="21">
        <f t="shared" si="6"/>
        <v>2.9416461026243734</v>
      </c>
      <c r="F72" s="37">
        <f t="shared" si="10"/>
        <v>2.9416461026243734E-2</v>
      </c>
      <c r="G72" s="40">
        <f t="shared" si="9"/>
        <v>-6.0707357481470936</v>
      </c>
      <c r="H72" s="63">
        <f t="shared" si="12"/>
        <v>-0.90835389737562666</v>
      </c>
      <c r="I72" s="21">
        <v>3.95</v>
      </c>
      <c r="J72" s="32">
        <f t="shared" si="13"/>
        <v>3.95E-2</v>
      </c>
    </row>
    <row r="73" spans="1:10" x14ac:dyDescent="0.25">
      <c r="A73" s="20">
        <v>38626</v>
      </c>
      <c r="B73" s="21">
        <v>4.18</v>
      </c>
      <c r="C73" s="37">
        <f t="shared" si="11"/>
        <v>4.1799999999999997E-2</v>
      </c>
      <c r="D73" s="40">
        <f t="shared" si="14"/>
        <v>32.999999999999964</v>
      </c>
      <c r="E73" s="21">
        <f t="shared" si="6"/>
        <v>2.9311982783918777</v>
      </c>
      <c r="F73" s="37">
        <f t="shared" si="10"/>
        <v>2.9311982783918777E-2</v>
      </c>
      <c r="G73" s="40">
        <f t="shared" si="9"/>
        <v>-1.0447824232495684</v>
      </c>
      <c r="H73" s="63">
        <f t="shared" si="12"/>
        <v>-1.248801721608122</v>
      </c>
      <c r="I73" s="21">
        <v>4.2699999999999996</v>
      </c>
      <c r="J73" s="32">
        <f t="shared" si="13"/>
        <v>4.2699999999999995E-2</v>
      </c>
    </row>
    <row r="74" spans="1:10" x14ac:dyDescent="0.25">
      <c r="A74" s="20">
        <v>38657</v>
      </c>
      <c r="B74" s="21">
        <v>4.33</v>
      </c>
      <c r="C74" s="37">
        <f t="shared" si="11"/>
        <v>4.3299999999999998E-2</v>
      </c>
      <c r="D74" s="40">
        <f t="shared" si="14"/>
        <v>15.000000000000036</v>
      </c>
      <c r="E74" s="21">
        <f t="shared" si="6"/>
        <v>3.201195121951228</v>
      </c>
      <c r="F74" s="37">
        <f t="shared" si="10"/>
        <v>3.201195121951228E-2</v>
      </c>
      <c r="G74" s="40">
        <f t="shared" si="9"/>
        <v>26.999684355935027</v>
      </c>
      <c r="H74" s="63">
        <f t="shared" si="12"/>
        <v>-1.1288048780487721</v>
      </c>
      <c r="I74" s="21">
        <v>4.42</v>
      </c>
      <c r="J74" s="32">
        <f t="shared" si="13"/>
        <v>4.4200000000000003E-2</v>
      </c>
    </row>
    <row r="75" spans="1:10" x14ac:dyDescent="0.25">
      <c r="A75" s="20">
        <v>38687</v>
      </c>
      <c r="B75" s="21">
        <v>4.3499999999999996</v>
      </c>
      <c r="C75" s="37">
        <f t="shared" si="11"/>
        <v>4.3499999999999997E-2</v>
      </c>
      <c r="D75" s="40">
        <f t="shared" si="14"/>
        <v>1.9999999999999574</v>
      </c>
      <c r="E75" s="21">
        <f t="shared" si="6"/>
        <v>3.351125937469579</v>
      </c>
      <c r="F75" s="37">
        <f t="shared" si="10"/>
        <v>3.351125937469579E-2</v>
      </c>
      <c r="G75" s="40">
        <f t="shared" si="9"/>
        <v>14.993081551835097</v>
      </c>
      <c r="H75" s="63">
        <f t="shared" si="12"/>
        <v>-0.99887406253042066</v>
      </c>
      <c r="I75" s="21">
        <v>4.4000000000000004</v>
      </c>
      <c r="J75" s="32">
        <f t="shared" si="13"/>
        <v>4.4000000000000004E-2</v>
      </c>
    </row>
    <row r="76" spans="1:10" x14ac:dyDescent="0.25">
      <c r="A76" s="20">
        <v>38718</v>
      </c>
      <c r="B76" s="21">
        <v>4.45</v>
      </c>
      <c r="C76" s="37">
        <f t="shared" si="11"/>
        <v>4.4500000000000005E-2</v>
      </c>
      <c r="D76" s="40">
        <f t="shared" si="14"/>
        <v>10.000000000000053</v>
      </c>
      <c r="E76" s="21">
        <f t="shared" si="6"/>
        <v>3.5812599650009824</v>
      </c>
      <c r="F76" s="37">
        <f t="shared" si="10"/>
        <v>3.5812599650009824E-2</v>
      </c>
      <c r="G76" s="40">
        <f t="shared" si="9"/>
        <v>23.013402753140344</v>
      </c>
      <c r="H76" s="63">
        <f t="shared" si="12"/>
        <v>-0.86874003499901775</v>
      </c>
      <c r="I76" s="21">
        <v>4.4000000000000004</v>
      </c>
      <c r="J76" s="32">
        <f t="shared" si="13"/>
        <v>4.4000000000000004E-2</v>
      </c>
    </row>
    <row r="77" spans="1:10" x14ac:dyDescent="0.25">
      <c r="A77" s="20">
        <v>38749</v>
      </c>
      <c r="B77" s="21">
        <v>4.68</v>
      </c>
      <c r="C77" s="37">
        <f t="shared" si="11"/>
        <v>4.6800000000000001E-2</v>
      </c>
      <c r="D77" s="40">
        <f t="shared" si="14"/>
        <v>22.999999999999954</v>
      </c>
      <c r="E77" s="21">
        <f t="shared" si="6"/>
        <v>3.73118897408522</v>
      </c>
      <c r="F77" s="37">
        <f t="shared" si="10"/>
        <v>3.73118897408522E-2</v>
      </c>
      <c r="G77" s="40">
        <f t="shared" si="9"/>
        <v>14.992900908423756</v>
      </c>
      <c r="H77" s="63">
        <f t="shared" si="12"/>
        <v>-0.94881102591477973</v>
      </c>
      <c r="I77" s="21">
        <v>4.67</v>
      </c>
      <c r="J77" s="32">
        <f t="shared" si="13"/>
        <v>4.6699999999999998E-2</v>
      </c>
    </row>
    <row r="78" spans="1:10" x14ac:dyDescent="0.25">
      <c r="A78" s="20">
        <v>38777</v>
      </c>
      <c r="B78" s="21">
        <v>4.7699999999999996</v>
      </c>
      <c r="C78" s="37">
        <f t="shared" si="11"/>
        <v>4.7699999999999999E-2</v>
      </c>
      <c r="D78" s="40">
        <f t="shared" si="14"/>
        <v>8.9999999999999858</v>
      </c>
      <c r="E78" s="21">
        <f t="shared" si="6"/>
        <v>4.1617899322362373</v>
      </c>
      <c r="F78" s="37">
        <f t="shared" si="10"/>
        <v>4.1617899322362373E-2</v>
      </c>
      <c r="G78" s="40">
        <f t="shared" si="9"/>
        <v>43.060095815101732</v>
      </c>
      <c r="H78" s="63">
        <f t="shared" si="12"/>
        <v>-0.6082100677637623</v>
      </c>
      <c r="I78" s="21">
        <v>4.7300000000000004</v>
      </c>
      <c r="J78" s="32">
        <f t="shared" si="13"/>
        <v>4.7300000000000009E-2</v>
      </c>
    </row>
    <row r="79" spans="1:10" x14ac:dyDescent="0.25">
      <c r="A79" s="20">
        <v>38808</v>
      </c>
      <c r="B79" s="21">
        <v>4.9000000000000004</v>
      </c>
      <c r="C79" s="37">
        <f t="shared" si="11"/>
        <v>4.9000000000000002E-2</v>
      </c>
      <c r="D79" s="40">
        <f t="shared" si="14"/>
        <v>13.000000000000078</v>
      </c>
      <c r="E79" s="21">
        <f t="shared" si="6"/>
        <v>3.9810540069686429</v>
      </c>
      <c r="F79" s="37">
        <f t="shared" si="10"/>
        <v>3.9810540069686429E-2</v>
      </c>
      <c r="G79" s="40">
        <f t="shared" si="9"/>
        <v>-18.073592526759441</v>
      </c>
      <c r="H79" s="63">
        <f t="shared" si="12"/>
        <v>-0.91894599303135749</v>
      </c>
      <c r="I79" s="21">
        <v>4.8899999999999997</v>
      </c>
      <c r="J79" s="32">
        <f t="shared" si="13"/>
        <v>4.8899999999999999E-2</v>
      </c>
    </row>
    <row r="80" spans="1:10" x14ac:dyDescent="0.25">
      <c r="A80" s="20">
        <v>38838</v>
      </c>
      <c r="B80" s="21">
        <v>5</v>
      </c>
      <c r="C80" s="37">
        <f t="shared" si="11"/>
        <v>0.05</v>
      </c>
      <c r="D80" s="40">
        <f t="shared" si="14"/>
        <v>9.9999999999999645</v>
      </c>
      <c r="E80" s="21">
        <f t="shared" si="6"/>
        <v>3.9509300300009542</v>
      </c>
      <c r="F80" s="37">
        <f t="shared" ref="F80:F111" si="15">((1+J68)^2)/(1+C68)-1</f>
        <v>3.9509300300009542E-2</v>
      </c>
      <c r="G80" s="40">
        <f t="shared" si="9"/>
        <v>-3.0123976967688648</v>
      </c>
      <c r="H80" s="63">
        <f t="shared" si="12"/>
        <v>-1.0490699699990458</v>
      </c>
      <c r="I80" s="21">
        <v>4.97</v>
      </c>
      <c r="J80" s="32">
        <f t="shared" si="13"/>
        <v>4.9700000000000001E-2</v>
      </c>
    </row>
    <row r="81" spans="1:12" x14ac:dyDescent="0.25">
      <c r="A81" s="20">
        <v>38869</v>
      </c>
      <c r="B81" s="21">
        <v>5.16</v>
      </c>
      <c r="C81" s="37">
        <f t="shared" si="11"/>
        <v>5.16E-2</v>
      </c>
      <c r="D81" s="40">
        <f t="shared" si="14"/>
        <v>16.000000000000014</v>
      </c>
      <c r="E81" s="21">
        <f t="shared" ref="E81:E144" si="16">F81*100</f>
        <v>3.9207585139318768</v>
      </c>
      <c r="F81" s="37">
        <f t="shared" si="15"/>
        <v>3.9207585139318768E-2</v>
      </c>
      <c r="G81" s="40">
        <f t="shared" ref="G81:G112" si="17">(E81-E80)*100</f>
        <v>-3.017151606907742</v>
      </c>
      <c r="H81" s="63">
        <f t="shared" si="12"/>
        <v>-1.2392414860681233</v>
      </c>
      <c r="I81" s="21">
        <v>5.12</v>
      </c>
      <c r="J81" s="32">
        <f t="shared" si="13"/>
        <v>5.1200000000000002E-2</v>
      </c>
    </row>
    <row r="82" spans="1:12" x14ac:dyDescent="0.25">
      <c r="A82" s="20">
        <v>38899</v>
      </c>
      <c r="B82" s="21">
        <v>5.22</v>
      </c>
      <c r="C82" s="37">
        <f t="shared" si="11"/>
        <v>5.2199999999999996E-2</v>
      </c>
      <c r="D82" s="40">
        <f t="shared" si="14"/>
        <v>5.9999999999999609</v>
      </c>
      <c r="E82" s="21">
        <f t="shared" si="16"/>
        <v>4.100510420686998</v>
      </c>
      <c r="F82" s="37">
        <f t="shared" si="15"/>
        <v>4.100510420686998E-2</v>
      </c>
      <c r="G82" s="40">
        <f t="shared" si="17"/>
        <v>17.97519067551212</v>
      </c>
      <c r="H82" s="63">
        <f t="shared" si="12"/>
        <v>-1.1194895793130017</v>
      </c>
      <c r="I82" s="21">
        <v>5.12</v>
      </c>
      <c r="J82" s="32">
        <f t="shared" si="13"/>
        <v>5.1200000000000002E-2</v>
      </c>
    </row>
    <row r="83" spans="1:12" x14ac:dyDescent="0.25">
      <c r="A83" s="20">
        <v>38930</v>
      </c>
      <c r="B83" s="21">
        <v>5.08</v>
      </c>
      <c r="C83" s="37">
        <f t="shared" si="11"/>
        <v>5.0800000000000005E-2</v>
      </c>
      <c r="D83" s="40">
        <f t="shared" si="14"/>
        <v>-13.999999999999968</v>
      </c>
      <c r="E83" s="21">
        <f t="shared" si="16"/>
        <v>4.2102782324058952</v>
      </c>
      <c r="F83" s="37">
        <f t="shared" si="15"/>
        <v>4.2102782324058952E-2</v>
      </c>
      <c r="G83" s="40">
        <f t="shared" si="17"/>
        <v>10.976781171889716</v>
      </c>
      <c r="H83" s="63">
        <f t="shared" si="12"/>
        <v>-0.86972176759410491</v>
      </c>
      <c r="I83" s="21">
        <v>4.9000000000000004</v>
      </c>
      <c r="J83" s="32">
        <f t="shared" si="13"/>
        <v>4.9000000000000002E-2</v>
      </c>
    </row>
    <row r="84" spans="1:12" x14ac:dyDescent="0.25">
      <c r="A84" s="20">
        <v>38961</v>
      </c>
      <c r="B84" s="21">
        <v>4.97</v>
      </c>
      <c r="C84" s="37">
        <f t="shared" si="11"/>
        <v>4.9700000000000001E-2</v>
      </c>
      <c r="D84" s="40">
        <f t="shared" si="14"/>
        <v>-11.000000000000032</v>
      </c>
      <c r="E84" s="21">
        <f t="shared" si="16"/>
        <v>4.0500962927299211</v>
      </c>
      <c r="F84" s="37">
        <f t="shared" si="15"/>
        <v>4.0500962927299211E-2</v>
      </c>
      <c r="G84" s="40">
        <f t="shared" si="17"/>
        <v>-16.018193967597405</v>
      </c>
      <c r="H84" s="63">
        <f t="shared" si="12"/>
        <v>-0.91990370727007864</v>
      </c>
      <c r="I84" s="21">
        <v>4.7699999999999996</v>
      </c>
      <c r="J84" s="32">
        <f t="shared" si="13"/>
        <v>4.7699999999999999E-2</v>
      </c>
    </row>
    <row r="85" spans="1:12" x14ac:dyDescent="0.25">
      <c r="A85" s="20">
        <v>38991</v>
      </c>
      <c r="B85" s="21">
        <v>5.01</v>
      </c>
      <c r="C85" s="37">
        <f t="shared" si="11"/>
        <v>5.0099999999999999E-2</v>
      </c>
      <c r="D85" s="40">
        <f t="shared" si="14"/>
        <v>4.0000000000000036</v>
      </c>
      <c r="E85" s="21">
        <f t="shared" si="16"/>
        <v>4.3600777500479637</v>
      </c>
      <c r="F85" s="37">
        <f t="shared" si="15"/>
        <v>4.3600777500479637E-2</v>
      </c>
      <c r="G85" s="40">
        <f t="shared" si="17"/>
        <v>30.998145731804261</v>
      </c>
      <c r="H85" s="63">
        <f t="shared" si="12"/>
        <v>-0.64992224995203607</v>
      </c>
      <c r="I85" s="21">
        <v>4.8</v>
      </c>
      <c r="J85" s="32">
        <f t="shared" si="13"/>
        <v>4.8000000000000001E-2</v>
      </c>
    </row>
    <row r="86" spans="1:12" x14ac:dyDescent="0.25">
      <c r="A86" s="20">
        <v>39022</v>
      </c>
      <c r="B86" s="21">
        <v>5.01</v>
      </c>
      <c r="C86" s="37">
        <f t="shared" si="11"/>
        <v>5.0099999999999999E-2</v>
      </c>
      <c r="D86" s="40">
        <f t="shared" si="14"/>
        <v>0</v>
      </c>
      <c r="E86" s="21">
        <f t="shared" si="16"/>
        <v>4.5100776382632102</v>
      </c>
      <c r="F86" s="37">
        <f t="shared" si="15"/>
        <v>4.5100776382632102E-2</v>
      </c>
      <c r="G86" s="40">
        <f t="shared" si="17"/>
        <v>14.999988821524646</v>
      </c>
      <c r="H86" s="63">
        <f t="shared" si="12"/>
        <v>-0.49992236173678961</v>
      </c>
      <c r="I86" s="21">
        <v>4.74</v>
      </c>
      <c r="J86" s="32">
        <f t="shared" si="13"/>
        <v>4.7400000000000005E-2</v>
      </c>
    </row>
    <row r="87" spans="1:12" x14ac:dyDescent="0.25">
      <c r="A87" s="20">
        <v>39052</v>
      </c>
      <c r="B87" s="21">
        <v>4.9400000000000004</v>
      </c>
      <c r="C87" s="37">
        <f t="shared" si="11"/>
        <v>4.9400000000000006E-2</v>
      </c>
      <c r="D87" s="40">
        <f t="shared" si="14"/>
        <v>-6.9999999999999396</v>
      </c>
      <c r="E87" s="21">
        <f t="shared" si="16"/>
        <v>4.4500239578342038</v>
      </c>
      <c r="F87" s="37">
        <f t="shared" si="15"/>
        <v>4.4500239578342038E-2</v>
      </c>
      <c r="G87" s="40">
        <f t="shared" si="17"/>
        <v>-6.0053680429006384</v>
      </c>
      <c r="H87" s="63">
        <f t="shared" si="12"/>
        <v>-0.4899760421657966</v>
      </c>
      <c r="I87" s="21">
        <v>4.67</v>
      </c>
      <c r="J87" s="32">
        <f t="shared" si="13"/>
        <v>4.6699999999999998E-2</v>
      </c>
    </row>
    <row r="88" spans="1:12" x14ac:dyDescent="0.25">
      <c r="A88" s="20">
        <v>39083</v>
      </c>
      <c r="B88" s="21">
        <v>5.0599999999999996</v>
      </c>
      <c r="C88" s="37">
        <f t="shared" si="11"/>
        <v>5.0599999999999999E-2</v>
      </c>
      <c r="D88" s="40">
        <f t="shared" si="14"/>
        <v>11.999999999999922</v>
      </c>
      <c r="E88" s="21">
        <f t="shared" si="16"/>
        <v>4.3500239348970737</v>
      </c>
      <c r="F88" s="37">
        <f t="shared" si="15"/>
        <v>4.3500239348970737E-2</v>
      </c>
      <c r="G88" s="40">
        <f t="shared" si="17"/>
        <v>-10.000002293713006</v>
      </c>
      <c r="H88" s="63">
        <f t="shared" si="12"/>
        <v>-0.70997606510292588</v>
      </c>
      <c r="I88" s="21">
        <v>4.88</v>
      </c>
      <c r="J88" s="32">
        <f t="shared" si="13"/>
        <v>4.8800000000000003E-2</v>
      </c>
    </row>
    <row r="89" spans="1:12" x14ac:dyDescent="0.25">
      <c r="A89" s="20">
        <v>39114</v>
      </c>
      <c r="B89" s="21">
        <v>5.05</v>
      </c>
      <c r="C89" s="37">
        <f t="shared" si="11"/>
        <v>5.0499999999999996E-2</v>
      </c>
      <c r="D89" s="40">
        <f t="shared" si="14"/>
        <v>-0.99999999999997868</v>
      </c>
      <c r="E89" s="21">
        <f t="shared" si="16"/>
        <v>4.6600009552923094</v>
      </c>
      <c r="F89" s="37">
        <f t="shared" si="15"/>
        <v>4.6600009552923094E-2</v>
      </c>
      <c r="G89" s="40">
        <f t="shared" si="17"/>
        <v>30.997702039523567</v>
      </c>
      <c r="H89" s="63">
        <f t="shared" si="12"/>
        <v>-0.38999904470769042</v>
      </c>
      <c r="I89" s="21">
        <v>4.8499999999999996</v>
      </c>
      <c r="J89" s="32">
        <f t="shared" si="13"/>
        <v>4.8499999999999995E-2</v>
      </c>
      <c r="L89" s="36" t="s">
        <v>68</v>
      </c>
    </row>
    <row r="90" spans="1:12" x14ac:dyDescent="0.25">
      <c r="A90" s="20">
        <v>39142</v>
      </c>
      <c r="B90" s="21">
        <v>4.92</v>
      </c>
      <c r="C90" s="37">
        <f t="shared" si="11"/>
        <v>4.9200000000000001E-2</v>
      </c>
      <c r="D90" s="40">
        <f t="shared" si="14"/>
        <v>-12.999999999999989</v>
      </c>
      <c r="E90" s="21">
        <f t="shared" si="16"/>
        <v>4.6900152715471766</v>
      </c>
      <c r="F90" s="37">
        <f t="shared" si="15"/>
        <v>4.6900152715471766E-2</v>
      </c>
      <c r="G90" s="40">
        <f t="shared" si="17"/>
        <v>3.0014316254867168</v>
      </c>
      <c r="H90" s="63">
        <f t="shared" si="12"/>
        <v>-0.22998472845282336</v>
      </c>
      <c r="I90" s="21">
        <v>4.57</v>
      </c>
      <c r="J90" s="32">
        <f t="shared" si="13"/>
        <v>4.5700000000000005E-2</v>
      </c>
    </row>
    <row r="91" spans="1:12" x14ac:dyDescent="0.25">
      <c r="A91" s="20">
        <v>39173</v>
      </c>
      <c r="B91" s="21">
        <v>4.93</v>
      </c>
      <c r="C91" s="37">
        <f t="shared" si="11"/>
        <v>4.9299999999999997E-2</v>
      </c>
      <c r="D91" s="40">
        <f t="shared" si="14"/>
        <v>0.99999999999997868</v>
      </c>
      <c r="E91" s="21">
        <f t="shared" si="16"/>
        <v>4.8800009532888433</v>
      </c>
      <c r="F91" s="37">
        <f t="shared" si="15"/>
        <v>4.8800009532888433E-2</v>
      </c>
      <c r="G91" s="40">
        <f t="shared" si="17"/>
        <v>18.998568174166675</v>
      </c>
      <c r="H91" s="63">
        <f t="shared" si="12"/>
        <v>-4.9999046711156403E-2</v>
      </c>
      <c r="I91" s="21">
        <v>4.67</v>
      </c>
      <c r="J91" s="32">
        <f t="shared" si="13"/>
        <v>4.6699999999999998E-2</v>
      </c>
      <c r="L91" s="36" t="s">
        <v>69</v>
      </c>
    </row>
    <row r="92" spans="1:12" x14ac:dyDescent="0.25">
      <c r="A92" s="20">
        <v>39203</v>
      </c>
      <c r="B92" s="21">
        <v>4.91</v>
      </c>
      <c r="C92" s="37">
        <f t="shared" si="11"/>
        <v>4.9100000000000005E-2</v>
      </c>
      <c r="D92" s="40">
        <f t="shared" si="14"/>
        <v>-1.9999999999999574</v>
      </c>
      <c r="E92" s="21">
        <f t="shared" si="16"/>
        <v>4.9400085714286002</v>
      </c>
      <c r="F92" s="37">
        <f t="shared" si="15"/>
        <v>4.9400085714286002E-2</v>
      </c>
      <c r="G92" s="40">
        <f t="shared" si="17"/>
        <v>6.0007618139756858</v>
      </c>
      <c r="H92" s="63">
        <f t="shared" si="12"/>
        <v>3.0008571428600028E-2</v>
      </c>
      <c r="I92" s="21">
        <v>4.7699999999999996</v>
      </c>
      <c r="J92" s="32">
        <f t="shared" si="13"/>
        <v>4.7699999999999999E-2</v>
      </c>
    </row>
    <row r="93" spans="1:12" x14ac:dyDescent="0.25">
      <c r="A93" s="20">
        <v>39234</v>
      </c>
      <c r="B93" s="21">
        <v>4.96</v>
      </c>
      <c r="C93" s="37">
        <f t="shared" si="11"/>
        <v>4.9599999999999998E-2</v>
      </c>
      <c r="D93" s="40">
        <f t="shared" si="14"/>
        <v>4.9999999999999822</v>
      </c>
      <c r="E93" s="21">
        <f t="shared" si="16"/>
        <v>5.0800152149105937</v>
      </c>
      <c r="F93" s="37">
        <f t="shared" si="15"/>
        <v>5.0800152149105937E-2</v>
      </c>
      <c r="G93" s="40">
        <f t="shared" si="17"/>
        <v>14.000664348199354</v>
      </c>
      <c r="H93" s="63">
        <f t="shared" si="12"/>
        <v>0.12001521491059375</v>
      </c>
      <c r="I93" s="21">
        <v>4.9800000000000004</v>
      </c>
      <c r="J93" s="32">
        <f t="shared" si="13"/>
        <v>4.9800000000000004E-2</v>
      </c>
      <c r="L93" s="36" t="s">
        <v>70</v>
      </c>
    </row>
    <row r="94" spans="1:12" x14ac:dyDescent="0.25">
      <c r="A94" s="20">
        <v>39264</v>
      </c>
      <c r="B94" s="21">
        <v>4.96</v>
      </c>
      <c r="C94" s="37">
        <f t="shared" si="11"/>
        <v>4.9599999999999998E-2</v>
      </c>
      <c r="D94" s="40">
        <f t="shared" si="14"/>
        <v>0</v>
      </c>
      <c r="E94" s="21">
        <f t="shared" si="16"/>
        <v>5.0200950389659438</v>
      </c>
      <c r="F94" s="37">
        <f t="shared" si="15"/>
        <v>5.0200950389659438E-2</v>
      </c>
      <c r="G94" s="40">
        <f t="shared" si="17"/>
        <v>-5.9920175944649934</v>
      </c>
      <c r="H94" s="63">
        <f t="shared" si="12"/>
        <v>6.0095038965943814E-2</v>
      </c>
      <c r="I94" s="21">
        <v>4.82</v>
      </c>
      <c r="J94" s="32">
        <f t="shared" si="13"/>
        <v>4.8200000000000007E-2</v>
      </c>
      <c r="L94" s="36" t="s">
        <v>71</v>
      </c>
    </row>
    <row r="95" spans="1:12" x14ac:dyDescent="0.25">
      <c r="A95" s="20">
        <v>39295</v>
      </c>
      <c r="B95" s="21">
        <v>4.47</v>
      </c>
      <c r="C95" s="37">
        <f t="shared" si="11"/>
        <v>4.4699999999999997E-2</v>
      </c>
      <c r="D95" s="40">
        <f t="shared" si="14"/>
        <v>-49.000000000000021</v>
      </c>
      <c r="E95" s="21">
        <f t="shared" si="16"/>
        <v>4.7203083365055187</v>
      </c>
      <c r="F95" s="37">
        <f t="shared" si="15"/>
        <v>4.7203083365055187E-2</v>
      </c>
      <c r="G95" s="40">
        <f t="shared" si="17"/>
        <v>-29.978670246042505</v>
      </c>
      <c r="H95" s="63">
        <f t="shared" si="12"/>
        <v>0.25030833650551898</v>
      </c>
      <c r="I95" s="21">
        <v>4.3099999999999996</v>
      </c>
      <c r="J95" s="32">
        <f t="shared" si="13"/>
        <v>4.3099999999999999E-2</v>
      </c>
      <c r="L95" s="36" t="s">
        <v>72</v>
      </c>
    </row>
    <row r="96" spans="1:12" x14ac:dyDescent="0.25">
      <c r="A96" s="20">
        <v>39326</v>
      </c>
      <c r="B96" s="21">
        <v>4.1399999999999997</v>
      </c>
      <c r="C96" s="37">
        <f t="shared" si="11"/>
        <v>4.1399999999999999E-2</v>
      </c>
      <c r="D96" s="40">
        <f t="shared" si="14"/>
        <v>-33.000000000000007</v>
      </c>
      <c r="E96" s="21">
        <f t="shared" si="16"/>
        <v>4.5703810612556017</v>
      </c>
      <c r="F96" s="37">
        <f t="shared" si="15"/>
        <v>4.5703810612556017E-2</v>
      </c>
      <c r="G96" s="40">
        <f t="shared" si="17"/>
        <v>-14.9927275249917</v>
      </c>
      <c r="H96" s="63">
        <f t="shared" si="12"/>
        <v>0.43038106125560205</v>
      </c>
      <c r="I96" s="21">
        <v>4.01</v>
      </c>
      <c r="J96" s="32">
        <f t="shared" si="13"/>
        <v>4.0099999999999997E-2</v>
      </c>
      <c r="L96" s="36" t="s">
        <v>73</v>
      </c>
    </row>
    <row r="97" spans="1:12" x14ac:dyDescent="0.25">
      <c r="A97" s="20">
        <v>39356</v>
      </c>
      <c r="B97" s="21">
        <v>4.0999999999999996</v>
      </c>
      <c r="C97" s="37">
        <f t="shared" si="11"/>
        <v>4.0999999999999995E-2</v>
      </c>
      <c r="D97" s="40">
        <f t="shared" si="14"/>
        <v>-4.0000000000000036</v>
      </c>
      <c r="E97" s="21">
        <f t="shared" si="16"/>
        <v>4.590419960003822</v>
      </c>
      <c r="F97" s="37">
        <f t="shared" si="15"/>
        <v>4.590419960003822E-2</v>
      </c>
      <c r="G97" s="40">
        <f t="shared" si="17"/>
        <v>2.0038898748220291</v>
      </c>
      <c r="H97" s="63">
        <f t="shared" si="12"/>
        <v>0.49041996000382237</v>
      </c>
      <c r="I97" s="21">
        <v>3.97</v>
      </c>
      <c r="J97" s="32">
        <f t="shared" si="13"/>
        <v>3.9700000000000006E-2</v>
      </c>
    </row>
    <row r="98" spans="1:12" x14ac:dyDescent="0.25">
      <c r="A98" s="20">
        <v>39387</v>
      </c>
      <c r="B98" s="21">
        <v>3.5</v>
      </c>
      <c r="C98" s="37">
        <f t="shared" si="11"/>
        <v>3.5000000000000003E-2</v>
      </c>
      <c r="D98" s="40">
        <f t="shared" si="14"/>
        <v>-59.999999999999964</v>
      </c>
      <c r="E98" s="21">
        <f t="shared" si="16"/>
        <v>4.4706942195981592</v>
      </c>
      <c r="F98" s="37">
        <f t="shared" si="15"/>
        <v>4.4706942195981592E-2</v>
      </c>
      <c r="G98" s="40">
        <f t="shared" si="17"/>
        <v>-11.972574040566286</v>
      </c>
      <c r="H98" s="63">
        <f t="shared" si="12"/>
        <v>0.97069421959815916</v>
      </c>
      <c r="I98" s="21">
        <v>3.34</v>
      </c>
      <c r="J98" s="32">
        <f t="shared" si="13"/>
        <v>3.3399999999999999E-2</v>
      </c>
    </row>
    <row r="99" spans="1:12" x14ac:dyDescent="0.25">
      <c r="A99" s="20">
        <v>39417</v>
      </c>
      <c r="B99" s="21">
        <v>3.26</v>
      </c>
      <c r="C99" s="37">
        <f t="shared" si="11"/>
        <v>3.2599999999999997E-2</v>
      </c>
      <c r="D99" s="40">
        <f t="shared" si="14"/>
        <v>-24.000000000000021</v>
      </c>
      <c r="E99" s="21">
        <f t="shared" si="16"/>
        <v>4.4006946826757876</v>
      </c>
      <c r="F99" s="37">
        <f t="shared" si="15"/>
        <v>4.4006946826757876E-2</v>
      </c>
      <c r="G99" s="40">
        <f t="shared" si="17"/>
        <v>-6.9999536922371597</v>
      </c>
      <c r="H99" s="63">
        <f t="shared" si="12"/>
        <v>1.1406946826757878</v>
      </c>
      <c r="I99" s="21">
        <v>3.12</v>
      </c>
      <c r="J99" s="32">
        <f t="shared" si="13"/>
        <v>3.1200000000000002E-2</v>
      </c>
      <c r="L99" s="36" t="s">
        <v>74</v>
      </c>
    </row>
    <row r="100" spans="1:12" x14ac:dyDescent="0.25">
      <c r="A100" s="20">
        <v>39448</v>
      </c>
      <c r="B100" s="21">
        <v>2.71</v>
      </c>
      <c r="C100" s="37">
        <f t="shared" si="11"/>
        <v>2.7099999999999999E-2</v>
      </c>
      <c r="D100" s="40">
        <f t="shared" si="14"/>
        <v>-54.999999999999986</v>
      </c>
      <c r="E100" s="21">
        <f t="shared" si="16"/>
        <v>4.7003083952027236</v>
      </c>
      <c r="F100" s="37">
        <f t="shared" si="15"/>
        <v>4.7003083952027236E-2</v>
      </c>
      <c r="G100" s="40">
        <f t="shared" si="17"/>
        <v>29.961371252693603</v>
      </c>
      <c r="H100" s="63">
        <f t="shared" si="12"/>
        <v>1.9903083952027236</v>
      </c>
      <c r="I100" s="21">
        <v>2.48</v>
      </c>
      <c r="J100" s="32">
        <f t="shared" si="13"/>
        <v>2.4799999999999999E-2</v>
      </c>
      <c r="L100" s="36" t="s">
        <v>75</v>
      </c>
    </row>
    <row r="101" spans="1:12" x14ac:dyDescent="0.25">
      <c r="A101" s="20">
        <v>39479</v>
      </c>
      <c r="B101" s="21">
        <v>2.0499999999999998</v>
      </c>
      <c r="C101" s="37">
        <f t="shared" si="11"/>
        <v>2.0499999999999997E-2</v>
      </c>
      <c r="D101" s="40">
        <f t="shared" si="14"/>
        <v>-66.000000000000014</v>
      </c>
      <c r="E101" s="21">
        <f t="shared" si="16"/>
        <v>4.6503807710613909</v>
      </c>
      <c r="F101" s="37">
        <f t="shared" si="15"/>
        <v>4.6503807710613909E-2</v>
      </c>
      <c r="G101" s="40">
        <f t="shared" si="17"/>
        <v>-4.9927624141332672</v>
      </c>
      <c r="H101" s="63">
        <f t="shared" si="12"/>
        <v>2.6003807710613911</v>
      </c>
      <c r="I101" s="21">
        <v>1.97</v>
      </c>
      <c r="J101" s="32">
        <f t="shared" si="13"/>
        <v>1.9699999999999999E-2</v>
      </c>
    </row>
    <row r="102" spans="1:12" x14ac:dyDescent="0.25">
      <c r="A102" s="20">
        <v>39508</v>
      </c>
      <c r="B102" s="21">
        <v>1.54</v>
      </c>
      <c r="C102" s="37">
        <f t="shared" si="11"/>
        <v>1.54E-2</v>
      </c>
      <c r="D102" s="40">
        <f t="shared" si="14"/>
        <v>-50.999999999999979</v>
      </c>
      <c r="E102" s="21">
        <f t="shared" si="16"/>
        <v>4.2211675562333406</v>
      </c>
      <c r="F102" s="37">
        <f t="shared" si="15"/>
        <v>4.2211675562333406E-2</v>
      </c>
      <c r="G102" s="40">
        <f t="shared" si="17"/>
        <v>-42.921321482805027</v>
      </c>
      <c r="H102" s="63">
        <f t="shared" si="12"/>
        <v>2.6811675562333406</v>
      </c>
      <c r="I102" s="21">
        <v>1.62</v>
      </c>
      <c r="J102" s="32">
        <f t="shared" si="13"/>
        <v>1.6200000000000003E-2</v>
      </c>
      <c r="L102" s="36" t="s">
        <v>76</v>
      </c>
    </row>
    <row r="103" spans="1:12" x14ac:dyDescent="0.25">
      <c r="A103" s="20">
        <v>39539</v>
      </c>
      <c r="B103" s="21">
        <v>1.74</v>
      </c>
      <c r="C103" s="37">
        <f t="shared" si="11"/>
        <v>1.7399999999999999E-2</v>
      </c>
      <c r="D103" s="40">
        <f t="shared" si="14"/>
        <v>19.999999999999996</v>
      </c>
      <c r="E103" s="21">
        <f t="shared" si="16"/>
        <v>4.4106442390164924</v>
      </c>
      <c r="F103" s="37">
        <f t="shared" si="15"/>
        <v>4.4106442390164924E-2</v>
      </c>
      <c r="G103" s="40">
        <f t="shared" si="17"/>
        <v>18.947668278315177</v>
      </c>
      <c r="H103" s="63">
        <f t="shared" si="12"/>
        <v>2.6706442390164922</v>
      </c>
      <c r="I103" s="21">
        <v>2.0499999999999998</v>
      </c>
      <c r="J103" s="32">
        <f t="shared" si="13"/>
        <v>2.0499999999999997E-2</v>
      </c>
    </row>
    <row r="104" spans="1:12" x14ac:dyDescent="0.25">
      <c r="A104" s="20">
        <v>39569</v>
      </c>
      <c r="B104" s="21">
        <v>2.06</v>
      </c>
      <c r="C104" s="37">
        <f t="shared" si="11"/>
        <v>2.06E-2</v>
      </c>
      <c r="D104" s="40">
        <f t="shared" si="14"/>
        <v>32.000000000000007</v>
      </c>
      <c r="E104" s="21">
        <f t="shared" si="16"/>
        <v>4.6301868268039614</v>
      </c>
      <c r="F104" s="37">
        <f t="shared" si="15"/>
        <v>4.6301868268039614E-2</v>
      </c>
      <c r="G104" s="40">
        <f t="shared" si="17"/>
        <v>21.954258778746905</v>
      </c>
      <c r="H104" s="63">
        <f t="shared" si="12"/>
        <v>2.5701868268039614</v>
      </c>
      <c r="I104" s="21">
        <v>2.4500000000000002</v>
      </c>
      <c r="J104" s="32">
        <f t="shared" si="13"/>
        <v>2.4500000000000001E-2</v>
      </c>
      <c r="L104" s="36" t="s">
        <v>77</v>
      </c>
    </row>
    <row r="105" spans="1:12" x14ac:dyDescent="0.25">
      <c r="A105" s="20">
        <v>39600</v>
      </c>
      <c r="B105" s="21">
        <v>2.42</v>
      </c>
      <c r="C105" s="37">
        <f t="shared" si="11"/>
        <v>2.4199999999999999E-2</v>
      </c>
      <c r="D105" s="40">
        <f t="shared" si="14"/>
        <v>35.999999999999986</v>
      </c>
      <c r="E105" s="21">
        <f t="shared" si="16"/>
        <v>5.0000038109756062</v>
      </c>
      <c r="F105" s="37">
        <f t="shared" si="15"/>
        <v>5.0000038109756062E-2</v>
      </c>
      <c r="G105" s="40">
        <f t="shared" si="17"/>
        <v>36.98169841716448</v>
      </c>
      <c r="H105" s="63">
        <f t="shared" si="12"/>
        <v>2.5800038109756063</v>
      </c>
      <c r="I105" s="21">
        <v>2.77</v>
      </c>
      <c r="J105" s="32">
        <f t="shared" si="13"/>
        <v>2.7700000000000002E-2</v>
      </c>
    </row>
    <row r="106" spans="1:12" x14ac:dyDescent="0.25">
      <c r="A106" s="20">
        <v>39630</v>
      </c>
      <c r="B106" s="21">
        <v>2.2799999999999998</v>
      </c>
      <c r="C106" s="37">
        <f t="shared" si="11"/>
        <v>2.2799999999999997E-2</v>
      </c>
      <c r="D106" s="40">
        <f t="shared" si="14"/>
        <v>-14.000000000000012</v>
      </c>
      <c r="E106" s="21">
        <f t="shared" si="16"/>
        <v>4.6801867378048589</v>
      </c>
      <c r="F106" s="37">
        <f t="shared" si="15"/>
        <v>4.6801867378048589E-2</v>
      </c>
      <c r="G106" s="40">
        <f t="shared" si="17"/>
        <v>-31.981707317074726</v>
      </c>
      <c r="H106" s="63">
        <f t="shared" si="12"/>
        <v>2.4001867378048591</v>
      </c>
      <c r="I106" s="21">
        <v>2.57</v>
      </c>
      <c r="J106" s="32">
        <f t="shared" si="13"/>
        <v>2.5700000000000001E-2</v>
      </c>
    </row>
    <row r="107" spans="1:12" x14ac:dyDescent="0.25">
      <c r="A107" s="20">
        <v>39661</v>
      </c>
      <c r="B107" s="21">
        <v>2.1800000000000002</v>
      </c>
      <c r="C107" s="37">
        <f t="shared" si="11"/>
        <v>2.1800000000000003E-2</v>
      </c>
      <c r="D107" s="40">
        <f t="shared" si="14"/>
        <v>-9.9999999999999645</v>
      </c>
      <c r="E107" s="21">
        <f t="shared" si="16"/>
        <v>4.1502450464248053</v>
      </c>
      <c r="F107" s="37">
        <f t="shared" si="15"/>
        <v>4.1502450464248053E-2</v>
      </c>
      <c r="G107" s="40">
        <f t="shared" si="17"/>
        <v>-52.994169138005361</v>
      </c>
      <c r="H107" s="63">
        <f t="shared" si="12"/>
        <v>1.9702450464248051</v>
      </c>
      <c r="I107" s="21">
        <v>2.42</v>
      </c>
      <c r="J107" s="32">
        <f t="shared" si="13"/>
        <v>2.4199999999999999E-2</v>
      </c>
    </row>
    <row r="108" spans="1:12" x14ac:dyDescent="0.25">
      <c r="A108" s="20">
        <v>39692</v>
      </c>
      <c r="B108" s="21">
        <v>1.91</v>
      </c>
      <c r="C108" s="37">
        <f t="shared" si="11"/>
        <v>1.9099999999999999E-2</v>
      </c>
      <c r="D108" s="40">
        <f t="shared" si="14"/>
        <v>-27.000000000000025</v>
      </c>
      <c r="E108" s="21">
        <f t="shared" si="16"/>
        <v>3.880162281544064</v>
      </c>
      <c r="F108" s="37">
        <f t="shared" si="15"/>
        <v>3.880162281544064E-2</v>
      </c>
      <c r="G108" s="40">
        <f t="shared" si="17"/>
        <v>-27.008276488074134</v>
      </c>
      <c r="H108" s="63">
        <f t="shared" si="12"/>
        <v>1.970162281544064</v>
      </c>
      <c r="I108" s="21">
        <v>2.08</v>
      </c>
      <c r="J108" s="32">
        <f t="shared" si="13"/>
        <v>2.0800000000000003E-2</v>
      </c>
      <c r="L108" s="36" t="s">
        <v>78</v>
      </c>
    </row>
    <row r="109" spans="1:12" x14ac:dyDescent="0.25">
      <c r="A109" s="20">
        <v>39722</v>
      </c>
      <c r="B109" s="21">
        <v>1.42</v>
      </c>
      <c r="C109" s="37">
        <f t="shared" si="11"/>
        <v>1.4199999999999999E-2</v>
      </c>
      <c r="D109" s="40">
        <f t="shared" si="14"/>
        <v>-49</v>
      </c>
      <c r="E109" s="21">
        <f t="shared" si="16"/>
        <v>3.8401623439000998</v>
      </c>
      <c r="F109" s="37">
        <f t="shared" si="15"/>
        <v>3.8401623439000998E-2</v>
      </c>
      <c r="G109" s="40">
        <f t="shared" si="17"/>
        <v>-3.9999937643964145</v>
      </c>
      <c r="H109" s="63">
        <f t="shared" si="12"/>
        <v>2.4201623439000999</v>
      </c>
      <c r="I109" s="21">
        <v>1.61</v>
      </c>
      <c r="J109" s="32">
        <f t="shared" si="13"/>
        <v>1.61E-2</v>
      </c>
    </row>
    <row r="110" spans="1:12" x14ac:dyDescent="0.25">
      <c r="A110" s="20">
        <v>39753</v>
      </c>
      <c r="B110" s="21">
        <v>1.07</v>
      </c>
      <c r="C110" s="37">
        <f t="shared" si="11"/>
        <v>1.0700000000000001E-2</v>
      </c>
      <c r="D110" s="40">
        <f t="shared" si="14"/>
        <v>-34.999999999999986</v>
      </c>
      <c r="E110" s="21">
        <f t="shared" si="16"/>
        <v>3.1802473429951794</v>
      </c>
      <c r="F110" s="37">
        <f t="shared" si="15"/>
        <v>3.1802473429951794E-2</v>
      </c>
      <c r="G110" s="40">
        <f t="shared" si="17"/>
        <v>-65.991500090492039</v>
      </c>
      <c r="H110" s="63">
        <f t="shared" si="12"/>
        <v>2.1102473429951791</v>
      </c>
      <c r="I110" s="21">
        <v>1.21</v>
      </c>
      <c r="J110" s="32">
        <f t="shared" si="13"/>
        <v>1.21E-2</v>
      </c>
    </row>
    <row r="111" spans="1:12" x14ac:dyDescent="0.25">
      <c r="A111" s="20">
        <v>39783</v>
      </c>
      <c r="B111" s="21">
        <v>0.49</v>
      </c>
      <c r="C111" s="37">
        <f t="shared" si="11"/>
        <v>4.8999999999999998E-3</v>
      </c>
      <c r="D111" s="40">
        <f t="shared" si="14"/>
        <v>-58.000000000000007</v>
      </c>
      <c r="E111" s="21">
        <f t="shared" si="16"/>
        <v>2.9801898121247339</v>
      </c>
      <c r="F111" s="37">
        <f t="shared" si="15"/>
        <v>2.9801898121247339E-2</v>
      </c>
      <c r="G111" s="40">
        <f t="shared" si="17"/>
        <v>-20.005753087044553</v>
      </c>
      <c r="H111" s="63">
        <f t="shared" si="12"/>
        <v>2.4901898121247337</v>
      </c>
      <c r="I111" s="21">
        <v>0.82</v>
      </c>
      <c r="J111" s="32">
        <f t="shared" si="13"/>
        <v>8.199999999999999E-3</v>
      </c>
    </row>
    <row r="112" spans="1:12" x14ac:dyDescent="0.25">
      <c r="A112" s="20">
        <v>39814</v>
      </c>
      <c r="B112" s="21">
        <v>0.44</v>
      </c>
      <c r="C112" s="37">
        <f t="shared" si="11"/>
        <v>4.4000000000000003E-3</v>
      </c>
      <c r="D112" s="40">
        <f t="shared" si="14"/>
        <v>-4.9999999999999991</v>
      </c>
      <c r="E112" s="21">
        <f t="shared" si="16"/>
        <v>2.2505150423522524</v>
      </c>
      <c r="F112" s="37">
        <f t="shared" ref="F112:F143" si="18">((1+J100)^2)/(1+C100)-1</f>
        <v>2.2505150423522524E-2</v>
      </c>
      <c r="G112" s="40">
        <f t="shared" si="17"/>
        <v>-72.96747697724814</v>
      </c>
      <c r="H112" s="63">
        <f t="shared" si="12"/>
        <v>1.8105150423522525</v>
      </c>
      <c r="I112" s="21">
        <v>0.81</v>
      </c>
      <c r="J112" s="32">
        <f t="shared" si="13"/>
        <v>8.1000000000000013E-3</v>
      </c>
    </row>
    <row r="113" spans="1:10" x14ac:dyDescent="0.25">
      <c r="A113" s="20">
        <v>39845</v>
      </c>
      <c r="B113" s="21">
        <v>0.62</v>
      </c>
      <c r="C113" s="37">
        <f t="shared" si="11"/>
        <v>6.1999999999999998E-3</v>
      </c>
      <c r="D113" s="40">
        <f t="shared" si="14"/>
        <v>18</v>
      </c>
      <c r="E113" s="21">
        <f t="shared" si="16"/>
        <v>1.8900627143557225</v>
      </c>
      <c r="F113" s="37">
        <f t="shared" si="18"/>
        <v>1.8900627143557225E-2</v>
      </c>
      <c r="G113" s="40">
        <f t="shared" ref="G113:G145" si="19">(E113-E112)*100</f>
        <v>-36.045232799652993</v>
      </c>
      <c r="H113" s="63">
        <f t="shared" si="12"/>
        <v>1.2700627143557224</v>
      </c>
      <c r="I113" s="21">
        <v>0.98</v>
      </c>
      <c r="J113" s="32">
        <f t="shared" si="13"/>
        <v>9.7999999999999997E-3</v>
      </c>
    </row>
    <row r="114" spans="1:10" x14ac:dyDescent="0.25">
      <c r="A114" s="20">
        <v>39873</v>
      </c>
      <c r="B114" s="21">
        <v>0.64</v>
      </c>
      <c r="C114" s="37">
        <f t="shared" si="11"/>
        <v>6.4000000000000003E-3</v>
      </c>
      <c r="D114" s="40">
        <f t="shared" si="14"/>
        <v>2.0000000000000018</v>
      </c>
      <c r="E114" s="21">
        <f t="shared" si="16"/>
        <v>1.7000630293480201</v>
      </c>
      <c r="F114" s="37">
        <f t="shared" si="18"/>
        <v>1.7000630293480201E-2</v>
      </c>
      <c r="G114" s="40">
        <f t="shared" si="19"/>
        <v>-18.999968500770237</v>
      </c>
      <c r="H114" s="63">
        <f t="shared" si="12"/>
        <v>1.06006302934802</v>
      </c>
      <c r="I114" s="21">
        <v>0.93</v>
      </c>
      <c r="J114" s="32">
        <f t="shared" si="13"/>
        <v>9.300000000000001E-3</v>
      </c>
    </row>
    <row r="115" spans="1:10" x14ac:dyDescent="0.25">
      <c r="A115" s="20">
        <v>39904</v>
      </c>
      <c r="B115" s="21">
        <v>0.55000000000000004</v>
      </c>
      <c r="C115" s="37">
        <f t="shared" si="11"/>
        <v>5.5000000000000005E-3</v>
      </c>
      <c r="D115" s="40">
        <f t="shared" si="14"/>
        <v>-8.9999999999999964</v>
      </c>
      <c r="E115" s="21">
        <f t="shared" si="16"/>
        <v>2.3609445645763394</v>
      </c>
      <c r="F115" s="37">
        <f t="shared" si="18"/>
        <v>2.3609445645763394E-2</v>
      </c>
      <c r="G115" s="40">
        <f t="shared" si="19"/>
        <v>66.088153522831931</v>
      </c>
      <c r="H115" s="63">
        <f t="shared" si="12"/>
        <v>1.8109445645763393</v>
      </c>
      <c r="I115" s="21">
        <v>0.93</v>
      </c>
      <c r="J115" s="32">
        <f t="shared" si="13"/>
        <v>9.300000000000001E-3</v>
      </c>
    </row>
    <row r="116" spans="1:10" x14ac:dyDescent="0.25">
      <c r="A116" s="20">
        <v>39934</v>
      </c>
      <c r="B116" s="21">
        <v>0.5</v>
      </c>
      <c r="C116" s="37">
        <f t="shared" si="11"/>
        <v>5.0000000000000001E-3</v>
      </c>
      <c r="D116" s="40">
        <f t="shared" si="14"/>
        <v>-5.0000000000000044</v>
      </c>
      <c r="E116" s="21">
        <f t="shared" si="16"/>
        <v>2.8414902998236347</v>
      </c>
      <c r="F116" s="37">
        <f t="shared" si="18"/>
        <v>2.8414902998236347E-2</v>
      </c>
      <c r="G116" s="40">
        <f t="shared" si="19"/>
        <v>48.054573524729527</v>
      </c>
      <c r="H116" s="63">
        <f t="shared" si="12"/>
        <v>2.3414902998236347</v>
      </c>
      <c r="I116" s="21">
        <v>0.93</v>
      </c>
      <c r="J116" s="32">
        <f t="shared" si="13"/>
        <v>9.300000000000001E-3</v>
      </c>
    </row>
    <row r="117" spans="1:10" x14ac:dyDescent="0.25">
      <c r="A117" s="20">
        <v>39965</v>
      </c>
      <c r="B117" s="21">
        <v>0.51</v>
      </c>
      <c r="C117" s="37">
        <f t="shared" si="11"/>
        <v>5.1000000000000004E-3</v>
      </c>
      <c r="D117" s="40">
        <f t="shared" si="14"/>
        <v>1.0000000000000009</v>
      </c>
      <c r="E117" s="21">
        <f t="shared" si="16"/>
        <v>3.121196055457931</v>
      </c>
      <c r="F117" s="37">
        <f t="shared" si="18"/>
        <v>3.121196055457931E-2</v>
      </c>
      <c r="G117" s="40">
        <f t="shared" si="19"/>
        <v>27.970575563429634</v>
      </c>
      <c r="H117" s="63">
        <f t="shared" si="12"/>
        <v>2.6111960554579312</v>
      </c>
      <c r="I117" s="21">
        <v>1.18</v>
      </c>
      <c r="J117" s="32">
        <f t="shared" si="13"/>
        <v>1.18E-2</v>
      </c>
    </row>
    <row r="118" spans="1:10" x14ac:dyDescent="0.25">
      <c r="A118" s="20">
        <v>39995</v>
      </c>
      <c r="B118" s="21">
        <v>0.48</v>
      </c>
      <c r="C118" s="37">
        <f t="shared" si="11"/>
        <v>4.7999999999999996E-3</v>
      </c>
      <c r="D118" s="40">
        <f t="shared" si="14"/>
        <v>-3.0000000000000027</v>
      </c>
      <c r="E118" s="21">
        <f t="shared" si="16"/>
        <v>2.8608222526398386</v>
      </c>
      <c r="F118" s="37">
        <f t="shared" si="18"/>
        <v>2.8608222526398386E-2</v>
      </c>
      <c r="G118" s="40">
        <f t="shared" si="19"/>
        <v>-26.037380281809241</v>
      </c>
      <c r="H118" s="63">
        <f t="shared" si="12"/>
        <v>2.3808222526398386</v>
      </c>
      <c r="I118" s="21">
        <v>1.02</v>
      </c>
      <c r="J118" s="32">
        <f t="shared" si="13"/>
        <v>1.0200000000000001E-2</v>
      </c>
    </row>
    <row r="119" spans="1:10" x14ac:dyDescent="0.25">
      <c r="A119" s="20">
        <v>40026</v>
      </c>
      <c r="B119" s="21">
        <v>0.46</v>
      </c>
      <c r="C119" s="37">
        <f t="shared" si="11"/>
        <v>4.5999999999999999E-3</v>
      </c>
      <c r="D119" s="40">
        <f t="shared" si="14"/>
        <v>-1.9999999999999962</v>
      </c>
      <c r="E119" s="21">
        <f t="shared" si="16"/>
        <v>2.6605637110980629</v>
      </c>
      <c r="F119" s="37">
        <f t="shared" si="18"/>
        <v>2.6605637110980629E-2</v>
      </c>
      <c r="G119" s="40">
        <f t="shared" si="19"/>
        <v>-20.025854154177569</v>
      </c>
      <c r="H119" s="63">
        <f t="shared" si="12"/>
        <v>2.2005637110980629</v>
      </c>
      <c r="I119" s="21">
        <v>1.1200000000000001</v>
      </c>
      <c r="J119" s="32">
        <f t="shared" si="13"/>
        <v>1.1200000000000002E-2</v>
      </c>
    </row>
    <row r="120" spans="1:10" x14ac:dyDescent="0.25">
      <c r="A120" s="20">
        <v>40057</v>
      </c>
      <c r="B120" s="21">
        <v>0.4</v>
      </c>
      <c r="C120" s="37">
        <f t="shared" si="11"/>
        <v>4.0000000000000001E-3</v>
      </c>
      <c r="D120" s="40">
        <f t="shared" si="14"/>
        <v>-6</v>
      </c>
      <c r="E120" s="21">
        <f t="shared" si="16"/>
        <v>2.2502835835541246</v>
      </c>
      <c r="F120" s="37">
        <f t="shared" si="18"/>
        <v>2.2502835835541246E-2</v>
      </c>
      <c r="G120" s="40">
        <f t="shared" si="19"/>
        <v>-41.028012754393828</v>
      </c>
      <c r="H120" s="63">
        <f t="shared" si="12"/>
        <v>1.8502835835541247</v>
      </c>
      <c r="I120" s="21">
        <v>0.96</v>
      </c>
      <c r="J120" s="32">
        <f t="shared" si="13"/>
        <v>9.5999999999999992E-3</v>
      </c>
    </row>
    <row r="121" spans="1:10" x14ac:dyDescent="0.25">
      <c r="A121" s="20">
        <v>40087</v>
      </c>
      <c r="B121" s="21">
        <v>0.37</v>
      </c>
      <c r="C121" s="37">
        <f t="shared" si="11"/>
        <v>3.7000000000000002E-3</v>
      </c>
      <c r="D121" s="40">
        <f t="shared" si="14"/>
        <v>-3.0000000000000027</v>
      </c>
      <c r="E121" s="21">
        <f t="shared" si="16"/>
        <v>1.8003559455728624</v>
      </c>
      <c r="F121" s="37">
        <f t="shared" si="18"/>
        <v>1.8003559455728624E-2</v>
      </c>
      <c r="G121" s="40">
        <f t="shared" si="19"/>
        <v>-44.992763798126219</v>
      </c>
      <c r="H121" s="63">
        <f t="shared" si="12"/>
        <v>1.4303559455728623</v>
      </c>
      <c r="I121" s="21">
        <v>0.95</v>
      </c>
      <c r="J121" s="32">
        <f t="shared" si="13"/>
        <v>9.4999999999999998E-3</v>
      </c>
    </row>
    <row r="122" spans="1:10" x14ac:dyDescent="0.25">
      <c r="A122" s="20">
        <v>40118</v>
      </c>
      <c r="B122" s="21">
        <v>0.31</v>
      </c>
      <c r="C122" s="37">
        <f t="shared" si="11"/>
        <v>3.0999999999999999E-3</v>
      </c>
      <c r="D122" s="40">
        <f t="shared" si="14"/>
        <v>-6</v>
      </c>
      <c r="E122" s="21">
        <f t="shared" si="16"/>
        <v>1.350193925002463</v>
      </c>
      <c r="F122" s="37">
        <f t="shared" si="18"/>
        <v>1.350193925002463E-2</v>
      </c>
      <c r="G122" s="40">
        <f t="shared" si="19"/>
        <v>-45.016202057039933</v>
      </c>
      <c r="H122" s="63">
        <f t="shared" si="12"/>
        <v>1.040193925002463</v>
      </c>
      <c r="I122" s="21">
        <v>0.8</v>
      </c>
      <c r="J122" s="32">
        <f t="shared" si="13"/>
        <v>8.0000000000000002E-3</v>
      </c>
    </row>
    <row r="123" spans="1:10" x14ac:dyDescent="0.25">
      <c r="A123" s="20">
        <v>40148</v>
      </c>
      <c r="B123" s="21">
        <v>0.37</v>
      </c>
      <c r="C123" s="37">
        <f t="shared" si="11"/>
        <v>3.7000000000000002E-3</v>
      </c>
      <c r="D123" s="40">
        <f t="shared" si="14"/>
        <v>6</v>
      </c>
      <c r="E123" s="21">
        <f t="shared" si="16"/>
        <v>1.1510836899193855</v>
      </c>
      <c r="F123" s="37">
        <f t="shared" si="18"/>
        <v>1.1510836899193855E-2</v>
      </c>
      <c r="G123" s="40">
        <f t="shared" si="19"/>
        <v>-19.911023508307757</v>
      </c>
      <c r="H123" s="63">
        <f t="shared" si="12"/>
        <v>0.78108368991938548</v>
      </c>
      <c r="I123" s="21">
        <v>0.87</v>
      </c>
      <c r="J123" s="32">
        <f t="shared" si="13"/>
        <v>8.6999999999999994E-3</v>
      </c>
    </row>
    <row r="124" spans="1:10" x14ac:dyDescent="0.25">
      <c r="A124" s="20">
        <v>40179</v>
      </c>
      <c r="B124" s="21">
        <v>0.35</v>
      </c>
      <c r="C124" s="37">
        <f t="shared" si="11"/>
        <v>3.4999999999999996E-3</v>
      </c>
      <c r="D124" s="40">
        <f t="shared" si="14"/>
        <v>-2.0000000000000018</v>
      </c>
      <c r="E124" s="21">
        <f t="shared" si="16"/>
        <v>1.1813630027877497</v>
      </c>
      <c r="F124" s="37">
        <f t="shared" si="18"/>
        <v>1.1813630027877497E-2</v>
      </c>
      <c r="G124" s="40">
        <f t="shared" si="19"/>
        <v>3.0279312868364272</v>
      </c>
      <c r="H124" s="63">
        <f t="shared" si="12"/>
        <v>0.83136300278774977</v>
      </c>
      <c r="I124" s="21">
        <v>0.93</v>
      </c>
      <c r="J124" s="32">
        <f t="shared" si="13"/>
        <v>9.300000000000001E-3</v>
      </c>
    </row>
    <row r="125" spans="1:10" x14ac:dyDescent="0.25">
      <c r="A125" s="20">
        <v>40210</v>
      </c>
      <c r="B125" s="21">
        <v>0.35</v>
      </c>
      <c r="C125" s="37">
        <f t="shared" si="11"/>
        <v>3.4999999999999996E-3</v>
      </c>
      <c r="D125" s="40">
        <f t="shared" si="14"/>
        <v>0</v>
      </c>
      <c r="E125" s="21">
        <f t="shared" si="16"/>
        <v>1.3412880143112815</v>
      </c>
      <c r="F125" s="37">
        <f t="shared" si="18"/>
        <v>1.3412880143112815E-2</v>
      </c>
      <c r="G125" s="40">
        <f t="shared" si="19"/>
        <v>15.992501152353178</v>
      </c>
      <c r="H125" s="63">
        <f t="shared" si="12"/>
        <v>0.99128801431128155</v>
      </c>
      <c r="I125" s="21">
        <v>0.86</v>
      </c>
      <c r="J125" s="32">
        <f t="shared" si="13"/>
        <v>8.6E-3</v>
      </c>
    </row>
    <row r="126" spans="1:10" x14ac:dyDescent="0.25">
      <c r="A126" s="20">
        <v>40238</v>
      </c>
      <c r="B126" s="21">
        <v>0.4</v>
      </c>
      <c r="C126" s="37">
        <f t="shared" si="11"/>
        <v>4.0000000000000001E-3</v>
      </c>
      <c r="D126" s="40">
        <f t="shared" si="14"/>
        <v>5.0000000000000044</v>
      </c>
      <c r="E126" s="21">
        <f t="shared" si="16"/>
        <v>1.2208356518283114</v>
      </c>
      <c r="F126" s="37">
        <f t="shared" si="18"/>
        <v>1.2208356518283114E-2</v>
      </c>
      <c r="G126" s="40">
        <f t="shared" si="19"/>
        <v>-12.045236248297009</v>
      </c>
      <c r="H126" s="63">
        <f t="shared" si="12"/>
        <v>0.82083565182831142</v>
      </c>
      <c r="I126" s="21">
        <v>0.96</v>
      </c>
      <c r="J126" s="32">
        <f t="shared" si="13"/>
        <v>9.5999999999999992E-3</v>
      </c>
    </row>
    <row r="127" spans="1:10" x14ac:dyDescent="0.25">
      <c r="A127" s="20">
        <v>40269</v>
      </c>
      <c r="B127" s="21">
        <v>0.45</v>
      </c>
      <c r="C127" s="37">
        <f t="shared" si="11"/>
        <v>4.5000000000000005E-3</v>
      </c>
      <c r="D127" s="40">
        <f t="shared" si="14"/>
        <v>4.9999999999999991</v>
      </c>
      <c r="E127" s="21">
        <f t="shared" si="16"/>
        <v>1.311436101442065</v>
      </c>
      <c r="F127" s="37">
        <f t="shared" si="18"/>
        <v>1.311436101442065E-2</v>
      </c>
      <c r="G127" s="40">
        <f t="shared" si="19"/>
        <v>9.0600449613753575</v>
      </c>
      <c r="H127" s="63">
        <f t="shared" si="12"/>
        <v>0.86143610144206506</v>
      </c>
      <c r="I127" s="21">
        <v>1.06</v>
      </c>
      <c r="J127" s="32">
        <f t="shared" si="13"/>
        <v>1.06E-2</v>
      </c>
    </row>
    <row r="128" spans="1:10" x14ac:dyDescent="0.25">
      <c r="A128" s="20">
        <v>40299</v>
      </c>
      <c r="B128" s="21">
        <v>0.37</v>
      </c>
      <c r="C128" s="37">
        <f t="shared" si="11"/>
        <v>3.7000000000000002E-3</v>
      </c>
      <c r="D128" s="40">
        <f t="shared" si="14"/>
        <v>-8.0000000000000018</v>
      </c>
      <c r="E128" s="21">
        <f t="shared" si="16"/>
        <v>1.3618398009950461</v>
      </c>
      <c r="F128" s="37">
        <f t="shared" si="18"/>
        <v>1.3618398009950461E-2</v>
      </c>
      <c r="G128" s="40">
        <f t="shared" si="19"/>
        <v>5.0403699552981074</v>
      </c>
      <c r="H128" s="63">
        <f t="shared" si="12"/>
        <v>0.99183980099504609</v>
      </c>
      <c r="I128" s="21">
        <v>0.83</v>
      </c>
      <c r="J128" s="32">
        <f t="shared" si="13"/>
        <v>8.3000000000000001E-3</v>
      </c>
    </row>
    <row r="129" spans="1:10" x14ac:dyDescent="0.25">
      <c r="A129" s="20">
        <v>40330</v>
      </c>
      <c r="B129" s="21">
        <v>0.32</v>
      </c>
      <c r="C129" s="37">
        <f t="shared" si="11"/>
        <v>3.2000000000000002E-3</v>
      </c>
      <c r="D129" s="40">
        <f t="shared" si="14"/>
        <v>-4.9999999999999991</v>
      </c>
      <c r="E129" s="21">
        <f t="shared" si="16"/>
        <v>1.8544662222664376</v>
      </c>
      <c r="F129" s="37">
        <f t="shared" si="18"/>
        <v>1.8544662222664376E-2</v>
      </c>
      <c r="G129" s="40">
        <f t="shared" si="19"/>
        <v>49.262642127139159</v>
      </c>
      <c r="H129" s="63">
        <f t="shared" si="12"/>
        <v>1.5344662222664376</v>
      </c>
      <c r="I129" s="21">
        <v>0.72</v>
      </c>
      <c r="J129" s="32">
        <f t="shared" si="13"/>
        <v>7.1999999999999998E-3</v>
      </c>
    </row>
    <row r="130" spans="1:10" x14ac:dyDescent="0.25">
      <c r="A130" s="20">
        <v>40360</v>
      </c>
      <c r="B130" s="21">
        <v>0.28999999999999998</v>
      </c>
      <c r="C130" s="37">
        <f t="shared" si="11"/>
        <v>2.8999999999999998E-3</v>
      </c>
      <c r="D130" s="40">
        <f t="shared" si="14"/>
        <v>-3.0000000000000027</v>
      </c>
      <c r="E130" s="21">
        <f t="shared" si="16"/>
        <v>1.5629020700637097</v>
      </c>
      <c r="F130" s="37">
        <f t="shared" si="18"/>
        <v>1.5629020700637097E-2</v>
      </c>
      <c r="G130" s="40">
        <f t="shared" si="19"/>
        <v>-29.156415220272791</v>
      </c>
      <c r="H130" s="63">
        <f t="shared" si="12"/>
        <v>1.2729020700637097</v>
      </c>
      <c r="I130" s="21">
        <v>0.62</v>
      </c>
      <c r="J130" s="32">
        <f t="shared" si="13"/>
        <v>6.1999999999999998E-3</v>
      </c>
    </row>
    <row r="131" spans="1:10" x14ac:dyDescent="0.25">
      <c r="A131" s="20">
        <v>40391</v>
      </c>
      <c r="B131" s="21">
        <v>0.26</v>
      </c>
      <c r="C131" s="37">
        <f t="shared" si="11"/>
        <v>2.6000000000000003E-3</v>
      </c>
      <c r="D131" s="40">
        <f t="shared" si="14"/>
        <v>-2.9999999999999973</v>
      </c>
      <c r="E131" s="21">
        <f t="shared" si="16"/>
        <v>1.7843360541509146</v>
      </c>
      <c r="F131" s="37">
        <f t="shared" si="18"/>
        <v>1.7843360541509146E-2</v>
      </c>
      <c r="G131" s="40">
        <f t="shared" si="19"/>
        <v>22.143398408720483</v>
      </c>
      <c r="H131" s="63">
        <f t="shared" si="12"/>
        <v>1.5243360541509146</v>
      </c>
      <c r="I131" s="21">
        <v>0.52</v>
      </c>
      <c r="J131" s="32">
        <f t="shared" si="13"/>
        <v>5.2000000000000006E-3</v>
      </c>
    </row>
    <row r="132" spans="1:10" x14ac:dyDescent="0.25">
      <c r="A132" s="20">
        <v>40422</v>
      </c>
      <c r="B132" s="21">
        <v>0.26</v>
      </c>
      <c r="C132" s="37">
        <f t="shared" si="11"/>
        <v>2.6000000000000003E-3</v>
      </c>
      <c r="D132" s="40">
        <f t="shared" si="14"/>
        <v>0</v>
      </c>
      <c r="E132" s="21">
        <f t="shared" si="16"/>
        <v>1.5231235059760984</v>
      </c>
      <c r="F132" s="37">
        <f t="shared" si="18"/>
        <v>1.5231235059760984E-2</v>
      </c>
      <c r="G132" s="40">
        <f t="shared" si="19"/>
        <v>-26.121254817481621</v>
      </c>
      <c r="H132" s="63">
        <f t="shared" si="12"/>
        <v>1.2631235059760983</v>
      </c>
      <c r="I132" s="21">
        <v>0.48</v>
      </c>
      <c r="J132" s="32">
        <f t="shared" si="13"/>
        <v>4.7999999999999996E-3</v>
      </c>
    </row>
    <row r="133" spans="1:10" x14ac:dyDescent="0.25">
      <c r="A133" s="20">
        <v>40452</v>
      </c>
      <c r="B133" s="21">
        <v>0.23</v>
      </c>
      <c r="C133" s="37">
        <f t="shared" ref="C133:C154" si="20">B133*0.01</f>
        <v>2.3E-3</v>
      </c>
      <c r="D133" s="40">
        <f t="shared" si="14"/>
        <v>-3</v>
      </c>
      <c r="E133" s="21">
        <f t="shared" si="16"/>
        <v>1.5333515990833879</v>
      </c>
      <c r="F133" s="37">
        <f t="shared" si="18"/>
        <v>1.5333515990833879E-2</v>
      </c>
      <c r="G133" s="40">
        <f t="shared" si="19"/>
        <v>1.022809310728956</v>
      </c>
      <c r="H133" s="63">
        <f t="shared" ref="H133:H154" si="21">E133-B133</f>
        <v>1.3033515990833879</v>
      </c>
      <c r="I133" s="21">
        <v>0.38</v>
      </c>
      <c r="J133" s="32">
        <f t="shared" ref="J133:J154" si="22">I133*0.01</f>
        <v>3.8E-3</v>
      </c>
    </row>
    <row r="134" spans="1:10" x14ac:dyDescent="0.25">
      <c r="A134" s="20">
        <v>40483</v>
      </c>
      <c r="B134" s="21">
        <v>0.25</v>
      </c>
      <c r="C134" s="37">
        <f t="shared" si="20"/>
        <v>2.5000000000000001E-3</v>
      </c>
      <c r="D134" s="40">
        <f t="shared" ref="D134:D154" si="23">(B134-B133)*100</f>
        <v>1.9999999999999991</v>
      </c>
      <c r="E134" s="21">
        <f t="shared" si="16"/>
        <v>1.2923935799022956</v>
      </c>
      <c r="F134" s="37">
        <f t="shared" si="18"/>
        <v>1.2923935799022956E-2</v>
      </c>
      <c r="G134" s="40">
        <f t="shared" si="19"/>
        <v>-24.095801918109228</v>
      </c>
      <c r="H134" s="63">
        <f t="shared" si="21"/>
        <v>1.0423935799022956</v>
      </c>
      <c r="I134" s="21">
        <v>0.45</v>
      </c>
      <c r="J134" s="32">
        <f t="shared" si="22"/>
        <v>4.5000000000000005E-3</v>
      </c>
    </row>
    <row r="135" spans="1:10" x14ac:dyDescent="0.25">
      <c r="A135" s="20">
        <v>40513</v>
      </c>
      <c r="B135" s="21">
        <v>0.28999999999999998</v>
      </c>
      <c r="C135" s="37">
        <f t="shared" si="20"/>
        <v>2.8999999999999998E-3</v>
      </c>
      <c r="D135" s="40">
        <f t="shared" si="23"/>
        <v>3.9999999999999982</v>
      </c>
      <c r="E135" s="21">
        <f t="shared" si="16"/>
        <v>1.3724907840988232</v>
      </c>
      <c r="F135" s="37">
        <f t="shared" si="18"/>
        <v>1.3724907840988232E-2</v>
      </c>
      <c r="G135" s="40">
        <f t="shared" si="19"/>
        <v>8.0097204196527549</v>
      </c>
      <c r="H135" s="63">
        <f t="shared" si="21"/>
        <v>1.0824907840988232</v>
      </c>
      <c r="I135" s="21">
        <v>0.62</v>
      </c>
      <c r="J135" s="32">
        <f t="shared" si="22"/>
        <v>6.1999999999999998E-3</v>
      </c>
    </row>
    <row r="136" spans="1:10" x14ac:dyDescent="0.25">
      <c r="A136" s="20">
        <v>40544</v>
      </c>
      <c r="B136" s="21">
        <v>0.27</v>
      </c>
      <c r="C136" s="37">
        <f t="shared" si="20"/>
        <v>2.7000000000000001E-3</v>
      </c>
      <c r="D136" s="40">
        <f t="shared" si="23"/>
        <v>-1.9999999999999962</v>
      </c>
      <c r="E136" s="21">
        <f t="shared" si="16"/>
        <v>1.5133522670652821</v>
      </c>
      <c r="F136" s="37">
        <f t="shared" si="18"/>
        <v>1.5133522670652821E-2</v>
      </c>
      <c r="G136" s="40">
        <f t="shared" si="19"/>
        <v>14.086148296645895</v>
      </c>
      <c r="H136" s="63">
        <f t="shared" si="21"/>
        <v>1.2433522670652821</v>
      </c>
      <c r="I136" s="21">
        <v>0.61</v>
      </c>
      <c r="J136" s="32">
        <f t="shared" si="22"/>
        <v>6.1000000000000004E-3</v>
      </c>
    </row>
    <row r="137" spans="1:10" x14ac:dyDescent="0.25">
      <c r="A137" s="20">
        <v>40575</v>
      </c>
      <c r="B137" s="21">
        <v>0.28999999999999998</v>
      </c>
      <c r="C137" s="37">
        <f t="shared" si="20"/>
        <v>2.8999999999999998E-3</v>
      </c>
      <c r="D137" s="40">
        <f t="shared" si="23"/>
        <v>1.9999999999999962</v>
      </c>
      <c r="E137" s="21">
        <f t="shared" si="16"/>
        <v>1.372591928251099</v>
      </c>
      <c r="F137" s="37">
        <f t="shared" si="18"/>
        <v>1.372591928251099E-2</v>
      </c>
      <c r="G137" s="40">
        <f t="shared" si="19"/>
        <v>-14.076033881418315</v>
      </c>
      <c r="H137" s="63">
        <f t="shared" si="21"/>
        <v>1.082591928251099</v>
      </c>
      <c r="I137" s="21">
        <v>0.77</v>
      </c>
      <c r="J137" s="32">
        <f t="shared" si="22"/>
        <v>7.7000000000000002E-3</v>
      </c>
    </row>
    <row r="138" spans="1:10" x14ac:dyDescent="0.25">
      <c r="A138" s="20">
        <v>40603</v>
      </c>
      <c r="B138" s="21">
        <v>0.26</v>
      </c>
      <c r="C138" s="37">
        <f t="shared" si="20"/>
        <v>2.6000000000000003E-3</v>
      </c>
      <c r="D138" s="40">
        <f t="shared" si="23"/>
        <v>-2.9999999999999973</v>
      </c>
      <c r="E138" s="21">
        <f t="shared" si="16"/>
        <v>1.5231235059760984</v>
      </c>
      <c r="F138" s="37">
        <f t="shared" si="18"/>
        <v>1.5231235059760984E-2</v>
      </c>
      <c r="G138" s="40">
        <f t="shared" si="19"/>
        <v>15.053157772499937</v>
      </c>
      <c r="H138" s="63">
        <f t="shared" si="21"/>
        <v>1.2631235059760983</v>
      </c>
      <c r="I138" s="21">
        <v>0.7</v>
      </c>
      <c r="J138" s="32">
        <f t="shared" si="22"/>
        <v>6.9999999999999993E-3</v>
      </c>
    </row>
    <row r="139" spans="1:10" x14ac:dyDescent="0.25">
      <c r="A139" s="20">
        <v>40634</v>
      </c>
      <c r="B139" s="21">
        <v>0.25</v>
      </c>
      <c r="C139" s="37">
        <f t="shared" si="20"/>
        <v>2.5000000000000001E-3</v>
      </c>
      <c r="D139" s="40">
        <f t="shared" si="23"/>
        <v>-1.0000000000000009</v>
      </c>
      <c r="E139" s="21">
        <f t="shared" si="16"/>
        <v>1.673704330512682</v>
      </c>
      <c r="F139" s="37">
        <f t="shared" si="18"/>
        <v>1.673704330512682E-2</v>
      </c>
      <c r="G139" s="40">
        <f t="shared" si="19"/>
        <v>15.058082453658361</v>
      </c>
      <c r="H139" s="63">
        <f t="shared" si="21"/>
        <v>1.423704330512682</v>
      </c>
      <c r="I139" s="21">
        <v>0.73</v>
      </c>
      <c r="J139" s="32">
        <f t="shared" si="22"/>
        <v>7.3000000000000001E-3</v>
      </c>
    </row>
    <row r="140" spans="1:10" x14ac:dyDescent="0.25">
      <c r="A140" s="20">
        <v>40664</v>
      </c>
      <c r="B140" s="21">
        <v>0.19</v>
      </c>
      <c r="C140" s="37">
        <f t="shared" si="20"/>
        <v>1.9E-3</v>
      </c>
      <c r="D140" s="40">
        <f t="shared" si="23"/>
        <v>-6</v>
      </c>
      <c r="E140" s="21">
        <f t="shared" si="16"/>
        <v>1.2921081996612571</v>
      </c>
      <c r="F140" s="37">
        <f t="shared" si="18"/>
        <v>1.2921081996612571E-2</v>
      </c>
      <c r="G140" s="40">
        <f t="shared" si="19"/>
        <v>-38.159613085142482</v>
      </c>
      <c r="H140" s="63">
        <f t="shared" si="21"/>
        <v>1.1021081996612572</v>
      </c>
      <c r="I140" s="21">
        <v>0.56000000000000005</v>
      </c>
      <c r="J140" s="32">
        <f t="shared" si="22"/>
        <v>5.6000000000000008E-3</v>
      </c>
    </row>
    <row r="141" spans="1:10" x14ac:dyDescent="0.25">
      <c r="A141" s="20">
        <v>40695</v>
      </c>
      <c r="B141" s="21">
        <v>0.18</v>
      </c>
      <c r="C141" s="37">
        <f t="shared" si="20"/>
        <v>1.8E-3</v>
      </c>
      <c r="D141" s="40">
        <f t="shared" si="23"/>
        <v>-1.0000000000000009</v>
      </c>
      <c r="E141" s="21">
        <f t="shared" si="16"/>
        <v>1.1215948963317457</v>
      </c>
      <c r="F141" s="37">
        <f t="shared" si="18"/>
        <v>1.1215948963317457E-2</v>
      </c>
      <c r="G141" s="40">
        <f t="shared" si="19"/>
        <v>-17.051330332951142</v>
      </c>
      <c r="H141" s="63">
        <f t="shared" si="21"/>
        <v>0.94159489633174576</v>
      </c>
      <c r="I141" s="21">
        <v>0.41</v>
      </c>
      <c r="J141" s="32">
        <f t="shared" si="22"/>
        <v>4.0999999999999995E-3</v>
      </c>
    </row>
    <row r="142" spans="1:10" x14ac:dyDescent="0.25">
      <c r="A142" s="20">
        <v>40725</v>
      </c>
      <c r="B142" s="21">
        <v>0.19</v>
      </c>
      <c r="C142" s="37">
        <f t="shared" si="20"/>
        <v>1.9E-3</v>
      </c>
      <c r="D142" s="40">
        <f t="shared" si="23"/>
        <v>1.0000000000000009</v>
      </c>
      <c r="E142" s="21">
        <f t="shared" si="16"/>
        <v>0.95108585103200749</v>
      </c>
      <c r="F142" s="37">
        <f t="shared" si="18"/>
        <v>9.5108585103200749E-3</v>
      </c>
      <c r="G142" s="40">
        <f t="shared" si="19"/>
        <v>-17.05090452997382</v>
      </c>
      <c r="H142" s="63">
        <f t="shared" si="21"/>
        <v>0.76108585103200754</v>
      </c>
      <c r="I142" s="21">
        <v>0.41</v>
      </c>
      <c r="J142" s="32">
        <f t="shared" si="22"/>
        <v>4.0999999999999995E-3</v>
      </c>
    </row>
    <row r="143" spans="1:10" x14ac:dyDescent="0.25">
      <c r="A143" s="20">
        <v>40756</v>
      </c>
      <c r="B143" s="21">
        <v>0.11</v>
      </c>
      <c r="C143" s="37">
        <f t="shared" si="20"/>
        <v>1.1000000000000001E-3</v>
      </c>
      <c r="D143" s="40">
        <f t="shared" si="23"/>
        <v>-8</v>
      </c>
      <c r="E143" s="21">
        <f t="shared" si="16"/>
        <v>0.7806742469579353</v>
      </c>
      <c r="F143" s="37">
        <f t="shared" si="18"/>
        <v>7.806742469579353E-3</v>
      </c>
      <c r="G143" s="40">
        <f t="shared" si="19"/>
        <v>-17.041160407407219</v>
      </c>
      <c r="H143" s="63">
        <f t="shared" si="21"/>
        <v>0.67067424695793532</v>
      </c>
      <c r="I143" s="21">
        <v>0.23</v>
      </c>
      <c r="J143" s="32">
        <f t="shared" si="22"/>
        <v>2.3E-3</v>
      </c>
    </row>
    <row r="144" spans="1:10" x14ac:dyDescent="0.25">
      <c r="A144" s="20">
        <v>40787</v>
      </c>
      <c r="B144" s="21">
        <v>0.1</v>
      </c>
      <c r="C144" s="37">
        <f t="shared" si="20"/>
        <v>1E-3</v>
      </c>
      <c r="D144" s="40">
        <f t="shared" si="23"/>
        <v>-0.99999999999999956</v>
      </c>
      <c r="E144" s="21">
        <f t="shared" si="16"/>
        <v>0.70048274486336215</v>
      </c>
      <c r="F144" s="37">
        <f t="shared" ref="F144:F154" si="24">((1+J132)^2)/(1+C132)-1</f>
        <v>7.0048274486336215E-3</v>
      </c>
      <c r="G144" s="40">
        <f t="shared" si="19"/>
        <v>-8.0191502094573153</v>
      </c>
      <c r="H144" s="63">
        <f t="shared" si="21"/>
        <v>0.60048274486336217</v>
      </c>
      <c r="I144" s="21">
        <v>0.21</v>
      </c>
      <c r="J144" s="32">
        <f t="shared" si="22"/>
        <v>2.0999999999999999E-3</v>
      </c>
    </row>
    <row r="145" spans="1:10" x14ac:dyDescent="0.25">
      <c r="A145" s="20">
        <v>40817</v>
      </c>
      <c r="B145" s="21">
        <v>0.11</v>
      </c>
      <c r="C145" s="37">
        <f t="shared" si="20"/>
        <v>1.1000000000000001E-3</v>
      </c>
      <c r="D145" s="40">
        <f t="shared" si="23"/>
        <v>0.99999999999999956</v>
      </c>
      <c r="E145" s="21">
        <f t="shared" ref="E145:E154" si="25">F145*100</f>
        <v>0.53022448368751363</v>
      </c>
      <c r="F145" s="37">
        <f t="shared" si="24"/>
        <v>5.3022448368751363E-3</v>
      </c>
      <c r="G145" s="40">
        <f t="shared" si="19"/>
        <v>-17.025826117584852</v>
      </c>
      <c r="H145" s="63">
        <f t="shared" si="21"/>
        <v>0.42022448368751364</v>
      </c>
      <c r="I145" s="21">
        <v>0.28000000000000003</v>
      </c>
      <c r="J145" s="32">
        <f t="shared" si="22"/>
        <v>2.8000000000000004E-3</v>
      </c>
    </row>
    <row r="146" spans="1:10" x14ac:dyDescent="0.25">
      <c r="A146" s="20">
        <v>40848</v>
      </c>
      <c r="B146" s="21">
        <v>0.11</v>
      </c>
      <c r="C146" s="37">
        <f t="shared" si="20"/>
        <v>1.1000000000000001E-3</v>
      </c>
      <c r="D146" s="40">
        <f t="shared" si="23"/>
        <v>0</v>
      </c>
      <c r="E146" s="21">
        <f t="shared" si="25"/>
        <v>0.65039900249375115</v>
      </c>
      <c r="F146" s="37">
        <f t="shared" si="24"/>
        <v>6.5039900249375115E-3</v>
      </c>
      <c r="G146" s="40">
        <f t="shared" ref="G146:G154" si="26">(E146-E145)*100</f>
        <v>12.017451880623753</v>
      </c>
      <c r="H146" s="63">
        <f t="shared" si="21"/>
        <v>0.54039900249375117</v>
      </c>
      <c r="I146" s="21">
        <v>0.25</v>
      </c>
      <c r="J146" s="32">
        <f t="shared" si="22"/>
        <v>2.5000000000000001E-3</v>
      </c>
    </row>
    <row r="147" spans="1:10" x14ac:dyDescent="0.25">
      <c r="A147" s="20">
        <v>40878</v>
      </c>
      <c r="B147" s="21">
        <v>0.12</v>
      </c>
      <c r="C147" s="37">
        <f t="shared" si="20"/>
        <v>1.1999999999999999E-3</v>
      </c>
      <c r="D147" s="40">
        <f t="shared" si="23"/>
        <v>0.99999999999999956</v>
      </c>
      <c r="E147" s="21">
        <f t="shared" si="25"/>
        <v>0.95108585103200749</v>
      </c>
      <c r="F147" s="37">
        <f t="shared" si="24"/>
        <v>9.5108585103200749E-3</v>
      </c>
      <c r="G147" s="40">
        <f t="shared" si="26"/>
        <v>30.068684853825633</v>
      </c>
      <c r="H147" s="63">
        <f t="shared" si="21"/>
        <v>0.83108585103200749</v>
      </c>
      <c r="I147" s="21">
        <v>0.26</v>
      </c>
      <c r="J147" s="32">
        <f t="shared" si="22"/>
        <v>2.6000000000000003E-3</v>
      </c>
    </row>
    <row r="148" spans="1:10" x14ac:dyDescent="0.25">
      <c r="A148" s="20">
        <v>40909</v>
      </c>
      <c r="B148" s="21">
        <v>0.12</v>
      </c>
      <c r="C148" s="37">
        <f t="shared" si="20"/>
        <v>1.1999999999999999E-3</v>
      </c>
      <c r="D148" s="40">
        <f t="shared" si="23"/>
        <v>0</v>
      </c>
      <c r="E148" s="21">
        <f t="shared" si="25"/>
        <v>0.95115288720455382</v>
      </c>
      <c r="F148" s="37">
        <f t="shared" si="24"/>
        <v>9.5115288720455382E-3</v>
      </c>
      <c r="G148" s="40">
        <f t="shared" si="26"/>
        <v>6.7036172546330874E-3</v>
      </c>
      <c r="H148" s="63">
        <f t="shared" si="21"/>
        <v>0.83115288720455383</v>
      </c>
      <c r="I148" s="21">
        <v>0.24</v>
      </c>
      <c r="J148" s="32">
        <f t="shared" si="22"/>
        <v>2.3999999999999998E-3</v>
      </c>
    </row>
    <row r="149" spans="1:10" x14ac:dyDescent="0.25">
      <c r="A149" s="20">
        <v>40940</v>
      </c>
      <c r="B149" s="21">
        <v>0.16</v>
      </c>
      <c r="C149" s="37">
        <f t="shared" si="20"/>
        <v>1.6000000000000001E-3</v>
      </c>
      <c r="D149" s="40">
        <f t="shared" si="23"/>
        <v>4.0000000000000009</v>
      </c>
      <c r="E149" s="21">
        <f t="shared" si="25"/>
        <v>1.2522973377206315</v>
      </c>
      <c r="F149" s="37">
        <f t="shared" si="24"/>
        <v>1.2522973377206315E-2</v>
      </c>
      <c r="G149" s="40">
        <f t="shared" si="26"/>
        <v>30.114445051607763</v>
      </c>
      <c r="H149" s="63">
        <f t="shared" si="21"/>
        <v>1.0922973377206315</v>
      </c>
      <c r="I149" s="21">
        <v>0.28000000000000003</v>
      </c>
      <c r="J149" s="32">
        <f t="shared" si="22"/>
        <v>2.8000000000000004E-3</v>
      </c>
    </row>
    <row r="150" spans="1:10" x14ac:dyDescent="0.25">
      <c r="A150" s="20">
        <v>40969</v>
      </c>
      <c r="B150" s="21">
        <v>0.19</v>
      </c>
      <c r="C150" s="37">
        <f t="shared" si="20"/>
        <v>1.9E-3</v>
      </c>
      <c r="D150" s="40">
        <f t="shared" si="23"/>
        <v>3</v>
      </c>
      <c r="E150" s="21">
        <f t="shared" si="25"/>
        <v>1.1419309794534094</v>
      </c>
      <c r="F150" s="37">
        <f t="shared" si="24"/>
        <v>1.1419309794534094E-2</v>
      </c>
      <c r="G150" s="40">
        <f t="shared" si="26"/>
        <v>-11.036635826722208</v>
      </c>
      <c r="H150" s="63">
        <f t="shared" si="21"/>
        <v>0.95193097945340943</v>
      </c>
      <c r="I150" s="21">
        <v>0.34</v>
      </c>
      <c r="J150" s="32">
        <f t="shared" si="22"/>
        <v>3.4000000000000002E-3</v>
      </c>
    </row>
    <row r="151" spans="1:10" x14ac:dyDescent="0.25">
      <c r="A151" s="20">
        <v>41000</v>
      </c>
      <c r="B151" s="21">
        <v>0.18</v>
      </c>
      <c r="C151" s="37">
        <f t="shared" si="20"/>
        <v>1.8E-3</v>
      </c>
      <c r="D151" s="40">
        <f t="shared" si="23"/>
        <v>-1.0000000000000009</v>
      </c>
      <c r="E151" s="21">
        <f t="shared" si="25"/>
        <v>1.2122982543641303</v>
      </c>
      <c r="F151" s="37">
        <f t="shared" si="24"/>
        <v>1.2122982543641303E-2</v>
      </c>
      <c r="G151" s="40">
        <f t="shared" si="26"/>
        <v>7.0367274910720923</v>
      </c>
      <c r="H151" s="63">
        <f t="shared" si="21"/>
        <v>1.0322982543641304</v>
      </c>
      <c r="I151" s="21">
        <v>0.28999999999999998</v>
      </c>
      <c r="J151" s="32">
        <f t="shared" si="22"/>
        <v>2.8999999999999998E-3</v>
      </c>
    </row>
    <row r="152" spans="1:10" x14ac:dyDescent="0.25">
      <c r="A152" s="20">
        <v>41030</v>
      </c>
      <c r="B152" s="21">
        <v>0.19</v>
      </c>
      <c r="C152" s="37">
        <f t="shared" si="20"/>
        <v>1.9E-3</v>
      </c>
      <c r="D152" s="40">
        <f t="shared" si="23"/>
        <v>1.0000000000000009</v>
      </c>
      <c r="E152" s="21">
        <f t="shared" si="25"/>
        <v>0.93136640383271185</v>
      </c>
      <c r="F152" s="37">
        <f t="shared" si="24"/>
        <v>9.3136640383271185E-3</v>
      </c>
      <c r="G152" s="40">
        <f t="shared" si="26"/>
        <v>-28.093185053141845</v>
      </c>
      <c r="H152" s="63">
        <f t="shared" si="21"/>
        <v>0.74136640383271191</v>
      </c>
      <c r="I152" s="21">
        <v>0.28999999999999998</v>
      </c>
      <c r="J152" s="32">
        <f t="shared" si="22"/>
        <v>2.8999999999999998E-3</v>
      </c>
    </row>
    <row r="153" spans="1:10" x14ac:dyDescent="0.25">
      <c r="A153" s="20">
        <v>41061</v>
      </c>
      <c r="B153" s="21">
        <v>0.19</v>
      </c>
      <c r="C153" s="37">
        <f t="shared" si="20"/>
        <v>1.9E-3</v>
      </c>
      <c r="D153" s="40">
        <f t="shared" si="23"/>
        <v>0</v>
      </c>
      <c r="E153" s="21">
        <f t="shared" si="25"/>
        <v>0.64052804951086895</v>
      </c>
      <c r="F153" s="37">
        <f t="shared" si="24"/>
        <v>6.4052804951086895E-3</v>
      </c>
      <c r="G153" s="40">
        <f t="shared" si="26"/>
        <v>-29.083835432184291</v>
      </c>
      <c r="H153" s="63">
        <f t="shared" si="21"/>
        <v>0.45052804951086894</v>
      </c>
      <c r="I153" s="21">
        <v>0.28999999999999998</v>
      </c>
      <c r="J153" s="32">
        <f t="shared" si="22"/>
        <v>2.8999999999999998E-3</v>
      </c>
    </row>
    <row r="154" spans="1:10" x14ac:dyDescent="0.25">
      <c r="A154" s="20">
        <v>41091</v>
      </c>
      <c r="B154" s="21">
        <v>0.19</v>
      </c>
      <c r="C154" s="37">
        <f t="shared" si="20"/>
        <v>1.9E-3</v>
      </c>
      <c r="D154" s="40">
        <f t="shared" si="23"/>
        <v>0</v>
      </c>
      <c r="E154" s="21">
        <f t="shared" si="25"/>
        <v>0.6304830821439289</v>
      </c>
      <c r="F154" s="37">
        <f t="shared" si="24"/>
        <v>6.304830821439289E-3</v>
      </c>
      <c r="G154" s="40">
        <f t="shared" si="26"/>
        <v>-1.004496736694005</v>
      </c>
      <c r="H154" s="63">
        <f t="shared" si="21"/>
        <v>0.44048308214392889</v>
      </c>
      <c r="I154" s="21">
        <v>0.25</v>
      </c>
      <c r="J154" s="32">
        <f t="shared" si="22"/>
        <v>2.5000000000000001E-3</v>
      </c>
    </row>
  </sheetData>
  <mergeCells count="5">
    <mergeCell ref="I1:J1"/>
    <mergeCell ref="I2:J2"/>
    <mergeCell ref="B1:G1"/>
    <mergeCell ref="B2:D2"/>
    <mergeCell ref="E2:G2"/>
  </mergeCells>
  <pageMargins left="0.7" right="0.7" top="0.75" bottom="0.75" header="0.3" footer="0.3"/>
  <pageSetup scale="59" fitToHeight="2" orientation="portrait" horizontalDpi="300" verticalDpi="300" r:id="rId1"/>
  <headerFooter>
    <oddHeader>&amp;CMODEL 3 DESCRIPTIVE DATA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D1" workbookViewId="0"/>
  </sheetViews>
  <sheetFormatPr defaultRowHeight="15" x14ac:dyDescent="0.25"/>
  <cols>
    <col min="1" max="1" width="13.140625" bestFit="1" customWidth="1"/>
    <col min="2" max="3" width="18.140625" bestFit="1" customWidth="1"/>
  </cols>
  <sheetData>
    <row r="1" spans="1:3" x14ac:dyDescent="0.25">
      <c r="A1" s="43" t="s">
        <v>91</v>
      </c>
      <c r="B1" t="s">
        <v>231</v>
      </c>
      <c r="C1" t="s">
        <v>232</v>
      </c>
    </row>
    <row r="2" spans="1:3" x14ac:dyDescent="0.25">
      <c r="A2" s="44">
        <v>37438</v>
      </c>
      <c r="B2" s="42">
        <v>0.50051990171989846</v>
      </c>
      <c r="C2" s="42">
        <v>2.5017023740590512</v>
      </c>
    </row>
    <row r="3" spans="1:3" x14ac:dyDescent="0.25">
      <c r="A3" s="44">
        <v>37469</v>
      </c>
      <c r="B3" s="42">
        <v>0.41022110849051208</v>
      </c>
      <c r="C3" s="42">
        <v>2.2908127959795195</v>
      </c>
    </row>
    <row r="4" spans="1:3" x14ac:dyDescent="0.25">
      <c r="A4" s="44">
        <v>37500</v>
      </c>
      <c r="B4" s="42">
        <v>0.27009829942005781</v>
      </c>
      <c r="C4" s="42">
        <v>1.700875316086347</v>
      </c>
    </row>
    <row r="5" spans="1:3" x14ac:dyDescent="0.25">
      <c r="A5" s="44">
        <v>37530</v>
      </c>
      <c r="B5" s="42">
        <v>0.16000884868740983</v>
      </c>
      <c r="C5" s="42">
        <v>1.4815635688458966</v>
      </c>
    </row>
    <row r="6" spans="1:3" x14ac:dyDescent="0.25">
      <c r="A6" s="44">
        <v>37561</v>
      </c>
      <c r="B6" s="42">
        <v>0.38000098376790969</v>
      </c>
      <c r="C6" s="42">
        <v>1.893523194362903</v>
      </c>
    </row>
    <row r="7" spans="1:3" x14ac:dyDescent="0.25">
      <c r="A7" s="44">
        <v>37591</v>
      </c>
      <c r="B7" s="42">
        <v>0.41000393468424434</v>
      </c>
      <c r="C7" s="42">
        <v>2.5577489728037373</v>
      </c>
    </row>
    <row r="8" spans="1:3" x14ac:dyDescent="0.25">
      <c r="A8" s="44">
        <v>37622</v>
      </c>
      <c r="B8" s="42">
        <v>0.38000393662050103</v>
      </c>
      <c r="C8" s="42">
        <v>2.54740896632733</v>
      </c>
    </row>
    <row r="9" spans="1:3" x14ac:dyDescent="0.25">
      <c r="A9" s="44">
        <v>37653</v>
      </c>
      <c r="B9" s="42">
        <v>0.16002469135798725</v>
      </c>
      <c r="C9" s="42">
        <v>2.5161048615866113</v>
      </c>
    </row>
    <row r="10" spans="1:3" x14ac:dyDescent="0.25">
      <c r="A10" s="44">
        <v>37681</v>
      </c>
      <c r="B10" s="42">
        <v>0.18003556960780154</v>
      </c>
      <c r="C10" s="42">
        <v>3.3195554255630331</v>
      </c>
    </row>
    <row r="11" spans="1:3" x14ac:dyDescent="0.25">
      <c r="A11" s="44">
        <v>37712</v>
      </c>
      <c r="B11" s="42">
        <v>0.10000889415949343</v>
      </c>
      <c r="C11" s="42">
        <v>3.0986221701795702</v>
      </c>
    </row>
    <row r="12" spans="1:3" x14ac:dyDescent="0.25">
      <c r="A12" s="44">
        <v>37742</v>
      </c>
      <c r="B12" s="42">
        <v>0.12000098824000083</v>
      </c>
      <c r="C12" s="42">
        <v>2.9980908646799955</v>
      </c>
    </row>
    <row r="13" spans="1:3" x14ac:dyDescent="0.25">
      <c r="A13" s="44">
        <v>37773</v>
      </c>
      <c r="B13" s="42">
        <v>0.23000098863075946</v>
      </c>
      <c r="C13" s="42">
        <v>2.7761066536203582</v>
      </c>
    </row>
    <row r="14" spans="1:3" x14ac:dyDescent="0.25">
      <c r="A14" s="44">
        <v>37803</v>
      </c>
      <c r="B14" s="42">
        <v>0.27000395452293346</v>
      </c>
      <c r="C14" s="42">
        <v>2.0435307963907565</v>
      </c>
    </row>
    <row r="15" spans="1:3" x14ac:dyDescent="0.25">
      <c r="A15" s="44">
        <v>37834</v>
      </c>
      <c r="B15" s="42">
        <v>0.16000395687015145</v>
      </c>
      <c r="C15" s="42">
        <v>1.1913453223270642</v>
      </c>
    </row>
    <row r="16" spans="1:3" x14ac:dyDescent="0.25">
      <c r="A16" s="44">
        <v>37865</v>
      </c>
      <c r="B16" s="42">
        <v>-1.9999999999970264E-2</v>
      </c>
      <c r="C16" s="42">
        <v>1.0407707432166646</v>
      </c>
    </row>
    <row r="17" spans="1:3" x14ac:dyDescent="0.25">
      <c r="A17" s="44">
        <v>37895</v>
      </c>
      <c r="B17" s="42">
        <v>8.0024772096683794E-2</v>
      </c>
      <c r="C17" s="42">
        <v>0.92066502705360875</v>
      </c>
    </row>
    <row r="18" spans="1:3" x14ac:dyDescent="0.25">
      <c r="A18" s="44">
        <v>37926</v>
      </c>
      <c r="B18" s="42">
        <v>0.18006338516383757</v>
      </c>
      <c r="C18" s="42">
        <v>1.0118218543699287</v>
      </c>
    </row>
    <row r="19" spans="1:3" x14ac:dyDescent="0.25">
      <c r="A19" s="44">
        <v>37956</v>
      </c>
      <c r="B19" s="42">
        <v>0.19004853407295041</v>
      </c>
      <c r="C19" s="42">
        <v>0.92149926071957156</v>
      </c>
    </row>
    <row r="20" spans="1:3" x14ac:dyDescent="0.25">
      <c r="A20" s="44">
        <v>37987</v>
      </c>
      <c r="B20" s="42">
        <v>0.20006340400239375</v>
      </c>
      <c r="C20" s="42">
        <v>0.88142462509867792</v>
      </c>
    </row>
    <row r="21" spans="1:3" x14ac:dyDescent="0.25">
      <c r="A21" s="44">
        <v>38018</v>
      </c>
      <c r="B21" s="42">
        <v>0.19008023774143767</v>
      </c>
      <c r="C21" s="42">
        <v>0.72107502467917084</v>
      </c>
    </row>
    <row r="22" spans="1:3" x14ac:dyDescent="0.25">
      <c r="A22" s="44">
        <v>38047</v>
      </c>
      <c r="B22" s="42">
        <v>0.16009909820634083</v>
      </c>
      <c r="C22" s="42">
        <v>0.71107566179378301</v>
      </c>
    </row>
    <row r="23" spans="1:3" x14ac:dyDescent="0.25">
      <c r="A23" s="44">
        <v>38078</v>
      </c>
      <c r="B23" s="42">
        <v>0.12008027750250427</v>
      </c>
      <c r="C23" s="42">
        <v>0.54120963760244467</v>
      </c>
    </row>
    <row r="24" spans="1:3" x14ac:dyDescent="0.25">
      <c r="A24" s="44">
        <v>38108</v>
      </c>
      <c r="B24" s="42">
        <v>4.0048543689282567E-2</v>
      </c>
      <c r="C24" s="42">
        <v>-0.11943071753310508</v>
      </c>
    </row>
    <row r="25" spans="1:3" x14ac:dyDescent="0.25">
      <c r="A25" s="44">
        <v>38139</v>
      </c>
      <c r="B25" s="42">
        <v>-0.21996433878158417</v>
      </c>
      <c r="C25" s="42">
        <v>-0.6695208395208434</v>
      </c>
    </row>
    <row r="26" spans="1:3" x14ac:dyDescent="0.25">
      <c r="A26" s="44">
        <v>38169</v>
      </c>
      <c r="B26" s="42">
        <v>-9.9777139461182385E-2</v>
      </c>
      <c r="C26" s="42">
        <v>-0.27878856803801133</v>
      </c>
    </row>
    <row r="27" spans="1:3" x14ac:dyDescent="0.25">
      <c r="A27" s="44">
        <v>38200</v>
      </c>
      <c r="B27" s="42">
        <v>0.12083234362633277</v>
      </c>
      <c r="C27" s="42">
        <v>0.39298588490768127</v>
      </c>
    </row>
    <row r="28" spans="1:3" x14ac:dyDescent="0.25">
      <c r="A28" s="44">
        <v>38231</v>
      </c>
      <c r="B28" s="42">
        <v>0.31120939875598874</v>
      </c>
      <c r="C28" s="42">
        <v>6.2181943895655678E-2</v>
      </c>
    </row>
    <row r="29" spans="1:3" x14ac:dyDescent="0.25">
      <c r="A29" s="44">
        <v>38261</v>
      </c>
      <c r="B29" s="42">
        <v>0.25114048934491695</v>
      </c>
      <c r="C29" s="42">
        <v>2.2469135802481777E-2</v>
      </c>
    </row>
    <row r="30" spans="1:3" x14ac:dyDescent="0.25">
      <c r="A30" s="44">
        <v>38292</v>
      </c>
      <c r="B30" s="42">
        <v>-8.9333990147754339E-2</v>
      </c>
      <c r="C30" s="42">
        <v>2.3434971383475833E-2</v>
      </c>
    </row>
    <row r="31" spans="1:3" x14ac:dyDescent="0.25">
      <c r="A31" s="44">
        <v>38322</v>
      </c>
      <c r="B31" s="42">
        <v>-7.9479740361910078E-2</v>
      </c>
      <c r="C31" s="42">
        <v>-0.15644655019251807</v>
      </c>
    </row>
    <row r="32" spans="1:3" x14ac:dyDescent="0.25">
      <c r="A32" s="44">
        <v>38353</v>
      </c>
      <c r="B32" s="42">
        <v>-5.9335887611728033E-2</v>
      </c>
      <c r="C32" s="42">
        <v>-0.57732911892532224</v>
      </c>
    </row>
    <row r="33" spans="1:3" x14ac:dyDescent="0.25">
      <c r="A33" s="44">
        <v>38384</v>
      </c>
      <c r="B33" s="42">
        <v>-4.9568112819482479E-2</v>
      </c>
      <c r="C33" s="42">
        <v>-0.78753062030814158</v>
      </c>
    </row>
    <row r="34" spans="1:3" x14ac:dyDescent="0.25">
      <c r="A34" s="44">
        <v>38412</v>
      </c>
      <c r="B34" s="42">
        <v>-1.9233026804951869E-2</v>
      </c>
      <c r="C34" s="42">
        <v>-1.3284968870441585</v>
      </c>
    </row>
    <row r="35" spans="1:3" x14ac:dyDescent="0.25">
      <c r="A35" s="44">
        <v>38443</v>
      </c>
      <c r="B35" s="42">
        <v>0.15093875158731329</v>
      </c>
      <c r="C35" s="42">
        <v>-0.60596174701764616</v>
      </c>
    </row>
    <row r="36" spans="1:3" x14ac:dyDescent="0.25">
      <c r="A36" s="44">
        <v>38473</v>
      </c>
      <c r="B36" s="42">
        <v>0.22071066484700408</v>
      </c>
      <c r="C36" s="42">
        <v>-4.4473373943765715E-2</v>
      </c>
    </row>
    <row r="37" spans="1:3" x14ac:dyDescent="0.25">
      <c r="A37" s="44">
        <v>38504</v>
      </c>
      <c r="B37" s="42">
        <v>0.3408180933852849</v>
      </c>
      <c r="C37" s="42">
        <v>4.4010967489235053E-2</v>
      </c>
    </row>
    <row r="38" spans="1:3" x14ac:dyDescent="0.25">
      <c r="A38" s="44">
        <v>38534</v>
      </c>
      <c r="B38" s="42">
        <v>0.15087514585769135</v>
      </c>
      <c r="C38" s="42">
        <v>-0.45714397649363603</v>
      </c>
    </row>
    <row r="39" spans="1:3" x14ac:dyDescent="0.25">
      <c r="A39" s="44">
        <v>38565</v>
      </c>
      <c r="B39" s="42">
        <v>-7.9291545189540624E-2</v>
      </c>
      <c r="C39" s="42">
        <v>-0.86764653989415574</v>
      </c>
    </row>
    <row r="40" spans="1:3" x14ac:dyDescent="0.25">
      <c r="A40" s="44">
        <v>38596</v>
      </c>
      <c r="B40" s="42">
        <v>-8.9685559006265514E-2</v>
      </c>
      <c r="C40" s="42">
        <v>-0.90835389737562666</v>
      </c>
    </row>
    <row r="41" spans="1:3" x14ac:dyDescent="0.25">
      <c r="A41" s="44">
        <v>38626</v>
      </c>
      <c r="B41" s="42">
        <v>-1.9442346790627951E-2</v>
      </c>
      <c r="C41" s="42">
        <v>-1.248801721608122</v>
      </c>
    </row>
    <row r="42" spans="1:3" x14ac:dyDescent="0.25">
      <c r="A42" s="44">
        <v>38657</v>
      </c>
      <c r="B42" s="42">
        <v>7.0653013910411122E-2</v>
      </c>
      <c r="C42" s="42">
        <v>-1.1288048780487721</v>
      </c>
    </row>
    <row r="43" spans="1:3" x14ac:dyDescent="0.25">
      <c r="A43" s="44">
        <v>38687</v>
      </c>
      <c r="B43" s="42">
        <v>0.1208696492415684</v>
      </c>
      <c r="C43" s="42">
        <v>-0.99887406253042066</v>
      </c>
    </row>
    <row r="44" spans="1:3" x14ac:dyDescent="0.25">
      <c r="A44" s="44">
        <v>38718</v>
      </c>
      <c r="B44" s="42">
        <v>0.13111378745539426</v>
      </c>
      <c r="C44" s="42">
        <v>-0.86874003499901775</v>
      </c>
    </row>
    <row r="45" spans="1:3" x14ac:dyDescent="0.25">
      <c r="A45" s="44">
        <v>38749</v>
      </c>
      <c r="B45" s="42">
        <v>9.1047417524292129E-2</v>
      </c>
      <c r="C45" s="42">
        <v>-0.94881102591477973</v>
      </c>
    </row>
    <row r="46" spans="1:3" x14ac:dyDescent="0.25">
      <c r="A46" s="44">
        <v>38777</v>
      </c>
      <c r="B46" s="42">
        <v>6.1246513417346549E-2</v>
      </c>
      <c r="C46" s="42">
        <v>-0.6082100677637623</v>
      </c>
    </row>
    <row r="47" spans="1:3" x14ac:dyDescent="0.25">
      <c r="A47" s="44">
        <v>38808</v>
      </c>
      <c r="B47" s="42">
        <v>-0.11983802951896827</v>
      </c>
      <c r="C47" s="42">
        <v>-0.91894599303135749</v>
      </c>
    </row>
    <row r="48" spans="1:3" x14ac:dyDescent="0.25">
      <c r="A48" s="44">
        <v>38838</v>
      </c>
      <c r="B48" s="42">
        <v>2.1522862063694248E-4</v>
      </c>
      <c r="C48" s="42">
        <v>-1.0490699699990458</v>
      </c>
    </row>
    <row r="49" spans="1:3" x14ac:dyDescent="0.25">
      <c r="A49" s="44">
        <v>38869</v>
      </c>
      <c r="B49" s="42">
        <v>3.0244671700243586E-2</v>
      </c>
      <c r="C49" s="42">
        <v>-1.2392414860681233</v>
      </c>
    </row>
    <row r="50" spans="1:3" x14ac:dyDescent="0.25">
      <c r="A50" s="44">
        <v>38899</v>
      </c>
      <c r="B50" s="42">
        <v>3.093964859157694E-4</v>
      </c>
      <c r="C50" s="42">
        <v>-1.1194895793130017</v>
      </c>
    </row>
    <row r="51" spans="1:3" x14ac:dyDescent="0.25">
      <c r="A51" s="44">
        <v>38930</v>
      </c>
      <c r="B51" s="42">
        <v>9.0275658145761106E-2</v>
      </c>
      <c r="C51" s="42">
        <v>-0.86972176759410491</v>
      </c>
    </row>
    <row r="52" spans="1:3" x14ac:dyDescent="0.25">
      <c r="A52" s="44">
        <v>38961</v>
      </c>
      <c r="B52" s="42">
        <v>0.49059569195580988</v>
      </c>
      <c r="C52" s="42">
        <v>-0.91990370727007864</v>
      </c>
    </row>
    <row r="53" spans="1:3" x14ac:dyDescent="0.25">
      <c r="A53" s="44">
        <v>38991</v>
      </c>
      <c r="B53" s="42">
        <v>0.41034354777307236</v>
      </c>
      <c r="C53" s="42">
        <v>-0.64992224995203607</v>
      </c>
    </row>
    <row r="54" spans="1:3" x14ac:dyDescent="0.25">
      <c r="A54" s="44">
        <v>39022</v>
      </c>
      <c r="B54" s="42">
        <v>0.18006090018087484</v>
      </c>
      <c r="C54" s="42">
        <v>-0.49992236173678961</v>
      </c>
    </row>
    <row r="55" spans="1:3" x14ac:dyDescent="0.25">
      <c r="A55" s="44">
        <v>39052</v>
      </c>
      <c r="B55" s="42">
        <v>0.26021442866671318</v>
      </c>
      <c r="C55" s="42">
        <v>-0.4899760421657966</v>
      </c>
    </row>
    <row r="56" spans="1:3" x14ac:dyDescent="0.25">
      <c r="A56" s="44">
        <v>39083</v>
      </c>
      <c r="B56" s="42">
        <v>8.0046644454903948E-2</v>
      </c>
      <c r="C56" s="42">
        <v>-0.70997606510292588</v>
      </c>
    </row>
    <row r="57" spans="1:3" x14ac:dyDescent="0.25">
      <c r="A57" s="44">
        <v>39114</v>
      </c>
      <c r="B57" s="42">
        <v>7.0060911773137668E-2</v>
      </c>
      <c r="C57" s="42">
        <v>-0.38999904470769042</v>
      </c>
    </row>
    <row r="58" spans="1:3" x14ac:dyDescent="0.25">
      <c r="A58" s="44">
        <v>39142</v>
      </c>
      <c r="B58" s="42">
        <v>9.0095265313911987E-2</v>
      </c>
      <c r="C58" s="42">
        <v>-0.22998472845282336</v>
      </c>
    </row>
    <row r="59" spans="1:3" x14ac:dyDescent="0.25">
      <c r="A59" s="44">
        <v>39173</v>
      </c>
      <c r="B59" s="42">
        <v>0.18001522214834775</v>
      </c>
      <c r="C59" s="42">
        <v>-4.9999046711156403E-2</v>
      </c>
    </row>
    <row r="60" spans="1:3" x14ac:dyDescent="0.25">
      <c r="A60" s="44">
        <v>39203</v>
      </c>
      <c r="B60" s="42">
        <v>0.28999999999996451</v>
      </c>
      <c r="C60" s="42">
        <v>3.0008571428600028E-2</v>
      </c>
    </row>
    <row r="61" spans="1:3" x14ac:dyDescent="0.25">
      <c r="A61" s="44">
        <v>39234</v>
      </c>
      <c r="B61" s="42">
        <v>0.3800038066234519</v>
      </c>
      <c r="C61" s="42">
        <v>0.12001521491059375</v>
      </c>
    </row>
    <row r="62" spans="1:3" x14ac:dyDescent="0.25">
      <c r="A62" s="44">
        <v>39264</v>
      </c>
      <c r="B62" s="42">
        <v>0.17003428244929175</v>
      </c>
      <c r="C62" s="42">
        <v>6.0095038965943814E-2</v>
      </c>
    </row>
    <row r="63" spans="1:3" x14ac:dyDescent="0.25">
      <c r="A63" s="44">
        <v>39295</v>
      </c>
      <c r="B63" s="42">
        <v>0.77011538094787912</v>
      </c>
      <c r="C63" s="42">
        <v>0.25030833650551898</v>
      </c>
    </row>
    <row r="64" spans="1:3" x14ac:dyDescent="0.25">
      <c r="A64" s="44">
        <v>39326</v>
      </c>
      <c r="B64" s="42">
        <v>1.1704210425816752</v>
      </c>
      <c r="C64" s="42">
        <v>0.43038106125560205</v>
      </c>
    </row>
    <row r="65" spans="1:3" x14ac:dyDescent="0.25">
      <c r="A65" s="44">
        <v>39356</v>
      </c>
      <c r="B65" s="42">
        <v>1.1200609756097082</v>
      </c>
      <c r="C65" s="42">
        <v>0.49041996000382237</v>
      </c>
    </row>
    <row r="66" spans="1:3" x14ac:dyDescent="0.25">
      <c r="A66" s="44">
        <v>39387</v>
      </c>
      <c r="B66" s="42">
        <v>1.4305070935582171</v>
      </c>
      <c r="C66" s="42">
        <v>0.97069421959815916</v>
      </c>
    </row>
    <row r="67" spans="1:3" x14ac:dyDescent="0.25">
      <c r="A67" s="44">
        <v>39417</v>
      </c>
      <c r="B67" s="42">
        <v>1.3404240792383733</v>
      </c>
      <c r="C67" s="42">
        <v>1.1406946826757878</v>
      </c>
    </row>
    <row r="68" spans="1:3" x14ac:dyDescent="0.25">
      <c r="A68" s="44">
        <v>39448</v>
      </c>
      <c r="B68" s="42">
        <v>1.5002461538461414</v>
      </c>
      <c r="C68" s="42">
        <v>1.9903083952027236</v>
      </c>
    </row>
    <row r="69" spans="1:3" x14ac:dyDescent="0.25">
      <c r="A69" s="44">
        <v>39479</v>
      </c>
      <c r="B69" s="42">
        <v>1.6405118529269123</v>
      </c>
      <c r="C69" s="42">
        <v>2.6003807710613911</v>
      </c>
    </row>
    <row r="70" spans="1:3" x14ac:dyDescent="0.25">
      <c r="A70" s="44">
        <v>39508</v>
      </c>
      <c r="B70" s="42">
        <v>2.3307072863103437</v>
      </c>
      <c r="C70" s="42">
        <v>2.6811675562333406</v>
      </c>
    </row>
    <row r="71" spans="1:3" x14ac:dyDescent="0.25">
      <c r="A71" s="44">
        <v>39539</v>
      </c>
      <c r="B71" s="42">
        <v>1.5500038902937274</v>
      </c>
      <c r="C71" s="42">
        <v>2.6706442390164922</v>
      </c>
    </row>
    <row r="72" spans="1:3" x14ac:dyDescent="0.25">
      <c r="A72" s="44">
        <v>39569</v>
      </c>
      <c r="B72" s="42">
        <v>0.27004795928347636</v>
      </c>
      <c r="C72" s="42">
        <v>2.5701868268039614</v>
      </c>
    </row>
    <row r="73" spans="1:3" x14ac:dyDescent="0.25">
      <c r="A73" s="44">
        <v>39600</v>
      </c>
      <c r="B73" s="42">
        <v>-0.14947768562410801</v>
      </c>
      <c r="C73" s="42">
        <v>2.5800038109756063</v>
      </c>
    </row>
    <row r="74" spans="1:3" x14ac:dyDescent="0.25">
      <c r="A74" s="44">
        <v>39630</v>
      </c>
      <c r="B74" s="42">
        <v>0.19071957358604608</v>
      </c>
      <c r="C74" s="42">
        <v>2.4001867378048591</v>
      </c>
    </row>
    <row r="75" spans="1:3" x14ac:dyDescent="0.25">
      <c r="A75" s="44">
        <v>39661</v>
      </c>
      <c r="B75" s="42">
        <v>0.21009827044030249</v>
      </c>
      <c r="C75" s="42">
        <v>1.9702450464248051</v>
      </c>
    </row>
    <row r="76" spans="1:3" x14ac:dyDescent="0.25">
      <c r="A76" s="44">
        <v>39692</v>
      </c>
      <c r="B76" s="42">
        <v>1.340883305525582</v>
      </c>
      <c r="C76" s="42">
        <v>1.970162281544064</v>
      </c>
    </row>
    <row r="77" spans="1:3" x14ac:dyDescent="0.25">
      <c r="A77" s="44">
        <v>39722</v>
      </c>
      <c r="B77" s="42">
        <v>1.6110072791658676</v>
      </c>
      <c r="C77" s="42">
        <v>2.4201623439000999</v>
      </c>
    </row>
    <row r="78" spans="1:3" x14ac:dyDescent="0.25">
      <c r="A78" s="44">
        <v>39753</v>
      </c>
      <c r="B78" s="42">
        <v>2.0004756756756961</v>
      </c>
      <c r="C78" s="42">
        <v>2.1102473429951791</v>
      </c>
    </row>
    <row r="79" spans="1:3" x14ac:dyDescent="0.25">
      <c r="A79" s="44">
        <v>39783</v>
      </c>
      <c r="B79" s="42">
        <v>2.1023737024221192</v>
      </c>
      <c r="C79" s="42">
        <v>2.4901898121247337</v>
      </c>
    </row>
    <row r="80" spans="1:3" x14ac:dyDescent="0.25">
      <c r="A80" s="44">
        <v>39814</v>
      </c>
      <c r="B80" s="42">
        <v>1.6428960174794307</v>
      </c>
      <c r="C80" s="42">
        <v>1.8105150423522525</v>
      </c>
    </row>
    <row r="81" spans="1:3" x14ac:dyDescent="0.25">
      <c r="A81" s="44">
        <v>39845</v>
      </c>
      <c r="B81" s="42">
        <v>0.99301926339959734</v>
      </c>
      <c r="C81" s="42">
        <v>1.2700627143557224</v>
      </c>
    </row>
    <row r="82" spans="1:3" x14ac:dyDescent="0.25">
      <c r="A82" s="44">
        <v>39873</v>
      </c>
      <c r="B82" s="42">
        <v>0.27052884134761501</v>
      </c>
      <c r="C82" s="42">
        <v>1.06006302934802</v>
      </c>
    </row>
    <row r="83" spans="1:3" x14ac:dyDescent="0.25">
      <c r="A83" s="44">
        <v>39904</v>
      </c>
      <c r="B83" s="42">
        <v>0.31028862478768471</v>
      </c>
      <c r="C83" s="42">
        <v>1.8109445645763393</v>
      </c>
    </row>
    <row r="84" spans="1:3" x14ac:dyDescent="0.25">
      <c r="A84" s="44">
        <v>39934</v>
      </c>
      <c r="B84" s="42">
        <v>0.44025523429705132</v>
      </c>
      <c r="C84" s="42">
        <v>2.3414902998236347</v>
      </c>
    </row>
    <row r="85" spans="1:3" x14ac:dyDescent="0.25">
      <c r="A85" s="44">
        <v>39965</v>
      </c>
      <c r="B85" s="42">
        <v>0.46044003192980093</v>
      </c>
      <c r="C85" s="42">
        <v>2.6111960554579312</v>
      </c>
    </row>
    <row r="86" spans="1:3" x14ac:dyDescent="0.25">
      <c r="A86" s="44">
        <v>39995</v>
      </c>
      <c r="B86" s="42">
        <v>0.3603604233226389</v>
      </c>
      <c r="C86" s="42">
        <v>2.3808222526398386</v>
      </c>
    </row>
    <row r="87" spans="1:3" x14ac:dyDescent="0.25">
      <c r="A87" s="44">
        <v>40026</v>
      </c>
      <c r="B87" s="42">
        <v>0.25014374126562167</v>
      </c>
      <c r="C87" s="42">
        <v>2.2005637110980629</v>
      </c>
    </row>
    <row r="88" spans="1:3" x14ac:dyDescent="0.25">
      <c r="A88" s="44">
        <v>40057</v>
      </c>
      <c r="B88" s="42">
        <v>0.32016869634653233</v>
      </c>
      <c r="C88" s="42">
        <v>1.8502835835541247</v>
      </c>
    </row>
    <row r="89" spans="1:3" x14ac:dyDescent="0.25">
      <c r="A89" s="44">
        <v>40087</v>
      </c>
      <c r="B89" s="42">
        <v>0.31009982032334299</v>
      </c>
      <c r="C89" s="42">
        <v>1.4303559455728623</v>
      </c>
    </row>
    <row r="90" spans="1:3" x14ac:dyDescent="0.25">
      <c r="A90" s="44">
        <v>40118</v>
      </c>
      <c r="B90" s="42">
        <v>0.32009983028843952</v>
      </c>
      <c r="C90" s="42">
        <v>1.040193925002463</v>
      </c>
    </row>
    <row r="91" spans="1:3" x14ac:dyDescent="0.25">
      <c r="A91" s="44">
        <v>40148</v>
      </c>
      <c r="B91" s="42">
        <v>0.25008090291653301</v>
      </c>
      <c r="C91" s="42">
        <v>0.78108368991938548</v>
      </c>
    </row>
    <row r="92" spans="1:3" x14ac:dyDescent="0.25">
      <c r="A92" s="44">
        <v>40179</v>
      </c>
      <c r="B92" s="42">
        <v>0.19008094333971443</v>
      </c>
      <c r="C92" s="42">
        <v>0.83136300278774977</v>
      </c>
    </row>
    <row r="93" spans="1:3" x14ac:dyDescent="0.25">
      <c r="A93" s="44">
        <v>40210</v>
      </c>
      <c r="B93" s="42">
        <v>0.14009995002498454</v>
      </c>
      <c r="C93" s="42">
        <v>0.99128801431128155</v>
      </c>
    </row>
    <row r="94" spans="1:3" x14ac:dyDescent="0.25">
      <c r="A94" s="44">
        <v>40238</v>
      </c>
      <c r="B94" s="42">
        <v>0.14014392803603518</v>
      </c>
      <c r="C94" s="42">
        <v>0.82083565182831142</v>
      </c>
    </row>
    <row r="95" spans="1:3" x14ac:dyDescent="0.25">
      <c r="A95" s="44">
        <v>40269</v>
      </c>
      <c r="B95" s="42">
        <v>8.008095142915575E-2</v>
      </c>
      <c r="C95" s="42">
        <v>0.86143610144206506</v>
      </c>
    </row>
    <row r="96" spans="1:3" x14ac:dyDescent="0.25">
      <c r="A96" s="44">
        <v>40299</v>
      </c>
      <c r="B96" s="42">
        <v>9.0048946159275861E-2</v>
      </c>
      <c r="C96" s="42">
        <v>0.99183980099504609</v>
      </c>
    </row>
    <row r="97" spans="1:3" x14ac:dyDescent="0.25">
      <c r="A97" s="44">
        <v>40330</v>
      </c>
      <c r="B97" s="42">
        <v>0.19006390414369811</v>
      </c>
      <c r="C97" s="42">
        <v>1.5344662222664376</v>
      </c>
    </row>
    <row r="98" spans="1:3" x14ac:dyDescent="0.25">
      <c r="A98" s="44">
        <v>40360</v>
      </c>
      <c r="B98" s="42">
        <v>0.16006389776360055</v>
      </c>
      <c r="C98" s="42">
        <v>1.2729020700637097</v>
      </c>
    </row>
    <row r="99" spans="1:3" x14ac:dyDescent="0.25">
      <c r="A99" s="44">
        <v>40391</v>
      </c>
      <c r="B99" s="42">
        <v>0.12003594249195185</v>
      </c>
      <c r="C99" s="42">
        <v>1.5243360541509146</v>
      </c>
    </row>
    <row r="100" spans="1:3" x14ac:dyDescent="0.25">
      <c r="A100" s="44">
        <v>40422</v>
      </c>
      <c r="B100" s="42">
        <v>0.11004894127040768</v>
      </c>
      <c r="C100" s="42">
        <v>1.2631235059760983</v>
      </c>
    </row>
    <row r="101" spans="1:3" x14ac:dyDescent="0.25">
      <c r="A101" s="44">
        <v>40452</v>
      </c>
      <c r="B101" s="42">
        <v>0.11001597444092137</v>
      </c>
      <c r="C101" s="42">
        <v>1.3033515990833879</v>
      </c>
    </row>
    <row r="102" spans="1:3" x14ac:dyDescent="0.25">
      <c r="A102" s="44">
        <v>40483</v>
      </c>
      <c r="B102" s="42">
        <v>8.000898562297698E-2</v>
      </c>
      <c r="C102" s="42">
        <v>1.0423935799022956</v>
      </c>
    </row>
    <row r="103" spans="1:3" x14ac:dyDescent="0.25">
      <c r="A103" s="44">
        <v>40513</v>
      </c>
      <c r="B103" s="42">
        <v>9.0015976035891065E-2</v>
      </c>
      <c r="C103" s="42">
        <v>1.0824907840988232</v>
      </c>
    </row>
    <row r="104" spans="1:3" x14ac:dyDescent="0.25">
      <c r="A104" s="44">
        <v>40544</v>
      </c>
      <c r="B104" s="42">
        <v>8.0024967542186159E-2</v>
      </c>
      <c r="C104" s="42">
        <v>1.2433522670652821</v>
      </c>
    </row>
    <row r="105" spans="1:3" x14ac:dyDescent="0.25">
      <c r="A105" s="44">
        <v>40575</v>
      </c>
      <c r="B105" s="42">
        <v>9.0015977631327071E-2</v>
      </c>
      <c r="C105" s="42">
        <v>1.082591928251099</v>
      </c>
    </row>
    <row r="106" spans="1:3" x14ac:dyDescent="0.25">
      <c r="A106" s="44">
        <v>40603</v>
      </c>
      <c r="B106" s="42">
        <v>0.14002496504884618</v>
      </c>
      <c r="C106" s="42">
        <v>1.2631235059760983</v>
      </c>
    </row>
    <row r="107" spans="1:3" x14ac:dyDescent="0.25">
      <c r="A107" s="44">
        <v>40634</v>
      </c>
      <c r="B107" s="42">
        <v>0.15000898652019373</v>
      </c>
      <c r="C107" s="42">
        <v>1.423704330512682</v>
      </c>
    </row>
    <row r="108" spans="1:3" x14ac:dyDescent="0.25">
      <c r="A108" s="44">
        <v>40664</v>
      </c>
      <c r="B108" s="42">
        <v>0.17001597922702952</v>
      </c>
      <c r="C108" s="42">
        <v>1.1021081996612572</v>
      </c>
    </row>
    <row r="109" spans="1:3" x14ac:dyDescent="0.25">
      <c r="A109" s="44">
        <v>40695</v>
      </c>
      <c r="B109" s="42">
        <v>0.18003596403603608</v>
      </c>
      <c r="C109" s="42">
        <v>0.94159489633174576</v>
      </c>
    </row>
    <row r="110" spans="1:3" x14ac:dyDescent="0.25">
      <c r="A110" s="44">
        <v>40725</v>
      </c>
      <c r="B110" s="42">
        <v>0.14003597841298457</v>
      </c>
      <c r="C110" s="42">
        <v>0.76108585103200754</v>
      </c>
    </row>
    <row r="111" spans="1:3" x14ac:dyDescent="0.25">
      <c r="A111" s="44">
        <v>40756</v>
      </c>
      <c r="B111" s="42">
        <v>0.12002499000400625</v>
      </c>
      <c r="C111" s="42">
        <v>0.67067424695793532</v>
      </c>
    </row>
    <row r="112" spans="1:3" x14ac:dyDescent="0.25">
      <c r="A112" s="44">
        <v>40787</v>
      </c>
      <c r="B112" s="42">
        <v>0.15003598560576648</v>
      </c>
      <c r="C112" s="42">
        <v>0.60048274486336217</v>
      </c>
    </row>
    <row r="113" spans="1:3" x14ac:dyDescent="0.25">
      <c r="A113" s="44">
        <v>40817</v>
      </c>
      <c r="B113" s="42">
        <v>0.10001599360251802</v>
      </c>
      <c r="C113" s="42">
        <v>0.42022448368751364</v>
      </c>
    </row>
    <row r="114" spans="1:3" x14ac:dyDescent="0.25">
      <c r="A114" s="44">
        <v>40848</v>
      </c>
      <c r="B114" s="42">
        <v>9.001599680065088E-2</v>
      </c>
      <c r="C114" s="42">
        <v>0.54039900249375117</v>
      </c>
    </row>
    <row r="115" spans="1:3" x14ac:dyDescent="0.25">
      <c r="A115" s="44">
        <v>40878</v>
      </c>
      <c r="B115" s="42">
        <v>6.0008999100079626E-2</v>
      </c>
      <c r="C115" s="42">
        <v>0.83108585103200749</v>
      </c>
    </row>
    <row r="116" spans="1:3" x14ac:dyDescent="0.25">
      <c r="A116" s="44">
        <v>40909</v>
      </c>
      <c r="B116" s="42">
        <v>5.0008998200331584E-2</v>
      </c>
      <c r="C116" s="42">
        <v>0.83115288720455383</v>
      </c>
    </row>
    <row r="117" spans="1:3" x14ac:dyDescent="0.25">
      <c r="A117" s="44">
        <v>40940</v>
      </c>
      <c r="B117" s="42">
        <v>1.5998400172495542E-5</v>
      </c>
      <c r="C117" s="42">
        <v>1.0922973377206315</v>
      </c>
    </row>
    <row r="118" spans="1:3" x14ac:dyDescent="0.25">
      <c r="A118" s="44">
        <v>40969</v>
      </c>
      <c r="B118" s="42">
        <v>1.0015998400172491E-2</v>
      </c>
      <c r="C118" s="42">
        <v>0.95193097945340943</v>
      </c>
    </row>
    <row r="119" spans="1:3" x14ac:dyDescent="0.25">
      <c r="A119" s="44">
        <v>41000</v>
      </c>
      <c r="B119" s="42">
        <v>3.0015995201440118E-2</v>
      </c>
      <c r="C119" s="42">
        <v>1.0322982543641304</v>
      </c>
    </row>
    <row r="120" spans="1:3" x14ac:dyDescent="0.25">
      <c r="A120" s="44">
        <v>41030</v>
      </c>
      <c r="B120" s="42">
        <v>6.0008991907379933E-2</v>
      </c>
      <c r="C120" s="42">
        <v>0.74136640383271191</v>
      </c>
    </row>
    <row r="121" spans="1:3" x14ac:dyDescent="0.25">
      <c r="A121" s="44">
        <v>41061</v>
      </c>
      <c r="B121" s="42">
        <v>0.11003597122302264</v>
      </c>
      <c r="C121" s="42">
        <v>0.45052804951086894</v>
      </c>
    </row>
    <row r="122" spans="1:3" x14ac:dyDescent="0.25">
      <c r="A122" s="44">
        <v>41091</v>
      </c>
      <c r="B122" s="42">
        <v>0.10003597122302263</v>
      </c>
      <c r="C122" s="42">
        <v>0.44048308214392889</v>
      </c>
    </row>
    <row r="123" spans="1:3" x14ac:dyDescent="0.25">
      <c r="A123" s="44" t="s">
        <v>92</v>
      </c>
      <c r="B123" s="42">
        <v>38.379083830344726</v>
      </c>
      <c r="C123" s="42">
        <v>100.94648710370086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D15" sqref="D15"/>
    </sheetView>
  </sheetViews>
  <sheetFormatPr defaultRowHeight="12.75" x14ac:dyDescent="0.2"/>
  <cols>
    <col min="1" max="2" width="20.7109375" style="23" customWidth="1"/>
    <col min="3" max="3" width="14.140625" style="23" customWidth="1"/>
    <col min="4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3" x14ac:dyDescent="0.2">
      <c r="A1" s="22" t="s">
        <v>0</v>
      </c>
      <c r="B1" s="22" t="s">
        <v>106</v>
      </c>
    </row>
    <row r="2" spans="1:3" x14ac:dyDescent="0.2">
      <c r="A2" s="22" t="s">
        <v>34</v>
      </c>
      <c r="B2" s="22" t="s">
        <v>107</v>
      </c>
    </row>
    <row r="3" spans="1:3" x14ac:dyDescent="0.2">
      <c r="A3" s="22" t="s">
        <v>1</v>
      </c>
      <c r="B3" s="22" t="s">
        <v>108</v>
      </c>
    </row>
    <row r="4" spans="1:3" x14ac:dyDescent="0.2">
      <c r="A4" s="22" t="s">
        <v>2</v>
      </c>
      <c r="B4" s="22" t="s">
        <v>109</v>
      </c>
    </row>
    <row r="5" spans="1:3" x14ac:dyDescent="0.2">
      <c r="A5" s="22" t="s">
        <v>37</v>
      </c>
      <c r="B5" s="22" t="s">
        <v>97</v>
      </c>
    </row>
    <row r="6" spans="1:3" x14ac:dyDescent="0.2">
      <c r="A6" s="22" t="s">
        <v>3</v>
      </c>
      <c r="B6" s="22" t="s">
        <v>4</v>
      </c>
    </row>
    <row r="7" spans="1:3" x14ac:dyDescent="0.2">
      <c r="A7" s="22" t="s">
        <v>5</v>
      </c>
      <c r="B7" s="22" t="s">
        <v>110</v>
      </c>
    </row>
    <row r="8" spans="1:3" x14ac:dyDescent="0.2">
      <c r="A8" s="22" t="s">
        <v>39</v>
      </c>
      <c r="B8" s="22" t="s">
        <v>111</v>
      </c>
    </row>
    <row r="9" spans="1:3" x14ac:dyDescent="0.2">
      <c r="A9" s="22" t="s">
        <v>40</v>
      </c>
      <c r="B9" s="22" t="s">
        <v>112</v>
      </c>
    </row>
    <row r="10" spans="1:3" x14ac:dyDescent="0.2">
      <c r="A10" s="22" t="s">
        <v>8</v>
      </c>
      <c r="B10" s="22" t="s">
        <v>113</v>
      </c>
    </row>
    <row r="11" spans="1:3" x14ac:dyDescent="0.2">
      <c r="B11" s="22" t="s">
        <v>114</v>
      </c>
    </row>
    <row r="13" spans="1:3" x14ac:dyDescent="0.2">
      <c r="A13" s="22" t="s">
        <v>9</v>
      </c>
      <c r="B13" s="22" t="s">
        <v>10</v>
      </c>
      <c r="C13" s="23" t="s">
        <v>116</v>
      </c>
    </row>
    <row r="14" spans="1:3" x14ac:dyDescent="0.2">
      <c r="A14" s="24">
        <v>37257</v>
      </c>
      <c r="B14" s="49">
        <v>93.483000000000004</v>
      </c>
      <c r="C14" s="50"/>
    </row>
    <row r="15" spans="1:3" x14ac:dyDescent="0.2">
      <c r="A15" s="24">
        <v>37288</v>
      </c>
      <c r="B15" s="49">
        <v>93.665000000000006</v>
      </c>
      <c r="C15" s="50">
        <f>((B15-B14)/B14)*100</f>
        <v>0.19468780419969636</v>
      </c>
    </row>
    <row r="16" spans="1:3" x14ac:dyDescent="0.2">
      <c r="A16" s="24">
        <v>37316</v>
      </c>
      <c r="B16" s="49">
        <v>93.798000000000002</v>
      </c>
      <c r="C16" s="50">
        <f t="shared" ref="C16:C79" si="0">((B16-B15)/B15)*100</f>
        <v>0.14199540917097694</v>
      </c>
    </row>
    <row r="17" spans="1:3" x14ac:dyDescent="0.2">
      <c r="A17" s="24">
        <v>37347</v>
      </c>
      <c r="B17" s="49">
        <v>94.076999999999998</v>
      </c>
      <c r="C17" s="50">
        <f t="shared" si="0"/>
        <v>0.29744770677412774</v>
      </c>
    </row>
    <row r="18" spans="1:3" x14ac:dyDescent="0.2">
      <c r="A18" s="24">
        <v>37377</v>
      </c>
      <c r="B18" s="49">
        <v>94.191999999999993</v>
      </c>
      <c r="C18" s="50">
        <f t="shared" si="0"/>
        <v>0.12224029252632937</v>
      </c>
    </row>
    <row r="19" spans="1:3" x14ac:dyDescent="0.2">
      <c r="A19" s="24">
        <v>37408</v>
      </c>
      <c r="B19" s="49">
        <v>94.337000000000003</v>
      </c>
      <c r="C19" s="50">
        <f t="shared" si="0"/>
        <v>0.15394088669951825</v>
      </c>
    </row>
    <row r="20" spans="1:3" x14ac:dyDescent="0.2">
      <c r="A20" s="24">
        <v>37438</v>
      </c>
      <c r="B20" s="49">
        <v>94.522999999999996</v>
      </c>
      <c r="C20" s="50">
        <f t="shared" si="0"/>
        <v>0.19716548120036975</v>
      </c>
    </row>
    <row r="21" spans="1:3" x14ac:dyDescent="0.2">
      <c r="A21" s="24">
        <v>37469</v>
      </c>
      <c r="B21" s="49">
        <v>94.7</v>
      </c>
      <c r="C21" s="50">
        <f t="shared" si="0"/>
        <v>0.18725601176433959</v>
      </c>
    </row>
    <row r="22" spans="1:3" x14ac:dyDescent="0.2">
      <c r="A22" s="24">
        <v>37500</v>
      </c>
      <c r="B22" s="49">
        <v>94.844999999999999</v>
      </c>
      <c r="C22" s="50">
        <f t="shared" si="0"/>
        <v>0.15311510031678566</v>
      </c>
    </row>
    <row r="23" spans="1:3" x14ac:dyDescent="0.2">
      <c r="A23" s="24">
        <v>37530</v>
      </c>
      <c r="B23" s="49">
        <v>94.926000000000002</v>
      </c>
      <c r="C23" s="50">
        <f t="shared" si="0"/>
        <v>8.5402498813857419E-2</v>
      </c>
    </row>
    <row r="24" spans="1:3" x14ac:dyDescent="0.2">
      <c r="A24" s="24">
        <v>37561</v>
      </c>
      <c r="B24" s="49">
        <v>95.028999999999996</v>
      </c>
      <c r="C24" s="50">
        <f t="shared" si="0"/>
        <v>0.10850557276193501</v>
      </c>
    </row>
    <row r="25" spans="1:3" x14ac:dyDescent="0.2">
      <c r="A25" s="24">
        <v>37591</v>
      </c>
      <c r="B25" s="49">
        <v>95.105999999999995</v>
      </c>
      <c r="C25" s="50">
        <f t="shared" si="0"/>
        <v>8.1027896747306802E-2</v>
      </c>
    </row>
    <row r="26" spans="1:3" x14ac:dyDescent="0.2">
      <c r="A26" s="24">
        <v>37622</v>
      </c>
      <c r="B26" s="49">
        <v>95.120999999999995</v>
      </c>
      <c r="C26" s="50">
        <f t="shared" si="0"/>
        <v>1.5771875591445932E-2</v>
      </c>
    </row>
    <row r="27" spans="1:3" x14ac:dyDescent="0.2">
      <c r="A27" s="24">
        <v>37653</v>
      </c>
      <c r="B27" s="49">
        <v>95.236999999999995</v>
      </c>
      <c r="C27" s="50">
        <f t="shared" si="0"/>
        <v>0.12194993744809209</v>
      </c>
    </row>
    <row r="28" spans="1:3" x14ac:dyDescent="0.2">
      <c r="A28" s="24">
        <v>37681</v>
      </c>
      <c r="B28" s="49">
        <v>95.382999999999996</v>
      </c>
      <c r="C28" s="50">
        <f t="shared" si="0"/>
        <v>0.15330176297027501</v>
      </c>
    </row>
    <row r="29" spans="1:3" x14ac:dyDescent="0.2">
      <c r="A29" s="24">
        <v>37712</v>
      </c>
      <c r="B29" s="49">
        <v>95.501000000000005</v>
      </c>
      <c r="C29" s="50">
        <f t="shared" si="0"/>
        <v>0.12371177253809296</v>
      </c>
    </row>
    <row r="30" spans="1:3" x14ac:dyDescent="0.2">
      <c r="A30" s="24">
        <v>37742</v>
      </c>
      <c r="B30" s="49">
        <v>95.634</v>
      </c>
      <c r="C30" s="50">
        <f t="shared" si="0"/>
        <v>0.13926555742871338</v>
      </c>
    </row>
    <row r="31" spans="1:3" x14ac:dyDescent="0.2">
      <c r="A31" s="24">
        <v>37773</v>
      </c>
      <c r="B31" s="49">
        <v>95.697999999999993</v>
      </c>
      <c r="C31" s="50">
        <f t="shared" si="0"/>
        <v>6.6921806052233468E-2</v>
      </c>
    </row>
    <row r="32" spans="1:3" x14ac:dyDescent="0.2">
      <c r="A32" s="24">
        <v>37803</v>
      </c>
      <c r="B32" s="49">
        <v>95.912999999999997</v>
      </c>
      <c r="C32" s="50">
        <f t="shared" si="0"/>
        <v>0.22466509226943451</v>
      </c>
    </row>
    <row r="33" spans="1:3" x14ac:dyDescent="0.2">
      <c r="A33" s="24">
        <v>37834</v>
      </c>
      <c r="B33" s="49">
        <v>96.015000000000001</v>
      </c>
      <c r="C33" s="50">
        <f t="shared" si="0"/>
        <v>0.10634637640361982</v>
      </c>
    </row>
    <row r="34" spans="1:3" x14ac:dyDescent="0.2">
      <c r="A34" s="24">
        <v>37865</v>
      </c>
      <c r="B34" s="49">
        <v>96.138999999999996</v>
      </c>
      <c r="C34" s="50">
        <f t="shared" si="0"/>
        <v>0.12914648752798544</v>
      </c>
    </row>
    <row r="35" spans="1:3" x14ac:dyDescent="0.2">
      <c r="A35" s="24">
        <v>37895</v>
      </c>
      <c r="B35" s="49">
        <v>96.289000000000001</v>
      </c>
      <c r="C35" s="50">
        <f t="shared" si="0"/>
        <v>0.15602409011952037</v>
      </c>
    </row>
    <row r="36" spans="1:3" x14ac:dyDescent="0.2">
      <c r="A36" s="24">
        <v>37926</v>
      </c>
      <c r="B36" s="49">
        <v>96.405000000000001</v>
      </c>
      <c r="C36" s="50">
        <f t="shared" si="0"/>
        <v>0.12047066643126386</v>
      </c>
    </row>
    <row r="37" spans="1:3" x14ac:dyDescent="0.2">
      <c r="A37" s="24">
        <v>37956</v>
      </c>
      <c r="B37" s="49">
        <v>96.543999999999997</v>
      </c>
      <c r="C37" s="50">
        <f t="shared" si="0"/>
        <v>0.14418339297753829</v>
      </c>
    </row>
    <row r="38" spans="1:3" x14ac:dyDescent="0.2">
      <c r="A38" s="24">
        <v>37987</v>
      </c>
      <c r="B38" s="49">
        <v>96.787000000000006</v>
      </c>
      <c r="C38" s="50">
        <f t="shared" si="0"/>
        <v>0.25169870732516697</v>
      </c>
    </row>
    <row r="39" spans="1:3" x14ac:dyDescent="0.2">
      <c r="A39" s="24">
        <v>38018</v>
      </c>
      <c r="B39" s="49">
        <v>96.984999999999999</v>
      </c>
      <c r="C39" s="50">
        <f t="shared" si="0"/>
        <v>0.20457292818249692</v>
      </c>
    </row>
    <row r="40" spans="1:3" x14ac:dyDescent="0.2">
      <c r="A40" s="24">
        <v>38047</v>
      </c>
      <c r="B40" s="49">
        <v>97.191000000000003</v>
      </c>
      <c r="C40" s="50">
        <f t="shared" si="0"/>
        <v>0.21240397999690991</v>
      </c>
    </row>
    <row r="41" spans="1:3" x14ac:dyDescent="0.2">
      <c r="A41" s="24">
        <v>38078</v>
      </c>
      <c r="B41" s="49">
        <v>97.429000000000002</v>
      </c>
      <c r="C41" s="50">
        <f t="shared" si="0"/>
        <v>0.244878641026432</v>
      </c>
    </row>
    <row r="42" spans="1:3" x14ac:dyDescent="0.2">
      <c r="A42" s="24">
        <v>38108</v>
      </c>
      <c r="B42" s="49">
        <v>97.61</v>
      </c>
      <c r="C42" s="50">
        <f t="shared" si="0"/>
        <v>0.18577630890186431</v>
      </c>
    </row>
    <row r="43" spans="1:3" x14ac:dyDescent="0.2">
      <c r="A43" s="24">
        <v>38139</v>
      </c>
      <c r="B43" s="49">
        <v>97.820999999999998</v>
      </c>
      <c r="C43" s="50">
        <f t="shared" si="0"/>
        <v>0.21616637639585956</v>
      </c>
    </row>
    <row r="44" spans="1:3" x14ac:dyDescent="0.2">
      <c r="A44" s="24">
        <v>38169</v>
      </c>
      <c r="B44" s="49">
        <v>98.009</v>
      </c>
      <c r="C44" s="50">
        <f t="shared" si="0"/>
        <v>0.19218777154190039</v>
      </c>
    </row>
    <row r="45" spans="1:3" x14ac:dyDescent="0.2">
      <c r="A45" s="24">
        <v>38200</v>
      </c>
      <c r="B45" s="49">
        <v>98.078000000000003</v>
      </c>
      <c r="C45" s="50">
        <f t="shared" si="0"/>
        <v>7.0401697803265634E-2</v>
      </c>
    </row>
    <row r="46" spans="1:3" x14ac:dyDescent="0.2">
      <c r="A46" s="24">
        <v>38231</v>
      </c>
      <c r="B46" s="49">
        <v>98.225999999999999</v>
      </c>
      <c r="C46" s="50">
        <f t="shared" si="0"/>
        <v>0.15090030383979702</v>
      </c>
    </row>
    <row r="47" spans="1:3" x14ac:dyDescent="0.2">
      <c r="A47" s="24">
        <v>38261</v>
      </c>
      <c r="B47" s="49">
        <v>98.385000000000005</v>
      </c>
      <c r="C47" s="50">
        <f t="shared" si="0"/>
        <v>0.16187160222345004</v>
      </c>
    </row>
    <row r="48" spans="1:3" x14ac:dyDescent="0.2">
      <c r="A48" s="24">
        <v>38292</v>
      </c>
      <c r="B48" s="49">
        <v>98.558999999999997</v>
      </c>
      <c r="C48" s="50">
        <f t="shared" si="0"/>
        <v>0.17685622808354157</v>
      </c>
    </row>
    <row r="49" spans="1:3" x14ac:dyDescent="0.2">
      <c r="A49" s="24">
        <v>38322</v>
      </c>
      <c r="B49" s="49">
        <v>98.695999999999998</v>
      </c>
      <c r="C49" s="50">
        <f t="shared" si="0"/>
        <v>0.1390030337158458</v>
      </c>
    </row>
    <row r="50" spans="1:3" x14ac:dyDescent="0.2">
      <c r="A50" s="24">
        <v>38353</v>
      </c>
      <c r="B50" s="49">
        <v>98.994</v>
      </c>
      <c r="C50" s="50">
        <f t="shared" si="0"/>
        <v>0.30193726189511411</v>
      </c>
    </row>
    <row r="51" spans="1:3" x14ac:dyDescent="0.2">
      <c r="A51" s="24">
        <v>38384</v>
      </c>
      <c r="B51" s="49">
        <v>99.233999999999995</v>
      </c>
      <c r="C51" s="50">
        <f t="shared" si="0"/>
        <v>0.24243893569306715</v>
      </c>
    </row>
    <row r="52" spans="1:3" x14ac:dyDescent="0.2">
      <c r="A52" s="24">
        <v>38412</v>
      </c>
      <c r="B52" s="49">
        <v>99.49</v>
      </c>
      <c r="C52" s="50">
        <f t="shared" si="0"/>
        <v>0.25797609690227163</v>
      </c>
    </row>
    <row r="53" spans="1:3" x14ac:dyDescent="0.2">
      <c r="A53" s="24">
        <v>38443</v>
      </c>
      <c r="B53" s="49">
        <v>99.611000000000004</v>
      </c>
      <c r="C53" s="50">
        <f t="shared" si="0"/>
        <v>0.12162026334305892</v>
      </c>
    </row>
    <row r="54" spans="1:3" x14ac:dyDescent="0.2">
      <c r="A54" s="24">
        <v>38473</v>
      </c>
      <c r="B54" s="49">
        <v>99.808000000000007</v>
      </c>
      <c r="C54" s="50">
        <f t="shared" si="0"/>
        <v>0.19776932266517022</v>
      </c>
    </row>
    <row r="55" spans="1:3" x14ac:dyDescent="0.2">
      <c r="A55" s="24">
        <v>38504</v>
      </c>
      <c r="B55" s="49">
        <v>99.88</v>
      </c>
      <c r="C55" s="50">
        <f t="shared" si="0"/>
        <v>7.2138505931376759E-2</v>
      </c>
    </row>
    <row r="56" spans="1:3" x14ac:dyDescent="0.2">
      <c r="A56" s="24">
        <v>38534</v>
      </c>
      <c r="B56" s="49">
        <v>100.006</v>
      </c>
      <c r="C56" s="50">
        <f t="shared" si="0"/>
        <v>0.12615138165799439</v>
      </c>
    </row>
    <row r="57" spans="1:3" x14ac:dyDescent="0.2">
      <c r="A57" s="24">
        <v>38565</v>
      </c>
      <c r="B57" s="49">
        <v>100.107</v>
      </c>
      <c r="C57" s="50">
        <f t="shared" si="0"/>
        <v>0.10099394036357727</v>
      </c>
    </row>
    <row r="58" spans="1:3" x14ac:dyDescent="0.2">
      <c r="A58" s="24">
        <v>38596</v>
      </c>
      <c r="B58" s="49">
        <v>100.39400000000001</v>
      </c>
      <c r="C58" s="50">
        <f t="shared" si="0"/>
        <v>0.28669323823509463</v>
      </c>
    </row>
    <row r="59" spans="1:3" x14ac:dyDescent="0.2">
      <c r="A59" s="24">
        <v>38626</v>
      </c>
      <c r="B59" s="49">
        <v>100.669</v>
      </c>
      <c r="C59" s="50">
        <f t="shared" si="0"/>
        <v>0.2739207522361809</v>
      </c>
    </row>
    <row r="60" spans="1:3" x14ac:dyDescent="0.2">
      <c r="A60" s="24">
        <v>38657</v>
      </c>
      <c r="B60" s="49">
        <v>100.845</v>
      </c>
      <c r="C60" s="50">
        <f t="shared" si="0"/>
        <v>0.17483038472618376</v>
      </c>
    </row>
    <row r="61" spans="1:3" x14ac:dyDescent="0.2">
      <c r="A61" s="24">
        <v>38687</v>
      </c>
      <c r="B61" s="49">
        <v>100.96299999999999</v>
      </c>
      <c r="C61" s="50">
        <f t="shared" si="0"/>
        <v>0.11701125489612277</v>
      </c>
    </row>
    <row r="62" spans="1:3" x14ac:dyDescent="0.2">
      <c r="A62" s="24">
        <v>38718</v>
      </c>
      <c r="B62" s="49">
        <v>101.127</v>
      </c>
      <c r="C62" s="50">
        <f t="shared" si="0"/>
        <v>0.1624357437873295</v>
      </c>
    </row>
    <row r="63" spans="1:3" x14ac:dyDescent="0.2">
      <c r="A63" s="24">
        <v>38749</v>
      </c>
      <c r="B63" s="49">
        <v>101.283</v>
      </c>
      <c r="C63" s="50">
        <f t="shared" si="0"/>
        <v>0.15426147319707489</v>
      </c>
    </row>
    <row r="64" spans="1:3" x14ac:dyDescent="0.2">
      <c r="A64" s="24">
        <v>38777</v>
      </c>
      <c r="B64" s="49">
        <v>101.53700000000001</v>
      </c>
      <c r="C64" s="50">
        <f t="shared" si="0"/>
        <v>0.25078246102505347</v>
      </c>
    </row>
    <row r="65" spans="1:3" x14ac:dyDescent="0.2">
      <c r="A65" s="24">
        <v>38808</v>
      </c>
      <c r="B65" s="49">
        <v>101.809</v>
      </c>
      <c r="C65" s="50">
        <f t="shared" si="0"/>
        <v>0.2678826437653184</v>
      </c>
    </row>
    <row r="66" spans="1:3" x14ac:dyDescent="0.2">
      <c r="A66" s="24">
        <v>38838</v>
      </c>
      <c r="B66" s="49">
        <v>102.042</v>
      </c>
      <c r="C66" s="50">
        <f t="shared" si="0"/>
        <v>0.22885992397529109</v>
      </c>
    </row>
    <row r="67" spans="1:3" x14ac:dyDescent="0.2">
      <c r="A67" s="24">
        <v>38869</v>
      </c>
      <c r="B67" s="49">
        <v>102.248</v>
      </c>
      <c r="C67" s="50">
        <f t="shared" si="0"/>
        <v>0.20187765821916767</v>
      </c>
    </row>
    <row r="68" spans="1:3" x14ac:dyDescent="0.2">
      <c r="A68" s="24">
        <v>38899</v>
      </c>
      <c r="B68" s="49">
        <v>102.363</v>
      </c>
      <c r="C68" s="50">
        <f t="shared" si="0"/>
        <v>0.11247163758703825</v>
      </c>
    </row>
    <row r="69" spans="1:3" x14ac:dyDescent="0.2">
      <c r="A69" s="24">
        <v>38930</v>
      </c>
      <c r="B69" s="49">
        <v>102.619</v>
      </c>
      <c r="C69" s="50">
        <f t="shared" si="0"/>
        <v>0.25009036468255152</v>
      </c>
    </row>
    <row r="70" spans="1:3" x14ac:dyDescent="0.2">
      <c r="A70" s="24">
        <v>38961</v>
      </c>
      <c r="B70" s="49">
        <v>102.806</v>
      </c>
      <c r="C70" s="50">
        <f t="shared" si="0"/>
        <v>0.18222746275056043</v>
      </c>
    </row>
    <row r="71" spans="1:3" x14ac:dyDescent="0.2">
      <c r="A71" s="24">
        <v>38991</v>
      </c>
      <c r="B71" s="49">
        <v>103.01600000000001</v>
      </c>
      <c r="C71" s="50">
        <f t="shared" si="0"/>
        <v>0.20426823337160085</v>
      </c>
    </row>
    <row r="72" spans="1:3" x14ac:dyDescent="0.2">
      <c r="A72" s="24">
        <v>39022</v>
      </c>
      <c r="B72" s="49">
        <v>103.072</v>
      </c>
      <c r="C72" s="50">
        <f t="shared" si="0"/>
        <v>5.4360487691229892E-2</v>
      </c>
    </row>
    <row r="73" spans="1:3" x14ac:dyDescent="0.2">
      <c r="A73" s="24">
        <v>39052</v>
      </c>
      <c r="B73" s="49">
        <v>103.254</v>
      </c>
      <c r="C73" s="50">
        <f t="shared" si="0"/>
        <v>0.17657559764048641</v>
      </c>
    </row>
    <row r="74" spans="1:3" x14ac:dyDescent="0.2">
      <c r="A74" s="24">
        <v>39083</v>
      </c>
      <c r="B74" s="49">
        <v>103.66</v>
      </c>
      <c r="C74" s="50">
        <f t="shared" si="0"/>
        <v>0.39320510585545515</v>
      </c>
    </row>
    <row r="75" spans="1:3" x14ac:dyDescent="0.2">
      <c r="A75" s="24">
        <v>39114</v>
      </c>
      <c r="B75" s="49">
        <v>103.9</v>
      </c>
      <c r="C75" s="50">
        <f t="shared" si="0"/>
        <v>0.23152614316034065</v>
      </c>
    </row>
    <row r="76" spans="1:3" x14ac:dyDescent="0.2">
      <c r="A76" s="24">
        <v>39142</v>
      </c>
      <c r="B76" s="49">
        <v>104.012</v>
      </c>
      <c r="C76" s="50">
        <f t="shared" si="0"/>
        <v>0.10779595765158302</v>
      </c>
    </row>
    <row r="77" spans="1:3" x14ac:dyDescent="0.2">
      <c r="A77" s="24">
        <v>39173</v>
      </c>
      <c r="B77" s="49">
        <v>104.15</v>
      </c>
      <c r="C77" s="50">
        <f t="shared" si="0"/>
        <v>0.1326769988078349</v>
      </c>
    </row>
    <row r="78" spans="1:3" x14ac:dyDescent="0.2">
      <c r="A78" s="24">
        <v>39203</v>
      </c>
      <c r="B78" s="49">
        <v>104.273</v>
      </c>
      <c r="C78" s="50">
        <f t="shared" si="0"/>
        <v>0.11809889582332256</v>
      </c>
    </row>
    <row r="79" spans="1:3" x14ac:dyDescent="0.2">
      <c r="A79" s="24">
        <v>39234</v>
      </c>
      <c r="B79" s="49">
        <v>104.43899999999999</v>
      </c>
      <c r="C79" s="50">
        <f t="shared" si="0"/>
        <v>0.15919749120097898</v>
      </c>
    </row>
    <row r="80" spans="1:3" x14ac:dyDescent="0.2">
      <c r="A80" s="24">
        <v>39264</v>
      </c>
      <c r="B80" s="49">
        <v>104.614</v>
      </c>
      <c r="C80" s="50">
        <f t="shared" ref="C80:C140" si="1">((B80-B79)/B79)*100</f>
        <v>0.16756192610041401</v>
      </c>
    </row>
    <row r="81" spans="1:3" x14ac:dyDescent="0.2">
      <c r="A81" s="24">
        <v>39295</v>
      </c>
      <c r="B81" s="49">
        <v>104.791</v>
      </c>
      <c r="C81" s="50">
        <f t="shared" si="1"/>
        <v>0.16919341579520189</v>
      </c>
    </row>
    <row r="82" spans="1:3" x14ac:dyDescent="0.2">
      <c r="A82" s="24">
        <v>39326</v>
      </c>
      <c r="B82" s="49">
        <v>105.075</v>
      </c>
      <c r="C82" s="50">
        <f t="shared" si="1"/>
        <v>0.27101564065616895</v>
      </c>
    </row>
    <row r="83" spans="1:3" x14ac:dyDescent="0.2">
      <c r="A83" s="24">
        <v>39356</v>
      </c>
      <c r="B83" s="49">
        <v>105.33499999999999</v>
      </c>
      <c r="C83" s="50">
        <f t="shared" si="1"/>
        <v>0.24744230311681265</v>
      </c>
    </row>
    <row r="84" spans="1:3" x14ac:dyDescent="0.2">
      <c r="A84" s="24">
        <v>39387</v>
      </c>
      <c r="B84" s="49">
        <v>105.52500000000001</v>
      </c>
      <c r="C84" s="50">
        <f t="shared" si="1"/>
        <v>0.18037689277069535</v>
      </c>
    </row>
    <row r="85" spans="1:3" x14ac:dyDescent="0.2">
      <c r="A85" s="24">
        <v>39417</v>
      </c>
      <c r="B85" s="49">
        <v>105.79300000000001</v>
      </c>
      <c r="C85" s="50">
        <f t="shared" si="1"/>
        <v>0.25396825396825462</v>
      </c>
    </row>
    <row r="86" spans="1:3" x14ac:dyDescent="0.2">
      <c r="A86" s="24">
        <v>39448</v>
      </c>
      <c r="B86" s="49">
        <v>106.03100000000001</v>
      </c>
      <c r="C86" s="50">
        <f t="shared" si="1"/>
        <v>0.22496762545726043</v>
      </c>
    </row>
    <row r="87" spans="1:3" x14ac:dyDescent="0.2">
      <c r="A87" s="24">
        <v>39479</v>
      </c>
      <c r="B87" s="49">
        <v>106.166</v>
      </c>
      <c r="C87" s="50">
        <f t="shared" si="1"/>
        <v>0.1273212551046306</v>
      </c>
    </row>
    <row r="88" spans="1:3" x14ac:dyDescent="0.2">
      <c r="A88" s="24">
        <v>39508</v>
      </c>
      <c r="B88" s="49">
        <v>106.42700000000001</v>
      </c>
      <c r="C88" s="50">
        <f t="shared" si="1"/>
        <v>0.24584141815648125</v>
      </c>
    </row>
    <row r="89" spans="1:3" x14ac:dyDescent="0.2">
      <c r="A89" s="24">
        <v>39539</v>
      </c>
      <c r="B89" s="49">
        <v>106.617</v>
      </c>
      <c r="C89" s="50">
        <f t="shared" si="1"/>
        <v>0.17852612588910494</v>
      </c>
    </row>
    <row r="90" spans="1:3" x14ac:dyDescent="0.2">
      <c r="A90" s="24">
        <v>39569</v>
      </c>
      <c r="B90" s="49">
        <v>106.846</v>
      </c>
      <c r="C90" s="50">
        <f t="shared" si="1"/>
        <v>0.21478751043454533</v>
      </c>
    </row>
    <row r="91" spans="1:3" x14ac:dyDescent="0.2">
      <c r="A91" s="24">
        <v>39600</v>
      </c>
      <c r="B91" s="49">
        <v>107.069</v>
      </c>
      <c r="C91" s="50">
        <f t="shared" si="1"/>
        <v>0.20871160361641891</v>
      </c>
    </row>
    <row r="92" spans="1:3" x14ac:dyDescent="0.2">
      <c r="A92" s="24">
        <v>39630</v>
      </c>
      <c r="B92" s="49">
        <v>107.233</v>
      </c>
      <c r="C92" s="50">
        <f t="shared" si="1"/>
        <v>0.15317225340668306</v>
      </c>
    </row>
    <row r="93" spans="1:3" x14ac:dyDescent="0.2">
      <c r="A93" s="24">
        <v>39661</v>
      </c>
      <c r="B93" s="49">
        <v>107.373</v>
      </c>
      <c r="C93" s="50">
        <f t="shared" si="1"/>
        <v>0.13055682485801998</v>
      </c>
    </row>
    <row r="94" spans="1:3" x14ac:dyDescent="0.2">
      <c r="A94" s="24">
        <v>39692</v>
      </c>
      <c r="B94" s="49">
        <v>107.548</v>
      </c>
      <c r="C94" s="50">
        <f t="shared" si="1"/>
        <v>0.16298324532237821</v>
      </c>
    </row>
    <row r="95" spans="1:3" x14ac:dyDescent="0.2">
      <c r="A95" s="24">
        <v>39722</v>
      </c>
      <c r="B95" s="49">
        <v>107.613</v>
      </c>
      <c r="C95" s="50">
        <f t="shared" si="1"/>
        <v>6.0438129951275454E-2</v>
      </c>
    </row>
    <row r="96" spans="1:3" x14ac:dyDescent="0.2">
      <c r="A96" s="24">
        <v>39753</v>
      </c>
      <c r="B96" s="49">
        <v>107.649</v>
      </c>
      <c r="C96" s="50">
        <f t="shared" si="1"/>
        <v>3.3453207326253676E-2</v>
      </c>
    </row>
    <row r="97" spans="1:3" x14ac:dyDescent="0.2">
      <c r="A97" s="24">
        <v>39783</v>
      </c>
      <c r="B97" s="49">
        <v>107.67</v>
      </c>
      <c r="C97" s="50">
        <f t="shared" si="1"/>
        <v>1.9507844940501812E-2</v>
      </c>
    </row>
    <row r="98" spans="1:3" x14ac:dyDescent="0.2">
      <c r="A98" s="24">
        <v>39814</v>
      </c>
      <c r="B98" s="49">
        <v>107.72799999999999</v>
      </c>
      <c r="C98" s="50">
        <f t="shared" si="1"/>
        <v>5.3868301290974939E-2</v>
      </c>
    </row>
    <row r="99" spans="1:3" x14ac:dyDescent="0.2">
      <c r="A99" s="24">
        <v>39845</v>
      </c>
      <c r="B99" s="49">
        <v>107.827</v>
      </c>
      <c r="C99" s="50">
        <f t="shared" si="1"/>
        <v>9.189811376801181E-2</v>
      </c>
    </row>
    <row r="100" spans="1:3" x14ac:dyDescent="0.2">
      <c r="A100" s="24">
        <v>39873</v>
      </c>
      <c r="B100" s="49">
        <v>107.92400000000001</v>
      </c>
      <c r="C100" s="50">
        <f t="shared" si="1"/>
        <v>8.995891567047995E-2</v>
      </c>
    </row>
    <row r="101" spans="1:3" x14ac:dyDescent="0.2">
      <c r="A101" s="24">
        <v>39904</v>
      </c>
      <c r="B101" s="49">
        <v>108.154</v>
      </c>
      <c r="C101" s="50">
        <f t="shared" si="1"/>
        <v>0.21311293132203193</v>
      </c>
    </row>
    <row r="102" spans="1:3" x14ac:dyDescent="0.2">
      <c r="A102" s="24">
        <v>39934</v>
      </c>
      <c r="B102" s="49">
        <v>108.26</v>
      </c>
      <c r="C102" s="50">
        <f t="shared" si="1"/>
        <v>9.8008395436145451E-2</v>
      </c>
    </row>
    <row r="103" spans="1:3" x14ac:dyDescent="0.2">
      <c r="A103" s="24">
        <v>39965</v>
      </c>
      <c r="B103" s="49">
        <v>108.441</v>
      </c>
      <c r="C103" s="50">
        <f t="shared" si="1"/>
        <v>0.16719009791243061</v>
      </c>
    </row>
    <row r="104" spans="1:3" x14ac:dyDescent="0.2">
      <c r="A104" s="24">
        <v>39995</v>
      </c>
      <c r="B104" s="49">
        <v>108.521</v>
      </c>
      <c r="C104" s="50">
        <f t="shared" si="1"/>
        <v>7.3772834997831341E-2</v>
      </c>
    </row>
    <row r="105" spans="1:3" x14ac:dyDescent="0.2">
      <c r="A105" s="24">
        <v>40026</v>
      </c>
      <c r="B105" s="49">
        <v>108.679</v>
      </c>
      <c r="C105" s="50">
        <f t="shared" si="1"/>
        <v>0.14559394034334483</v>
      </c>
    </row>
    <row r="106" spans="1:3" x14ac:dyDescent="0.2">
      <c r="A106" s="24">
        <v>40057</v>
      </c>
      <c r="B106" s="49">
        <v>108.88200000000001</v>
      </c>
      <c r="C106" s="50">
        <f t="shared" si="1"/>
        <v>0.18678861601597638</v>
      </c>
    </row>
    <row r="107" spans="1:3" x14ac:dyDescent="0.2">
      <c r="A107" s="24">
        <v>40087</v>
      </c>
      <c r="B107" s="49">
        <v>109.241</v>
      </c>
      <c r="C107" s="50">
        <f t="shared" si="1"/>
        <v>0.32971473705478832</v>
      </c>
    </row>
    <row r="108" spans="1:3" x14ac:dyDescent="0.2">
      <c r="A108" s="24">
        <v>40118</v>
      </c>
      <c r="B108" s="49">
        <v>109.352</v>
      </c>
      <c r="C108" s="50">
        <f t="shared" si="1"/>
        <v>0.10161020129805128</v>
      </c>
    </row>
    <row r="109" spans="1:3" x14ac:dyDescent="0.2">
      <c r="A109" s="24">
        <v>40148</v>
      </c>
      <c r="B109" s="49">
        <v>109.42400000000001</v>
      </c>
      <c r="C109" s="50">
        <f t="shared" si="1"/>
        <v>6.5842417148294238E-2</v>
      </c>
    </row>
    <row r="110" spans="1:3" x14ac:dyDescent="0.2">
      <c r="A110" s="24">
        <v>40179</v>
      </c>
      <c r="B110" s="49">
        <v>109.568</v>
      </c>
      <c r="C110" s="50">
        <f t="shared" si="1"/>
        <v>0.13159818686941735</v>
      </c>
    </row>
    <row r="111" spans="1:3" x14ac:dyDescent="0.2">
      <c r="A111" s="24">
        <v>40210</v>
      </c>
      <c r="B111" s="49">
        <v>109.70399999999999</v>
      </c>
      <c r="C111" s="50">
        <f t="shared" si="1"/>
        <v>0.124123831775697</v>
      </c>
    </row>
    <row r="112" spans="1:3" x14ac:dyDescent="0.2">
      <c r="A112" s="24">
        <v>40238</v>
      </c>
      <c r="B112" s="49">
        <v>109.944</v>
      </c>
      <c r="C112" s="50">
        <f t="shared" si="1"/>
        <v>0.21877050973529596</v>
      </c>
    </row>
    <row r="113" spans="1:3" x14ac:dyDescent="0.2">
      <c r="A113" s="24">
        <v>40269</v>
      </c>
      <c r="B113" s="49">
        <v>110.001</v>
      </c>
      <c r="C113" s="50">
        <f t="shared" si="1"/>
        <v>5.1844575420215894E-2</v>
      </c>
    </row>
    <row r="114" spans="1:3" x14ac:dyDescent="0.2">
      <c r="A114" s="24">
        <v>40299</v>
      </c>
      <c r="B114" s="49">
        <v>110.13200000000001</v>
      </c>
      <c r="C114" s="50">
        <f t="shared" si="1"/>
        <v>0.11908982645612333</v>
      </c>
    </row>
    <row r="115" spans="1:3" x14ac:dyDescent="0.2">
      <c r="A115" s="24">
        <v>40330</v>
      </c>
      <c r="B115" s="49">
        <v>110.23</v>
      </c>
      <c r="C115" s="50">
        <f t="shared" si="1"/>
        <v>8.8984128137143584E-2</v>
      </c>
    </row>
    <row r="116" spans="1:3" x14ac:dyDescent="0.2">
      <c r="A116" s="24">
        <v>40360</v>
      </c>
      <c r="B116" s="49">
        <v>110.29600000000001</v>
      </c>
      <c r="C116" s="50">
        <f t="shared" si="1"/>
        <v>5.9874807221266896E-2</v>
      </c>
    </row>
    <row r="117" spans="1:3" x14ac:dyDescent="0.2">
      <c r="A117" s="24">
        <v>40391</v>
      </c>
      <c r="B117" s="49">
        <v>110.402</v>
      </c>
      <c r="C117" s="50">
        <f t="shared" si="1"/>
        <v>9.610502647420989E-2</v>
      </c>
    </row>
    <row r="118" spans="1:3" x14ac:dyDescent="0.2">
      <c r="A118" s="24">
        <v>40422</v>
      </c>
      <c r="B118" s="49">
        <v>110.48699999999999</v>
      </c>
      <c r="C118" s="50">
        <f t="shared" si="1"/>
        <v>7.6991358852189037E-2</v>
      </c>
    </row>
    <row r="119" spans="1:3" x14ac:dyDescent="0.2">
      <c r="A119" s="24">
        <v>40452</v>
      </c>
      <c r="B119" s="49">
        <v>110.56100000000001</v>
      </c>
      <c r="C119" s="50">
        <f t="shared" si="1"/>
        <v>6.6976205345436371E-2</v>
      </c>
    </row>
    <row r="120" spans="1:3" x14ac:dyDescent="0.2">
      <c r="A120" s="24">
        <v>40483</v>
      </c>
      <c r="B120" s="49">
        <v>110.637</v>
      </c>
      <c r="C120" s="50">
        <f t="shared" si="1"/>
        <v>6.8740333390610975E-2</v>
      </c>
    </row>
    <row r="121" spans="1:3" x14ac:dyDescent="0.2">
      <c r="A121" s="24">
        <v>40513</v>
      </c>
      <c r="B121" s="49">
        <v>110.60899999999999</v>
      </c>
      <c r="C121" s="50">
        <f t="shared" si="1"/>
        <v>-2.5307989189878428E-2</v>
      </c>
    </row>
    <row r="122" spans="1:3" x14ac:dyDescent="0.2">
      <c r="A122" s="24">
        <v>40544</v>
      </c>
      <c r="B122" s="49">
        <v>110.806</v>
      </c>
      <c r="C122" s="50">
        <f t="shared" si="1"/>
        <v>0.17810485584355951</v>
      </c>
    </row>
    <row r="123" spans="1:3" x14ac:dyDescent="0.2">
      <c r="A123" s="24">
        <v>40575</v>
      </c>
      <c r="B123" s="49">
        <v>110.974</v>
      </c>
      <c r="C123" s="50">
        <f t="shared" si="1"/>
        <v>0.15161633846543179</v>
      </c>
    </row>
    <row r="124" spans="1:3" x14ac:dyDescent="0.2">
      <c r="A124" s="24">
        <v>40603</v>
      </c>
      <c r="B124" s="49">
        <v>111.139</v>
      </c>
      <c r="C124" s="50">
        <f t="shared" si="1"/>
        <v>0.1486834754086471</v>
      </c>
    </row>
    <row r="125" spans="1:3" x14ac:dyDescent="0.2">
      <c r="A125" s="24">
        <v>40634</v>
      </c>
      <c r="B125" s="49">
        <v>111.366</v>
      </c>
      <c r="C125" s="50">
        <f t="shared" si="1"/>
        <v>0.20424873356787795</v>
      </c>
    </row>
    <row r="126" spans="1:3" x14ac:dyDescent="0.2">
      <c r="A126" s="24">
        <v>40664</v>
      </c>
      <c r="B126" s="49">
        <v>111.621</v>
      </c>
      <c r="C126" s="50">
        <f t="shared" si="1"/>
        <v>0.22897473196486851</v>
      </c>
    </row>
    <row r="127" spans="1:3" x14ac:dyDescent="0.2">
      <c r="A127" s="24">
        <v>40695</v>
      </c>
      <c r="B127" s="49">
        <v>111.81</v>
      </c>
      <c r="C127" s="50">
        <f t="shared" si="1"/>
        <v>0.16932297685919959</v>
      </c>
    </row>
    <row r="128" spans="1:3" x14ac:dyDescent="0.2">
      <c r="A128" s="24">
        <v>40725</v>
      </c>
      <c r="B128" s="49">
        <v>112.001</v>
      </c>
      <c r="C128" s="50">
        <f t="shared" si="1"/>
        <v>0.17082550755746578</v>
      </c>
    </row>
    <row r="129" spans="1:3" x14ac:dyDescent="0.2">
      <c r="A129" s="24">
        <v>40756</v>
      </c>
      <c r="B129" s="49">
        <v>112.188</v>
      </c>
      <c r="C129" s="50">
        <f t="shared" si="1"/>
        <v>0.16696279497504274</v>
      </c>
    </row>
    <row r="130" spans="1:3" x14ac:dyDescent="0.2">
      <c r="A130" s="24">
        <v>40787</v>
      </c>
      <c r="B130" s="49">
        <v>112.223</v>
      </c>
      <c r="C130" s="50">
        <f t="shared" si="1"/>
        <v>3.119763254536723E-2</v>
      </c>
    </row>
    <row r="131" spans="1:3" x14ac:dyDescent="0.2">
      <c r="A131" s="24">
        <v>40817</v>
      </c>
      <c r="B131" s="49">
        <v>112.343</v>
      </c>
      <c r="C131" s="50">
        <f t="shared" si="1"/>
        <v>0.10692995197063394</v>
      </c>
    </row>
    <row r="132" spans="1:3" x14ac:dyDescent="0.2">
      <c r="A132" s="24">
        <v>40848</v>
      </c>
      <c r="B132" s="49">
        <v>112.492</v>
      </c>
      <c r="C132" s="50">
        <f t="shared" si="1"/>
        <v>0.13262953633070232</v>
      </c>
    </row>
    <row r="133" spans="1:3" x14ac:dyDescent="0.2">
      <c r="A133" s="24">
        <v>40878</v>
      </c>
      <c r="B133" s="49">
        <v>112.664</v>
      </c>
      <c r="C133" s="50">
        <f t="shared" si="1"/>
        <v>0.1528997617608337</v>
      </c>
    </row>
    <row r="134" spans="1:3" x14ac:dyDescent="0.2">
      <c r="A134" s="24">
        <v>40909</v>
      </c>
      <c r="B134" s="49">
        <v>112.949</v>
      </c>
      <c r="C134" s="50">
        <f t="shared" si="1"/>
        <v>0.25296456720868832</v>
      </c>
    </row>
    <row r="135" spans="1:3" x14ac:dyDescent="0.2">
      <c r="A135" s="24">
        <v>40940</v>
      </c>
      <c r="B135" s="49">
        <v>113.104</v>
      </c>
      <c r="C135" s="50">
        <f t="shared" si="1"/>
        <v>0.13723007729152195</v>
      </c>
    </row>
    <row r="136" spans="1:3" x14ac:dyDescent="0.2">
      <c r="A136" s="24">
        <v>40969</v>
      </c>
      <c r="B136" s="49">
        <v>113.313</v>
      </c>
      <c r="C136" s="50">
        <f t="shared" si="1"/>
        <v>0.18478568397227613</v>
      </c>
    </row>
    <row r="137" spans="1:3" x14ac:dyDescent="0.2">
      <c r="A137" s="24">
        <v>41000</v>
      </c>
      <c r="B137" s="49">
        <v>113.46</v>
      </c>
      <c r="C137" s="50">
        <f t="shared" si="1"/>
        <v>0.12972915728997675</v>
      </c>
    </row>
    <row r="138" spans="1:3" x14ac:dyDescent="0.2">
      <c r="A138" s="24">
        <v>41030</v>
      </c>
      <c r="B138" s="49">
        <v>113.574</v>
      </c>
      <c r="C138" s="50">
        <f t="shared" si="1"/>
        <v>0.10047593865679916</v>
      </c>
    </row>
    <row r="139" spans="1:3" x14ac:dyDescent="0.2">
      <c r="A139" s="24">
        <v>41061</v>
      </c>
      <c r="B139" s="49">
        <v>113.774</v>
      </c>
      <c r="C139" s="50">
        <f t="shared" si="1"/>
        <v>0.17609664183704268</v>
      </c>
    </row>
    <row r="140" spans="1:3" x14ac:dyDescent="0.2">
      <c r="A140" s="24">
        <v>41091</v>
      </c>
      <c r="B140" s="49">
        <v>113.842</v>
      </c>
      <c r="C140" s="50">
        <f t="shared" si="1"/>
        <v>5.976760947140633E-2</v>
      </c>
    </row>
  </sheetData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C1" sqref="A1:C122"/>
    </sheetView>
  </sheetViews>
  <sheetFormatPr defaultRowHeight="15" x14ac:dyDescent="0.25"/>
  <cols>
    <col min="1" max="1" width="9.7109375" style="1" bestFit="1" customWidth="1"/>
    <col min="2" max="2" width="14.42578125" style="21" customWidth="1"/>
    <col min="3" max="3" width="9.140625" style="21"/>
  </cols>
  <sheetData>
    <row r="1" spans="1:3" x14ac:dyDescent="0.25">
      <c r="A1" s="1" t="s">
        <v>7</v>
      </c>
      <c r="B1" s="21" t="s">
        <v>222</v>
      </c>
      <c r="C1" s="21" t="s">
        <v>230</v>
      </c>
    </row>
    <row r="2" spans="1:3" x14ac:dyDescent="0.25">
      <c r="A2" s="1">
        <v>37438</v>
      </c>
      <c r="B2" s="21">
        <v>0.50051990171989846</v>
      </c>
      <c r="C2" s="21">
        <v>2.5017023740590512</v>
      </c>
    </row>
    <row r="3" spans="1:3" x14ac:dyDescent="0.25">
      <c r="A3" s="1">
        <v>37469</v>
      </c>
      <c r="B3" s="21">
        <v>0.41022110849051208</v>
      </c>
      <c r="C3" s="21">
        <v>2.2908127959795195</v>
      </c>
    </row>
    <row r="4" spans="1:3" x14ac:dyDescent="0.25">
      <c r="A4" s="1">
        <v>37500</v>
      </c>
      <c r="B4" s="21">
        <v>0.27009829942005781</v>
      </c>
      <c r="C4" s="21">
        <v>1.700875316086347</v>
      </c>
    </row>
    <row r="5" spans="1:3" x14ac:dyDescent="0.25">
      <c r="A5" s="1">
        <v>37530</v>
      </c>
      <c r="B5" s="21">
        <v>0.16000884868740983</v>
      </c>
      <c r="C5" s="21">
        <v>1.4815635688458966</v>
      </c>
    </row>
    <row r="6" spans="1:3" x14ac:dyDescent="0.25">
      <c r="A6" s="1">
        <v>37561</v>
      </c>
      <c r="B6" s="21">
        <v>0.38000098376790969</v>
      </c>
      <c r="C6" s="21">
        <v>1.893523194362903</v>
      </c>
    </row>
    <row r="7" spans="1:3" x14ac:dyDescent="0.25">
      <c r="A7" s="1">
        <v>37591</v>
      </c>
      <c r="B7" s="21">
        <v>0.41000393468424434</v>
      </c>
      <c r="C7" s="21">
        <v>2.5577489728037373</v>
      </c>
    </row>
    <row r="8" spans="1:3" x14ac:dyDescent="0.25">
      <c r="A8" s="1">
        <v>37622</v>
      </c>
      <c r="B8" s="21">
        <v>0.38000393662050103</v>
      </c>
      <c r="C8" s="21">
        <v>2.54740896632733</v>
      </c>
    </row>
    <row r="9" spans="1:3" x14ac:dyDescent="0.25">
      <c r="A9" s="1">
        <v>37653</v>
      </c>
      <c r="B9" s="21">
        <v>0.16002469135798725</v>
      </c>
      <c r="C9" s="21">
        <v>2.5161048615866113</v>
      </c>
    </row>
    <row r="10" spans="1:3" x14ac:dyDescent="0.25">
      <c r="A10" s="1">
        <v>37681</v>
      </c>
      <c r="B10" s="21">
        <v>0.18003556960780154</v>
      </c>
      <c r="C10" s="21">
        <v>3.3195554255630331</v>
      </c>
    </row>
    <row r="11" spans="1:3" x14ac:dyDescent="0.25">
      <c r="A11" s="1">
        <v>37712</v>
      </c>
      <c r="B11" s="21">
        <v>0.10000889415949343</v>
      </c>
      <c r="C11" s="21">
        <v>3.0986221701795702</v>
      </c>
    </row>
    <row r="12" spans="1:3" x14ac:dyDescent="0.25">
      <c r="A12" s="1">
        <v>37742</v>
      </c>
      <c r="B12" s="21">
        <v>0.12000098824000083</v>
      </c>
      <c r="C12" s="21">
        <v>2.9980908646799955</v>
      </c>
    </row>
    <row r="13" spans="1:3" x14ac:dyDescent="0.25">
      <c r="A13" s="1">
        <v>37773</v>
      </c>
      <c r="B13" s="21">
        <v>0.23000098863075946</v>
      </c>
      <c r="C13" s="21">
        <v>2.7761066536203582</v>
      </c>
    </row>
    <row r="14" spans="1:3" x14ac:dyDescent="0.25">
      <c r="A14" s="1">
        <v>37803</v>
      </c>
      <c r="B14" s="21">
        <v>0.27000395452293346</v>
      </c>
      <c r="C14" s="21">
        <v>2.0435307963907565</v>
      </c>
    </row>
    <row r="15" spans="1:3" x14ac:dyDescent="0.25">
      <c r="A15" s="1">
        <v>37834</v>
      </c>
      <c r="B15" s="21">
        <v>0.16000395687015145</v>
      </c>
      <c r="C15" s="21">
        <v>1.1913453223270642</v>
      </c>
    </row>
    <row r="16" spans="1:3" x14ac:dyDescent="0.25">
      <c r="A16" s="1">
        <v>37865</v>
      </c>
      <c r="B16" s="21">
        <v>-1.9999999999970264E-2</v>
      </c>
      <c r="C16" s="21">
        <v>1.0407707432166646</v>
      </c>
    </row>
    <row r="17" spans="1:3" x14ac:dyDescent="0.25">
      <c r="A17" s="1">
        <v>37895</v>
      </c>
      <c r="B17" s="21">
        <v>8.0024772096683794E-2</v>
      </c>
      <c r="C17" s="21">
        <v>0.92066502705360875</v>
      </c>
    </row>
    <row r="18" spans="1:3" x14ac:dyDescent="0.25">
      <c r="A18" s="1">
        <v>37926</v>
      </c>
      <c r="B18" s="21">
        <v>0.18006338516383757</v>
      </c>
      <c r="C18" s="21">
        <v>1.0118218543699287</v>
      </c>
    </row>
    <row r="19" spans="1:3" x14ac:dyDescent="0.25">
      <c r="A19" s="1">
        <v>37956</v>
      </c>
      <c r="B19" s="21">
        <v>0.19004853407295041</v>
      </c>
      <c r="C19" s="21">
        <v>0.92149926071957156</v>
      </c>
    </row>
    <row r="20" spans="1:3" x14ac:dyDescent="0.25">
      <c r="A20" s="1">
        <v>37987</v>
      </c>
      <c r="B20" s="21">
        <v>0.20006340400239375</v>
      </c>
      <c r="C20" s="21">
        <v>0.88142462509867792</v>
      </c>
    </row>
    <row r="21" spans="1:3" x14ac:dyDescent="0.25">
      <c r="A21" s="1">
        <v>38018</v>
      </c>
      <c r="B21" s="21">
        <v>0.19008023774143767</v>
      </c>
      <c r="C21" s="21">
        <v>0.72107502467917084</v>
      </c>
    </row>
    <row r="22" spans="1:3" x14ac:dyDescent="0.25">
      <c r="A22" s="1">
        <v>38047</v>
      </c>
      <c r="B22" s="21">
        <v>0.16009909820634083</v>
      </c>
      <c r="C22" s="21">
        <v>0.71107566179378301</v>
      </c>
    </row>
    <row r="23" spans="1:3" x14ac:dyDescent="0.25">
      <c r="A23" s="1">
        <v>38078</v>
      </c>
      <c r="B23" s="21">
        <v>0.12008027750250427</v>
      </c>
      <c r="C23" s="21">
        <v>0.54120963760244467</v>
      </c>
    </row>
    <row r="24" spans="1:3" x14ac:dyDescent="0.25">
      <c r="A24" s="1">
        <v>38108</v>
      </c>
      <c r="B24" s="21">
        <v>4.0048543689282567E-2</v>
      </c>
      <c r="C24" s="21">
        <v>-0.11943071753310508</v>
      </c>
    </row>
    <row r="25" spans="1:3" x14ac:dyDescent="0.25">
      <c r="A25" s="1">
        <v>38139</v>
      </c>
      <c r="B25" s="21">
        <v>-0.21996433878158417</v>
      </c>
      <c r="C25" s="21">
        <v>-0.6695208395208434</v>
      </c>
    </row>
    <row r="26" spans="1:3" x14ac:dyDescent="0.25">
      <c r="A26" s="1">
        <v>38169</v>
      </c>
      <c r="B26" s="21">
        <v>-9.9777139461182385E-2</v>
      </c>
      <c r="C26" s="21">
        <v>-0.27878856803801133</v>
      </c>
    </row>
    <row r="27" spans="1:3" x14ac:dyDescent="0.25">
      <c r="A27" s="1">
        <v>38200</v>
      </c>
      <c r="B27" s="21">
        <v>0.12083234362633277</v>
      </c>
      <c r="C27" s="21">
        <v>0.39298588490768127</v>
      </c>
    </row>
    <row r="28" spans="1:3" x14ac:dyDescent="0.25">
      <c r="A28" s="1">
        <v>38231</v>
      </c>
      <c r="B28" s="21">
        <v>0.31120939875598874</v>
      </c>
      <c r="C28" s="21">
        <v>6.2181943895655678E-2</v>
      </c>
    </row>
    <row r="29" spans="1:3" x14ac:dyDescent="0.25">
      <c r="A29" s="1">
        <v>38261</v>
      </c>
      <c r="B29" s="21">
        <v>0.25114048934491695</v>
      </c>
      <c r="C29" s="21">
        <v>2.2469135802481777E-2</v>
      </c>
    </row>
    <row r="30" spans="1:3" x14ac:dyDescent="0.25">
      <c r="A30" s="1">
        <v>38292</v>
      </c>
      <c r="B30" s="21">
        <v>-8.9333990147754339E-2</v>
      </c>
      <c r="C30" s="21">
        <v>2.3434971383475833E-2</v>
      </c>
    </row>
    <row r="31" spans="1:3" x14ac:dyDescent="0.25">
      <c r="A31" s="1">
        <v>38322</v>
      </c>
      <c r="B31" s="21">
        <v>-7.9479740361910078E-2</v>
      </c>
      <c r="C31" s="21">
        <v>-0.15644655019251807</v>
      </c>
    </row>
    <row r="32" spans="1:3" x14ac:dyDescent="0.25">
      <c r="A32" s="1">
        <v>38353</v>
      </c>
      <c r="B32" s="21">
        <v>-5.9335887611728033E-2</v>
      </c>
      <c r="C32" s="21">
        <v>-0.57732911892532224</v>
      </c>
    </row>
    <row r="33" spans="1:3" x14ac:dyDescent="0.25">
      <c r="A33" s="1">
        <v>38384</v>
      </c>
      <c r="B33" s="21">
        <v>-4.9568112819482479E-2</v>
      </c>
      <c r="C33" s="21">
        <v>-0.78753062030814158</v>
      </c>
    </row>
    <row r="34" spans="1:3" x14ac:dyDescent="0.25">
      <c r="A34" s="1">
        <v>38412</v>
      </c>
      <c r="B34" s="21">
        <v>-1.9233026804951869E-2</v>
      </c>
      <c r="C34" s="21">
        <v>-1.3284968870441585</v>
      </c>
    </row>
    <row r="35" spans="1:3" x14ac:dyDescent="0.25">
      <c r="A35" s="1">
        <v>38443</v>
      </c>
      <c r="B35" s="21">
        <v>0.15093875158731329</v>
      </c>
      <c r="C35" s="21">
        <v>-0.60596174701764616</v>
      </c>
    </row>
    <row r="36" spans="1:3" x14ac:dyDescent="0.25">
      <c r="A36" s="1">
        <v>38473</v>
      </c>
      <c r="B36" s="21">
        <v>0.22071066484700408</v>
      </c>
      <c r="C36" s="21">
        <v>-4.4473373943765715E-2</v>
      </c>
    </row>
    <row r="37" spans="1:3" x14ac:dyDescent="0.25">
      <c r="A37" s="1">
        <v>38504</v>
      </c>
      <c r="B37" s="21">
        <v>0.3408180933852849</v>
      </c>
      <c r="C37" s="21">
        <v>4.4010967489235053E-2</v>
      </c>
    </row>
    <row r="38" spans="1:3" x14ac:dyDescent="0.25">
      <c r="A38" s="1">
        <v>38534</v>
      </c>
      <c r="B38" s="21">
        <v>0.15087514585769135</v>
      </c>
      <c r="C38" s="21">
        <v>-0.45714397649363603</v>
      </c>
    </row>
    <row r="39" spans="1:3" x14ac:dyDescent="0.25">
      <c r="A39" s="1">
        <v>38565</v>
      </c>
      <c r="B39" s="21">
        <v>-7.9291545189540624E-2</v>
      </c>
      <c r="C39" s="21">
        <v>-0.86764653989415574</v>
      </c>
    </row>
    <row r="40" spans="1:3" x14ac:dyDescent="0.25">
      <c r="A40" s="1">
        <v>38596</v>
      </c>
      <c r="B40" s="21">
        <v>-8.9685559006265514E-2</v>
      </c>
      <c r="C40" s="21">
        <v>-0.90835389737562666</v>
      </c>
    </row>
    <row r="41" spans="1:3" x14ac:dyDescent="0.25">
      <c r="A41" s="1">
        <v>38626</v>
      </c>
      <c r="B41" s="21">
        <v>-1.9442346790627951E-2</v>
      </c>
      <c r="C41" s="21">
        <v>-1.248801721608122</v>
      </c>
    </row>
    <row r="42" spans="1:3" x14ac:dyDescent="0.25">
      <c r="A42" s="1">
        <v>38657</v>
      </c>
      <c r="B42" s="21">
        <v>7.0653013910411122E-2</v>
      </c>
      <c r="C42" s="21">
        <v>-1.1288048780487721</v>
      </c>
    </row>
    <row r="43" spans="1:3" x14ac:dyDescent="0.25">
      <c r="A43" s="1">
        <v>38687</v>
      </c>
      <c r="B43" s="21">
        <v>0.1208696492415684</v>
      </c>
      <c r="C43" s="21">
        <v>-0.99887406253042066</v>
      </c>
    </row>
    <row r="44" spans="1:3" x14ac:dyDescent="0.25">
      <c r="A44" s="1">
        <v>38718</v>
      </c>
      <c r="B44" s="21">
        <v>0.13111378745539426</v>
      </c>
      <c r="C44" s="21">
        <v>-0.86874003499901775</v>
      </c>
    </row>
    <row r="45" spans="1:3" x14ac:dyDescent="0.25">
      <c r="A45" s="1">
        <v>38749</v>
      </c>
      <c r="B45" s="21">
        <v>9.1047417524292129E-2</v>
      </c>
      <c r="C45" s="21">
        <v>-0.94881102591477973</v>
      </c>
    </row>
    <row r="46" spans="1:3" x14ac:dyDescent="0.25">
      <c r="A46" s="1">
        <v>38777</v>
      </c>
      <c r="B46" s="21">
        <v>6.1246513417346549E-2</v>
      </c>
      <c r="C46" s="21">
        <v>-0.6082100677637623</v>
      </c>
    </row>
    <row r="47" spans="1:3" x14ac:dyDescent="0.25">
      <c r="A47" s="1">
        <v>38808</v>
      </c>
      <c r="B47" s="21">
        <v>-0.11983802951896827</v>
      </c>
      <c r="C47" s="21">
        <v>-0.91894599303135749</v>
      </c>
    </row>
    <row r="48" spans="1:3" x14ac:dyDescent="0.25">
      <c r="A48" s="1">
        <v>38838</v>
      </c>
      <c r="B48" s="21">
        <v>2.1522862063694248E-4</v>
      </c>
      <c r="C48" s="21">
        <v>-1.0490699699990458</v>
      </c>
    </row>
    <row r="49" spans="1:3" x14ac:dyDescent="0.25">
      <c r="A49" s="1">
        <v>38869</v>
      </c>
      <c r="B49" s="21">
        <v>3.0244671700243586E-2</v>
      </c>
      <c r="C49" s="21">
        <v>-1.2392414860681233</v>
      </c>
    </row>
    <row r="50" spans="1:3" x14ac:dyDescent="0.25">
      <c r="A50" s="1">
        <v>38899</v>
      </c>
      <c r="B50" s="21">
        <v>3.093964859157694E-4</v>
      </c>
      <c r="C50" s="21">
        <v>-1.1194895793130017</v>
      </c>
    </row>
    <row r="51" spans="1:3" x14ac:dyDescent="0.25">
      <c r="A51" s="1">
        <v>38930</v>
      </c>
      <c r="B51" s="21">
        <v>9.0275658145761106E-2</v>
      </c>
      <c r="C51" s="21">
        <v>-0.86972176759410491</v>
      </c>
    </row>
    <row r="52" spans="1:3" x14ac:dyDescent="0.25">
      <c r="A52" s="1">
        <v>38961</v>
      </c>
      <c r="B52" s="21">
        <v>0.49059569195580988</v>
      </c>
      <c r="C52" s="21">
        <v>-0.91990370727007864</v>
      </c>
    </row>
    <row r="53" spans="1:3" x14ac:dyDescent="0.25">
      <c r="A53" s="1">
        <v>38991</v>
      </c>
      <c r="B53" s="21">
        <v>0.41034354777307236</v>
      </c>
      <c r="C53" s="21">
        <v>-0.64992224995203607</v>
      </c>
    </row>
    <row r="54" spans="1:3" x14ac:dyDescent="0.25">
      <c r="A54" s="1">
        <v>39022</v>
      </c>
      <c r="B54" s="21">
        <v>0.18006090018087484</v>
      </c>
      <c r="C54" s="21">
        <v>-0.49992236173678961</v>
      </c>
    </row>
    <row r="55" spans="1:3" x14ac:dyDescent="0.25">
      <c r="A55" s="1">
        <v>39052</v>
      </c>
      <c r="B55" s="21">
        <v>0.26021442866671318</v>
      </c>
      <c r="C55" s="21">
        <v>-0.4899760421657966</v>
      </c>
    </row>
    <row r="56" spans="1:3" x14ac:dyDescent="0.25">
      <c r="A56" s="1">
        <v>39083</v>
      </c>
      <c r="B56" s="21">
        <v>8.0046644454903948E-2</v>
      </c>
      <c r="C56" s="21">
        <v>-0.70997606510292588</v>
      </c>
    </row>
    <row r="57" spans="1:3" x14ac:dyDescent="0.25">
      <c r="A57" s="1">
        <v>39114</v>
      </c>
      <c r="B57" s="21">
        <v>7.0060911773137668E-2</v>
      </c>
      <c r="C57" s="21">
        <v>-0.38999904470769042</v>
      </c>
    </row>
    <row r="58" spans="1:3" x14ac:dyDescent="0.25">
      <c r="A58" s="1">
        <v>39142</v>
      </c>
      <c r="B58" s="21">
        <v>9.0095265313911987E-2</v>
      </c>
      <c r="C58" s="21">
        <v>-0.22998472845282336</v>
      </c>
    </row>
    <row r="59" spans="1:3" x14ac:dyDescent="0.25">
      <c r="A59" s="1">
        <v>39173</v>
      </c>
      <c r="B59" s="21">
        <v>0.18001522214834775</v>
      </c>
      <c r="C59" s="21">
        <v>-4.9999046711156403E-2</v>
      </c>
    </row>
    <row r="60" spans="1:3" x14ac:dyDescent="0.25">
      <c r="A60" s="1">
        <v>39203</v>
      </c>
      <c r="B60" s="21">
        <v>0.28999999999996451</v>
      </c>
      <c r="C60" s="21">
        <v>3.0008571428600028E-2</v>
      </c>
    </row>
    <row r="61" spans="1:3" x14ac:dyDescent="0.25">
      <c r="A61" s="1">
        <v>39234</v>
      </c>
      <c r="B61" s="21">
        <v>0.3800038066234519</v>
      </c>
      <c r="C61" s="21">
        <v>0.12001521491059375</v>
      </c>
    </row>
    <row r="62" spans="1:3" x14ac:dyDescent="0.25">
      <c r="A62" s="1">
        <v>39264</v>
      </c>
      <c r="B62" s="21">
        <v>0.17003428244929175</v>
      </c>
      <c r="C62" s="21">
        <v>6.0095038965943814E-2</v>
      </c>
    </row>
    <row r="63" spans="1:3" x14ac:dyDescent="0.25">
      <c r="A63" s="1">
        <v>39295</v>
      </c>
      <c r="B63" s="21">
        <v>0.77011538094787912</v>
      </c>
      <c r="C63" s="21">
        <v>0.25030833650551898</v>
      </c>
    </row>
    <row r="64" spans="1:3" x14ac:dyDescent="0.25">
      <c r="A64" s="1">
        <v>39326</v>
      </c>
      <c r="B64" s="21">
        <v>1.1704210425816752</v>
      </c>
      <c r="C64" s="21">
        <v>0.43038106125560205</v>
      </c>
    </row>
    <row r="65" spans="1:3" x14ac:dyDescent="0.25">
      <c r="A65" s="1">
        <v>39356</v>
      </c>
      <c r="B65" s="21">
        <v>1.1200609756097082</v>
      </c>
      <c r="C65" s="21">
        <v>0.49041996000382237</v>
      </c>
    </row>
    <row r="66" spans="1:3" x14ac:dyDescent="0.25">
      <c r="A66" s="1">
        <v>39387</v>
      </c>
      <c r="B66" s="21">
        <v>1.4305070935582171</v>
      </c>
      <c r="C66" s="21">
        <v>0.97069421959815916</v>
      </c>
    </row>
    <row r="67" spans="1:3" x14ac:dyDescent="0.25">
      <c r="A67" s="1">
        <v>39417</v>
      </c>
      <c r="B67" s="21">
        <v>1.3404240792383733</v>
      </c>
      <c r="C67" s="21">
        <v>1.1406946826757878</v>
      </c>
    </row>
    <row r="68" spans="1:3" x14ac:dyDescent="0.25">
      <c r="A68" s="1">
        <v>39448</v>
      </c>
      <c r="B68" s="21">
        <v>1.5002461538461414</v>
      </c>
      <c r="C68" s="21">
        <v>1.9903083952027236</v>
      </c>
    </row>
    <row r="69" spans="1:3" x14ac:dyDescent="0.25">
      <c r="A69" s="1">
        <v>39479</v>
      </c>
      <c r="B69" s="21">
        <v>1.6405118529269123</v>
      </c>
      <c r="C69" s="21">
        <v>2.6003807710613911</v>
      </c>
    </row>
    <row r="70" spans="1:3" x14ac:dyDescent="0.25">
      <c r="A70" s="1">
        <v>39508</v>
      </c>
      <c r="B70" s="21">
        <v>2.3307072863103437</v>
      </c>
      <c r="C70" s="21">
        <v>2.6811675562333406</v>
      </c>
    </row>
    <row r="71" spans="1:3" x14ac:dyDescent="0.25">
      <c r="A71" s="1">
        <v>39539</v>
      </c>
      <c r="B71" s="21">
        <v>1.5500038902937274</v>
      </c>
      <c r="C71" s="21">
        <v>2.6706442390164922</v>
      </c>
    </row>
    <row r="72" spans="1:3" x14ac:dyDescent="0.25">
      <c r="A72" s="1">
        <v>39569</v>
      </c>
      <c r="B72" s="21">
        <v>0.27004795928347636</v>
      </c>
      <c r="C72" s="21">
        <v>2.5701868268039614</v>
      </c>
    </row>
    <row r="73" spans="1:3" x14ac:dyDescent="0.25">
      <c r="A73" s="1">
        <v>39600</v>
      </c>
      <c r="B73" s="21">
        <v>-0.14947768562410801</v>
      </c>
      <c r="C73" s="21">
        <v>2.5800038109756063</v>
      </c>
    </row>
    <row r="74" spans="1:3" x14ac:dyDescent="0.25">
      <c r="A74" s="1">
        <v>39630</v>
      </c>
      <c r="B74" s="21">
        <v>0.19071957358604608</v>
      </c>
      <c r="C74" s="21">
        <v>2.4001867378048591</v>
      </c>
    </row>
    <row r="75" spans="1:3" x14ac:dyDescent="0.25">
      <c r="A75" s="1">
        <v>39661</v>
      </c>
      <c r="B75" s="21">
        <v>0.21009827044030249</v>
      </c>
      <c r="C75" s="21">
        <v>1.9702450464248051</v>
      </c>
    </row>
    <row r="76" spans="1:3" x14ac:dyDescent="0.25">
      <c r="A76" s="1">
        <v>39692</v>
      </c>
      <c r="B76" s="21">
        <v>1.340883305525582</v>
      </c>
      <c r="C76" s="21">
        <v>1.970162281544064</v>
      </c>
    </row>
    <row r="77" spans="1:3" x14ac:dyDescent="0.25">
      <c r="A77" s="1">
        <v>39722</v>
      </c>
      <c r="B77" s="21">
        <v>1.6110072791658676</v>
      </c>
      <c r="C77" s="21">
        <v>2.4201623439000999</v>
      </c>
    </row>
    <row r="78" spans="1:3" x14ac:dyDescent="0.25">
      <c r="A78" s="1">
        <v>39753</v>
      </c>
      <c r="B78" s="21">
        <v>2.0004756756756961</v>
      </c>
      <c r="C78" s="21">
        <v>2.1102473429951791</v>
      </c>
    </row>
    <row r="79" spans="1:3" x14ac:dyDescent="0.25">
      <c r="A79" s="1">
        <v>39783</v>
      </c>
      <c r="B79" s="21">
        <v>2.1023737024221192</v>
      </c>
      <c r="C79" s="21">
        <v>2.4901898121247337</v>
      </c>
    </row>
    <row r="80" spans="1:3" x14ac:dyDescent="0.25">
      <c r="A80" s="1">
        <v>39814</v>
      </c>
      <c r="B80" s="21">
        <v>1.6428960174794307</v>
      </c>
      <c r="C80" s="21">
        <v>1.8105150423522525</v>
      </c>
    </row>
    <row r="81" spans="1:3" x14ac:dyDescent="0.25">
      <c r="A81" s="1">
        <v>39845</v>
      </c>
      <c r="B81" s="21">
        <v>0.99301926339959734</v>
      </c>
      <c r="C81" s="21">
        <v>1.2700627143557224</v>
      </c>
    </row>
    <row r="82" spans="1:3" x14ac:dyDescent="0.25">
      <c r="A82" s="1">
        <v>39873</v>
      </c>
      <c r="B82" s="21">
        <v>0.27052884134761501</v>
      </c>
      <c r="C82" s="21">
        <v>1.06006302934802</v>
      </c>
    </row>
    <row r="83" spans="1:3" x14ac:dyDescent="0.25">
      <c r="A83" s="1">
        <v>39904</v>
      </c>
      <c r="B83" s="21">
        <v>0.31028862478768471</v>
      </c>
      <c r="C83" s="21">
        <v>1.8109445645763393</v>
      </c>
    </row>
    <row r="84" spans="1:3" x14ac:dyDescent="0.25">
      <c r="A84" s="1">
        <v>39934</v>
      </c>
      <c r="B84" s="21">
        <v>0.44025523429705132</v>
      </c>
      <c r="C84" s="21">
        <v>2.3414902998236347</v>
      </c>
    </row>
    <row r="85" spans="1:3" x14ac:dyDescent="0.25">
      <c r="A85" s="1">
        <v>39965</v>
      </c>
      <c r="B85" s="21">
        <v>0.46044003192980093</v>
      </c>
      <c r="C85" s="21">
        <v>2.6111960554579312</v>
      </c>
    </row>
    <row r="86" spans="1:3" x14ac:dyDescent="0.25">
      <c r="A86" s="1">
        <v>39995</v>
      </c>
      <c r="B86" s="21">
        <v>0.3603604233226389</v>
      </c>
      <c r="C86" s="21">
        <v>2.3808222526398386</v>
      </c>
    </row>
    <row r="87" spans="1:3" x14ac:dyDescent="0.25">
      <c r="A87" s="1">
        <v>40026</v>
      </c>
      <c r="B87" s="21">
        <v>0.25014374126562167</v>
      </c>
      <c r="C87" s="21">
        <v>2.2005637110980629</v>
      </c>
    </row>
    <row r="88" spans="1:3" x14ac:dyDescent="0.25">
      <c r="A88" s="1">
        <v>40057</v>
      </c>
      <c r="B88" s="21">
        <v>0.32016869634653233</v>
      </c>
      <c r="C88" s="21">
        <v>1.8502835835541247</v>
      </c>
    </row>
    <row r="89" spans="1:3" x14ac:dyDescent="0.25">
      <c r="A89" s="1">
        <v>40087</v>
      </c>
      <c r="B89" s="21">
        <v>0.31009982032334299</v>
      </c>
      <c r="C89" s="21">
        <v>1.4303559455728623</v>
      </c>
    </row>
    <row r="90" spans="1:3" x14ac:dyDescent="0.25">
      <c r="A90" s="1">
        <v>40118</v>
      </c>
      <c r="B90" s="21">
        <v>0.32009983028843952</v>
      </c>
      <c r="C90" s="21">
        <v>1.040193925002463</v>
      </c>
    </row>
    <row r="91" spans="1:3" x14ac:dyDescent="0.25">
      <c r="A91" s="1">
        <v>40148</v>
      </c>
      <c r="B91" s="21">
        <v>0.25008090291653301</v>
      </c>
      <c r="C91" s="21">
        <v>0.78108368991938548</v>
      </c>
    </row>
    <row r="92" spans="1:3" x14ac:dyDescent="0.25">
      <c r="A92" s="1">
        <v>40179</v>
      </c>
      <c r="B92" s="21">
        <v>0.19008094333971443</v>
      </c>
      <c r="C92" s="21">
        <v>0.83136300278774977</v>
      </c>
    </row>
    <row r="93" spans="1:3" x14ac:dyDescent="0.25">
      <c r="A93" s="1">
        <v>40210</v>
      </c>
      <c r="B93" s="21">
        <v>0.14009995002498454</v>
      </c>
      <c r="C93" s="21">
        <v>0.99128801431128155</v>
      </c>
    </row>
    <row r="94" spans="1:3" x14ac:dyDescent="0.25">
      <c r="A94" s="1">
        <v>40238</v>
      </c>
      <c r="B94" s="21">
        <v>0.14014392803603518</v>
      </c>
      <c r="C94" s="21">
        <v>0.82083565182831142</v>
      </c>
    </row>
    <row r="95" spans="1:3" x14ac:dyDescent="0.25">
      <c r="A95" s="1">
        <v>40269</v>
      </c>
      <c r="B95" s="21">
        <v>8.008095142915575E-2</v>
      </c>
      <c r="C95" s="21">
        <v>0.86143610144206506</v>
      </c>
    </row>
    <row r="96" spans="1:3" x14ac:dyDescent="0.25">
      <c r="A96" s="1">
        <v>40299</v>
      </c>
      <c r="B96" s="21">
        <v>9.0048946159275861E-2</v>
      </c>
      <c r="C96" s="21">
        <v>0.99183980099504609</v>
      </c>
    </row>
    <row r="97" spans="1:3" x14ac:dyDescent="0.25">
      <c r="A97" s="1">
        <v>40330</v>
      </c>
      <c r="B97" s="21">
        <v>0.19006390414369811</v>
      </c>
      <c r="C97" s="21">
        <v>1.5344662222664376</v>
      </c>
    </row>
    <row r="98" spans="1:3" x14ac:dyDescent="0.25">
      <c r="A98" s="1">
        <v>40360</v>
      </c>
      <c r="B98" s="21">
        <v>0.16006389776360055</v>
      </c>
      <c r="C98" s="21">
        <v>1.2729020700637097</v>
      </c>
    </row>
    <row r="99" spans="1:3" x14ac:dyDescent="0.25">
      <c r="A99" s="1">
        <v>40391</v>
      </c>
      <c r="B99" s="21">
        <v>0.12003594249195185</v>
      </c>
      <c r="C99" s="21">
        <v>1.5243360541509146</v>
      </c>
    </row>
    <row r="100" spans="1:3" x14ac:dyDescent="0.25">
      <c r="A100" s="1">
        <v>40422</v>
      </c>
      <c r="B100" s="21">
        <v>0.11004894127040768</v>
      </c>
      <c r="C100" s="21">
        <v>1.2631235059760983</v>
      </c>
    </row>
    <row r="101" spans="1:3" x14ac:dyDescent="0.25">
      <c r="A101" s="1">
        <v>40452</v>
      </c>
      <c r="B101" s="21">
        <v>0.11001597444092137</v>
      </c>
      <c r="C101" s="21">
        <v>1.3033515990833879</v>
      </c>
    </row>
    <row r="102" spans="1:3" x14ac:dyDescent="0.25">
      <c r="A102" s="1">
        <v>40483</v>
      </c>
      <c r="B102" s="21">
        <v>8.000898562297698E-2</v>
      </c>
      <c r="C102" s="21">
        <v>1.0423935799022956</v>
      </c>
    </row>
    <row r="103" spans="1:3" x14ac:dyDescent="0.25">
      <c r="A103" s="1">
        <v>40513</v>
      </c>
      <c r="B103" s="21">
        <v>9.0015976035891065E-2</v>
      </c>
      <c r="C103" s="21">
        <v>1.0824907840988232</v>
      </c>
    </row>
    <row r="104" spans="1:3" x14ac:dyDescent="0.25">
      <c r="A104" s="1">
        <v>40544</v>
      </c>
      <c r="B104" s="21">
        <v>8.0024967542186159E-2</v>
      </c>
      <c r="C104" s="21">
        <v>1.2433522670652821</v>
      </c>
    </row>
    <row r="105" spans="1:3" x14ac:dyDescent="0.25">
      <c r="A105" s="1">
        <v>40575</v>
      </c>
      <c r="B105" s="21">
        <v>9.0015977631327071E-2</v>
      </c>
      <c r="C105" s="21">
        <v>1.082591928251099</v>
      </c>
    </row>
    <row r="106" spans="1:3" x14ac:dyDescent="0.25">
      <c r="A106" s="1">
        <v>40603</v>
      </c>
      <c r="B106" s="21">
        <v>0.14002496504884618</v>
      </c>
      <c r="C106" s="21">
        <v>1.2631235059760983</v>
      </c>
    </row>
    <row r="107" spans="1:3" x14ac:dyDescent="0.25">
      <c r="A107" s="1">
        <v>40634</v>
      </c>
      <c r="B107" s="21">
        <v>0.15000898652019373</v>
      </c>
      <c r="C107" s="21">
        <v>1.423704330512682</v>
      </c>
    </row>
    <row r="108" spans="1:3" x14ac:dyDescent="0.25">
      <c r="A108" s="1">
        <v>40664</v>
      </c>
      <c r="B108" s="21">
        <v>0.17001597922702952</v>
      </c>
      <c r="C108" s="21">
        <v>1.1021081996612572</v>
      </c>
    </row>
    <row r="109" spans="1:3" x14ac:dyDescent="0.25">
      <c r="A109" s="1">
        <v>40695</v>
      </c>
      <c r="B109" s="21">
        <v>0.18003596403603608</v>
      </c>
      <c r="C109" s="21">
        <v>0.94159489633174576</v>
      </c>
    </row>
    <row r="110" spans="1:3" x14ac:dyDescent="0.25">
      <c r="A110" s="1">
        <v>40725</v>
      </c>
      <c r="B110" s="21">
        <v>0.14003597841298457</v>
      </c>
      <c r="C110" s="21">
        <v>0.76108585103200754</v>
      </c>
    </row>
    <row r="111" spans="1:3" x14ac:dyDescent="0.25">
      <c r="A111" s="1">
        <v>40756</v>
      </c>
      <c r="B111" s="21">
        <v>0.12002499000400625</v>
      </c>
      <c r="C111" s="21">
        <v>0.67067424695793532</v>
      </c>
    </row>
    <row r="112" spans="1:3" x14ac:dyDescent="0.25">
      <c r="A112" s="1">
        <v>40787</v>
      </c>
      <c r="B112" s="21">
        <v>0.15003598560576648</v>
      </c>
      <c r="C112" s="21">
        <v>0.60048274486336217</v>
      </c>
    </row>
    <row r="113" spans="1:3" x14ac:dyDescent="0.25">
      <c r="A113" s="1">
        <v>40817</v>
      </c>
      <c r="B113" s="21">
        <v>0.10001599360251802</v>
      </c>
      <c r="C113" s="21">
        <v>0.42022448368751364</v>
      </c>
    </row>
    <row r="114" spans="1:3" x14ac:dyDescent="0.25">
      <c r="A114" s="1">
        <v>40848</v>
      </c>
      <c r="B114" s="21">
        <v>9.001599680065088E-2</v>
      </c>
      <c r="C114" s="21">
        <v>0.54039900249375117</v>
      </c>
    </row>
    <row r="115" spans="1:3" x14ac:dyDescent="0.25">
      <c r="A115" s="1">
        <v>40878</v>
      </c>
      <c r="B115" s="21">
        <v>6.0008999100079626E-2</v>
      </c>
      <c r="C115" s="21">
        <v>0.83108585103200749</v>
      </c>
    </row>
    <row r="116" spans="1:3" x14ac:dyDescent="0.25">
      <c r="A116" s="1">
        <v>40909</v>
      </c>
      <c r="B116" s="21">
        <v>5.0008998200331584E-2</v>
      </c>
      <c r="C116" s="21">
        <v>0.83115288720455383</v>
      </c>
    </row>
    <row r="117" spans="1:3" x14ac:dyDescent="0.25">
      <c r="A117" s="1">
        <v>40940</v>
      </c>
      <c r="B117" s="21">
        <v>1.5998400172495542E-5</v>
      </c>
      <c r="C117" s="21">
        <v>1.0922973377206315</v>
      </c>
    </row>
    <row r="118" spans="1:3" x14ac:dyDescent="0.25">
      <c r="A118" s="1">
        <v>40969</v>
      </c>
      <c r="B118" s="21">
        <v>1.0015998400172491E-2</v>
      </c>
      <c r="C118" s="21">
        <v>0.95193097945340943</v>
      </c>
    </row>
    <row r="119" spans="1:3" x14ac:dyDescent="0.25">
      <c r="A119" s="1">
        <v>41000</v>
      </c>
      <c r="B119" s="21">
        <v>3.0015995201440118E-2</v>
      </c>
      <c r="C119" s="21">
        <v>1.0322982543641304</v>
      </c>
    </row>
    <row r="120" spans="1:3" x14ac:dyDescent="0.25">
      <c r="A120" s="1">
        <v>41030</v>
      </c>
      <c r="B120" s="21">
        <v>6.0008991907379933E-2</v>
      </c>
      <c r="C120" s="21">
        <v>0.74136640383271191</v>
      </c>
    </row>
    <row r="121" spans="1:3" x14ac:dyDescent="0.25">
      <c r="A121" s="1">
        <v>41061</v>
      </c>
      <c r="B121" s="21">
        <v>0.11003597122302264</v>
      </c>
      <c r="C121" s="21">
        <v>0.45052804951086894</v>
      </c>
    </row>
    <row r="122" spans="1:3" x14ac:dyDescent="0.25">
      <c r="A122" s="1">
        <v>41091</v>
      </c>
      <c r="B122" s="21">
        <v>0.10003597122302263</v>
      </c>
      <c r="C122" s="21">
        <v>0.44048308214392889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4" workbookViewId="0">
      <pane ySplit="13" topLeftCell="A17" activePane="bottomLeft" state="frozen"/>
      <selection activeCell="A4" sqref="A4"/>
      <selection pane="bottomLeft" activeCell="B7" sqref="B7"/>
    </sheetView>
  </sheetViews>
  <sheetFormatPr defaultRowHeight="12.75" x14ac:dyDescent="0.2"/>
  <cols>
    <col min="1" max="1" width="20.7109375" style="47" customWidth="1"/>
    <col min="2" max="6" width="20.7109375" style="50" customWidth="1"/>
    <col min="7" max="253" width="9.140625" style="23"/>
    <col min="254" max="255" width="20.7109375" style="23" customWidth="1"/>
    <col min="256" max="509" width="9.140625" style="23"/>
    <col min="510" max="511" width="20.7109375" style="23" customWidth="1"/>
    <col min="512" max="765" width="9.140625" style="23"/>
    <col min="766" max="767" width="20.7109375" style="23" customWidth="1"/>
    <col min="768" max="1021" width="9.140625" style="23"/>
    <col min="1022" max="1023" width="20.7109375" style="23" customWidth="1"/>
    <col min="1024" max="1277" width="9.140625" style="23"/>
    <col min="1278" max="1279" width="20.7109375" style="23" customWidth="1"/>
    <col min="1280" max="1533" width="9.140625" style="23"/>
    <col min="1534" max="1535" width="20.7109375" style="23" customWidth="1"/>
    <col min="1536" max="1789" width="9.140625" style="23"/>
    <col min="1790" max="1791" width="20.7109375" style="23" customWidth="1"/>
    <col min="1792" max="2045" width="9.140625" style="23"/>
    <col min="2046" max="2047" width="20.7109375" style="23" customWidth="1"/>
    <col min="2048" max="2301" width="9.140625" style="23"/>
    <col min="2302" max="2303" width="20.7109375" style="23" customWidth="1"/>
    <col min="2304" max="2557" width="9.140625" style="23"/>
    <col min="2558" max="2559" width="20.7109375" style="23" customWidth="1"/>
    <col min="2560" max="2813" width="9.140625" style="23"/>
    <col min="2814" max="2815" width="20.7109375" style="23" customWidth="1"/>
    <col min="2816" max="3069" width="9.140625" style="23"/>
    <col min="3070" max="3071" width="20.7109375" style="23" customWidth="1"/>
    <col min="3072" max="3325" width="9.140625" style="23"/>
    <col min="3326" max="3327" width="20.7109375" style="23" customWidth="1"/>
    <col min="3328" max="3581" width="9.140625" style="23"/>
    <col min="3582" max="3583" width="20.7109375" style="23" customWidth="1"/>
    <col min="3584" max="3837" width="9.140625" style="23"/>
    <col min="3838" max="3839" width="20.7109375" style="23" customWidth="1"/>
    <col min="3840" max="4093" width="9.140625" style="23"/>
    <col min="4094" max="4095" width="20.7109375" style="23" customWidth="1"/>
    <col min="4096" max="4349" width="9.140625" style="23"/>
    <col min="4350" max="4351" width="20.7109375" style="23" customWidth="1"/>
    <col min="4352" max="4605" width="9.140625" style="23"/>
    <col min="4606" max="4607" width="20.7109375" style="23" customWidth="1"/>
    <col min="4608" max="4861" width="9.140625" style="23"/>
    <col min="4862" max="4863" width="20.7109375" style="23" customWidth="1"/>
    <col min="4864" max="5117" width="9.140625" style="23"/>
    <col min="5118" max="5119" width="20.7109375" style="23" customWidth="1"/>
    <col min="5120" max="5373" width="9.140625" style="23"/>
    <col min="5374" max="5375" width="20.7109375" style="23" customWidth="1"/>
    <col min="5376" max="5629" width="9.140625" style="23"/>
    <col min="5630" max="5631" width="20.7109375" style="23" customWidth="1"/>
    <col min="5632" max="5885" width="9.140625" style="23"/>
    <col min="5886" max="5887" width="20.7109375" style="23" customWidth="1"/>
    <col min="5888" max="6141" width="9.140625" style="23"/>
    <col min="6142" max="6143" width="20.7109375" style="23" customWidth="1"/>
    <col min="6144" max="6397" width="9.140625" style="23"/>
    <col min="6398" max="6399" width="20.7109375" style="23" customWidth="1"/>
    <col min="6400" max="6653" width="9.140625" style="23"/>
    <col min="6654" max="6655" width="20.7109375" style="23" customWidth="1"/>
    <col min="6656" max="6909" width="9.140625" style="23"/>
    <col min="6910" max="6911" width="20.7109375" style="23" customWidth="1"/>
    <col min="6912" max="7165" width="9.140625" style="23"/>
    <col min="7166" max="7167" width="20.7109375" style="23" customWidth="1"/>
    <col min="7168" max="7421" width="9.140625" style="23"/>
    <col min="7422" max="7423" width="20.7109375" style="23" customWidth="1"/>
    <col min="7424" max="7677" width="9.140625" style="23"/>
    <col min="7678" max="7679" width="20.7109375" style="23" customWidth="1"/>
    <col min="7680" max="7933" width="9.140625" style="23"/>
    <col min="7934" max="7935" width="20.7109375" style="23" customWidth="1"/>
    <col min="7936" max="8189" width="9.140625" style="23"/>
    <col min="8190" max="8191" width="20.7109375" style="23" customWidth="1"/>
    <col min="8192" max="8445" width="9.140625" style="23"/>
    <col min="8446" max="8447" width="20.7109375" style="23" customWidth="1"/>
    <col min="8448" max="8701" width="9.140625" style="23"/>
    <col min="8702" max="8703" width="20.7109375" style="23" customWidth="1"/>
    <col min="8704" max="8957" width="9.140625" style="23"/>
    <col min="8958" max="8959" width="20.7109375" style="23" customWidth="1"/>
    <col min="8960" max="9213" width="9.140625" style="23"/>
    <col min="9214" max="9215" width="20.7109375" style="23" customWidth="1"/>
    <col min="9216" max="9469" width="9.140625" style="23"/>
    <col min="9470" max="9471" width="20.7109375" style="23" customWidth="1"/>
    <col min="9472" max="9725" width="9.140625" style="23"/>
    <col min="9726" max="9727" width="20.7109375" style="23" customWidth="1"/>
    <col min="9728" max="9981" width="9.140625" style="23"/>
    <col min="9982" max="9983" width="20.7109375" style="23" customWidth="1"/>
    <col min="9984" max="10237" width="9.140625" style="23"/>
    <col min="10238" max="10239" width="20.7109375" style="23" customWidth="1"/>
    <col min="10240" max="10493" width="9.140625" style="23"/>
    <col min="10494" max="10495" width="20.7109375" style="23" customWidth="1"/>
    <col min="10496" max="10749" width="9.140625" style="23"/>
    <col min="10750" max="10751" width="20.7109375" style="23" customWidth="1"/>
    <col min="10752" max="11005" width="9.140625" style="23"/>
    <col min="11006" max="11007" width="20.7109375" style="23" customWidth="1"/>
    <col min="11008" max="11261" width="9.140625" style="23"/>
    <col min="11262" max="11263" width="20.7109375" style="23" customWidth="1"/>
    <col min="11264" max="11517" width="9.140625" style="23"/>
    <col min="11518" max="11519" width="20.7109375" style="23" customWidth="1"/>
    <col min="11520" max="11773" width="9.140625" style="23"/>
    <col min="11774" max="11775" width="20.7109375" style="23" customWidth="1"/>
    <col min="11776" max="12029" width="9.140625" style="23"/>
    <col min="12030" max="12031" width="20.7109375" style="23" customWidth="1"/>
    <col min="12032" max="12285" width="9.140625" style="23"/>
    <col min="12286" max="12287" width="20.7109375" style="23" customWidth="1"/>
    <col min="12288" max="12541" width="9.140625" style="23"/>
    <col min="12542" max="12543" width="20.7109375" style="23" customWidth="1"/>
    <col min="12544" max="12797" width="9.140625" style="23"/>
    <col min="12798" max="12799" width="20.7109375" style="23" customWidth="1"/>
    <col min="12800" max="13053" width="9.140625" style="23"/>
    <col min="13054" max="13055" width="20.7109375" style="23" customWidth="1"/>
    <col min="13056" max="13309" width="9.140625" style="23"/>
    <col min="13310" max="13311" width="20.7109375" style="23" customWidth="1"/>
    <col min="13312" max="13565" width="9.140625" style="23"/>
    <col min="13566" max="13567" width="20.7109375" style="23" customWidth="1"/>
    <col min="13568" max="13821" width="9.140625" style="23"/>
    <col min="13822" max="13823" width="20.7109375" style="23" customWidth="1"/>
    <col min="13824" max="14077" width="9.140625" style="23"/>
    <col min="14078" max="14079" width="20.7109375" style="23" customWidth="1"/>
    <col min="14080" max="14333" width="9.140625" style="23"/>
    <col min="14334" max="14335" width="20.7109375" style="23" customWidth="1"/>
    <col min="14336" max="14589" width="9.140625" style="23"/>
    <col min="14590" max="14591" width="20.7109375" style="23" customWidth="1"/>
    <col min="14592" max="14845" width="9.140625" style="23"/>
    <col min="14846" max="14847" width="20.7109375" style="23" customWidth="1"/>
    <col min="14848" max="15101" width="9.140625" style="23"/>
    <col min="15102" max="15103" width="20.7109375" style="23" customWidth="1"/>
    <col min="15104" max="15357" width="9.140625" style="23"/>
    <col min="15358" max="15359" width="20.7109375" style="23" customWidth="1"/>
    <col min="15360" max="15613" width="9.140625" style="23"/>
    <col min="15614" max="15615" width="20.7109375" style="23" customWidth="1"/>
    <col min="15616" max="15869" width="9.140625" style="23"/>
    <col min="15870" max="15871" width="20.7109375" style="23" customWidth="1"/>
    <col min="15872" max="16125" width="9.140625" style="23"/>
    <col min="16126" max="16127" width="20.7109375" style="23" customWidth="1"/>
    <col min="16128" max="16384" width="9.140625" style="23"/>
  </cols>
  <sheetData>
    <row r="1" spans="1:6" x14ac:dyDescent="0.2">
      <c r="A1" s="46" t="s">
        <v>0</v>
      </c>
      <c r="B1" s="51" t="s">
        <v>93</v>
      </c>
      <c r="C1" s="51"/>
      <c r="D1" s="51"/>
      <c r="E1" s="51"/>
      <c r="F1" s="51"/>
    </row>
    <row r="2" spans="1:6" x14ac:dyDescent="0.2">
      <c r="A2" s="46" t="s">
        <v>34</v>
      </c>
      <c r="B2" s="51" t="s">
        <v>94</v>
      </c>
      <c r="C2" s="51"/>
      <c r="D2" s="51"/>
      <c r="E2" s="51"/>
      <c r="F2" s="51"/>
    </row>
    <row r="3" spans="1:6" x14ac:dyDescent="0.2">
      <c r="A3" s="46" t="s">
        <v>1</v>
      </c>
      <c r="B3" s="51" t="s">
        <v>95</v>
      </c>
      <c r="C3" s="51"/>
      <c r="D3" s="51"/>
      <c r="E3" s="51"/>
      <c r="F3" s="51"/>
    </row>
    <row r="4" spans="1:6" x14ac:dyDescent="0.2">
      <c r="A4" s="46" t="s">
        <v>2</v>
      </c>
      <c r="B4" s="51" t="s">
        <v>93</v>
      </c>
      <c r="C4" s="51"/>
      <c r="D4" s="51"/>
      <c r="E4" s="51"/>
      <c r="F4" s="51"/>
    </row>
    <row r="5" spans="1:6" x14ac:dyDescent="0.2">
      <c r="A5" s="46" t="s">
        <v>37</v>
      </c>
      <c r="B5" s="51" t="s">
        <v>97</v>
      </c>
      <c r="C5" s="51"/>
      <c r="D5" s="51"/>
      <c r="E5" s="51"/>
      <c r="F5" s="51"/>
    </row>
    <row r="6" spans="1:6" x14ac:dyDescent="0.2">
      <c r="A6" s="46" t="s">
        <v>3</v>
      </c>
      <c r="B6" s="51" t="s">
        <v>4</v>
      </c>
      <c r="C6" s="51"/>
      <c r="D6" s="51"/>
      <c r="E6" s="51"/>
      <c r="F6" s="51"/>
    </row>
    <row r="7" spans="1:6" x14ac:dyDescent="0.2">
      <c r="A7" s="46" t="s">
        <v>5</v>
      </c>
      <c r="B7" s="51" t="s">
        <v>98</v>
      </c>
      <c r="C7" s="51"/>
      <c r="D7" s="51"/>
      <c r="E7" s="51"/>
      <c r="F7" s="51"/>
    </row>
    <row r="8" spans="1:6" x14ac:dyDescent="0.2">
      <c r="A8" s="46" t="s">
        <v>39</v>
      </c>
      <c r="B8" s="51" t="s">
        <v>99</v>
      </c>
      <c r="C8" s="51"/>
      <c r="D8" s="51"/>
      <c r="E8" s="51"/>
      <c r="F8" s="51"/>
    </row>
    <row r="9" spans="1:6" x14ac:dyDescent="0.2">
      <c r="A9" s="46" t="s">
        <v>40</v>
      </c>
      <c r="B9" s="51" t="s">
        <v>100</v>
      </c>
      <c r="C9" s="51"/>
      <c r="D9" s="51"/>
      <c r="E9" s="51"/>
      <c r="F9" s="51"/>
    </row>
    <row r="10" spans="1:6" x14ac:dyDescent="0.2">
      <c r="A10" s="46" t="s">
        <v>8</v>
      </c>
      <c r="B10" s="51" t="s">
        <v>101</v>
      </c>
      <c r="C10" s="51"/>
      <c r="D10" s="51"/>
      <c r="E10" s="51"/>
      <c r="F10" s="51"/>
    </row>
    <row r="11" spans="1:6" x14ac:dyDescent="0.2">
      <c r="B11" s="51" t="s">
        <v>102</v>
      </c>
      <c r="C11" s="51"/>
      <c r="D11" s="51"/>
      <c r="E11" s="51"/>
      <c r="F11" s="51"/>
    </row>
    <row r="12" spans="1:6" x14ac:dyDescent="0.2">
      <c r="B12" s="51" t="s">
        <v>82</v>
      </c>
      <c r="C12" s="51"/>
      <c r="D12" s="51"/>
      <c r="E12" s="51"/>
      <c r="F12" s="51"/>
    </row>
    <row r="13" spans="1:6" x14ac:dyDescent="0.2">
      <c r="B13" s="51" t="s">
        <v>103</v>
      </c>
      <c r="C13" s="51"/>
      <c r="D13" s="51"/>
      <c r="E13" s="51"/>
      <c r="F13" s="51"/>
    </row>
    <row r="14" spans="1:6" x14ac:dyDescent="0.2">
      <c r="B14" s="51" t="s">
        <v>104</v>
      </c>
      <c r="C14" s="51"/>
      <c r="D14" s="51"/>
      <c r="E14" s="51"/>
      <c r="F14" s="51"/>
    </row>
    <row r="16" spans="1:6" x14ac:dyDescent="0.2">
      <c r="A16" s="46" t="s">
        <v>9</v>
      </c>
      <c r="B16" s="51" t="s">
        <v>124</v>
      </c>
      <c r="C16" s="51" t="s">
        <v>126</v>
      </c>
      <c r="D16" s="51" t="s">
        <v>125</v>
      </c>
      <c r="E16" s="51" t="s">
        <v>127</v>
      </c>
      <c r="F16" s="51" t="s">
        <v>131</v>
      </c>
    </row>
    <row r="17" spans="1:6" x14ac:dyDescent="0.2">
      <c r="A17" s="48">
        <v>37438</v>
      </c>
      <c r="B17" s="52">
        <v>134.1</v>
      </c>
      <c r="C17" s="52">
        <v>1.42187</v>
      </c>
      <c r="D17" s="52">
        <v>1.1991528507795068</v>
      </c>
      <c r="E17" s="52">
        <f>B17/$B$17</f>
        <v>1</v>
      </c>
      <c r="F17" s="52">
        <f>D17/$D$17</f>
        <v>1</v>
      </c>
    </row>
    <row r="18" spans="1:6" x14ac:dyDescent="0.2">
      <c r="A18" s="48">
        <v>37469</v>
      </c>
      <c r="B18" s="52">
        <v>135.96</v>
      </c>
      <c r="C18" s="52">
        <v>1.3870199999999999</v>
      </c>
      <c r="D18" s="52">
        <v>1.109242222222222</v>
      </c>
      <c r="E18" s="52">
        <f t="shared" ref="E18:E81" si="0">B18/$B$17</f>
        <v>1.0138702460850113</v>
      </c>
      <c r="F18" s="52">
        <f t="shared" ref="F18:F81" si="1">D18/$D$17</f>
        <v>0.92502154458554753</v>
      </c>
    </row>
    <row r="19" spans="1:6" x14ac:dyDescent="0.2">
      <c r="A19" s="48">
        <v>37500</v>
      </c>
      <c r="B19" s="52">
        <v>137.61000000000001</v>
      </c>
      <c r="C19" s="52">
        <v>1.2135899999999999</v>
      </c>
      <c r="D19" s="52">
        <v>1.0473850138504091</v>
      </c>
      <c r="E19" s="52">
        <f t="shared" si="0"/>
        <v>1.0261744966442954</v>
      </c>
      <c r="F19" s="52">
        <f t="shared" si="1"/>
        <v>0.87343745475779722</v>
      </c>
    </row>
    <row r="20" spans="1:6" x14ac:dyDescent="0.2">
      <c r="A20" s="48">
        <v>37530</v>
      </c>
      <c r="B20" s="52">
        <v>139.37</v>
      </c>
      <c r="C20" s="52">
        <v>1.27898</v>
      </c>
      <c r="D20" s="52">
        <v>1.0577410619469152</v>
      </c>
      <c r="E20" s="52">
        <f t="shared" si="0"/>
        <v>1.0392990305741985</v>
      </c>
      <c r="F20" s="52">
        <f t="shared" si="1"/>
        <v>0.88207359158537024</v>
      </c>
    </row>
    <row r="21" spans="1:6" x14ac:dyDescent="0.2">
      <c r="A21" s="48">
        <v>37561</v>
      </c>
      <c r="B21" s="52">
        <v>141.01</v>
      </c>
      <c r="C21" s="52">
        <v>1.17672</v>
      </c>
      <c r="D21" s="52">
        <v>1.0111570860927088</v>
      </c>
      <c r="E21" s="52">
        <f t="shared" si="0"/>
        <v>1.0515287099179715</v>
      </c>
      <c r="F21" s="52">
        <f t="shared" si="1"/>
        <v>0.8432261870831631</v>
      </c>
    </row>
    <row r="22" spans="1:6" x14ac:dyDescent="0.2">
      <c r="A22" s="48">
        <v>37591</v>
      </c>
      <c r="B22" s="52">
        <v>142.56</v>
      </c>
      <c r="C22" s="52">
        <v>1.09921</v>
      </c>
      <c r="D22" s="52">
        <v>0.93392074380164669</v>
      </c>
      <c r="E22" s="52">
        <f t="shared" si="0"/>
        <v>1.0630872483221476</v>
      </c>
      <c r="F22" s="52">
        <f t="shared" si="1"/>
        <v>0.77881709841623059</v>
      </c>
    </row>
    <row r="23" spans="1:6" x14ac:dyDescent="0.2">
      <c r="A23" s="48">
        <v>37622</v>
      </c>
      <c r="B23" s="52">
        <v>143.86000000000001</v>
      </c>
      <c r="C23" s="52">
        <v>0.91190000000000004</v>
      </c>
      <c r="D23" s="52">
        <v>0.47185599559956937</v>
      </c>
      <c r="E23" s="52">
        <f t="shared" si="0"/>
        <v>1.0727815063385535</v>
      </c>
      <c r="F23" s="52">
        <f t="shared" si="1"/>
        <v>0.39349111774436457</v>
      </c>
    </row>
    <row r="24" spans="1:6" x14ac:dyDescent="0.2">
      <c r="A24" s="48">
        <v>37653</v>
      </c>
      <c r="B24" s="52">
        <v>145.04</v>
      </c>
      <c r="C24" s="52">
        <v>0.82023999999999997</v>
      </c>
      <c r="D24" s="52">
        <v>0.27259487404162097</v>
      </c>
      <c r="E24" s="52">
        <f t="shared" si="0"/>
        <v>1.0815809097688291</v>
      </c>
      <c r="F24" s="52">
        <f t="shared" si="1"/>
        <v>0.22732287536523907</v>
      </c>
    </row>
    <row r="25" spans="1:6" x14ac:dyDescent="0.2">
      <c r="A25" s="48">
        <v>37681</v>
      </c>
      <c r="B25" s="52">
        <v>146.13999999999999</v>
      </c>
      <c r="C25" s="52">
        <v>0.75841000000000003</v>
      </c>
      <c r="D25" s="52">
        <v>0.59501130718953632</v>
      </c>
      <c r="E25" s="52">
        <f t="shared" si="0"/>
        <v>1.0897837434750186</v>
      </c>
      <c r="F25" s="52">
        <f t="shared" si="1"/>
        <v>0.49619304728563207</v>
      </c>
    </row>
    <row r="26" spans="1:6" x14ac:dyDescent="0.2">
      <c r="A26" s="48">
        <v>37712</v>
      </c>
      <c r="B26" s="52">
        <v>147.13999999999999</v>
      </c>
      <c r="C26" s="52">
        <v>0.68428</v>
      </c>
      <c r="D26" s="52">
        <v>1.0649216530723311</v>
      </c>
      <c r="E26" s="52">
        <f t="shared" si="0"/>
        <v>1.0972408650260999</v>
      </c>
      <c r="F26" s="52">
        <f t="shared" si="1"/>
        <v>0.88806164483541938</v>
      </c>
    </row>
    <row r="27" spans="1:6" x14ac:dyDescent="0.2">
      <c r="A27" s="48">
        <v>37742</v>
      </c>
      <c r="B27" s="52">
        <v>148.19</v>
      </c>
      <c r="C27" s="52">
        <v>0.71360999999999997</v>
      </c>
      <c r="D27" s="52">
        <v>0.87736545851527459</v>
      </c>
      <c r="E27" s="52">
        <f t="shared" si="0"/>
        <v>1.1050708426547353</v>
      </c>
      <c r="F27" s="52">
        <f t="shared" si="1"/>
        <v>0.73165439914098107</v>
      </c>
    </row>
    <row r="28" spans="1:6" x14ac:dyDescent="0.2">
      <c r="A28" s="48">
        <v>37773</v>
      </c>
      <c r="B28" s="52">
        <v>149.13</v>
      </c>
      <c r="C28" s="52">
        <v>0.63431999999999999</v>
      </c>
      <c r="D28" s="52">
        <v>0.52497062875889089</v>
      </c>
      <c r="E28" s="52">
        <f t="shared" si="0"/>
        <v>1.1120805369127518</v>
      </c>
      <c r="F28" s="52">
        <f t="shared" si="1"/>
        <v>0.4377845813547746</v>
      </c>
    </row>
    <row r="29" spans="1:6" x14ac:dyDescent="0.2">
      <c r="A29" s="48">
        <v>37803</v>
      </c>
      <c r="B29" s="52">
        <v>150.65</v>
      </c>
      <c r="C29" s="52">
        <v>1.0192399999999999</v>
      </c>
      <c r="D29" s="52">
        <v>0.69155021299836461</v>
      </c>
      <c r="E29" s="52">
        <f t="shared" si="0"/>
        <v>1.1234153616703952</v>
      </c>
      <c r="F29" s="52">
        <f t="shared" si="1"/>
        <v>0.5766989692338419</v>
      </c>
    </row>
    <row r="30" spans="1:6" x14ac:dyDescent="0.2">
      <c r="A30" s="48">
        <v>37834</v>
      </c>
      <c r="B30" s="52">
        <v>152.44</v>
      </c>
      <c r="C30" s="52">
        <v>1.18818</v>
      </c>
      <c r="D30" s="52">
        <v>0.75268734893848044</v>
      </c>
      <c r="E30" s="52">
        <f t="shared" si="0"/>
        <v>1.1367636092468307</v>
      </c>
      <c r="F30" s="52">
        <f t="shared" si="1"/>
        <v>0.62768257478535583</v>
      </c>
    </row>
    <row r="31" spans="1:6" x14ac:dyDescent="0.2">
      <c r="A31" s="48">
        <v>37865</v>
      </c>
      <c r="B31" s="52">
        <v>154.66</v>
      </c>
      <c r="C31" s="52">
        <v>1.45631</v>
      </c>
      <c r="D31" s="52">
        <v>1.1311067479674828</v>
      </c>
      <c r="E31" s="52">
        <f t="shared" si="0"/>
        <v>1.1533184190902313</v>
      </c>
      <c r="F31" s="52">
        <f t="shared" si="1"/>
        <v>0.94325485465193959</v>
      </c>
    </row>
    <row r="32" spans="1:6" x14ac:dyDescent="0.2">
      <c r="A32" s="48">
        <v>37895</v>
      </c>
      <c r="B32" s="52">
        <v>156.81</v>
      </c>
      <c r="C32" s="52">
        <v>1.39015</v>
      </c>
      <c r="D32" s="52">
        <v>1.4981997028633109</v>
      </c>
      <c r="E32" s="52">
        <f t="shared" si="0"/>
        <v>1.169351230425056</v>
      </c>
      <c r="F32" s="52">
        <f t="shared" si="1"/>
        <v>1.2493817630416417</v>
      </c>
    </row>
    <row r="33" spans="1:6" x14ac:dyDescent="0.2">
      <c r="A33" s="48">
        <v>37926</v>
      </c>
      <c r="B33" s="52">
        <v>159.16999999999999</v>
      </c>
      <c r="C33" s="52">
        <v>1.50501</v>
      </c>
      <c r="D33" s="52">
        <v>1.4509267117360767</v>
      </c>
      <c r="E33" s="52">
        <f t="shared" si="0"/>
        <v>1.1869500372856077</v>
      </c>
      <c r="F33" s="52">
        <f t="shared" si="1"/>
        <v>1.2099597735125298</v>
      </c>
    </row>
    <row r="34" spans="1:6" x14ac:dyDescent="0.2">
      <c r="A34" s="48">
        <v>37956</v>
      </c>
      <c r="B34" s="52">
        <v>161.63999999999999</v>
      </c>
      <c r="C34" s="52">
        <v>1.5518000000000001</v>
      </c>
      <c r="D34" s="52">
        <v>1.2815297297297299</v>
      </c>
      <c r="E34" s="52">
        <f t="shared" si="0"/>
        <v>1.2053691275167784</v>
      </c>
      <c r="F34" s="52">
        <f t="shared" si="1"/>
        <v>1.0686958955204702</v>
      </c>
    </row>
    <row r="35" spans="1:6" x14ac:dyDescent="0.2">
      <c r="A35" s="48">
        <v>37987</v>
      </c>
      <c r="B35" s="52">
        <v>164.01</v>
      </c>
      <c r="C35" s="52">
        <v>1.4662200000000001</v>
      </c>
      <c r="D35" s="52">
        <v>1.0349531536388079</v>
      </c>
      <c r="E35" s="52">
        <f t="shared" si="0"/>
        <v>1.2230425055928411</v>
      </c>
      <c r="F35" s="52">
        <f t="shared" si="1"/>
        <v>0.86307025244199587</v>
      </c>
    </row>
    <row r="36" spans="1:6" x14ac:dyDescent="0.2">
      <c r="A36" s="48">
        <v>38018</v>
      </c>
      <c r="B36" s="52">
        <v>166.42</v>
      </c>
      <c r="C36" s="52">
        <v>1.4694199999999999</v>
      </c>
      <c r="D36" s="52">
        <v>1.2547125389157394</v>
      </c>
      <c r="E36" s="52">
        <f t="shared" si="0"/>
        <v>1.241014168530947</v>
      </c>
      <c r="F36" s="52">
        <f t="shared" si="1"/>
        <v>1.0463324488618078</v>
      </c>
    </row>
    <row r="37" spans="1:6" x14ac:dyDescent="0.2">
      <c r="A37" s="48">
        <v>38047</v>
      </c>
      <c r="B37" s="52">
        <v>169.49</v>
      </c>
      <c r="C37" s="52">
        <v>1.84473</v>
      </c>
      <c r="D37" s="52">
        <v>1.6304825441885347</v>
      </c>
      <c r="E37" s="52">
        <f t="shared" si="0"/>
        <v>1.2639075316927668</v>
      </c>
      <c r="F37" s="52">
        <f t="shared" si="1"/>
        <v>1.3596953408638797</v>
      </c>
    </row>
    <row r="38" spans="1:6" x14ac:dyDescent="0.2">
      <c r="A38" s="48">
        <v>38078</v>
      </c>
      <c r="B38" s="52">
        <v>172.48</v>
      </c>
      <c r="C38" s="52">
        <v>1.7641199999999999</v>
      </c>
      <c r="D38" s="52">
        <v>1.6037779369321157</v>
      </c>
      <c r="E38" s="52">
        <f t="shared" si="0"/>
        <v>1.2862043251304995</v>
      </c>
      <c r="F38" s="52">
        <f t="shared" si="1"/>
        <v>1.337425780116007</v>
      </c>
    </row>
    <row r="39" spans="1:6" x14ac:dyDescent="0.2">
      <c r="A39" s="48">
        <v>38108</v>
      </c>
      <c r="B39" s="52">
        <v>175.54</v>
      </c>
      <c r="C39" s="52">
        <v>1.7741199999999999</v>
      </c>
      <c r="D39" s="52">
        <v>1.3472256563500624</v>
      </c>
      <c r="E39" s="52">
        <f t="shared" si="0"/>
        <v>1.3090231170768083</v>
      </c>
      <c r="F39" s="52">
        <f t="shared" si="1"/>
        <v>1.1234811771279209</v>
      </c>
    </row>
    <row r="40" spans="1:6" x14ac:dyDescent="0.2">
      <c r="A40" s="48">
        <v>38139</v>
      </c>
      <c r="B40" s="52">
        <v>178.84</v>
      </c>
      <c r="C40" s="52">
        <v>1.87991</v>
      </c>
      <c r="D40" s="52">
        <v>1.5079652603613087</v>
      </c>
      <c r="E40" s="52">
        <f t="shared" si="0"/>
        <v>1.3336316181953767</v>
      </c>
      <c r="F40" s="52">
        <f t="shared" si="1"/>
        <v>1.2575254767405666</v>
      </c>
    </row>
    <row r="41" spans="1:6" x14ac:dyDescent="0.2">
      <c r="A41" s="48">
        <v>38169</v>
      </c>
      <c r="B41" s="52">
        <v>181.53</v>
      </c>
      <c r="C41" s="52">
        <v>1.50414</v>
      </c>
      <c r="D41" s="52">
        <v>1.3982638750661787</v>
      </c>
      <c r="E41" s="52">
        <f t="shared" si="0"/>
        <v>1.3536912751677852</v>
      </c>
      <c r="F41" s="52">
        <f t="shared" si="1"/>
        <v>1.1660430729554119</v>
      </c>
    </row>
    <row r="42" spans="1:6" x14ac:dyDescent="0.2">
      <c r="A42" s="48">
        <v>38200</v>
      </c>
      <c r="B42" s="52">
        <v>183.54</v>
      </c>
      <c r="C42" s="52">
        <v>1.1072500000000001</v>
      </c>
      <c r="D42" s="52">
        <v>1.0543679270227424</v>
      </c>
      <c r="E42" s="52">
        <f t="shared" si="0"/>
        <v>1.3686800894854587</v>
      </c>
      <c r="F42" s="52">
        <f t="shared" si="1"/>
        <v>0.87926066000456293</v>
      </c>
    </row>
    <row r="43" spans="1:6" x14ac:dyDescent="0.2">
      <c r="A43" s="48">
        <v>38231</v>
      </c>
      <c r="B43" s="52">
        <v>185.52</v>
      </c>
      <c r="C43" s="52">
        <v>1.0787800000000001</v>
      </c>
      <c r="D43" s="52">
        <v>0.76165526427060115</v>
      </c>
      <c r="E43" s="52">
        <f t="shared" si="0"/>
        <v>1.3834451901565996</v>
      </c>
      <c r="F43" s="52">
        <f t="shared" si="1"/>
        <v>0.63516111709653089</v>
      </c>
    </row>
    <row r="44" spans="1:6" x14ac:dyDescent="0.2">
      <c r="A44" s="48">
        <v>38261</v>
      </c>
      <c r="B44" s="52">
        <v>187.44</v>
      </c>
      <c r="C44" s="52">
        <v>1.0349299999999999</v>
      </c>
      <c r="D44" s="52">
        <v>0.50805961011591139</v>
      </c>
      <c r="E44" s="52">
        <f t="shared" si="0"/>
        <v>1.3977628635346757</v>
      </c>
      <c r="F44" s="52">
        <f t="shared" si="1"/>
        <v>0.42368211007099577</v>
      </c>
    </row>
    <row r="45" spans="1:6" x14ac:dyDescent="0.2">
      <c r="A45" s="48">
        <v>38292</v>
      </c>
      <c r="B45" s="52">
        <v>189.49</v>
      </c>
      <c r="C45" s="52">
        <v>1.09368</v>
      </c>
      <c r="D45" s="52">
        <v>0.6219818867924648</v>
      </c>
      <c r="E45" s="52">
        <f t="shared" si="0"/>
        <v>1.4130499627143924</v>
      </c>
      <c r="F45" s="52">
        <f t="shared" si="1"/>
        <v>0.518684408237154</v>
      </c>
    </row>
    <row r="46" spans="1:6" x14ac:dyDescent="0.2">
      <c r="A46" s="48">
        <v>38322</v>
      </c>
      <c r="B46" s="52">
        <v>191.75</v>
      </c>
      <c r="C46" s="52">
        <v>1.19268</v>
      </c>
      <c r="D46" s="52">
        <v>1.19268</v>
      </c>
      <c r="E46" s="52">
        <f t="shared" si="0"/>
        <v>1.4299030574198359</v>
      </c>
      <c r="F46" s="52">
        <f t="shared" si="1"/>
        <v>0.9946021470279629</v>
      </c>
    </row>
    <row r="47" spans="1:6" x14ac:dyDescent="0.2">
      <c r="A47" s="48">
        <v>38353</v>
      </c>
      <c r="B47" s="52">
        <v>194.6</v>
      </c>
      <c r="C47" s="52">
        <v>1.48631</v>
      </c>
      <c r="D47" s="52">
        <v>1.5384748408972324</v>
      </c>
      <c r="E47" s="52">
        <f t="shared" si="0"/>
        <v>1.4511558538404177</v>
      </c>
      <c r="F47" s="52">
        <f t="shared" si="1"/>
        <v>1.2829680885945023</v>
      </c>
    </row>
    <row r="48" spans="1:6" x14ac:dyDescent="0.2">
      <c r="A48" s="48">
        <v>38384</v>
      </c>
      <c r="B48" s="52">
        <v>197.78</v>
      </c>
      <c r="C48" s="52">
        <v>1.63412</v>
      </c>
      <c r="D48" s="52">
        <v>1.2165834655532299</v>
      </c>
      <c r="E48" s="52">
        <f t="shared" si="0"/>
        <v>1.4748695003728562</v>
      </c>
      <c r="F48" s="52">
        <f t="shared" si="1"/>
        <v>1.014535773952747</v>
      </c>
    </row>
    <row r="49" spans="1:6" x14ac:dyDescent="0.2">
      <c r="A49" s="48">
        <v>38412</v>
      </c>
      <c r="B49" s="52">
        <v>201.31</v>
      </c>
      <c r="C49" s="52">
        <v>1.78481</v>
      </c>
      <c r="D49" s="52">
        <v>1.4209846361746421</v>
      </c>
      <c r="E49" s="52">
        <f t="shared" si="0"/>
        <v>1.501193139448173</v>
      </c>
      <c r="F49" s="52">
        <f t="shared" si="1"/>
        <v>1.1849904165686085</v>
      </c>
    </row>
    <row r="50" spans="1:6" x14ac:dyDescent="0.2">
      <c r="A50" s="48">
        <v>38443</v>
      </c>
      <c r="B50" s="52">
        <v>203.82</v>
      </c>
      <c r="C50" s="52">
        <v>1.2468300000000001</v>
      </c>
      <c r="D50" s="52">
        <v>0.93611016571724803</v>
      </c>
      <c r="E50" s="52">
        <f t="shared" si="0"/>
        <v>1.5199105145413871</v>
      </c>
      <c r="F50" s="52">
        <f t="shared" si="1"/>
        <v>0.78064290562185756</v>
      </c>
    </row>
    <row r="51" spans="1:6" x14ac:dyDescent="0.2">
      <c r="A51" s="48">
        <v>38473</v>
      </c>
      <c r="B51" s="52">
        <v>206.08</v>
      </c>
      <c r="C51" s="52">
        <v>1.1088199999999999</v>
      </c>
      <c r="D51" s="52">
        <v>1.1604462261228674</v>
      </c>
      <c r="E51" s="52">
        <f t="shared" si="0"/>
        <v>1.5367636092468309</v>
      </c>
      <c r="F51" s="52">
        <f t="shared" si="1"/>
        <v>0.96772169233348504</v>
      </c>
    </row>
    <row r="52" spans="1:6" x14ac:dyDescent="0.2">
      <c r="A52" s="48">
        <v>38504</v>
      </c>
      <c r="B52" s="52">
        <v>208.22</v>
      </c>
      <c r="C52" s="52">
        <v>1.03843</v>
      </c>
      <c r="D52" s="52">
        <v>0.98677710743801939</v>
      </c>
      <c r="E52" s="52">
        <f t="shared" si="0"/>
        <v>1.5527218493661448</v>
      </c>
      <c r="F52" s="52">
        <f t="shared" si="1"/>
        <v>0.82289518537738282</v>
      </c>
    </row>
    <row r="53" spans="1:6" x14ac:dyDescent="0.2">
      <c r="A53" s="48">
        <v>38534</v>
      </c>
      <c r="B53" s="52">
        <v>210.28</v>
      </c>
      <c r="C53" s="52">
        <v>0.98934</v>
      </c>
      <c r="D53" s="52">
        <v>0.36982528652554614</v>
      </c>
      <c r="E53" s="52">
        <f t="shared" si="0"/>
        <v>1.5680835197613723</v>
      </c>
      <c r="F53" s="52">
        <f t="shared" si="1"/>
        <v>0.30840545997546681</v>
      </c>
    </row>
    <row r="54" spans="1:6" x14ac:dyDescent="0.2">
      <c r="A54" s="48">
        <v>38565</v>
      </c>
      <c r="B54" s="52">
        <v>212.33</v>
      </c>
      <c r="C54" s="52">
        <v>0.97489000000000003</v>
      </c>
      <c r="D54" s="52">
        <v>0.3591896408414631</v>
      </c>
      <c r="E54" s="52">
        <f t="shared" si="0"/>
        <v>1.583370618941089</v>
      </c>
      <c r="F54" s="52">
        <f t="shared" si="1"/>
        <v>0.29953616055532256</v>
      </c>
    </row>
    <row r="55" spans="1:6" x14ac:dyDescent="0.2">
      <c r="A55" s="48">
        <v>38596</v>
      </c>
      <c r="B55" s="52">
        <v>214.96</v>
      </c>
      <c r="C55" s="52">
        <v>1.23864</v>
      </c>
      <c r="D55" s="52">
        <v>-0.13820854665987614</v>
      </c>
      <c r="E55" s="52">
        <f t="shared" si="0"/>
        <v>1.6029828486204327</v>
      </c>
      <c r="F55" s="52">
        <f t="shared" si="1"/>
        <v>-0.11525515414488983</v>
      </c>
    </row>
    <row r="56" spans="1:6" x14ac:dyDescent="0.2">
      <c r="A56" s="48">
        <v>38626</v>
      </c>
      <c r="B56" s="52">
        <v>217.45</v>
      </c>
      <c r="C56" s="52">
        <v>1.1583600000000001</v>
      </c>
      <c r="D56" s="52">
        <v>1.0074545674044353</v>
      </c>
      <c r="E56" s="52">
        <f t="shared" si="0"/>
        <v>1.6215510812826248</v>
      </c>
      <c r="F56" s="52">
        <f t="shared" si="1"/>
        <v>0.84013857511954504</v>
      </c>
    </row>
    <row r="57" spans="1:6" x14ac:dyDescent="0.2">
      <c r="A57" s="48">
        <v>38657</v>
      </c>
      <c r="B57" s="52">
        <v>219.93</v>
      </c>
      <c r="C57" s="52">
        <v>1.14049</v>
      </c>
      <c r="D57" s="52">
        <v>1.642750170768458</v>
      </c>
      <c r="E57" s="52">
        <f t="shared" si="0"/>
        <v>1.6400447427293066</v>
      </c>
      <c r="F57" s="52">
        <f t="shared" si="1"/>
        <v>1.3699255851333645</v>
      </c>
    </row>
    <row r="58" spans="1:6" x14ac:dyDescent="0.2">
      <c r="A58" s="48">
        <v>38687</v>
      </c>
      <c r="B58" s="52">
        <v>222.16</v>
      </c>
      <c r="C58" s="52">
        <v>1.01396</v>
      </c>
      <c r="D58" s="52">
        <v>1.01396</v>
      </c>
      <c r="E58" s="52">
        <f t="shared" si="0"/>
        <v>1.6566741237882179</v>
      </c>
      <c r="F58" s="52">
        <f t="shared" si="1"/>
        <v>0.84556359878632437</v>
      </c>
    </row>
    <row r="59" spans="1:6" x14ac:dyDescent="0.2">
      <c r="A59" s="48">
        <v>38718</v>
      </c>
      <c r="B59" s="52">
        <v>223.87</v>
      </c>
      <c r="C59" s="52">
        <v>0.76971999999999996</v>
      </c>
      <c r="D59" s="52">
        <v>0.16396533064108165</v>
      </c>
      <c r="E59" s="52">
        <f t="shared" si="0"/>
        <v>1.6694258016405668</v>
      </c>
      <c r="F59" s="52">
        <f t="shared" si="1"/>
        <v>0.13673430416689275</v>
      </c>
    </row>
    <row r="60" spans="1:6" x14ac:dyDescent="0.2">
      <c r="A60" s="48">
        <v>38749</v>
      </c>
      <c r="B60" s="52">
        <v>225.63</v>
      </c>
      <c r="C60" s="52">
        <v>0.78617000000000004</v>
      </c>
      <c r="D60" s="52">
        <v>0.73599438534872341</v>
      </c>
      <c r="E60" s="52">
        <f t="shared" si="0"/>
        <v>1.6825503355704698</v>
      </c>
      <c r="F60" s="52">
        <f t="shared" si="1"/>
        <v>0.6137619444179212</v>
      </c>
    </row>
    <row r="61" spans="1:6" x14ac:dyDescent="0.2">
      <c r="A61" s="48">
        <v>38777</v>
      </c>
      <c r="B61" s="52">
        <v>226.53</v>
      </c>
      <c r="C61" s="52">
        <v>0.39888000000000001</v>
      </c>
      <c r="D61" s="52">
        <v>0.24842864593782202</v>
      </c>
      <c r="E61" s="52">
        <f t="shared" si="0"/>
        <v>1.6892617449664431</v>
      </c>
      <c r="F61" s="52">
        <f t="shared" si="1"/>
        <v>0.20717012495640694</v>
      </c>
    </row>
    <row r="62" spans="1:6" x14ac:dyDescent="0.2">
      <c r="A62" s="48">
        <v>38808</v>
      </c>
      <c r="B62" s="52">
        <v>226.89</v>
      </c>
      <c r="C62" s="52">
        <v>0.15892000000000001</v>
      </c>
      <c r="D62" s="52">
        <v>-0.34183112669003507</v>
      </c>
      <c r="E62" s="52">
        <f t="shared" si="0"/>
        <v>1.6919463087248321</v>
      </c>
      <c r="F62" s="52">
        <f t="shared" si="1"/>
        <v>-0.28506051290111051</v>
      </c>
    </row>
    <row r="63" spans="1:6" x14ac:dyDescent="0.2">
      <c r="A63" s="48">
        <v>38838</v>
      </c>
      <c r="B63" s="52">
        <v>226.65</v>
      </c>
      <c r="C63" s="52">
        <v>-0.10578</v>
      </c>
      <c r="D63" s="52">
        <v>-0.40473366218237306</v>
      </c>
      <c r="E63" s="52">
        <f t="shared" si="0"/>
        <v>1.6901565995525729</v>
      </c>
      <c r="F63" s="52">
        <f t="shared" si="1"/>
        <v>-0.33751632406100424</v>
      </c>
    </row>
    <row r="64" spans="1:6" x14ac:dyDescent="0.2">
      <c r="A64" s="48">
        <v>38869</v>
      </c>
      <c r="B64" s="52">
        <v>225.69</v>
      </c>
      <c r="C64" s="52">
        <v>-0.42355999999999999</v>
      </c>
      <c r="D64" s="52">
        <v>-0.67194549428713368</v>
      </c>
      <c r="E64" s="52">
        <f t="shared" si="0"/>
        <v>1.6829977628635346</v>
      </c>
      <c r="F64" s="52">
        <f t="shared" si="1"/>
        <v>-0.56035016207511568</v>
      </c>
    </row>
    <row r="65" spans="1:6" x14ac:dyDescent="0.2">
      <c r="A65" s="48">
        <v>38899</v>
      </c>
      <c r="B65" s="52">
        <v>224.56</v>
      </c>
      <c r="C65" s="52">
        <v>-0.50068999999999997</v>
      </c>
      <c r="D65" s="52">
        <v>-1.0457841526263598</v>
      </c>
      <c r="E65" s="52">
        <f t="shared" si="0"/>
        <v>1.674571215510813</v>
      </c>
      <c r="F65" s="52">
        <f t="shared" si="1"/>
        <v>-0.87210246128885904</v>
      </c>
    </row>
    <row r="66" spans="1:6" x14ac:dyDescent="0.2">
      <c r="A66" s="48">
        <v>38930</v>
      </c>
      <c r="B66" s="52">
        <v>223.31</v>
      </c>
      <c r="C66" s="52">
        <v>-0.55664000000000002</v>
      </c>
      <c r="D66" s="52">
        <v>-1.0002082602267155</v>
      </c>
      <c r="E66" s="52">
        <f t="shared" si="0"/>
        <v>1.6652498135719613</v>
      </c>
      <c r="F66" s="52">
        <f t="shared" si="1"/>
        <v>-0.83409571980463726</v>
      </c>
    </row>
    <row r="67" spans="1:6" x14ac:dyDescent="0.2">
      <c r="A67" s="48">
        <v>38961</v>
      </c>
      <c r="B67" s="52">
        <v>222.82</v>
      </c>
      <c r="C67" s="52">
        <v>-0.21942999999999999</v>
      </c>
      <c r="D67" s="52">
        <v>0.27124713444553483</v>
      </c>
      <c r="E67" s="52">
        <f t="shared" si="0"/>
        <v>1.6615958240119315</v>
      </c>
      <c r="F67" s="52">
        <f t="shared" si="1"/>
        <v>0.22619896560243441</v>
      </c>
    </row>
    <row r="68" spans="1:6" x14ac:dyDescent="0.2">
      <c r="A68" s="48">
        <v>38991</v>
      </c>
      <c r="B68" s="52">
        <v>222.76</v>
      </c>
      <c r="C68" s="52">
        <v>-2.6929999999999999E-2</v>
      </c>
      <c r="D68" s="52">
        <v>0.41685698224852347</v>
      </c>
      <c r="E68" s="52">
        <f t="shared" si="0"/>
        <v>1.6611483967188665</v>
      </c>
      <c r="F68" s="52">
        <f t="shared" si="1"/>
        <v>0.34762622794712655</v>
      </c>
    </row>
    <row r="69" spans="1:6" x14ac:dyDescent="0.2">
      <c r="A69" s="48">
        <v>39022</v>
      </c>
      <c r="B69" s="52">
        <v>222.86</v>
      </c>
      <c r="C69" s="52">
        <v>4.4889999999999999E-2</v>
      </c>
      <c r="D69" s="52">
        <v>-4.63947003466781E-3</v>
      </c>
      <c r="E69" s="52">
        <f t="shared" si="0"/>
        <v>1.6618941088739749</v>
      </c>
      <c r="F69" s="52">
        <f t="shared" si="1"/>
        <v>-3.8689563483520319E-3</v>
      </c>
    </row>
    <row r="70" spans="1:6" x14ac:dyDescent="0.2">
      <c r="A70" s="48">
        <v>39052</v>
      </c>
      <c r="B70" s="52">
        <v>222.53</v>
      </c>
      <c r="C70" s="52">
        <v>-0.14807999999999999</v>
      </c>
      <c r="D70" s="52">
        <v>-0.6926344554455417</v>
      </c>
      <c r="E70" s="52">
        <f t="shared" si="0"/>
        <v>1.6594332587621179</v>
      </c>
      <c r="F70" s="52">
        <f t="shared" si="1"/>
        <v>-0.57760314291484705</v>
      </c>
    </row>
    <row r="71" spans="1:6" x14ac:dyDescent="0.2">
      <c r="A71" s="48">
        <v>39083</v>
      </c>
      <c r="B71" s="52">
        <v>222.71</v>
      </c>
      <c r="C71" s="52">
        <v>8.0890000000000004E-2</v>
      </c>
      <c r="D71" s="52">
        <v>-8.5038114229452247E-2</v>
      </c>
      <c r="E71" s="52">
        <f t="shared" si="0"/>
        <v>1.6607755406413125</v>
      </c>
      <c r="F71" s="52">
        <f t="shared" si="1"/>
        <v>-7.0915158292100461E-2</v>
      </c>
    </row>
    <row r="72" spans="1:6" x14ac:dyDescent="0.2">
      <c r="A72" s="48">
        <v>39114</v>
      </c>
      <c r="B72" s="52">
        <v>222.93</v>
      </c>
      <c r="C72" s="52">
        <v>9.8780000000000007E-2</v>
      </c>
      <c r="D72" s="52">
        <v>-0.28905505458691749</v>
      </c>
      <c r="E72" s="52">
        <f t="shared" si="0"/>
        <v>1.6624161073825505</v>
      </c>
      <c r="F72" s="52">
        <f t="shared" si="1"/>
        <v>-0.24104938281972799</v>
      </c>
    </row>
    <row r="73" spans="1:6" x14ac:dyDescent="0.2">
      <c r="A73" s="48">
        <v>39142</v>
      </c>
      <c r="B73" s="52">
        <v>222.97</v>
      </c>
      <c r="C73" s="52">
        <v>1.7940000000000001E-2</v>
      </c>
      <c r="D73" s="52">
        <v>-0.50207214340975781</v>
      </c>
      <c r="E73" s="52">
        <f t="shared" si="0"/>
        <v>1.6627143922445937</v>
      </c>
      <c r="F73" s="52">
        <f t="shared" si="1"/>
        <v>-0.41868902957899556</v>
      </c>
    </row>
    <row r="74" spans="1:6" x14ac:dyDescent="0.2">
      <c r="A74" s="48">
        <v>39173</v>
      </c>
      <c r="B74" s="52">
        <v>221.37</v>
      </c>
      <c r="C74" s="52">
        <v>-0.71758999999999995</v>
      </c>
      <c r="D74" s="52">
        <v>-1.0176562483924951</v>
      </c>
      <c r="E74" s="52">
        <f t="shared" si="0"/>
        <v>1.6507829977628636</v>
      </c>
      <c r="F74" s="52">
        <f t="shared" si="1"/>
        <v>-0.84864598181205153</v>
      </c>
    </row>
    <row r="75" spans="1:6" x14ac:dyDescent="0.2">
      <c r="A75" s="48">
        <v>39203</v>
      </c>
      <c r="B75" s="52">
        <v>219.31</v>
      </c>
      <c r="C75" s="52">
        <v>-0.93057000000000001</v>
      </c>
      <c r="D75" s="52">
        <v>-1.3438694016629105</v>
      </c>
      <c r="E75" s="52">
        <f t="shared" si="0"/>
        <v>1.6354213273676361</v>
      </c>
      <c r="F75" s="52">
        <f t="shared" si="1"/>
        <v>-1.120682322348924</v>
      </c>
    </row>
    <row r="76" spans="1:6" x14ac:dyDescent="0.2">
      <c r="A76" s="48">
        <v>39234</v>
      </c>
      <c r="B76" s="52">
        <v>216.82</v>
      </c>
      <c r="C76" s="52">
        <v>-1.1353800000000001</v>
      </c>
      <c r="D76" s="52">
        <v>-1.3670551710962315</v>
      </c>
      <c r="E76" s="52">
        <f t="shared" si="0"/>
        <v>1.6168530947054438</v>
      </c>
      <c r="F76" s="52">
        <f t="shared" si="1"/>
        <v>-1.1400174466562625</v>
      </c>
    </row>
    <row r="77" spans="1:6" x14ac:dyDescent="0.2">
      <c r="A77" s="48">
        <v>39264</v>
      </c>
      <c r="B77" s="52">
        <v>214.47</v>
      </c>
      <c r="C77" s="52">
        <v>-1.08385</v>
      </c>
      <c r="D77" s="52">
        <v>-1.2619095848171631</v>
      </c>
      <c r="E77" s="52">
        <f t="shared" si="0"/>
        <v>1.5993288590604027</v>
      </c>
      <c r="F77" s="52">
        <f t="shared" si="1"/>
        <v>-1.0523342241123483</v>
      </c>
    </row>
    <row r="78" spans="1:6" x14ac:dyDescent="0.2">
      <c r="A78" s="48">
        <v>39295</v>
      </c>
      <c r="B78" s="52">
        <v>212.04</v>
      </c>
      <c r="C78" s="52">
        <v>-1.13303</v>
      </c>
      <c r="D78" s="52">
        <v>-1.1638580708852921</v>
      </c>
      <c r="E78" s="52">
        <f t="shared" si="0"/>
        <v>1.5812080536912752</v>
      </c>
      <c r="F78" s="52">
        <f t="shared" si="1"/>
        <v>-0.97056690490184683</v>
      </c>
    </row>
    <row r="79" spans="1:6" x14ac:dyDescent="0.2">
      <c r="A79" s="48">
        <v>39326</v>
      </c>
      <c r="B79" s="52">
        <v>210.09</v>
      </c>
      <c r="C79" s="52">
        <v>-0.91964000000000001</v>
      </c>
      <c r="D79" s="52">
        <v>-1.3433953390765001</v>
      </c>
      <c r="E79" s="52">
        <f t="shared" si="0"/>
        <v>1.5666666666666667</v>
      </c>
      <c r="F79" s="52">
        <f t="shared" si="1"/>
        <v>-1.1202869911064539</v>
      </c>
    </row>
    <row r="80" spans="1:6" x14ac:dyDescent="0.2">
      <c r="A80" s="48">
        <v>39356</v>
      </c>
      <c r="B80" s="52">
        <v>207.63</v>
      </c>
      <c r="C80" s="52">
        <v>-1.17093</v>
      </c>
      <c r="D80" s="52">
        <v>-1.4792537831280244</v>
      </c>
      <c r="E80" s="52">
        <f t="shared" si="0"/>
        <v>1.5483221476510067</v>
      </c>
      <c r="F80" s="52">
        <f t="shared" si="1"/>
        <v>-1.2335823428735031</v>
      </c>
    </row>
    <row r="81" spans="1:6" x14ac:dyDescent="0.2">
      <c r="A81" s="48">
        <v>39387</v>
      </c>
      <c r="B81" s="52">
        <v>204.11</v>
      </c>
      <c r="C81" s="52">
        <v>-1.6953199999999999</v>
      </c>
      <c r="D81" s="52">
        <v>-2.481208426789046</v>
      </c>
      <c r="E81" s="52">
        <f t="shared" si="0"/>
        <v>1.5220730797912008</v>
      </c>
      <c r="F81" s="52">
        <f t="shared" si="1"/>
        <v>-2.0691344103265412</v>
      </c>
    </row>
    <row r="82" spans="1:6" x14ac:dyDescent="0.2">
      <c r="A82" s="48">
        <v>39417</v>
      </c>
      <c r="B82" s="52">
        <v>200.72</v>
      </c>
      <c r="C82" s="52">
        <v>-1.6608700000000001</v>
      </c>
      <c r="D82" s="52">
        <v>-1.9506714551732596</v>
      </c>
      <c r="E82" s="52">
        <f t="shared" ref="E82:E137" si="2">B82/$B$17</f>
        <v>1.4967934377330352</v>
      </c>
      <c r="F82" s="52">
        <f t="shared" ref="F82:F137" si="3">D82/$D$17</f>
        <v>-1.6267079329421847</v>
      </c>
    </row>
    <row r="83" spans="1:6" x14ac:dyDescent="0.2">
      <c r="A83" s="48">
        <v>39448</v>
      </c>
      <c r="B83" s="52">
        <v>197.37</v>
      </c>
      <c r="C83" s="52">
        <v>-1.66899</v>
      </c>
      <c r="D83" s="52">
        <v>-2.0255839133107991</v>
      </c>
      <c r="E83" s="52">
        <f t="shared" si="2"/>
        <v>1.4718120805369128</v>
      </c>
      <c r="F83" s="52">
        <f t="shared" si="3"/>
        <v>-1.6891790833787974</v>
      </c>
    </row>
    <row r="84" spans="1:6" x14ac:dyDescent="0.2">
      <c r="A84" s="48">
        <v>39479</v>
      </c>
      <c r="B84" s="52">
        <v>193.04</v>
      </c>
      <c r="C84" s="52">
        <v>-2.1938499999999999</v>
      </c>
      <c r="D84" s="52">
        <v>-2.3936624402094155</v>
      </c>
      <c r="E84" s="52">
        <f t="shared" si="2"/>
        <v>1.4395227442207308</v>
      </c>
      <c r="F84" s="52">
        <f t="shared" si="3"/>
        <v>-1.9961278819905404</v>
      </c>
    </row>
    <row r="85" spans="1:6" x14ac:dyDescent="0.2">
      <c r="A85" s="48">
        <v>39508</v>
      </c>
      <c r="B85" s="52">
        <v>189.48</v>
      </c>
      <c r="C85" s="52">
        <v>-1.8441799999999999</v>
      </c>
      <c r="D85" s="52">
        <v>-2.228898492355019</v>
      </c>
      <c r="E85" s="52">
        <f t="shared" si="2"/>
        <v>1.4129753914988814</v>
      </c>
      <c r="F85" s="52">
        <f t="shared" si="3"/>
        <v>-1.8587275933223426</v>
      </c>
    </row>
    <row r="86" spans="1:6" x14ac:dyDescent="0.2">
      <c r="A86" s="48">
        <v>39539</v>
      </c>
      <c r="B86" s="52">
        <v>185.9</v>
      </c>
      <c r="C86" s="52">
        <v>-1.8893800000000001</v>
      </c>
      <c r="D86" s="52">
        <v>-2.1376921799466837</v>
      </c>
      <c r="E86" s="52">
        <f t="shared" si="2"/>
        <v>1.3862788963460106</v>
      </c>
      <c r="F86" s="52">
        <f t="shared" si="3"/>
        <v>-1.7826686385785442</v>
      </c>
    </row>
    <row r="87" spans="1:6" x14ac:dyDescent="0.2">
      <c r="A87" s="48">
        <v>39569</v>
      </c>
      <c r="B87" s="52">
        <v>182.62</v>
      </c>
      <c r="C87" s="52">
        <v>-1.7643899999999999</v>
      </c>
      <c r="D87" s="52">
        <v>-2.3415710198578243</v>
      </c>
      <c r="E87" s="52">
        <f t="shared" si="2"/>
        <v>1.3618195376584639</v>
      </c>
      <c r="F87" s="52">
        <f t="shared" si="3"/>
        <v>-1.9526876980992798</v>
      </c>
    </row>
    <row r="88" spans="1:6" x14ac:dyDescent="0.2">
      <c r="A88" s="48">
        <v>39600</v>
      </c>
      <c r="B88" s="52">
        <v>180.06</v>
      </c>
      <c r="C88" s="52">
        <v>-1.4018200000000001</v>
      </c>
      <c r="D88" s="52">
        <v>-2.4538352783844362</v>
      </c>
      <c r="E88" s="52">
        <f t="shared" si="2"/>
        <v>1.3427293064876957</v>
      </c>
      <c r="F88" s="52">
        <f t="shared" si="3"/>
        <v>-2.046307338375859</v>
      </c>
    </row>
    <row r="89" spans="1:6" x14ac:dyDescent="0.2">
      <c r="A89" s="48">
        <v>39630</v>
      </c>
      <c r="B89" s="52">
        <v>176.83</v>
      </c>
      <c r="C89" s="52">
        <v>-1.7938499999999999</v>
      </c>
      <c r="D89" s="52">
        <v>-2.5387803352186529</v>
      </c>
      <c r="E89" s="52">
        <f t="shared" si="2"/>
        <v>1.3186428038777034</v>
      </c>
      <c r="F89" s="52">
        <f t="shared" si="3"/>
        <v>-2.1171448940544351</v>
      </c>
    </row>
    <row r="90" spans="1:6" x14ac:dyDescent="0.2">
      <c r="A90" s="48">
        <v>39661</v>
      </c>
      <c r="B90" s="52">
        <v>174.14</v>
      </c>
      <c r="C90" s="52">
        <v>-1.5212399999999999</v>
      </c>
      <c r="D90" s="52">
        <v>-1.3655962006481317</v>
      </c>
      <c r="E90" s="52">
        <f t="shared" si="2"/>
        <v>1.2985831469052944</v>
      </c>
      <c r="F90" s="52">
        <f t="shared" si="3"/>
        <v>-1.1388007790336558</v>
      </c>
    </row>
    <row r="91" spans="1:6" x14ac:dyDescent="0.2">
      <c r="A91" s="48">
        <v>39692</v>
      </c>
      <c r="B91" s="52">
        <v>170.74</v>
      </c>
      <c r="C91" s="52">
        <v>-1.95245</v>
      </c>
      <c r="D91" s="52">
        <v>-2.0086788284746531</v>
      </c>
      <c r="E91" s="52">
        <f t="shared" si="2"/>
        <v>1.2732289336316183</v>
      </c>
      <c r="F91" s="52">
        <f t="shared" si="3"/>
        <v>-1.6750815604273597</v>
      </c>
    </row>
    <row r="92" spans="1:6" x14ac:dyDescent="0.2">
      <c r="A92" s="48">
        <v>39722</v>
      </c>
      <c r="B92" s="52">
        <v>167.74</v>
      </c>
      <c r="C92" s="52">
        <v>-1.7570600000000001</v>
      </c>
      <c r="D92" s="52">
        <v>-0.88623138784312028</v>
      </c>
      <c r="E92" s="52">
        <f t="shared" si="2"/>
        <v>1.2508575689783745</v>
      </c>
      <c r="F92" s="52">
        <f t="shared" si="3"/>
        <v>-0.73904789307470464</v>
      </c>
    </row>
    <row r="93" spans="1:6" x14ac:dyDescent="0.2">
      <c r="A93" s="48">
        <v>39753</v>
      </c>
      <c r="B93" s="52">
        <v>164.96</v>
      </c>
      <c r="C93" s="52">
        <v>-1.65733</v>
      </c>
      <c r="D93" s="52">
        <v>0.13649944793193214</v>
      </c>
      <c r="E93" s="52">
        <f t="shared" si="2"/>
        <v>1.2301267710663686</v>
      </c>
      <c r="F93" s="52">
        <f t="shared" si="3"/>
        <v>0.11382989903514047</v>
      </c>
    </row>
    <row r="94" spans="1:6" x14ac:dyDescent="0.2">
      <c r="A94" s="48">
        <v>39783</v>
      </c>
      <c r="B94" s="52">
        <v>162.12</v>
      </c>
      <c r="C94" s="52">
        <v>-1.72163</v>
      </c>
      <c r="D94" s="52">
        <v>-0.93645677379689607</v>
      </c>
      <c r="E94" s="52">
        <f t="shared" si="2"/>
        <v>1.2089485458612976</v>
      </c>
      <c r="F94" s="52">
        <f t="shared" si="3"/>
        <v>-0.78093194974114788</v>
      </c>
    </row>
    <row r="95" spans="1:6" x14ac:dyDescent="0.2">
      <c r="A95" s="48">
        <v>39814</v>
      </c>
      <c r="B95" s="52">
        <v>159.09</v>
      </c>
      <c r="C95" s="52">
        <v>-1.8689899999999999</v>
      </c>
      <c r="D95" s="52">
        <v>-2.1343624438389499</v>
      </c>
      <c r="E95" s="52">
        <f t="shared" si="2"/>
        <v>1.1863534675615213</v>
      </c>
      <c r="F95" s="52">
        <f t="shared" si="3"/>
        <v>-1.7798918982275795</v>
      </c>
    </row>
    <row r="96" spans="1:6" x14ac:dyDescent="0.2">
      <c r="A96" s="48">
        <v>39845</v>
      </c>
      <c r="B96" s="52">
        <v>156.91</v>
      </c>
      <c r="C96" s="52">
        <v>-1.37029</v>
      </c>
      <c r="D96" s="52">
        <v>-1.7764948857814225</v>
      </c>
      <c r="E96" s="52">
        <f t="shared" si="2"/>
        <v>1.1700969425801642</v>
      </c>
      <c r="F96" s="52">
        <f t="shared" si="3"/>
        <v>-1.4814582516537533</v>
      </c>
    </row>
    <row r="97" spans="1:6" x14ac:dyDescent="0.2">
      <c r="A97" s="48">
        <v>39873</v>
      </c>
      <c r="B97" s="52">
        <v>154.66</v>
      </c>
      <c r="C97" s="52">
        <v>-1.43394</v>
      </c>
      <c r="D97" s="52">
        <v>-1.3108330049853631</v>
      </c>
      <c r="E97" s="52">
        <f t="shared" si="2"/>
        <v>1.1533184190902313</v>
      </c>
      <c r="F97" s="52">
        <f t="shared" si="3"/>
        <v>-1.0931325428057472</v>
      </c>
    </row>
    <row r="98" spans="1:6" x14ac:dyDescent="0.2">
      <c r="A98" s="48">
        <v>39904</v>
      </c>
      <c r="B98" s="52">
        <v>152.91</v>
      </c>
      <c r="C98" s="52">
        <v>-1.13151</v>
      </c>
      <c r="D98" s="52">
        <v>-1.199255259008005</v>
      </c>
      <c r="E98" s="52">
        <f t="shared" si="2"/>
        <v>1.140268456375839</v>
      </c>
      <c r="F98" s="52">
        <f t="shared" si="3"/>
        <v>-1.0000854004795399</v>
      </c>
    </row>
    <row r="99" spans="1:6" x14ac:dyDescent="0.2">
      <c r="A99" s="48">
        <v>39934</v>
      </c>
      <c r="B99" s="52">
        <v>152.22999999999999</v>
      </c>
      <c r="C99" s="52">
        <v>-0.44470999999999999</v>
      </c>
      <c r="D99" s="52">
        <v>-0.57258663665639797</v>
      </c>
      <c r="E99" s="52">
        <f t="shared" si="2"/>
        <v>1.1351976137211037</v>
      </c>
      <c r="F99" s="52">
        <f t="shared" si="3"/>
        <v>-0.47749262013111105</v>
      </c>
    </row>
    <row r="100" spans="1:6" x14ac:dyDescent="0.2">
      <c r="A100" s="48">
        <v>39965</v>
      </c>
      <c r="B100" s="52">
        <v>152.87</v>
      </c>
      <c r="C100" s="52">
        <v>0.42042000000000002</v>
      </c>
      <c r="D100" s="52">
        <v>-0.40924705324987953</v>
      </c>
      <c r="E100" s="52">
        <f t="shared" si="2"/>
        <v>1.1399701715137958</v>
      </c>
      <c r="F100" s="52">
        <f t="shared" si="3"/>
        <v>-0.34128014037897614</v>
      </c>
    </row>
    <row r="101" spans="1:6" x14ac:dyDescent="0.2">
      <c r="A101" s="48">
        <v>39995</v>
      </c>
      <c r="B101" s="52">
        <v>154.04</v>
      </c>
      <c r="C101" s="52">
        <v>0.76536000000000004</v>
      </c>
      <c r="D101" s="52">
        <v>0.77374207353872548</v>
      </c>
      <c r="E101" s="52">
        <f t="shared" si="2"/>
        <v>1.1486950037285608</v>
      </c>
      <c r="F101" s="52">
        <f t="shared" si="3"/>
        <v>0.64524057382322531</v>
      </c>
    </row>
    <row r="102" spans="1:6" x14ac:dyDescent="0.2">
      <c r="A102" s="48">
        <v>40026</v>
      </c>
      <c r="B102" s="52">
        <v>155.4</v>
      </c>
      <c r="C102" s="52">
        <v>0.88288999999999995</v>
      </c>
      <c r="D102" s="52">
        <v>0.53221052941888058</v>
      </c>
      <c r="E102" s="52">
        <f t="shared" si="2"/>
        <v>1.1588366890380315</v>
      </c>
      <c r="F102" s="52">
        <f t="shared" si="3"/>
        <v>0.4438220941333027</v>
      </c>
    </row>
    <row r="103" spans="1:6" x14ac:dyDescent="0.2">
      <c r="A103" s="48">
        <v>40057</v>
      </c>
      <c r="B103" s="52">
        <v>156.02000000000001</v>
      </c>
      <c r="C103" s="52">
        <v>0.39896999999999999</v>
      </c>
      <c r="D103" s="52">
        <v>0.21148073190427077</v>
      </c>
      <c r="E103" s="52">
        <f t="shared" si="2"/>
        <v>1.1634601043997019</v>
      </c>
      <c r="F103" s="52">
        <f t="shared" si="3"/>
        <v>0.176358444852796</v>
      </c>
    </row>
    <row r="104" spans="1:6" x14ac:dyDescent="0.2">
      <c r="A104" s="48">
        <v>40087</v>
      </c>
      <c r="B104" s="52">
        <v>156.75</v>
      </c>
      <c r="C104" s="52">
        <v>0.46788999999999997</v>
      </c>
      <c r="D104" s="52">
        <v>0.19320417480765534</v>
      </c>
      <c r="E104" s="52">
        <f t="shared" si="2"/>
        <v>1.1689038031319912</v>
      </c>
      <c r="F104" s="52">
        <f t="shared" si="3"/>
        <v>0.16111722094649014</v>
      </c>
    </row>
    <row r="105" spans="1:6" x14ac:dyDescent="0.2">
      <c r="A105" s="48">
        <v>40118</v>
      </c>
      <c r="B105" s="52">
        <v>157.36000000000001</v>
      </c>
      <c r="C105" s="52">
        <v>0.38915</v>
      </c>
      <c r="D105" s="52">
        <v>9.4891052125870512E-2</v>
      </c>
      <c r="E105" s="52">
        <f t="shared" si="2"/>
        <v>1.1734526472781508</v>
      </c>
      <c r="F105" s="52">
        <f t="shared" si="3"/>
        <v>7.9131740431744604E-2</v>
      </c>
    </row>
    <row r="106" spans="1:6" x14ac:dyDescent="0.2">
      <c r="A106" s="48">
        <v>40148</v>
      </c>
      <c r="B106" s="52">
        <v>158.21</v>
      </c>
      <c r="C106" s="52">
        <v>0.54015999999999997</v>
      </c>
      <c r="D106" s="52">
        <v>0.44021204663008984</v>
      </c>
      <c r="E106" s="52">
        <f t="shared" si="2"/>
        <v>1.1797912005965698</v>
      </c>
      <c r="F106" s="52">
        <f t="shared" si="3"/>
        <v>0.36710253104425422</v>
      </c>
    </row>
    <row r="107" spans="1:6" x14ac:dyDescent="0.2">
      <c r="A107" s="48">
        <v>40179</v>
      </c>
      <c r="B107" s="52">
        <v>159.11000000000001</v>
      </c>
      <c r="C107" s="52">
        <v>0.56886000000000003</v>
      </c>
      <c r="D107" s="52">
        <v>0.5049019638338097</v>
      </c>
      <c r="E107" s="52">
        <f t="shared" si="2"/>
        <v>1.1865026099925431</v>
      </c>
      <c r="F107" s="52">
        <f t="shared" si="3"/>
        <v>0.42104887921969181</v>
      </c>
    </row>
    <row r="108" spans="1:6" x14ac:dyDescent="0.2">
      <c r="A108" s="48">
        <v>40210</v>
      </c>
      <c r="B108" s="52">
        <v>159.44999999999999</v>
      </c>
      <c r="C108" s="52">
        <v>0.21368999999999999</v>
      </c>
      <c r="D108" s="52">
        <v>0.24679816714106503</v>
      </c>
      <c r="E108" s="52">
        <f t="shared" si="2"/>
        <v>1.1890380313199105</v>
      </c>
      <c r="F108" s="52">
        <f t="shared" si="3"/>
        <v>0.20581043274060884</v>
      </c>
    </row>
    <row r="109" spans="1:6" x14ac:dyDescent="0.2">
      <c r="A109" s="48">
        <v>40238</v>
      </c>
      <c r="B109" s="52">
        <v>159.85</v>
      </c>
      <c r="C109" s="52">
        <v>0.25086000000000003</v>
      </c>
      <c r="D109" s="52">
        <v>0.23108051822241968</v>
      </c>
      <c r="E109" s="52">
        <f t="shared" si="2"/>
        <v>1.1920208799403431</v>
      </c>
      <c r="F109" s="52">
        <f t="shared" si="3"/>
        <v>0.19270313878018658</v>
      </c>
    </row>
    <row r="110" spans="1:6" x14ac:dyDescent="0.2">
      <c r="A110" s="48">
        <v>40269</v>
      </c>
      <c r="B110" s="52">
        <v>160.22999999999999</v>
      </c>
      <c r="C110" s="52">
        <v>0.23771999999999999</v>
      </c>
      <c r="D110" s="52">
        <v>0.26853309786608132</v>
      </c>
      <c r="E110" s="52">
        <f>B110/$B$17</f>
        <v>1.1948545861297539</v>
      </c>
      <c r="F110" s="52">
        <f t="shared" si="3"/>
        <v>0.22393567066243633</v>
      </c>
    </row>
    <row r="111" spans="1:6" x14ac:dyDescent="0.2">
      <c r="A111" s="48">
        <v>40299</v>
      </c>
      <c r="B111" s="52">
        <v>160.58000000000001</v>
      </c>
      <c r="C111" s="52">
        <v>0.21844</v>
      </c>
      <c r="D111" s="52">
        <v>0.30630739843494936</v>
      </c>
      <c r="E111" s="52">
        <f>B111/$B$17</f>
        <v>1.1974645786726326</v>
      </c>
      <c r="F111" s="52">
        <f t="shared" si="3"/>
        <v>0.2554364927172002</v>
      </c>
    </row>
    <row r="112" spans="1:6" x14ac:dyDescent="0.2">
      <c r="A112" s="48">
        <v>40330</v>
      </c>
      <c r="B112" s="52">
        <v>160.46</v>
      </c>
      <c r="C112" s="52">
        <v>-7.4730000000000005E-2</v>
      </c>
      <c r="D112" s="52">
        <v>-8.5780639555764718E-2</v>
      </c>
      <c r="E112" s="52">
        <f>B112/$B$17</f>
        <v>1.1965697240865028</v>
      </c>
      <c r="F112" s="52">
        <f t="shared" si="3"/>
        <v>-7.1534366532175764E-2</v>
      </c>
    </row>
    <row r="113" spans="1:6" x14ac:dyDescent="0.2">
      <c r="A113" s="48">
        <v>40360</v>
      </c>
      <c r="B113" s="52">
        <v>159.97999999999999</v>
      </c>
      <c r="C113" s="52">
        <v>-0.29914000000000002</v>
      </c>
      <c r="D113" s="52">
        <v>-0.50309385026196884</v>
      </c>
      <c r="E113" s="52">
        <f t="shared" si="2"/>
        <v>1.1929903057419835</v>
      </c>
      <c r="F113" s="52">
        <f t="shared" si="3"/>
        <v>-0.41954105344863563</v>
      </c>
    </row>
    <row r="114" spans="1:6" x14ac:dyDescent="0.2">
      <c r="A114" s="48">
        <v>40391</v>
      </c>
      <c r="B114" s="52">
        <v>159.01</v>
      </c>
      <c r="C114" s="52">
        <v>-0.60633000000000004</v>
      </c>
      <c r="D114" s="52">
        <v>-0.79608506434672843</v>
      </c>
      <c r="E114" s="52">
        <f t="shared" si="2"/>
        <v>1.1857568978374347</v>
      </c>
      <c r="F114" s="52">
        <f t="shared" si="3"/>
        <v>-0.6638728864541622</v>
      </c>
    </row>
    <row r="115" spans="1:6" x14ac:dyDescent="0.2">
      <c r="A115" s="48">
        <v>40422</v>
      </c>
      <c r="B115" s="52">
        <v>157.96</v>
      </c>
      <c r="C115" s="52">
        <v>-0.66034000000000004</v>
      </c>
      <c r="D115" s="52">
        <v>-0.79883272225330071</v>
      </c>
      <c r="E115" s="52">
        <f t="shared" si="2"/>
        <v>1.1779269202087994</v>
      </c>
      <c r="F115" s="52">
        <f t="shared" si="3"/>
        <v>-0.66616421896009437</v>
      </c>
    </row>
    <row r="116" spans="1:6" x14ac:dyDescent="0.2">
      <c r="A116" s="48">
        <v>40452</v>
      </c>
      <c r="B116" s="52">
        <v>156.88999999999999</v>
      </c>
      <c r="C116" s="52">
        <v>-0.67739000000000005</v>
      </c>
      <c r="D116" s="52">
        <v>-0.9778058194574224</v>
      </c>
      <c r="E116" s="52">
        <f t="shared" si="2"/>
        <v>1.1699478001491423</v>
      </c>
      <c r="F116" s="52">
        <f t="shared" si="3"/>
        <v>-0.8154138305402866</v>
      </c>
    </row>
    <row r="117" spans="1:6" x14ac:dyDescent="0.2">
      <c r="A117" s="48">
        <v>40483</v>
      </c>
      <c r="B117" s="52">
        <v>156.56</v>
      </c>
      <c r="C117" s="52">
        <v>-0.21034</v>
      </c>
      <c r="D117" s="52">
        <v>-0.40255988859464537</v>
      </c>
      <c r="E117" s="52">
        <f t="shared" si="2"/>
        <v>1.1674869500372858</v>
      </c>
      <c r="F117" s="52">
        <f t="shared" si="3"/>
        <v>-0.33570356634098991</v>
      </c>
    </row>
    <row r="118" spans="1:6" x14ac:dyDescent="0.2">
      <c r="A118" s="48">
        <v>40513</v>
      </c>
      <c r="B118" s="52">
        <v>156.13999999999999</v>
      </c>
      <c r="C118" s="52">
        <v>-0.26827000000000001</v>
      </c>
      <c r="D118" s="52">
        <v>-0.7116693647495157</v>
      </c>
      <c r="E118" s="52">
        <f t="shared" si="2"/>
        <v>1.1643549589858315</v>
      </c>
      <c r="F118" s="52">
        <f t="shared" si="3"/>
        <v>-0.59347677344626792</v>
      </c>
    </row>
    <row r="119" spans="1:6" x14ac:dyDescent="0.2">
      <c r="A119" s="48">
        <v>40544</v>
      </c>
      <c r="B119" s="52">
        <v>155.66</v>
      </c>
      <c r="C119" s="52">
        <v>-0.30742000000000003</v>
      </c>
      <c r="D119" s="52">
        <v>-0.58961623072945191</v>
      </c>
      <c r="E119" s="52">
        <f t="shared" si="2"/>
        <v>1.1607755406413125</v>
      </c>
      <c r="F119" s="52">
        <f t="shared" si="3"/>
        <v>-0.49169397408026266</v>
      </c>
    </row>
    <row r="120" spans="1:6" x14ac:dyDescent="0.2">
      <c r="A120" s="48">
        <v>40575</v>
      </c>
      <c r="B120" s="52">
        <v>155.1</v>
      </c>
      <c r="C120" s="52">
        <v>-0.35976000000000002</v>
      </c>
      <c r="D120" s="52">
        <v>-0.79950737146890483</v>
      </c>
      <c r="E120" s="52">
        <f t="shared" si="2"/>
        <v>1.1565995525727069</v>
      </c>
      <c r="F120" s="52">
        <f t="shared" si="3"/>
        <v>-0.6667268238149846</v>
      </c>
    </row>
    <row r="121" spans="1:6" x14ac:dyDescent="0.2">
      <c r="A121" s="48">
        <v>40603</v>
      </c>
      <c r="B121" s="52">
        <v>154.63999999999999</v>
      </c>
      <c r="C121" s="52">
        <v>-0.29658000000000001</v>
      </c>
      <c r="D121" s="52">
        <v>-0.83034454902526145</v>
      </c>
      <c r="E121" s="52">
        <f t="shared" si="2"/>
        <v>1.1531692766592094</v>
      </c>
      <c r="F121" s="52">
        <f t="shared" si="3"/>
        <v>-0.69244262604679441</v>
      </c>
    </row>
    <row r="122" spans="1:6" x14ac:dyDescent="0.2">
      <c r="A122" s="48">
        <v>40634</v>
      </c>
      <c r="B122" s="52">
        <v>154.71</v>
      </c>
      <c r="C122" s="52">
        <v>4.5269999999999998E-2</v>
      </c>
      <c r="D122" s="52">
        <v>-0.32974176112153564</v>
      </c>
      <c r="E122" s="52">
        <f t="shared" si="2"/>
        <v>1.1536912751677852</v>
      </c>
      <c r="F122" s="52">
        <f t="shared" si="3"/>
        <v>-0.27497892441917449</v>
      </c>
    </row>
    <row r="123" spans="1:6" x14ac:dyDescent="0.2">
      <c r="A123" s="48">
        <v>40664</v>
      </c>
      <c r="B123" s="52">
        <v>154.46</v>
      </c>
      <c r="C123" s="52">
        <v>-0.16159000000000001</v>
      </c>
      <c r="D123" s="52">
        <v>-0.43119674909609651</v>
      </c>
      <c r="E123" s="52">
        <f t="shared" si="2"/>
        <v>1.151826994780015</v>
      </c>
      <c r="F123" s="52">
        <f t="shared" si="3"/>
        <v>-0.35958447567030172</v>
      </c>
    </row>
    <row r="124" spans="1:6" x14ac:dyDescent="0.2">
      <c r="A124" s="48">
        <v>40695</v>
      </c>
      <c r="B124" s="52">
        <v>154.19</v>
      </c>
      <c r="C124" s="52">
        <v>-0.17480000000000001</v>
      </c>
      <c r="D124" s="52">
        <v>-0.26516922282468502</v>
      </c>
      <c r="E124" s="52">
        <f t="shared" si="2"/>
        <v>1.149813571961223</v>
      </c>
      <c r="F124" s="52">
        <f t="shared" si="3"/>
        <v>-0.22113046110202908</v>
      </c>
    </row>
    <row r="125" spans="1:6" x14ac:dyDescent="0.2">
      <c r="A125" s="48">
        <v>40725</v>
      </c>
      <c r="B125" s="52">
        <v>153.97999999999999</v>
      </c>
      <c r="C125" s="52">
        <v>-0.13619999999999999</v>
      </c>
      <c r="D125" s="52">
        <v>-0.43775179085292776</v>
      </c>
      <c r="E125" s="52">
        <f t="shared" si="2"/>
        <v>1.1482475764354958</v>
      </c>
      <c r="F125" s="52">
        <f t="shared" si="3"/>
        <v>-0.36505086951039489</v>
      </c>
    </row>
    <row r="126" spans="1:6" x14ac:dyDescent="0.2">
      <c r="A126" s="48">
        <v>40756</v>
      </c>
      <c r="B126" s="52">
        <v>153.49</v>
      </c>
      <c r="C126" s="52">
        <v>-0.31822</v>
      </c>
      <c r="D126" s="52">
        <v>-0.65123554220340329</v>
      </c>
      <c r="E126" s="52">
        <f t="shared" si="2"/>
        <v>1.1445935868754662</v>
      </c>
      <c r="F126" s="52">
        <f t="shared" si="3"/>
        <v>-0.5430796764399709</v>
      </c>
    </row>
    <row r="127" spans="1:6" x14ac:dyDescent="0.2">
      <c r="A127" s="48">
        <v>40787</v>
      </c>
      <c r="B127" s="52">
        <v>152.56</v>
      </c>
      <c r="C127" s="52">
        <v>-0.60589999999999999</v>
      </c>
      <c r="D127" s="52">
        <v>-0.8728424482688576</v>
      </c>
      <c r="E127" s="52">
        <f t="shared" si="2"/>
        <v>1.1376584638329605</v>
      </c>
      <c r="F127" s="52">
        <f t="shared" si="3"/>
        <v>-0.7278825611776415</v>
      </c>
    </row>
    <row r="128" spans="1:6" x14ac:dyDescent="0.2">
      <c r="A128" s="48">
        <v>40817</v>
      </c>
      <c r="B128" s="52">
        <v>151.58000000000001</v>
      </c>
      <c r="C128" s="52">
        <v>-0.64237</v>
      </c>
      <c r="D128" s="52">
        <v>-0.61327844977299661</v>
      </c>
      <c r="E128" s="52">
        <f t="shared" si="2"/>
        <v>1.1303504847129009</v>
      </c>
      <c r="F128" s="52">
        <f t="shared" si="3"/>
        <v>-0.51142642022185603</v>
      </c>
    </row>
    <row r="129" spans="1:6" x14ac:dyDescent="0.2">
      <c r="A129" s="48">
        <v>40848</v>
      </c>
      <c r="B129" s="52">
        <v>150.52000000000001</v>
      </c>
      <c r="C129" s="52">
        <v>-0.69930000000000003</v>
      </c>
      <c r="D129" s="52">
        <v>-0.79189095959507239</v>
      </c>
      <c r="E129" s="52">
        <f t="shared" si="2"/>
        <v>1.1224459358687549</v>
      </c>
      <c r="F129" s="52">
        <f t="shared" si="3"/>
        <v>-0.6603753300342865</v>
      </c>
    </row>
    <row r="130" spans="1:6" x14ac:dyDescent="0.2">
      <c r="A130" s="48">
        <v>40878</v>
      </c>
      <c r="B130" s="52">
        <v>149.72999999999999</v>
      </c>
      <c r="C130" s="52">
        <v>-0.52485000000000004</v>
      </c>
      <c r="D130" s="52">
        <v>-0.53321952787051774</v>
      </c>
      <c r="E130" s="52">
        <f t="shared" si="2"/>
        <v>1.1165548098434004</v>
      </c>
      <c r="F130" s="52">
        <f t="shared" si="3"/>
        <v>-0.44466352018752198</v>
      </c>
    </row>
    <row r="131" spans="1:6" x14ac:dyDescent="0.2">
      <c r="A131" s="48">
        <v>40909</v>
      </c>
      <c r="B131" s="52">
        <v>149.31</v>
      </c>
      <c r="C131" s="52">
        <v>-0.28050000000000003</v>
      </c>
      <c r="D131" s="52">
        <v>-0.48839929217338823</v>
      </c>
      <c r="E131" s="52">
        <f t="shared" si="2"/>
        <v>1.1134228187919464</v>
      </c>
      <c r="F131" s="52">
        <f t="shared" si="3"/>
        <v>-0.40728693748749817</v>
      </c>
    </row>
    <row r="132" spans="1:6" x14ac:dyDescent="0.2">
      <c r="A132" s="48">
        <v>40940</v>
      </c>
      <c r="B132" s="52">
        <v>149.36000000000001</v>
      </c>
      <c r="C132" s="52">
        <v>3.3489999999999999E-2</v>
      </c>
      <c r="D132" s="52">
        <v>-0.37441312300828433</v>
      </c>
      <c r="E132" s="52">
        <f t="shared" si="2"/>
        <v>1.1137956748695006</v>
      </c>
      <c r="F132" s="52">
        <f t="shared" si="3"/>
        <v>-0.31223135796649931</v>
      </c>
    </row>
    <row r="133" spans="1:6" x14ac:dyDescent="0.2">
      <c r="A133" s="48">
        <v>40969</v>
      </c>
      <c r="B133" s="52">
        <v>150.22</v>
      </c>
      <c r="C133" s="52">
        <v>0.57579000000000002</v>
      </c>
      <c r="D133" s="52">
        <v>0.28467619420135426</v>
      </c>
      <c r="E133" s="52">
        <f t="shared" si="2"/>
        <v>1.1202087994034302</v>
      </c>
      <c r="F133" s="52">
        <f t="shared" si="3"/>
        <v>0.23739775460342782</v>
      </c>
    </row>
    <row r="134" spans="1:6" x14ac:dyDescent="0.2">
      <c r="A134" s="48">
        <v>41000</v>
      </c>
      <c r="B134" s="52">
        <v>151.38999999999999</v>
      </c>
      <c r="C134" s="52">
        <v>0.77886</v>
      </c>
      <c r="D134" s="52">
        <v>0.74437694034868074</v>
      </c>
      <c r="E134" s="52">
        <f t="shared" si="2"/>
        <v>1.1289336316181953</v>
      </c>
      <c r="F134" s="52">
        <f t="shared" si="3"/>
        <v>0.62075234184266004</v>
      </c>
    </row>
    <row r="135" spans="1:6" x14ac:dyDescent="0.2">
      <c r="A135" s="48">
        <v>41030</v>
      </c>
      <c r="B135" s="52">
        <v>152.88</v>
      </c>
      <c r="C135" s="52">
        <v>0.98421000000000003</v>
      </c>
      <c r="D135" s="52">
        <v>1.2678335747915392</v>
      </c>
      <c r="E135" s="52">
        <f t="shared" si="2"/>
        <v>1.1400447427293066</v>
      </c>
      <c r="F135" s="52">
        <f t="shared" si="3"/>
        <v>1.0572743699582472</v>
      </c>
    </row>
    <row r="136" spans="1:6" x14ac:dyDescent="0.2">
      <c r="A136" s="48">
        <v>41061</v>
      </c>
      <c r="B136" s="52">
        <v>154.21</v>
      </c>
      <c r="C136" s="52">
        <v>0.86995999999999996</v>
      </c>
      <c r="D136" s="52">
        <v>0.83013975994083489</v>
      </c>
      <c r="E136" s="52">
        <f t="shared" si="2"/>
        <v>1.1499627143922446</v>
      </c>
      <c r="F136" s="52">
        <f t="shared" si="3"/>
        <v>0.69227184791430407</v>
      </c>
    </row>
    <row r="137" spans="1:6" x14ac:dyDescent="0.2">
      <c r="A137" s="48">
        <v>41091</v>
      </c>
      <c r="B137" s="52">
        <v>154.85</v>
      </c>
      <c r="C137" s="52">
        <v>0.41502</v>
      </c>
      <c r="D137" s="52">
        <v>0.36909185785895327</v>
      </c>
      <c r="E137" s="52">
        <f t="shared" si="2"/>
        <v>1.1547352721849367</v>
      </c>
      <c r="F137" s="52">
        <f t="shared" si="3"/>
        <v>0.30779383764048585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workbookViewId="0">
      <selection activeCell="C14" sqref="C14"/>
    </sheetView>
  </sheetViews>
  <sheetFormatPr defaultRowHeight="12.75" x14ac:dyDescent="0.2"/>
  <cols>
    <col min="1" max="1" width="20.7109375" style="47" customWidth="1"/>
    <col min="2" max="2" width="20.7109375" style="23" customWidth="1"/>
    <col min="3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2" x14ac:dyDescent="0.2">
      <c r="A1" s="46" t="s">
        <v>0</v>
      </c>
      <c r="B1" s="22" t="s">
        <v>43</v>
      </c>
    </row>
    <row r="2" spans="1:2" x14ac:dyDescent="0.2">
      <c r="A2" s="46" t="s">
        <v>34</v>
      </c>
      <c r="B2" s="22" t="s">
        <v>44</v>
      </c>
    </row>
    <row r="3" spans="1:2" x14ac:dyDescent="0.2">
      <c r="A3" s="46" t="s">
        <v>1</v>
      </c>
      <c r="B3" s="22" t="s">
        <v>45</v>
      </c>
    </row>
    <row r="4" spans="1:2" x14ac:dyDescent="0.2">
      <c r="A4" s="46" t="s">
        <v>2</v>
      </c>
      <c r="B4" s="22" t="s">
        <v>46</v>
      </c>
    </row>
    <row r="5" spans="1:2" x14ac:dyDescent="0.2">
      <c r="A5" s="46" t="s">
        <v>37</v>
      </c>
      <c r="B5" s="22" t="s">
        <v>38</v>
      </c>
    </row>
    <row r="6" spans="1:2" x14ac:dyDescent="0.2">
      <c r="A6" s="46" t="s">
        <v>3</v>
      </c>
      <c r="B6" s="22" t="s">
        <v>4</v>
      </c>
    </row>
    <row r="7" spans="1:2" x14ac:dyDescent="0.2">
      <c r="A7" s="46" t="s">
        <v>5</v>
      </c>
      <c r="B7" s="22" t="s">
        <v>6</v>
      </c>
    </row>
    <row r="8" spans="1:2" x14ac:dyDescent="0.2">
      <c r="A8" s="46" t="s">
        <v>39</v>
      </c>
      <c r="B8" s="22" t="s">
        <v>47</v>
      </c>
    </row>
    <row r="9" spans="1:2" x14ac:dyDescent="0.2">
      <c r="A9" s="46" t="s">
        <v>40</v>
      </c>
      <c r="B9" s="22" t="s">
        <v>48</v>
      </c>
    </row>
    <row r="10" spans="1:2" x14ac:dyDescent="0.2">
      <c r="A10" s="46" t="s">
        <v>8</v>
      </c>
      <c r="B10" s="22" t="s">
        <v>49</v>
      </c>
    </row>
    <row r="12" spans="1:2" x14ac:dyDescent="0.2">
      <c r="A12" s="46" t="s">
        <v>9</v>
      </c>
      <c r="B12" s="22" t="s">
        <v>10</v>
      </c>
    </row>
    <row r="13" spans="1:2" x14ac:dyDescent="0.2">
      <c r="A13" s="48">
        <v>37438</v>
      </c>
      <c r="B13" s="30">
        <v>5.9</v>
      </c>
    </row>
    <row r="14" spans="1:2" x14ac:dyDescent="0.2">
      <c r="A14" s="48">
        <v>37469</v>
      </c>
      <c r="B14" s="30">
        <v>5.7</v>
      </c>
    </row>
    <row r="15" spans="1:2" x14ac:dyDescent="0.2">
      <c r="A15" s="48">
        <v>37500</v>
      </c>
      <c r="B15" s="30">
        <v>5.4</v>
      </c>
    </row>
    <row r="16" spans="1:2" x14ac:dyDescent="0.2">
      <c r="A16" s="48">
        <v>37530</v>
      </c>
      <c r="B16" s="30">
        <v>5.3</v>
      </c>
    </row>
    <row r="17" spans="1:2" x14ac:dyDescent="0.2">
      <c r="A17" s="48">
        <v>37561</v>
      </c>
      <c r="B17" s="30">
        <v>5.6</v>
      </c>
    </row>
    <row r="18" spans="1:2" x14ac:dyDescent="0.2">
      <c r="A18" s="48">
        <v>37591</v>
      </c>
      <c r="B18" s="30">
        <v>5.7</v>
      </c>
    </row>
    <row r="19" spans="1:2" x14ac:dyDescent="0.2">
      <c r="A19" s="48">
        <v>37622</v>
      </c>
      <c r="B19" s="30">
        <v>6.5</v>
      </c>
    </row>
    <row r="20" spans="1:2" x14ac:dyDescent="0.2">
      <c r="A20" s="48">
        <v>37653</v>
      </c>
      <c r="B20" s="30">
        <v>6.4</v>
      </c>
    </row>
    <row r="21" spans="1:2" x14ac:dyDescent="0.2">
      <c r="A21" s="48">
        <v>37681</v>
      </c>
      <c r="B21" s="30">
        <v>6.2</v>
      </c>
    </row>
    <row r="22" spans="1:2" x14ac:dyDescent="0.2">
      <c r="A22" s="48">
        <v>37712</v>
      </c>
      <c r="B22" s="30">
        <v>5.8</v>
      </c>
    </row>
    <row r="23" spans="1:2" x14ac:dyDescent="0.2">
      <c r="A23" s="48">
        <v>37742</v>
      </c>
      <c r="B23" s="30">
        <v>5.8</v>
      </c>
    </row>
    <row r="24" spans="1:2" x14ac:dyDescent="0.2">
      <c r="A24" s="48">
        <v>37773</v>
      </c>
      <c r="B24" s="30">
        <v>6.5</v>
      </c>
    </row>
    <row r="25" spans="1:2" x14ac:dyDescent="0.2">
      <c r="A25" s="48">
        <v>37803</v>
      </c>
      <c r="B25" s="30">
        <v>6.3</v>
      </c>
    </row>
    <row r="26" spans="1:2" x14ac:dyDescent="0.2">
      <c r="A26" s="48">
        <v>37834</v>
      </c>
      <c r="B26" s="30">
        <v>6</v>
      </c>
    </row>
    <row r="27" spans="1:2" x14ac:dyDescent="0.2">
      <c r="A27" s="48">
        <v>37865</v>
      </c>
      <c r="B27" s="30">
        <v>5.8</v>
      </c>
    </row>
    <row r="28" spans="1:2" x14ac:dyDescent="0.2">
      <c r="A28" s="48">
        <v>37895</v>
      </c>
      <c r="B28" s="30">
        <v>5.6</v>
      </c>
    </row>
    <row r="29" spans="1:2" x14ac:dyDescent="0.2">
      <c r="A29" s="48">
        <v>37926</v>
      </c>
      <c r="B29" s="30">
        <v>5.6</v>
      </c>
    </row>
    <row r="30" spans="1:2" x14ac:dyDescent="0.2">
      <c r="A30" s="48">
        <v>37956</v>
      </c>
      <c r="B30" s="30">
        <v>5.4</v>
      </c>
    </row>
    <row r="31" spans="1:2" x14ac:dyDescent="0.2">
      <c r="A31" s="48">
        <v>37987</v>
      </c>
      <c r="B31" s="30">
        <v>6.3</v>
      </c>
    </row>
    <row r="32" spans="1:2" x14ac:dyDescent="0.2">
      <c r="A32" s="48">
        <v>38018</v>
      </c>
      <c r="B32" s="30">
        <v>6</v>
      </c>
    </row>
    <row r="33" spans="1:2" x14ac:dyDescent="0.2">
      <c r="A33" s="48">
        <v>38047</v>
      </c>
      <c r="B33" s="30">
        <v>6</v>
      </c>
    </row>
    <row r="34" spans="1:2" x14ac:dyDescent="0.2">
      <c r="A34" s="48">
        <v>38078</v>
      </c>
      <c r="B34" s="30">
        <v>5.4</v>
      </c>
    </row>
    <row r="35" spans="1:2" x14ac:dyDescent="0.2">
      <c r="A35" s="48">
        <v>38108</v>
      </c>
      <c r="B35" s="30">
        <v>5.3</v>
      </c>
    </row>
    <row r="36" spans="1:2" x14ac:dyDescent="0.2">
      <c r="A36" s="48">
        <v>38139</v>
      </c>
      <c r="B36" s="30">
        <v>5.8</v>
      </c>
    </row>
    <row r="37" spans="1:2" x14ac:dyDescent="0.2">
      <c r="A37" s="48">
        <v>38169</v>
      </c>
      <c r="B37" s="30">
        <v>5.7</v>
      </c>
    </row>
    <row r="38" spans="1:2" x14ac:dyDescent="0.2">
      <c r="A38" s="48">
        <v>38200</v>
      </c>
      <c r="B38" s="30">
        <v>5.4</v>
      </c>
    </row>
    <row r="39" spans="1:2" x14ac:dyDescent="0.2">
      <c r="A39" s="48">
        <v>38231</v>
      </c>
      <c r="B39" s="30">
        <v>5.0999999999999996</v>
      </c>
    </row>
    <row r="40" spans="1:2" x14ac:dyDescent="0.2">
      <c r="A40" s="48">
        <v>38261</v>
      </c>
      <c r="B40" s="30">
        <v>5.0999999999999996</v>
      </c>
    </row>
    <row r="41" spans="1:2" x14ac:dyDescent="0.2">
      <c r="A41" s="48">
        <v>38292</v>
      </c>
      <c r="B41" s="30">
        <v>5.2</v>
      </c>
    </row>
    <row r="42" spans="1:2" x14ac:dyDescent="0.2">
      <c r="A42" s="48">
        <v>38322</v>
      </c>
      <c r="B42" s="30">
        <v>5.0999999999999996</v>
      </c>
    </row>
    <row r="43" spans="1:2" x14ac:dyDescent="0.2">
      <c r="A43" s="48">
        <v>38353</v>
      </c>
      <c r="B43" s="30">
        <v>5.7</v>
      </c>
    </row>
    <row r="44" spans="1:2" x14ac:dyDescent="0.2">
      <c r="A44" s="48">
        <v>38384</v>
      </c>
      <c r="B44" s="30">
        <v>5.8</v>
      </c>
    </row>
    <row r="45" spans="1:2" x14ac:dyDescent="0.2">
      <c r="A45" s="48">
        <v>38412</v>
      </c>
      <c r="B45" s="30">
        <v>5.4</v>
      </c>
    </row>
    <row r="46" spans="1:2" x14ac:dyDescent="0.2">
      <c r="A46" s="48">
        <v>38443</v>
      </c>
      <c r="B46" s="30">
        <v>4.9000000000000004</v>
      </c>
    </row>
    <row r="47" spans="1:2" x14ac:dyDescent="0.2">
      <c r="A47" s="48">
        <v>38473</v>
      </c>
      <c r="B47" s="30">
        <v>4.9000000000000004</v>
      </c>
    </row>
    <row r="48" spans="1:2" x14ac:dyDescent="0.2">
      <c r="A48" s="48">
        <v>38504</v>
      </c>
      <c r="B48" s="30">
        <v>5.2</v>
      </c>
    </row>
    <row r="49" spans="1:2" x14ac:dyDescent="0.2">
      <c r="A49" s="48">
        <v>38534</v>
      </c>
      <c r="B49" s="30">
        <v>5.2</v>
      </c>
    </row>
    <row r="50" spans="1:2" x14ac:dyDescent="0.2">
      <c r="A50" s="48">
        <v>38565</v>
      </c>
      <c r="B50" s="30">
        <v>4.9000000000000004</v>
      </c>
    </row>
    <row r="51" spans="1:2" x14ac:dyDescent="0.2">
      <c r="A51" s="48">
        <v>38596</v>
      </c>
      <c r="B51" s="30">
        <v>4.8</v>
      </c>
    </row>
    <row r="52" spans="1:2" x14ac:dyDescent="0.2">
      <c r="A52" s="48">
        <v>38626</v>
      </c>
      <c r="B52" s="30">
        <v>4.5999999999999996</v>
      </c>
    </row>
    <row r="53" spans="1:2" x14ac:dyDescent="0.2">
      <c r="A53" s="48">
        <v>38657</v>
      </c>
      <c r="B53" s="30">
        <v>4.8</v>
      </c>
    </row>
    <row r="54" spans="1:2" x14ac:dyDescent="0.2">
      <c r="A54" s="48">
        <v>38687</v>
      </c>
      <c r="B54" s="30">
        <v>4.5999999999999996</v>
      </c>
    </row>
    <row r="55" spans="1:2" x14ac:dyDescent="0.2">
      <c r="A55" s="48">
        <v>38718</v>
      </c>
      <c r="B55" s="30">
        <v>5.0999999999999996</v>
      </c>
    </row>
    <row r="56" spans="1:2" x14ac:dyDescent="0.2">
      <c r="A56" s="48">
        <v>38749</v>
      </c>
      <c r="B56" s="30">
        <v>5.0999999999999996</v>
      </c>
    </row>
    <row r="57" spans="1:2" x14ac:dyDescent="0.2">
      <c r="A57" s="48">
        <v>38777</v>
      </c>
      <c r="B57" s="30">
        <v>4.8</v>
      </c>
    </row>
    <row r="58" spans="1:2" x14ac:dyDescent="0.2">
      <c r="A58" s="48">
        <v>38808</v>
      </c>
      <c r="B58" s="30">
        <v>4.5</v>
      </c>
    </row>
    <row r="59" spans="1:2" x14ac:dyDescent="0.2">
      <c r="A59" s="48">
        <v>38838</v>
      </c>
      <c r="B59" s="30">
        <v>4.4000000000000004</v>
      </c>
    </row>
    <row r="60" spans="1:2" x14ac:dyDescent="0.2">
      <c r="A60" s="48">
        <v>38869</v>
      </c>
      <c r="B60" s="30">
        <v>4.8</v>
      </c>
    </row>
    <row r="61" spans="1:2" x14ac:dyDescent="0.2">
      <c r="A61" s="48">
        <v>38899</v>
      </c>
      <c r="B61" s="30">
        <v>5</v>
      </c>
    </row>
    <row r="62" spans="1:2" x14ac:dyDescent="0.2">
      <c r="A62" s="48">
        <v>38930</v>
      </c>
      <c r="B62" s="30">
        <v>4.5999999999999996</v>
      </c>
    </row>
    <row r="63" spans="1:2" x14ac:dyDescent="0.2">
      <c r="A63" s="48">
        <v>38961</v>
      </c>
      <c r="B63" s="30">
        <v>4.4000000000000004</v>
      </c>
    </row>
    <row r="64" spans="1:2" x14ac:dyDescent="0.2">
      <c r="A64" s="48">
        <v>38991</v>
      </c>
      <c r="B64" s="30">
        <v>4.0999999999999996</v>
      </c>
    </row>
    <row r="65" spans="1:2" x14ac:dyDescent="0.2">
      <c r="A65" s="48">
        <v>39022</v>
      </c>
      <c r="B65" s="30">
        <v>4.3</v>
      </c>
    </row>
    <row r="66" spans="1:2" x14ac:dyDescent="0.2">
      <c r="A66" s="48">
        <v>39052</v>
      </c>
      <c r="B66" s="30">
        <v>4.3</v>
      </c>
    </row>
    <row r="67" spans="1:2" x14ac:dyDescent="0.2">
      <c r="A67" s="48">
        <v>39083</v>
      </c>
      <c r="B67" s="30">
        <v>5</v>
      </c>
    </row>
    <row r="68" spans="1:2" x14ac:dyDescent="0.2">
      <c r="A68" s="48">
        <v>39114</v>
      </c>
      <c r="B68" s="30">
        <v>4.9000000000000004</v>
      </c>
    </row>
    <row r="69" spans="1:2" x14ac:dyDescent="0.2">
      <c r="A69" s="48">
        <v>39142</v>
      </c>
      <c r="B69" s="30">
        <v>4.5</v>
      </c>
    </row>
    <row r="70" spans="1:2" x14ac:dyDescent="0.2">
      <c r="A70" s="48">
        <v>39173</v>
      </c>
      <c r="B70" s="30">
        <v>4.3</v>
      </c>
    </row>
    <row r="71" spans="1:2" x14ac:dyDescent="0.2">
      <c r="A71" s="48">
        <v>39203</v>
      </c>
      <c r="B71" s="30">
        <v>4.3</v>
      </c>
    </row>
    <row r="72" spans="1:2" x14ac:dyDescent="0.2">
      <c r="A72" s="48">
        <v>39234</v>
      </c>
      <c r="B72" s="30">
        <v>4.7</v>
      </c>
    </row>
    <row r="73" spans="1:2" x14ac:dyDescent="0.2">
      <c r="A73" s="48">
        <v>39264</v>
      </c>
      <c r="B73" s="30">
        <v>4.9000000000000004</v>
      </c>
    </row>
    <row r="74" spans="1:2" x14ac:dyDescent="0.2">
      <c r="A74" s="48">
        <v>39295</v>
      </c>
      <c r="B74" s="30">
        <v>4.5999999999999996</v>
      </c>
    </row>
    <row r="75" spans="1:2" x14ac:dyDescent="0.2">
      <c r="A75" s="48">
        <v>39326</v>
      </c>
      <c r="B75" s="30">
        <v>4.5</v>
      </c>
    </row>
    <row r="76" spans="1:2" x14ac:dyDescent="0.2">
      <c r="A76" s="48">
        <v>39356</v>
      </c>
      <c r="B76" s="30">
        <v>4.4000000000000004</v>
      </c>
    </row>
    <row r="77" spans="1:2" x14ac:dyDescent="0.2">
      <c r="A77" s="48">
        <v>39387</v>
      </c>
      <c r="B77" s="30">
        <v>4.5</v>
      </c>
    </row>
    <row r="78" spans="1:2" x14ac:dyDescent="0.2">
      <c r="A78" s="48">
        <v>39417</v>
      </c>
      <c r="B78" s="30">
        <v>4.8</v>
      </c>
    </row>
    <row r="79" spans="1:2" x14ac:dyDescent="0.2">
      <c r="A79" s="48">
        <v>39448</v>
      </c>
      <c r="B79" s="30">
        <v>5.4</v>
      </c>
    </row>
    <row r="80" spans="1:2" x14ac:dyDescent="0.2">
      <c r="A80" s="48">
        <v>39479</v>
      </c>
      <c r="B80" s="30">
        <v>5.2</v>
      </c>
    </row>
    <row r="81" spans="1:2" x14ac:dyDescent="0.2">
      <c r="A81" s="48">
        <v>39508</v>
      </c>
      <c r="B81" s="30">
        <v>5.2</v>
      </c>
    </row>
    <row r="82" spans="1:2" x14ac:dyDescent="0.2">
      <c r="A82" s="48">
        <v>39539</v>
      </c>
      <c r="B82" s="30">
        <v>4.8</v>
      </c>
    </row>
    <row r="83" spans="1:2" x14ac:dyDescent="0.2">
      <c r="A83" s="48">
        <v>39569</v>
      </c>
      <c r="B83" s="30">
        <v>5.2</v>
      </c>
    </row>
    <row r="84" spans="1:2" x14ac:dyDescent="0.2">
      <c r="A84" s="48">
        <v>39600</v>
      </c>
      <c r="B84" s="30">
        <v>5.7</v>
      </c>
    </row>
    <row r="85" spans="1:2" x14ac:dyDescent="0.2">
      <c r="A85" s="48">
        <v>39630</v>
      </c>
      <c r="B85" s="30">
        <v>6</v>
      </c>
    </row>
    <row r="86" spans="1:2" x14ac:dyDescent="0.2">
      <c r="A86" s="48">
        <v>39661</v>
      </c>
      <c r="B86" s="30">
        <v>6.1</v>
      </c>
    </row>
    <row r="87" spans="1:2" x14ac:dyDescent="0.2">
      <c r="A87" s="48">
        <v>39692</v>
      </c>
      <c r="B87" s="30">
        <v>6</v>
      </c>
    </row>
    <row r="88" spans="1:2" x14ac:dyDescent="0.2">
      <c r="A88" s="48">
        <v>39722</v>
      </c>
      <c r="B88" s="30">
        <v>6.1</v>
      </c>
    </row>
    <row r="89" spans="1:2" x14ac:dyDescent="0.2">
      <c r="A89" s="48">
        <v>39753</v>
      </c>
      <c r="B89" s="30">
        <v>6.5</v>
      </c>
    </row>
    <row r="90" spans="1:2" x14ac:dyDescent="0.2">
      <c r="A90" s="48">
        <v>39783</v>
      </c>
      <c r="B90" s="30">
        <v>7.1</v>
      </c>
    </row>
    <row r="91" spans="1:2" x14ac:dyDescent="0.2">
      <c r="A91" s="48">
        <v>39814</v>
      </c>
      <c r="B91" s="30">
        <v>8.5</v>
      </c>
    </row>
    <row r="92" spans="1:2" x14ac:dyDescent="0.2">
      <c r="A92" s="48">
        <v>39845</v>
      </c>
      <c r="B92" s="30">
        <v>8.9</v>
      </c>
    </row>
    <row r="93" spans="1:2" x14ac:dyDescent="0.2">
      <c r="A93" s="48">
        <v>39873</v>
      </c>
      <c r="B93" s="30">
        <v>9</v>
      </c>
    </row>
    <row r="94" spans="1:2" x14ac:dyDescent="0.2">
      <c r="A94" s="48">
        <v>39904</v>
      </c>
      <c r="B94" s="30">
        <v>8.6</v>
      </c>
    </row>
    <row r="95" spans="1:2" x14ac:dyDescent="0.2">
      <c r="A95" s="48">
        <v>39934</v>
      </c>
      <c r="B95" s="30">
        <v>9.1</v>
      </c>
    </row>
    <row r="96" spans="1:2" x14ac:dyDescent="0.2">
      <c r="A96" s="48">
        <v>39965</v>
      </c>
      <c r="B96" s="30">
        <v>9.6999999999999993</v>
      </c>
    </row>
    <row r="97" spans="1:2" x14ac:dyDescent="0.2">
      <c r="A97" s="48">
        <v>39995</v>
      </c>
      <c r="B97" s="30">
        <v>9.6999999999999993</v>
      </c>
    </row>
    <row r="98" spans="1:2" x14ac:dyDescent="0.2">
      <c r="A98" s="48">
        <v>40026</v>
      </c>
      <c r="B98" s="30">
        <v>9.6</v>
      </c>
    </row>
    <row r="99" spans="1:2" x14ac:dyDescent="0.2">
      <c r="A99" s="48">
        <v>40057</v>
      </c>
      <c r="B99" s="30">
        <v>9.5</v>
      </c>
    </row>
    <row r="100" spans="1:2" x14ac:dyDescent="0.2">
      <c r="A100" s="48">
        <v>40087</v>
      </c>
      <c r="B100" s="30">
        <v>9.5</v>
      </c>
    </row>
    <row r="101" spans="1:2" x14ac:dyDescent="0.2">
      <c r="A101" s="48">
        <v>40118</v>
      </c>
      <c r="B101" s="30">
        <v>9.4</v>
      </c>
    </row>
    <row r="102" spans="1:2" x14ac:dyDescent="0.2">
      <c r="A102" s="48">
        <v>40148</v>
      </c>
      <c r="B102" s="30">
        <v>9.6999999999999993</v>
      </c>
    </row>
    <row r="103" spans="1:2" x14ac:dyDescent="0.2">
      <c r="A103" s="48">
        <v>40179</v>
      </c>
      <c r="B103" s="30">
        <v>10.6</v>
      </c>
    </row>
    <row r="104" spans="1:2" x14ac:dyDescent="0.2">
      <c r="A104" s="48">
        <v>40210</v>
      </c>
      <c r="B104" s="30">
        <v>10.4</v>
      </c>
    </row>
    <row r="105" spans="1:2" x14ac:dyDescent="0.2">
      <c r="A105" s="48">
        <v>40238</v>
      </c>
      <c r="B105" s="30">
        <v>10.199999999999999</v>
      </c>
    </row>
    <row r="106" spans="1:2" x14ac:dyDescent="0.2">
      <c r="A106" s="48">
        <v>40269</v>
      </c>
      <c r="B106" s="30">
        <v>9.5</v>
      </c>
    </row>
    <row r="107" spans="1:2" x14ac:dyDescent="0.2">
      <c r="A107" s="48">
        <v>40299</v>
      </c>
      <c r="B107" s="30">
        <v>9.3000000000000007</v>
      </c>
    </row>
    <row r="108" spans="1:2" x14ac:dyDescent="0.2">
      <c r="A108" s="48">
        <v>40330</v>
      </c>
      <c r="B108" s="30">
        <v>9.6</v>
      </c>
    </row>
    <row r="109" spans="1:2" x14ac:dyDescent="0.2">
      <c r="A109" s="48">
        <v>40360</v>
      </c>
      <c r="B109" s="30">
        <v>9.6999999999999993</v>
      </c>
    </row>
    <row r="110" spans="1:2" x14ac:dyDescent="0.2">
      <c r="A110" s="48">
        <v>40391</v>
      </c>
      <c r="B110" s="30">
        <v>9.5</v>
      </c>
    </row>
    <row r="111" spans="1:2" x14ac:dyDescent="0.2">
      <c r="A111" s="48">
        <v>40422</v>
      </c>
      <c r="B111" s="30">
        <v>9.1999999999999993</v>
      </c>
    </row>
    <row r="112" spans="1:2" x14ac:dyDescent="0.2">
      <c r="A112" s="48">
        <v>40452</v>
      </c>
      <c r="B112" s="30">
        <v>9</v>
      </c>
    </row>
    <row r="113" spans="1:2" x14ac:dyDescent="0.2">
      <c r="A113" s="48">
        <v>40483</v>
      </c>
      <c r="B113" s="30">
        <v>9.3000000000000007</v>
      </c>
    </row>
    <row r="114" spans="1:2" x14ac:dyDescent="0.2">
      <c r="A114" s="48">
        <v>40513</v>
      </c>
      <c r="B114" s="30">
        <v>9.1</v>
      </c>
    </row>
    <row r="115" spans="1:2" x14ac:dyDescent="0.2">
      <c r="A115" s="48">
        <v>40544</v>
      </c>
      <c r="B115" s="30">
        <v>9.8000000000000007</v>
      </c>
    </row>
    <row r="116" spans="1:2" x14ac:dyDescent="0.2">
      <c r="A116" s="48">
        <v>40575</v>
      </c>
      <c r="B116" s="30">
        <v>9.5</v>
      </c>
    </row>
    <row r="117" spans="1:2" x14ac:dyDescent="0.2">
      <c r="A117" s="48">
        <v>40603</v>
      </c>
      <c r="B117" s="30">
        <v>9.1999999999999993</v>
      </c>
    </row>
    <row r="118" spans="1:2" x14ac:dyDescent="0.2">
      <c r="A118" s="48">
        <v>40634</v>
      </c>
      <c r="B118" s="30">
        <v>8.6999999999999993</v>
      </c>
    </row>
    <row r="119" spans="1:2" x14ac:dyDescent="0.2">
      <c r="A119" s="48">
        <v>40664</v>
      </c>
      <c r="B119" s="30">
        <v>8.6999999999999993</v>
      </c>
    </row>
    <row r="120" spans="1:2" x14ac:dyDescent="0.2">
      <c r="A120" s="48">
        <v>40695</v>
      </c>
      <c r="B120" s="30">
        <v>9.3000000000000007</v>
      </c>
    </row>
    <row r="121" spans="1:2" x14ac:dyDescent="0.2">
      <c r="A121" s="48">
        <v>40725</v>
      </c>
      <c r="B121" s="30">
        <v>9.3000000000000007</v>
      </c>
    </row>
    <row r="122" spans="1:2" x14ac:dyDescent="0.2">
      <c r="A122" s="48">
        <v>40756</v>
      </c>
      <c r="B122" s="30">
        <v>9.1</v>
      </c>
    </row>
    <row r="123" spans="1:2" x14ac:dyDescent="0.2">
      <c r="A123" s="48">
        <v>40787</v>
      </c>
      <c r="B123" s="30">
        <v>8.8000000000000007</v>
      </c>
    </row>
    <row r="124" spans="1:2" x14ac:dyDescent="0.2">
      <c r="A124" s="48">
        <v>40817</v>
      </c>
      <c r="B124" s="30">
        <v>8.5</v>
      </c>
    </row>
    <row r="125" spans="1:2" x14ac:dyDescent="0.2">
      <c r="A125" s="48">
        <v>40848</v>
      </c>
      <c r="B125" s="30">
        <v>8.1999999999999993</v>
      </c>
    </row>
    <row r="126" spans="1:2" x14ac:dyDescent="0.2">
      <c r="A126" s="48">
        <v>40878</v>
      </c>
      <c r="B126" s="30">
        <v>8.3000000000000007</v>
      </c>
    </row>
    <row r="127" spans="1:2" x14ac:dyDescent="0.2">
      <c r="A127" s="48">
        <v>40909</v>
      </c>
      <c r="B127" s="30">
        <v>8.8000000000000007</v>
      </c>
    </row>
    <row r="128" spans="1:2" x14ac:dyDescent="0.2">
      <c r="A128" s="48">
        <v>40940</v>
      </c>
      <c r="B128" s="30">
        <v>8.6999999999999993</v>
      </c>
    </row>
    <row r="129" spans="1:2" x14ac:dyDescent="0.2">
      <c r="A129" s="48">
        <v>40969</v>
      </c>
      <c r="B129" s="30">
        <v>8.4</v>
      </c>
    </row>
    <row r="130" spans="1:2" x14ac:dyDescent="0.2">
      <c r="A130" s="48">
        <v>41000</v>
      </c>
      <c r="B130" s="30">
        <v>7.7</v>
      </c>
    </row>
    <row r="131" spans="1:2" x14ac:dyDescent="0.2">
      <c r="A131" s="48">
        <v>41030</v>
      </c>
      <c r="B131" s="30">
        <v>7.9</v>
      </c>
    </row>
    <row r="132" spans="1:2" x14ac:dyDescent="0.2">
      <c r="A132" s="48">
        <v>41061</v>
      </c>
      <c r="B132" s="30">
        <v>8.4</v>
      </c>
    </row>
    <row r="133" spans="1:2" x14ac:dyDescent="0.2">
      <c r="A133" s="48">
        <v>41091</v>
      </c>
      <c r="B133" s="30">
        <v>8.6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pane ySplit="15" topLeftCell="A107" activePane="bottomLeft" state="frozen"/>
      <selection pane="bottomLeft" activeCell="B16" sqref="B16:B136"/>
    </sheetView>
  </sheetViews>
  <sheetFormatPr defaultRowHeight="12.75" x14ac:dyDescent="0.2"/>
  <cols>
    <col min="1" max="1" width="20.7109375" style="47" customWidth="1"/>
    <col min="2" max="3" width="20.7109375" style="23" customWidth="1"/>
    <col min="4" max="5" width="16.7109375" style="50" customWidth="1"/>
    <col min="6" max="256" width="9.140625" style="23"/>
    <col min="257" max="258" width="20.7109375" style="23" customWidth="1"/>
    <col min="259" max="512" width="9.140625" style="23"/>
    <col min="513" max="514" width="20.7109375" style="23" customWidth="1"/>
    <col min="515" max="768" width="9.140625" style="23"/>
    <col min="769" max="770" width="20.7109375" style="23" customWidth="1"/>
    <col min="771" max="1024" width="9.140625" style="23"/>
    <col min="1025" max="1026" width="20.7109375" style="23" customWidth="1"/>
    <col min="1027" max="1280" width="9.140625" style="23"/>
    <col min="1281" max="1282" width="20.7109375" style="23" customWidth="1"/>
    <col min="1283" max="1536" width="9.140625" style="23"/>
    <col min="1537" max="1538" width="20.7109375" style="23" customWidth="1"/>
    <col min="1539" max="1792" width="9.140625" style="23"/>
    <col min="1793" max="1794" width="20.7109375" style="23" customWidth="1"/>
    <col min="1795" max="2048" width="9.140625" style="23"/>
    <col min="2049" max="2050" width="20.7109375" style="23" customWidth="1"/>
    <col min="2051" max="2304" width="9.140625" style="23"/>
    <col min="2305" max="2306" width="20.7109375" style="23" customWidth="1"/>
    <col min="2307" max="2560" width="9.140625" style="23"/>
    <col min="2561" max="2562" width="20.7109375" style="23" customWidth="1"/>
    <col min="2563" max="2816" width="9.140625" style="23"/>
    <col min="2817" max="2818" width="20.7109375" style="23" customWidth="1"/>
    <col min="2819" max="3072" width="9.140625" style="23"/>
    <col min="3073" max="3074" width="20.7109375" style="23" customWidth="1"/>
    <col min="3075" max="3328" width="9.140625" style="23"/>
    <col min="3329" max="3330" width="20.7109375" style="23" customWidth="1"/>
    <col min="3331" max="3584" width="9.140625" style="23"/>
    <col min="3585" max="3586" width="20.7109375" style="23" customWidth="1"/>
    <col min="3587" max="3840" width="9.140625" style="23"/>
    <col min="3841" max="3842" width="20.7109375" style="23" customWidth="1"/>
    <col min="3843" max="4096" width="9.140625" style="23"/>
    <col min="4097" max="4098" width="20.7109375" style="23" customWidth="1"/>
    <col min="4099" max="4352" width="9.140625" style="23"/>
    <col min="4353" max="4354" width="20.7109375" style="23" customWidth="1"/>
    <col min="4355" max="4608" width="9.140625" style="23"/>
    <col min="4609" max="4610" width="20.7109375" style="23" customWidth="1"/>
    <col min="4611" max="4864" width="9.140625" style="23"/>
    <col min="4865" max="4866" width="20.7109375" style="23" customWidth="1"/>
    <col min="4867" max="5120" width="9.140625" style="23"/>
    <col min="5121" max="5122" width="20.7109375" style="23" customWidth="1"/>
    <col min="5123" max="5376" width="9.140625" style="23"/>
    <col min="5377" max="5378" width="20.7109375" style="23" customWidth="1"/>
    <col min="5379" max="5632" width="9.140625" style="23"/>
    <col min="5633" max="5634" width="20.7109375" style="23" customWidth="1"/>
    <col min="5635" max="5888" width="9.140625" style="23"/>
    <col min="5889" max="5890" width="20.7109375" style="23" customWidth="1"/>
    <col min="5891" max="6144" width="9.140625" style="23"/>
    <col min="6145" max="6146" width="20.7109375" style="23" customWidth="1"/>
    <col min="6147" max="6400" width="9.140625" style="23"/>
    <col min="6401" max="6402" width="20.7109375" style="23" customWidth="1"/>
    <col min="6403" max="6656" width="9.140625" style="23"/>
    <col min="6657" max="6658" width="20.7109375" style="23" customWidth="1"/>
    <col min="6659" max="6912" width="9.140625" style="23"/>
    <col min="6913" max="6914" width="20.7109375" style="23" customWidth="1"/>
    <col min="6915" max="7168" width="9.140625" style="23"/>
    <col min="7169" max="7170" width="20.7109375" style="23" customWidth="1"/>
    <col min="7171" max="7424" width="9.140625" style="23"/>
    <col min="7425" max="7426" width="20.7109375" style="23" customWidth="1"/>
    <col min="7427" max="7680" width="9.140625" style="23"/>
    <col min="7681" max="7682" width="20.7109375" style="23" customWidth="1"/>
    <col min="7683" max="7936" width="9.140625" style="23"/>
    <col min="7937" max="7938" width="20.7109375" style="23" customWidth="1"/>
    <col min="7939" max="8192" width="9.140625" style="23"/>
    <col min="8193" max="8194" width="20.7109375" style="23" customWidth="1"/>
    <col min="8195" max="8448" width="9.140625" style="23"/>
    <col min="8449" max="8450" width="20.7109375" style="23" customWidth="1"/>
    <col min="8451" max="8704" width="9.140625" style="23"/>
    <col min="8705" max="8706" width="20.7109375" style="23" customWidth="1"/>
    <col min="8707" max="8960" width="9.140625" style="23"/>
    <col min="8961" max="8962" width="20.7109375" style="23" customWidth="1"/>
    <col min="8963" max="9216" width="9.140625" style="23"/>
    <col min="9217" max="9218" width="20.7109375" style="23" customWidth="1"/>
    <col min="9219" max="9472" width="9.140625" style="23"/>
    <col min="9473" max="9474" width="20.7109375" style="23" customWidth="1"/>
    <col min="9475" max="9728" width="9.140625" style="23"/>
    <col min="9729" max="9730" width="20.7109375" style="23" customWidth="1"/>
    <col min="9731" max="9984" width="9.140625" style="23"/>
    <col min="9985" max="9986" width="20.7109375" style="23" customWidth="1"/>
    <col min="9987" max="10240" width="9.140625" style="23"/>
    <col min="10241" max="10242" width="20.7109375" style="23" customWidth="1"/>
    <col min="10243" max="10496" width="9.140625" style="23"/>
    <col min="10497" max="10498" width="20.7109375" style="23" customWidth="1"/>
    <col min="10499" max="10752" width="9.140625" style="23"/>
    <col min="10753" max="10754" width="20.7109375" style="23" customWidth="1"/>
    <col min="10755" max="11008" width="9.140625" style="23"/>
    <col min="11009" max="11010" width="20.7109375" style="23" customWidth="1"/>
    <col min="11011" max="11264" width="9.140625" style="23"/>
    <col min="11265" max="11266" width="20.7109375" style="23" customWidth="1"/>
    <col min="11267" max="11520" width="9.140625" style="23"/>
    <col min="11521" max="11522" width="20.7109375" style="23" customWidth="1"/>
    <col min="11523" max="11776" width="9.140625" style="23"/>
    <col min="11777" max="11778" width="20.7109375" style="23" customWidth="1"/>
    <col min="11779" max="12032" width="9.140625" style="23"/>
    <col min="12033" max="12034" width="20.7109375" style="23" customWidth="1"/>
    <col min="12035" max="12288" width="9.140625" style="23"/>
    <col min="12289" max="12290" width="20.7109375" style="23" customWidth="1"/>
    <col min="12291" max="12544" width="9.140625" style="23"/>
    <col min="12545" max="12546" width="20.7109375" style="23" customWidth="1"/>
    <col min="12547" max="12800" width="9.140625" style="23"/>
    <col min="12801" max="12802" width="20.7109375" style="23" customWidth="1"/>
    <col min="12803" max="13056" width="9.140625" style="23"/>
    <col min="13057" max="13058" width="20.7109375" style="23" customWidth="1"/>
    <col min="13059" max="13312" width="9.140625" style="23"/>
    <col min="13313" max="13314" width="20.7109375" style="23" customWidth="1"/>
    <col min="13315" max="13568" width="9.140625" style="23"/>
    <col min="13569" max="13570" width="20.7109375" style="23" customWidth="1"/>
    <col min="13571" max="13824" width="9.140625" style="23"/>
    <col min="13825" max="13826" width="20.7109375" style="23" customWidth="1"/>
    <col min="13827" max="14080" width="9.140625" style="23"/>
    <col min="14081" max="14082" width="20.7109375" style="23" customWidth="1"/>
    <col min="14083" max="14336" width="9.140625" style="23"/>
    <col min="14337" max="14338" width="20.7109375" style="23" customWidth="1"/>
    <col min="14339" max="14592" width="9.140625" style="23"/>
    <col min="14593" max="14594" width="20.7109375" style="23" customWidth="1"/>
    <col min="14595" max="14848" width="9.140625" style="23"/>
    <col min="14849" max="14850" width="20.7109375" style="23" customWidth="1"/>
    <col min="14851" max="15104" width="9.140625" style="23"/>
    <col min="15105" max="15106" width="20.7109375" style="23" customWidth="1"/>
    <col min="15107" max="15360" width="9.140625" style="23"/>
    <col min="15361" max="15362" width="20.7109375" style="23" customWidth="1"/>
    <col min="15363" max="15616" width="9.140625" style="23"/>
    <col min="15617" max="15618" width="20.7109375" style="23" customWidth="1"/>
    <col min="15619" max="15872" width="9.140625" style="23"/>
    <col min="15873" max="15874" width="20.7109375" style="23" customWidth="1"/>
    <col min="15875" max="16128" width="9.140625" style="23"/>
    <col min="16129" max="16130" width="20.7109375" style="23" customWidth="1"/>
    <col min="16131" max="16384" width="9.140625" style="23"/>
  </cols>
  <sheetData>
    <row r="1" spans="1:5" x14ac:dyDescent="0.2">
      <c r="A1" s="46" t="s">
        <v>0</v>
      </c>
      <c r="B1" s="22" t="s">
        <v>84</v>
      </c>
      <c r="C1" s="22"/>
    </row>
    <row r="2" spans="1:5" x14ac:dyDescent="0.2">
      <c r="A2" s="46" t="s">
        <v>34</v>
      </c>
      <c r="B2" s="22" t="s">
        <v>85</v>
      </c>
      <c r="C2" s="22"/>
    </row>
    <row r="3" spans="1:5" x14ac:dyDescent="0.2">
      <c r="A3" s="46" t="s">
        <v>1</v>
      </c>
      <c r="B3" s="22" t="s">
        <v>35</v>
      </c>
      <c r="C3" s="22"/>
    </row>
    <row r="4" spans="1:5" x14ac:dyDescent="0.2">
      <c r="A4" s="46" t="s">
        <v>2</v>
      </c>
      <c r="B4" s="22" t="s">
        <v>36</v>
      </c>
      <c r="C4" s="22"/>
    </row>
    <row r="5" spans="1:5" x14ac:dyDescent="0.2">
      <c r="A5" s="46" t="s">
        <v>37</v>
      </c>
      <c r="B5" s="22" t="s">
        <v>38</v>
      </c>
      <c r="C5" s="22"/>
    </row>
    <row r="6" spans="1:5" x14ac:dyDescent="0.2">
      <c r="A6" s="46" t="s">
        <v>3</v>
      </c>
      <c r="B6" s="22" t="s">
        <v>4</v>
      </c>
      <c r="C6" s="22"/>
    </row>
    <row r="7" spans="1:5" x14ac:dyDescent="0.2">
      <c r="A7" s="46" t="s">
        <v>5</v>
      </c>
      <c r="B7" s="22" t="s">
        <v>6</v>
      </c>
      <c r="C7" s="22"/>
    </row>
    <row r="8" spans="1:5" x14ac:dyDescent="0.2">
      <c r="A8" s="46" t="s">
        <v>39</v>
      </c>
      <c r="B8" s="22" t="s">
        <v>86</v>
      </c>
      <c r="C8" s="22"/>
    </row>
    <row r="9" spans="1:5" x14ac:dyDescent="0.2">
      <c r="A9" s="46" t="s">
        <v>40</v>
      </c>
      <c r="B9" s="22" t="s">
        <v>87</v>
      </c>
      <c r="C9" s="22"/>
    </row>
    <row r="10" spans="1:5" x14ac:dyDescent="0.2">
      <c r="A10" s="46" t="s">
        <v>8</v>
      </c>
      <c r="B10" s="22" t="s">
        <v>88</v>
      </c>
      <c r="C10" s="22"/>
    </row>
    <row r="11" spans="1:5" x14ac:dyDescent="0.2">
      <c r="B11" s="22" t="s">
        <v>89</v>
      </c>
      <c r="C11" s="22"/>
    </row>
    <row r="12" spans="1:5" x14ac:dyDescent="0.2">
      <c r="B12" s="22" t="s">
        <v>49</v>
      </c>
      <c r="C12" s="22"/>
    </row>
    <row r="13" spans="1:5" x14ac:dyDescent="0.2">
      <c r="B13" s="22" t="s">
        <v>90</v>
      </c>
      <c r="C13" s="22"/>
    </row>
    <row r="15" spans="1:5" x14ac:dyDescent="0.2">
      <c r="A15" s="46" t="s">
        <v>9</v>
      </c>
      <c r="B15" s="22" t="s">
        <v>105</v>
      </c>
      <c r="C15" s="22" t="s">
        <v>132</v>
      </c>
      <c r="D15" s="50" t="s">
        <v>128</v>
      </c>
      <c r="E15" s="50" t="s">
        <v>133</v>
      </c>
    </row>
    <row r="16" spans="1:5" x14ac:dyDescent="0.2">
      <c r="A16" s="48">
        <v>37438</v>
      </c>
      <c r="B16" s="25">
        <v>6.49</v>
      </c>
      <c r="C16" s="25">
        <f>B16-CPIAUCSL!C21</f>
        <v>6.2672828507795071</v>
      </c>
      <c r="D16" s="50">
        <f t="shared" ref="D16:D47" si="0">B16/$B$16</f>
        <v>1</v>
      </c>
      <c r="E16" s="50">
        <f>C16/$C$16</f>
        <v>1</v>
      </c>
    </row>
    <row r="17" spans="1:5" x14ac:dyDescent="0.2">
      <c r="A17" s="48">
        <v>37469</v>
      </c>
      <c r="B17" s="25">
        <v>6.29</v>
      </c>
      <c r="C17" s="25">
        <f>B17-CPIAUCSL!C22</f>
        <v>6.0122222222222224</v>
      </c>
      <c r="D17" s="50">
        <f t="shared" si="0"/>
        <v>0.96918335901386743</v>
      </c>
      <c r="E17" s="50">
        <f t="shared" ref="E17:E80" si="1">C17/$C$16</f>
        <v>0.9593028375086724</v>
      </c>
    </row>
    <row r="18" spans="1:5" x14ac:dyDescent="0.2">
      <c r="A18" s="48">
        <v>37500</v>
      </c>
      <c r="B18" s="25">
        <v>6.09</v>
      </c>
      <c r="C18" s="25">
        <f>B18-CPIAUCSL!C23</f>
        <v>5.923795013850409</v>
      </c>
      <c r="D18" s="50">
        <f t="shared" si="0"/>
        <v>0.93836671802773497</v>
      </c>
      <c r="E18" s="50">
        <f t="shared" si="1"/>
        <v>0.94519350010086489</v>
      </c>
    </row>
    <row r="19" spans="1:5" x14ac:dyDescent="0.2">
      <c r="A19" s="48">
        <v>37530</v>
      </c>
      <c r="B19" s="25">
        <v>6.11</v>
      </c>
      <c r="C19" s="25">
        <f>B19-CPIAUCSL!C24</f>
        <v>5.8887610619469157</v>
      </c>
      <c r="D19" s="50">
        <f t="shared" si="0"/>
        <v>0.94144838212634829</v>
      </c>
      <c r="E19" s="50">
        <f t="shared" si="1"/>
        <v>0.93960352550778659</v>
      </c>
    </row>
    <row r="20" spans="1:5" x14ac:dyDescent="0.2">
      <c r="A20" s="48">
        <v>37561</v>
      </c>
      <c r="B20" s="25">
        <v>6.07</v>
      </c>
      <c r="C20" s="25">
        <f>B20-CPIAUCSL!C25</f>
        <v>5.9044370860927096</v>
      </c>
      <c r="D20" s="50">
        <f t="shared" si="0"/>
        <v>0.93528505392912176</v>
      </c>
      <c r="E20" s="50">
        <f t="shared" si="1"/>
        <v>0.94210477278176974</v>
      </c>
    </row>
    <row r="21" spans="1:5" x14ac:dyDescent="0.2">
      <c r="A21" s="48">
        <v>37591</v>
      </c>
      <c r="B21" s="25">
        <v>6.05</v>
      </c>
      <c r="C21" s="25">
        <f>B21-CPIAUCSL!C26</f>
        <v>5.8847107438016462</v>
      </c>
      <c r="D21" s="50">
        <f t="shared" si="0"/>
        <v>0.93220338983050843</v>
      </c>
      <c r="E21" s="50">
        <f t="shared" si="1"/>
        <v>0.93895726168952509</v>
      </c>
    </row>
    <row r="22" spans="1:5" x14ac:dyDescent="0.2">
      <c r="A22" s="48">
        <v>37622</v>
      </c>
      <c r="B22" s="25">
        <v>5.92</v>
      </c>
      <c r="C22" s="25">
        <f>B22-CPIAUCSL!C27</f>
        <v>5.4799559955995694</v>
      </c>
      <c r="D22" s="50">
        <f t="shared" si="0"/>
        <v>0.91217257318952227</v>
      </c>
      <c r="E22" s="50">
        <f t="shared" si="1"/>
        <v>0.87437508822790533</v>
      </c>
    </row>
    <row r="23" spans="1:5" x14ac:dyDescent="0.2">
      <c r="A23" s="48">
        <v>37653</v>
      </c>
      <c r="B23" s="25">
        <v>5.84</v>
      </c>
      <c r="C23" s="25">
        <f>B23-CPIAUCSL!C28</f>
        <v>5.2923548740416209</v>
      </c>
      <c r="D23" s="50">
        <f t="shared" si="0"/>
        <v>0.89984591679506931</v>
      </c>
      <c r="E23" s="50">
        <f t="shared" si="1"/>
        <v>0.84444168231267436</v>
      </c>
    </row>
    <row r="24" spans="1:5" x14ac:dyDescent="0.2">
      <c r="A24" s="48">
        <v>37681</v>
      </c>
      <c r="B24" s="25">
        <v>5.75</v>
      </c>
      <c r="C24" s="25">
        <f>B24-CPIAUCSL!C29</f>
        <v>5.586601307189536</v>
      </c>
      <c r="D24" s="50">
        <f t="shared" si="0"/>
        <v>0.88597842835130969</v>
      </c>
      <c r="E24" s="50">
        <f t="shared" si="1"/>
        <v>0.8913912839428797</v>
      </c>
    </row>
    <row r="25" spans="1:5" x14ac:dyDescent="0.2">
      <c r="A25" s="48">
        <v>37712</v>
      </c>
      <c r="B25" s="25">
        <v>5.81</v>
      </c>
      <c r="C25" s="25">
        <f>B25-CPIAUCSL!C30</f>
        <v>6.1906416530723307</v>
      </c>
      <c r="D25" s="50">
        <f t="shared" si="0"/>
        <v>0.89522342064714933</v>
      </c>
      <c r="E25" s="50">
        <f t="shared" si="1"/>
        <v>0.98777122406440554</v>
      </c>
    </row>
    <row r="26" spans="1:5" x14ac:dyDescent="0.2">
      <c r="A26" s="48">
        <v>37742</v>
      </c>
      <c r="B26" s="25">
        <v>5.48</v>
      </c>
      <c r="C26" s="25">
        <f>B26-CPIAUCSL!C31</f>
        <v>5.6437554585152752</v>
      </c>
      <c r="D26" s="50">
        <f t="shared" si="0"/>
        <v>0.84437596302003082</v>
      </c>
      <c r="E26" s="50">
        <f t="shared" si="1"/>
        <v>0.90051073054941511</v>
      </c>
    </row>
    <row r="27" spans="1:5" x14ac:dyDescent="0.2">
      <c r="A27" s="48">
        <v>37773</v>
      </c>
      <c r="B27" s="25">
        <v>5.23</v>
      </c>
      <c r="C27" s="25">
        <f>B27-CPIAUCSL!C32</f>
        <v>5.1206506287588915</v>
      </c>
      <c r="D27" s="50">
        <f t="shared" si="0"/>
        <v>0.80585516178736527</v>
      </c>
      <c r="E27" s="50">
        <f t="shared" si="1"/>
        <v>0.81704476256756142</v>
      </c>
    </row>
    <row r="28" spans="1:5" x14ac:dyDescent="0.2">
      <c r="A28" s="48">
        <v>37803</v>
      </c>
      <c r="B28" s="25">
        <v>5.63</v>
      </c>
      <c r="C28" s="25">
        <f>B28-CPIAUCSL!C33</f>
        <v>5.3023102129983641</v>
      </c>
      <c r="D28" s="50">
        <f t="shared" si="0"/>
        <v>0.86748844375963019</v>
      </c>
      <c r="E28" s="50">
        <f t="shared" si="1"/>
        <v>0.84603014404222676</v>
      </c>
    </row>
    <row r="29" spans="1:5" x14ac:dyDescent="0.2">
      <c r="A29" s="48">
        <v>37834</v>
      </c>
      <c r="B29" s="25">
        <v>6.26</v>
      </c>
      <c r="C29" s="25">
        <f>B29-CPIAUCSL!C34</f>
        <v>5.8245073489384804</v>
      </c>
      <c r="D29" s="50">
        <f t="shared" si="0"/>
        <v>0.96456086286594755</v>
      </c>
      <c r="E29" s="50">
        <f t="shared" si="1"/>
        <v>0.92935128150695234</v>
      </c>
    </row>
    <row r="30" spans="1:5" x14ac:dyDescent="0.2">
      <c r="A30" s="48">
        <v>37865</v>
      </c>
      <c r="B30" s="25">
        <v>6.15</v>
      </c>
      <c r="C30" s="25">
        <f>B30-CPIAUCSL!C35</f>
        <v>5.8247967479674827</v>
      </c>
      <c r="D30" s="50">
        <f t="shared" si="0"/>
        <v>0.94761171032357472</v>
      </c>
      <c r="E30" s="50">
        <f t="shared" si="1"/>
        <v>0.92939745766269521</v>
      </c>
    </row>
    <row r="31" spans="1:5" x14ac:dyDescent="0.2">
      <c r="A31" s="48">
        <v>37895</v>
      </c>
      <c r="B31" s="25">
        <v>5.95</v>
      </c>
      <c r="C31" s="25">
        <f>B31-CPIAUCSL!C36</f>
        <v>6.0580497028633111</v>
      </c>
      <c r="D31" s="50">
        <f t="shared" si="0"/>
        <v>0.91679506933744226</v>
      </c>
      <c r="E31" s="50">
        <f t="shared" si="1"/>
        <v>0.96661501436939745</v>
      </c>
    </row>
    <row r="32" spans="1:5" x14ac:dyDescent="0.2">
      <c r="A32" s="48">
        <v>37926</v>
      </c>
      <c r="B32" s="25">
        <v>5.93</v>
      </c>
      <c r="C32" s="25">
        <f>B32-CPIAUCSL!C37</f>
        <v>5.8759167117360764</v>
      </c>
      <c r="D32" s="50">
        <f t="shared" si="0"/>
        <v>0.91371340523882894</v>
      </c>
      <c r="E32" s="50">
        <f t="shared" si="1"/>
        <v>0.93755409666969891</v>
      </c>
    </row>
    <row r="33" spans="1:5" x14ac:dyDescent="0.2">
      <c r="A33" s="48">
        <v>37956</v>
      </c>
      <c r="B33" s="25">
        <v>5.88</v>
      </c>
      <c r="C33" s="25">
        <f>B33-CPIAUCSL!C38</f>
        <v>5.6097297297297297</v>
      </c>
      <c r="D33" s="50">
        <f t="shared" si="0"/>
        <v>0.90600924499229585</v>
      </c>
      <c r="E33" s="50">
        <f t="shared" si="1"/>
        <v>0.89508162680610581</v>
      </c>
    </row>
    <row r="34" spans="1:5" x14ac:dyDescent="0.2">
      <c r="A34" s="48">
        <v>37987</v>
      </c>
      <c r="B34" s="25">
        <v>5.74</v>
      </c>
      <c r="C34" s="25">
        <f>B34-CPIAUCSL!C39</f>
        <v>5.3087331536388085</v>
      </c>
      <c r="D34" s="50">
        <f t="shared" si="0"/>
        <v>0.88443759630200314</v>
      </c>
      <c r="E34" s="50">
        <f t="shared" si="1"/>
        <v>0.84705498060910445</v>
      </c>
    </row>
    <row r="35" spans="1:5" x14ac:dyDescent="0.2">
      <c r="A35" s="48">
        <v>38018</v>
      </c>
      <c r="B35" s="25">
        <v>5.64</v>
      </c>
      <c r="C35" s="25">
        <f>B35-CPIAUCSL!C40</f>
        <v>5.4252925389157394</v>
      </c>
      <c r="D35" s="50">
        <f t="shared" si="0"/>
        <v>0.86902927580893674</v>
      </c>
      <c r="E35" s="50">
        <f t="shared" si="1"/>
        <v>0.86565305381756574</v>
      </c>
    </row>
    <row r="36" spans="1:5" x14ac:dyDescent="0.2">
      <c r="A36" s="48">
        <v>38047</v>
      </c>
      <c r="B36" s="25">
        <v>5.45</v>
      </c>
      <c r="C36" s="25">
        <f>B36-CPIAUCSL!C41</f>
        <v>5.2357525441885349</v>
      </c>
      <c r="D36" s="50">
        <f t="shared" si="0"/>
        <v>0.83975346687211094</v>
      </c>
      <c r="E36" s="50">
        <f t="shared" si="1"/>
        <v>0.83541028366660153</v>
      </c>
    </row>
    <row r="37" spans="1:5" x14ac:dyDescent="0.2">
      <c r="A37" s="48">
        <v>38078</v>
      </c>
      <c r="B37" s="25">
        <v>5.83</v>
      </c>
      <c r="C37" s="25">
        <f>B37-CPIAUCSL!C42</f>
        <v>5.6696579369321158</v>
      </c>
      <c r="D37" s="50">
        <f t="shared" si="0"/>
        <v>0.89830508474576265</v>
      </c>
      <c r="E37" s="50">
        <f t="shared" si="1"/>
        <v>0.90464369838149872</v>
      </c>
    </row>
    <row r="38" spans="1:5" x14ac:dyDescent="0.2">
      <c r="A38" s="48">
        <v>38108</v>
      </c>
      <c r="B38" s="25">
        <v>6.27</v>
      </c>
      <c r="C38" s="25">
        <f>B38-CPIAUCSL!C43</f>
        <v>5.8431056563500618</v>
      </c>
      <c r="D38" s="50">
        <f t="shared" si="0"/>
        <v>0.96610169491525411</v>
      </c>
      <c r="E38" s="50">
        <f t="shared" si="1"/>
        <v>0.93231880473103468</v>
      </c>
    </row>
    <row r="39" spans="1:5" x14ac:dyDescent="0.2">
      <c r="A39" s="48">
        <v>38139</v>
      </c>
      <c r="B39" s="25">
        <v>6.29</v>
      </c>
      <c r="C39" s="25">
        <f>B39-CPIAUCSL!C44</f>
        <v>5.9180552603613084</v>
      </c>
      <c r="D39" s="50">
        <f t="shared" si="0"/>
        <v>0.96918335901386743</v>
      </c>
      <c r="E39" s="50">
        <f t="shared" si="1"/>
        <v>0.9442776720417585</v>
      </c>
    </row>
    <row r="40" spans="1:5" x14ac:dyDescent="0.2">
      <c r="A40" s="48">
        <v>38169</v>
      </c>
      <c r="B40" s="25">
        <v>6.06</v>
      </c>
      <c r="C40" s="25">
        <f>B40-CPIAUCSL!C45</f>
        <v>5.9541238750661778</v>
      </c>
      <c r="D40" s="50">
        <f t="shared" si="0"/>
        <v>0.93374422187981498</v>
      </c>
      <c r="E40" s="50">
        <f t="shared" si="1"/>
        <v>0.95003273616821371</v>
      </c>
    </row>
    <row r="41" spans="1:5" x14ac:dyDescent="0.2">
      <c r="A41" s="48">
        <v>38200</v>
      </c>
      <c r="B41" s="25">
        <v>5.87</v>
      </c>
      <c r="C41" s="25">
        <f>B41-CPIAUCSL!C46</f>
        <v>5.8171179270227427</v>
      </c>
      <c r="D41" s="50">
        <f t="shared" si="0"/>
        <v>0.90446841294298919</v>
      </c>
      <c r="E41" s="50">
        <f t="shared" si="1"/>
        <v>0.92817223436775731</v>
      </c>
    </row>
    <row r="42" spans="1:5" x14ac:dyDescent="0.2">
      <c r="A42" s="48">
        <v>38231</v>
      </c>
      <c r="B42" s="25">
        <v>5.75</v>
      </c>
      <c r="C42" s="25">
        <f>B42-CPIAUCSL!C47</f>
        <v>5.4328752642706011</v>
      </c>
      <c r="D42" s="50">
        <f t="shared" si="0"/>
        <v>0.88597842835130969</v>
      </c>
      <c r="E42" s="50">
        <f t="shared" si="1"/>
        <v>0.86686294421750487</v>
      </c>
    </row>
    <row r="43" spans="1:5" x14ac:dyDescent="0.2">
      <c r="A43" s="48">
        <v>38261</v>
      </c>
      <c r="B43" s="25">
        <v>5.72</v>
      </c>
      <c r="C43" s="25">
        <f>B43-CPIAUCSL!C48</f>
        <v>5.1931296101159115</v>
      </c>
      <c r="D43" s="50">
        <f t="shared" si="0"/>
        <v>0.88135593220338981</v>
      </c>
      <c r="E43" s="50">
        <f t="shared" si="1"/>
        <v>0.82860942034393814</v>
      </c>
    </row>
    <row r="44" spans="1:5" x14ac:dyDescent="0.2">
      <c r="A44" s="48">
        <v>38292</v>
      </c>
      <c r="B44" s="25">
        <v>5.73</v>
      </c>
      <c r="C44" s="25">
        <f>B44-CPIAUCSL!C49</f>
        <v>5.2583018867924656</v>
      </c>
      <c r="D44" s="50">
        <f t="shared" si="0"/>
        <v>0.88289676425269648</v>
      </c>
      <c r="E44" s="50">
        <f t="shared" si="1"/>
        <v>0.83900822924219109</v>
      </c>
    </row>
    <row r="45" spans="1:5" x14ac:dyDescent="0.2">
      <c r="A45" s="48">
        <v>38322</v>
      </c>
      <c r="B45" s="25">
        <v>5.75</v>
      </c>
      <c r="C45" s="25">
        <f>B45-CPIAUCSL!C50</f>
        <v>5.75</v>
      </c>
      <c r="D45" s="50">
        <f t="shared" si="0"/>
        <v>0.88597842835130969</v>
      </c>
      <c r="E45" s="50">
        <f t="shared" si="1"/>
        <v>0.91746297987569381</v>
      </c>
    </row>
    <row r="46" spans="1:5" x14ac:dyDescent="0.2">
      <c r="A46" s="48">
        <v>38353</v>
      </c>
      <c r="B46" s="25">
        <v>5.71</v>
      </c>
      <c r="C46" s="25">
        <f>B46-CPIAUCSL!C51</f>
        <v>5.7621648408972321</v>
      </c>
      <c r="D46" s="50">
        <f t="shared" si="0"/>
        <v>0.87981510015408315</v>
      </c>
      <c r="E46" s="50">
        <f t="shared" si="1"/>
        <v>0.91940398703730919</v>
      </c>
    </row>
    <row r="47" spans="1:5" x14ac:dyDescent="0.2">
      <c r="A47" s="48">
        <v>38384</v>
      </c>
      <c r="B47" s="25">
        <v>5.63</v>
      </c>
      <c r="C47" s="25">
        <f>B47-CPIAUCSL!C52</f>
        <v>5.2124634655532303</v>
      </c>
      <c r="D47" s="50">
        <f t="shared" si="0"/>
        <v>0.86748844375963019</v>
      </c>
      <c r="E47" s="50">
        <f t="shared" si="1"/>
        <v>0.83169430671298306</v>
      </c>
    </row>
    <row r="48" spans="1:5" x14ac:dyDescent="0.2">
      <c r="A48" s="48">
        <v>38412</v>
      </c>
      <c r="B48" s="25">
        <v>5.93</v>
      </c>
      <c r="C48" s="25">
        <f>B48-CPIAUCSL!C53</f>
        <v>5.566174636174642</v>
      </c>
      <c r="D48" s="50">
        <f t="shared" ref="D48:D80" si="2">B48/$B$16</f>
        <v>0.91371340523882894</v>
      </c>
      <c r="E48" s="50">
        <f t="shared" si="1"/>
        <v>0.88813202925448576</v>
      </c>
    </row>
    <row r="49" spans="1:5" x14ac:dyDescent="0.2">
      <c r="A49" s="48">
        <v>38443</v>
      </c>
      <c r="B49" s="25">
        <v>5.86</v>
      </c>
      <c r="C49" s="25">
        <f>B49-CPIAUCSL!C54</f>
        <v>5.5492801657172484</v>
      </c>
      <c r="D49" s="50">
        <f t="shared" si="2"/>
        <v>0.90292758089368264</v>
      </c>
      <c r="E49" s="50">
        <f t="shared" si="1"/>
        <v>0.88543636817461402</v>
      </c>
    </row>
    <row r="50" spans="1:5" x14ac:dyDescent="0.2">
      <c r="A50" s="48">
        <v>38473</v>
      </c>
      <c r="B50" s="25">
        <v>5.72</v>
      </c>
      <c r="C50" s="25">
        <f>B50-CPIAUCSL!C55</f>
        <v>5.7716262261228675</v>
      </c>
      <c r="D50" s="50">
        <f t="shared" si="2"/>
        <v>0.88135593220338981</v>
      </c>
      <c r="E50" s="50">
        <f t="shared" si="1"/>
        <v>0.92091363411258975</v>
      </c>
    </row>
    <row r="51" spans="1:5" x14ac:dyDescent="0.2">
      <c r="A51" s="48">
        <v>38504</v>
      </c>
      <c r="B51" s="25">
        <v>5.58</v>
      </c>
      <c r="C51" s="25">
        <f>B51-CPIAUCSL!C56</f>
        <v>5.5283471074380195</v>
      </c>
      <c r="D51" s="50">
        <f t="shared" si="2"/>
        <v>0.8597842835130971</v>
      </c>
      <c r="E51" s="50">
        <f t="shared" si="1"/>
        <v>0.88209631495256657</v>
      </c>
    </row>
    <row r="52" spans="1:5" x14ac:dyDescent="0.2">
      <c r="A52" s="48">
        <v>38534</v>
      </c>
      <c r="B52" s="25">
        <v>5.7</v>
      </c>
      <c r="C52" s="25">
        <f>B52-CPIAUCSL!C57</f>
        <v>5.0804852865255459</v>
      </c>
      <c r="D52" s="50">
        <f t="shared" si="2"/>
        <v>0.8782742681047766</v>
      </c>
      <c r="E52" s="50">
        <f t="shared" si="1"/>
        <v>0.81063602959832093</v>
      </c>
    </row>
    <row r="53" spans="1:5" x14ac:dyDescent="0.2">
      <c r="A53" s="48">
        <v>38565</v>
      </c>
      <c r="B53" s="25">
        <v>5.82</v>
      </c>
      <c r="C53" s="25">
        <f>B53-CPIAUCSL!C58</f>
        <v>5.2042996408414632</v>
      </c>
      <c r="D53" s="50">
        <f t="shared" si="2"/>
        <v>0.8967642526964561</v>
      </c>
      <c r="E53" s="50">
        <f t="shared" si="1"/>
        <v>0.83039169680911518</v>
      </c>
    </row>
    <row r="54" spans="1:5" x14ac:dyDescent="0.2">
      <c r="A54" s="48">
        <v>38596</v>
      </c>
      <c r="B54" s="25">
        <v>5.77</v>
      </c>
      <c r="C54" s="25">
        <f>B54-CPIAUCSL!C59</f>
        <v>4.3931514533401232</v>
      </c>
      <c r="D54" s="50">
        <f t="shared" si="2"/>
        <v>0.8890600924499229</v>
      </c>
      <c r="E54" s="50">
        <f t="shared" si="1"/>
        <v>0.70096588233507207</v>
      </c>
    </row>
    <row r="55" spans="1:5" x14ac:dyDescent="0.2">
      <c r="A55" s="48">
        <v>38626</v>
      </c>
      <c r="B55" s="25">
        <v>6.07</v>
      </c>
      <c r="C55" s="25">
        <f>B55-CPIAUCSL!C60</f>
        <v>5.9190945674044357</v>
      </c>
      <c r="D55" s="50">
        <f t="shared" si="2"/>
        <v>0.93528505392912176</v>
      </c>
      <c r="E55" s="50">
        <f t="shared" si="1"/>
        <v>0.94444350260467902</v>
      </c>
    </row>
    <row r="56" spans="1:5" x14ac:dyDescent="0.2">
      <c r="A56" s="48">
        <v>38657</v>
      </c>
      <c r="B56" s="25">
        <v>6.33</v>
      </c>
      <c r="C56" s="25">
        <f>B56-CPIAUCSL!C61</f>
        <v>6.8322601707684578</v>
      </c>
      <c r="D56" s="50">
        <f t="shared" si="2"/>
        <v>0.97534668721109397</v>
      </c>
      <c r="E56" s="50">
        <f t="shared" si="1"/>
        <v>1.090147091401608</v>
      </c>
    </row>
    <row r="57" spans="1:5" x14ac:dyDescent="0.2">
      <c r="A57" s="48">
        <v>38687</v>
      </c>
      <c r="B57" s="25">
        <v>6.27</v>
      </c>
      <c r="C57" s="25">
        <f>B57-CPIAUCSL!C62</f>
        <v>6.27</v>
      </c>
      <c r="D57" s="50">
        <f t="shared" si="2"/>
        <v>0.96610169491525411</v>
      </c>
      <c r="E57" s="50">
        <f t="shared" si="1"/>
        <v>1.0004335450122783</v>
      </c>
    </row>
    <row r="58" spans="1:5" x14ac:dyDescent="0.2">
      <c r="A58" s="48">
        <v>38718</v>
      </c>
      <c r="B58" s="25">
        <v>6.15</v>
      </c>
      <c r="C58" s="25">
        <f>B58-CPIAUCSL!C63</f>
        <v>5.5442453306410817</v>
      </c>
      <c r="D58" s="50">
        <f t="shared" si="2"/>
        <v>0.94761171032357472</v>
      </c>
      <c r="E58" s="50">
        <f t="shared" si="1"/>
        <v>0.88463301603684663</v>
      </c>
    </row>
    <row r="59" spans="1:5" x14ac:dyDescent="0.2">
      <c r="A59" s="48">
        <v>38749</v>
      </c>
      <c r="B59" s="25">
        <v>6.25</v>
      </c>
      <c r="C59" s="25">
        <f>B59-CPIAUCSL!C64</f>
        <v>6.1998243853487232</v>
      </c>
      <c r="D59" s="50">
        <f t="shared" si="2"/>
        <v>0.963020030816641</v>
      </c>
      <c r="E59" s="50">
        <f t="shared" si="1"/>
        <v>0.98923640961530979</v>
      </c>
    </row>
    <row r="60" spans="1:5" x14ac:dyDescent="0.2">
      <c r="A60" s="48">
        <v>38777</v>
      </c>
      <c r="B60" s="25">
        <v>6.32</v>
      </c>
      <c r="C60" s="25">
        <f>B60-CPIAUCSL!C65</f>
        <v>6.1695486459378222</v>
      </c>
      <c r="D60" s="50">
        <f t="shared" si="2"/>
        <v>0.97380585516178741</v>
      </c>
      <c r="E60" s="50">
        <f t="shared" si="1"/>
        <v>0.9844056495982898</v>
      </c>
    </row>
    <row r="61" spans="1:5" x14ac:dyDescent="0.2">
      <c r="A61" s="48">
        <v>38808</v>
      </c>
      <c r="B61" s="25">
        <v>6.51</v>
      </c>
      <c r="C61" s="25">
        <f>B61-CPIAUCSL!C66</f>
        <v>6.0092488733099643</v>
      </c>
      <c r="D61" s="50">
        <f t="shared" si="2"/>
        <v>1.0030816640986131</v>
      </c>
      <c r="E61" s="50">
        <f t="shared" si="1"/>
        <v>0.95882841358636794</v>
      </c>
    </row>
    <row r="62" spans="1:5" x14ac:dyDescent="0.2">
      <c r="A62" s="48">
        <v>38838</v>
      </c>
      <c r="B62" s="25">
        <v>6.6</v>
      </c>
      <c r="C62" s="25">
        <f>B62-CPIAUCSL!C67</f>
        <v>6.3010463378176267</v>
      </c>
      <c r="D62" s="50">
        <f t="shared" si="2"/>
        <v>1.0169491525423728</v>
      </c>
      <c r="E62" s="50">
        <f t="shared" si="1"/>
        <v>1.0053872607702588</v>
      </c>
    </row>
    <row r="63" spans="1:5" x14ac:dyDescent="0.2">
      <c r="A63" s="48">
        <v>38869</v>
      </c>
      <c r="B63" s="25">
        <v>6.68</v>
      </c>
      <c r="C63" s="25">
        <f>B63-CPIAUCSL!C68</f>
        <v>6.431614505712866</v>
      </c>
      <c r="D63" s="50">
        <f t="shared" si="2"/>
        <v>1.0292758089368259</v>
      </c>
      <c r="E63" s="50">
        <f t="shared" si="1"/>
        <v>1.0262205582300981</v>
      </c>
    </row>
    <row r="64" spans="1:5" x14ac:dyDescent="0.2">
      <c r="A64" s="48">
        <v>38899</v>
      </c>
      <c r="B64" s="25">
        <v>6.76</v>
      </c>
      <c r="C64" s="25">
        <f>B64-CPIAUCSL!C69</f>
        <v>6.2149058473736396</v>
      </c>
      <c r="D64" s="50">
        <f t="shared" si="2"/>
        <v>1.0416024653312788</v>
      </c>
      <c r="E64" s="50">
        <f t="shared" si="1"/>
        <v>0.9916427892831815</v>
      </c>
    </row>
    <row r="65" spans="1:5" x14ac:dyDescent="0.2">
      <c r="A65" s="48">
        <v>38930</v>
      </c>
      <c r="B65" s="25">
        <v>6.52</v>
      </c>
      <c r="C65" s="25">
        <f>B65-CPIAUCSL!C70</f>
        <v>6.0764317397732839</v>
      </c>
      <c r="D65" s="50">
        <f t="shared" si="2"/>
        <v>1.0046224961479198</v>
      </c>
      <c r="E65" s="50">
        <f t="shared" si="1"/>
        <v>0.96954802973628584</v>
      </c>
    </row>
    <row r="66" spans="1:5" x14ac:dyDescent="0.2">
      <c r="A66" s="48">
        <v>38961</v>
      </c>
      <c r="B66" s="25">
        <v>6.4</v>
      </c>
      <c r="C66" s="25">
        <f>B66-CPIAUCSL!C71</f>
        <v>6.8906771344455349</v>
      </c>
      <c r="D66" s="50">
        <f t="shared" si="2"/>
        <v>0.98613251155624038</v>
      </c>
      <c r="E66" s="50">
        <f t="shared" si="1"/>
        <v>1.0994680308051665</v>
      </c>
    </row>
    <row r="67" spans="1:5" x14ac:dyDescent="0.2">
      <c r="A67" s="48">
        <v>38991</v>
      </c>
      <c r="B67" s="25">
        <v>6.36</v>
      </c>
      <c r="C67" s="25">
        <f>B67-CPIAUCSL!C72</f>
        <v>6.803786982248524</v>
      </c>
      <c r="D67" s="50">
        <f t="shared" si="2"/>
        <v>0.97996918335901384</v>
      </c>
      <c r="E67" s="50">
        <f t="shared" si="1"/>
        <v>1.0856039442040322</v>
      </c>
    </row>
    <row r="68" spans="1:5" x14ac:dyDescent="0.2">
      <c r="A68" s="48">
        <v>39022</v>
      </c>
      <c r="B68" s="25">
        <v>6.24</v>
      </c>
      <c r="C68" s="25">
        <f>B68-CPIAUCSL!C73</f>
        <v>6.1904705299653324</v>
      </c>
      <c r="D68" s="50">
        <f t="shared" si="2"/>
        <v>0.96147919876733434</v>
      </c>
      <c r="E68" s="50">
        <f t="shared" si="1"/>
        <v>0.98774391987037558</v>
      </c>
    </row>
    <row r="69" spans="1:5" x14ac:dyDescent="0.2">
      <c r="A69" s="48">
        <v>39052</v>
      </c>
      <c r="B69" s="25">
        <v>6.14</v>
      </c>
      <c r="C69" s="25">
        <f>B69-CPIAUCSL!C74</f>
        <v>5.5954455445544582</v>
      </c>
      <c r="D69" s="50">
        <f t="shared" si="2"/>
        <v>0.94607087827426806</v>
      </c>
      <c r="E69" s="50">
        <f t="shared" si="1"/>
        <v>0.8928024596589752</v>
      </c>
    </row>
    <row r="70" spans="1:5" x14ac:dyDescent="0.2">
      <c r="A70" s="48">
        <v>39083</v>
      </c>
      <c r="B70" s="25">
        <v>6.22</v>
      </c>
      <c r="C70" s="25">
        <f>B70-CPIAUCSL!C75</f>
        <v>6.0540718857705471</v>
      </c>
      <c r="D70" s="50">
        <f t="shared" si="2"/>
        <v>0.95839753466872102</v>
      </c>
      <c r="E70" s="50">
        <f t="shared" si="1"/>
        <v>0.96598031873055779</v>
      </c>
    </row>
    <row r="71" spans="1:5" x14ac:dyDescent="0.2">
      <c r="A71" s="48">
        <v>39114</v>
      </c>
      <c r="B71" s="25">
        <v>6.29</v>
      </c>
      <c r="C71" s="25">
        <f>B71-CPIAUCSL!C76</f>
        <v>5.9021649454130829</v>
      </c>
      <c r="D71" s="50">
        <f t="shared" si="2"/>
        <v>0.96918335901386743</v>
      </c>
      <c r="E71" s="50">
        <f t="shared" si="1"/>
        <v>0.94174223278896507</v>
      </c>
    </row>
    <row r="72" spans="1:5" x14ac:dyDescent="0.2">
      <c r="A72" s="48">
        <v>39142</v>
      </c>
      <c r="B72" s="25">
        <v>6.16</v>
      </c>
      <c r="C72" s="25">
        <f>B72-CPIAUCSL!C77</f>
        <v>5.6399878565902419</v>
      </c>
      <c r="D72" s="50">
        <f t="shared" si="2"/>
        <v>0.94915254237288138</v>
      </c>
      <c r="E72" s="50">
        <f t="shared" si="1"/>
        <v>0.89990957658608883</v>
      </c>
    </row>
    <row r="73" spans="1:5" x14ac:dyDescent="0.2">
      <c r="A73" s="48">
        <v>39173</v>
      </c>
      <c r="B73" s="25">
        <v>6.18</v>
      </c>
      <c r="C73" s="25">
        <f>B73-CPIAUCSL!C78</f>
        <v>5.8799337516075045</v>
      </c>
      <c r="D73" s="50">
        <f t="shared" si="2"/>
        <v>0.95223420647149448</v>
      </c>
      <c r="E73" s="50">
        <f t="shared" si="1"/>
        <v>0.93819505064721542</v>
      </c>
    </row>
    <row r="74" spans="1:5" x14ac:dyDescent="0.2">
      <c r="A74" s="48">
        <v>39203</v>
      </c>
      <c r="B74" s="25">
        <v>6.26</v>
      </c>
      <c r="C74" s="25">
        <f>B74-CPIAUCSL!C79</f>
        <v>5.8467005983370894</v>
      </c>
      <c r="D74" s="50">
        <f t="shared" si="2"/>
        <v>0.96456086286594755</v>
      </c>
      <c r="E74" s="50">
        <f t="shared" si="1"/>
        <v>0.93289240928545181</v>
      </c>
    </row>
    <row r="75" spans="1:5" x14ac:dyDescent="0.2">
      <c r="A75" s="48">
        <v>39234</v>
      </c>
      <c r="B75" s="25">
        <v>6.66</v>
      </c>
      <c r="C75" s="25">
        <f>B75-CPIAUCSL!C80</f>
        <v>6.4283248289037687</v>
      </c>
      <c r="D75" s="50">
        <f t="shared" si="2"/>
        <v>1.0261941448382126</v>
      </c>
      <c r="E75" s="50">
        <f t="shared" si="1"/>
        <v>1.0256956614147759</v>
      </c>
    </row>
    <row r="76" spans="1:5" x14ac:dyDescent="0.2">
      <c r="A76" s="48">
        <v>39264</v>
      </c>
      <c r="B76" s="25">
        <v>6.7</v>
      </c>
      <c r="C76" s="25">
        <f>B76-CPIAUCSL!C81</f>
        <v>6.5219404151828373</v>
      </c>
      <c r="D76" s="50">
        <f t="shared" si="2"/>
        <v>1.0323574730354392</v>
      </c>
      <c r="E76" s="50">
        <f t="shared" si="1"/>
        <v>1.0406328500670201</v>
      </c>
    </row>
    <row r="77" spans="1:5" x14ac:dyDescent="0.2">
      <c r="A77" s="48">
        <v>39295</v>
      </c>
      <c r="B77" s="25">
        <v>6.57</v>
      </c>
      <c r="C77" s="25">
        <f>B77-CPIAUCSL!C82</f>
        <v>6.5391719291147083</v>
      </c>
      <c r="D77" s="50">
        <f t="shared" si="2"/>
        <v>1.0123266563944531</v>
      </c>
      <c r="E77" s="50">
        <f t="shared" si="1"/>
        <v>1.043382289392186</v>
      </c>
    </row>
    <row r="78" spans="1:5" x14ac:dyDescent="0.2">
      <c r="A78" s="48">
        <v>39326</v>
      </c>
      <c r="B78" s="25">
        <v>6.38</v>
      </c>
      <c r="C78" s="25">
        <f>B78-CPIAUCSL!C83</f>
        <v>5.9562446609234998</v>
      </c>
      <c r="D78" s="50">
        <f t="shared" si="2"/>
        <v>0.98305084745762705</v>
      </c>
      <c r="E78" s="50">
        <f t="shared" si="1"/>
        <v>0.95037112617035924</v>
      </c>
    </row>
    <row r="79" spans="1:5" x14ac:dyDescent="0.2">
      <c r="A79" s="48">
        <v>39356</v>
      </c>
      <c r="B79" s="25">
        <v>6.38</v>
      </c>
      <c r="C79" s="25">
        <f>B79-CPIAUCSL!C84</f>
        <v>6.0716762168719756</v>
      </c>
      <c r="D79" s="50">
        <f t="shared" si="2"/>
        <v>0.98305084745762705</v>
      </c>
      <c r="E79" s="50">
        <f t="shared" si="1"/>
        <v>0.96878924430812907</v>
      </c>
    </row>
    <row r="80" spans="1:5" x14ac:dyDescent="0.2">
      <c r="A80" s="48">
        <v>39387</v>
      </c>
      <c r="B80" s="25">
        <v>6.21</v>
      </c>
      <c r="C80" s="25">
        <f>B80-CPIAUCSL!C85</f>
        <v>5.4241115732109542</v>
      </c>
      <c r="D80" s="50">
        <f t="shared" si="2"/>
        <v>0.95685670261941447</v>
      </c>
      <c r="E80" s="50">
        <f t="shared" si="1"/>
        <v>0.86546462037154082</v>
      </c>
    </row>
    <row r="81" spans="1:5" x14ac:dyDescent="0.2">
      <c r="A81" s="48">
        <v>39417</v>
      </c>
      <c r="B81" s="25">
        <v>6.1</v>
      </c>
      <c r="C81" s="25">
        <f>B81-CPIAUCSL!C86</f>
        <v>5.8101985448267399</v>
      </c>
      <c r="D81" s="50">
        <f t="shared" ref="D81:D136" si="3">B81/$B$16</f>
        <v>0.93990755007704152</v>
      </c>
      <c r="E81" s="50">
        <f t="shared" ref="E81:E136" si="4">C81/$C$16</f>
        <v>0.92706818619237585</v>
      </c>
    </row>
    <row r="82" spans="1:5" x14ac:dyDescent="0.2">
      <c r="A82" s="48">
        <v>39448</v>
      </c>
      <c r="B82" s="25">
        <v>5.76</v>
      </c>
      <c r="C82" s="25">
        <f>B82-CPIAUCSL!C87</f>
        <v>5.4034060866892011</v>
      </c>
      <c r="D82" s="50">
        <f t="shared" si="3"/>
        <v>0.88751926040061624</v>
      </c>
      <c r="E82" s="50">
        <f t="shared" si="4"/>
        <v>0.86216087822127585</v>
      </c>
    </row>
    <row r="83" spans="1:5" x14ac:dyDescent="0.2">
      <c r="A83" s="48">
        <v>39479</v>
      </c>
      <c r="B83" s="25">
        <v>5.92</v>
      </c>
      <c r="C83" s="25">
        <f>B83-CPIAUCSL!C88</f>
        <v>5.7201875597905838</v>
      </c>
      <c r="D83" s="50">
        <f t="shared" si="3"/>
        <v>0.91217257318952227</v>
      </c>
      <c r="E83" s="50">
        <f t="shared" si="4"/>
        <v>0.91270614331362476</v>
      </c>
    </row>
    <row r="84" spans="1:5" x14ac:dyDescent="0.2">
      <c r="A84" s="48">
        <v>39508</v>
      </c>
      <c r="B84" s="25">
        <v>5.97</v>
      </c>
      <c r="C84" s="25">
        <f>B84-CPIAUCSL!C89</f>
        <v>5.5852815076449804</v>
      </c>
      <c r="D84" s="50">
        <f t="shared" si="3"/>
        <v>0.91987673343605536</v>
      </c>
      <c r="E84" s="50">
        <f t="shared" si="4"/>
        <v>0.89118069833888203</v>
      </c>
    </row>
    <row r="85" spans="1:5" x14ac:dyDescent="0.2">
      <c r="A85" s="48">
        <v>39539</v>
      </c>
      <c r="B85" s="25">
        <v>5.92</v>
      </c>
      <c r="C85" s="25">
        <f>B85-CPIAUCSL!C90</f>
        <v>5.6716878200533163</v>
      </c>
      <c r="D85" s="50">
        <f t="shared" si="3"/>
        <v>0.91217257318952227</v>
      </c>
      <c r="E85" s="50">
        <f t="shared" si="4"/>
        <v>0.90496758405405109</v>
      </c>
    </row>
    <row r="86" spans="1:5" x14ac:dyDescent="0.2">
      <c r="A86" s="48">
        <v>39569</v>
      </c>
      <c r="B86" s="25">
        <v>6.04</v>
      </c>
      <c r="C86" s="25">
        <f>B86-CPIAUCSL!C91</f>
        <v>5.4628189801421758</v>
      </c>
      <c r="D86" s="50">
        <f t="shared" si="3"/>
        <v>0.93066255778120177</v>
      </c>
      <c r="E86" s="50">
        <f t="shared" si="4"/>
        <v>0.87164072696395467</v>
      </c>
    </row>
    <row r="87" spans="1:5" x14ac:dyDescent="0.2">
      <c r="A87" s="48">
        <v>39600</v>
      </c>
      <c r="B87" s="25">
        <v>6.32</v>
      </c>
      <c r="C87" s="25">
        <f>B87-CPIAUCSL!C92</f>
        <v>5.267984721615564</v>
      </c>
      <c r="D87" s="50">
        <f t="shared" si="3"/>
        <v>0.97380585516178741</v>
      </c>
      <c r="E87" s="50">
        <f t="shared" si="4"/>
        <v>0.84055321054487697</v>
      </c>
    </row>
    <row r="88" spans="1:5" x14ac:dyDescent="0.2">
      <c r="A88" s="48">
        <v>39630</v>
      </c>
      <c r="B88" s="25">
        <v>6.43</v>
      </c>
      <c r="C88" s="25">
        <f>B88-CPIAUCSL!C93</f>
        <v>5.6850696647813468</v>
      </c>
      <c r="D88" s="50">
        <f t="shared" si="3"/>
        <v>0.99075500770416014</v>
      </c>
      <c r="E88" s="50">
        <f t="shared" si="4"/>
        <v>0.90710277486107938</v>
      </c>
    </row>
    <row r="89" spans="1:5" x14ac:dyDescent="0.2">
      <c r="A89" s="48">
        <v>39661</v>
      </c>
      <c r="B89" s="25">
        <v>6.48</v>
      </c>
      <c r="C89" s="25">
        <f>B89-CPIAUCSL!C94</f>
        <v>6.6356437993518691</v>
      </c>
      <c r="D89" s="50">
        <f t="shared" si="3"/>
        <v>0.99845916795069345</v>
      </c>
      <c r="E89" s="50">
        <f t="shared" si="4"/>
        <v>1.0587752232255716</v>
      </c>
    </row>
    <row r="90" spans="1:5" x14ac:dyDescent="0.2">
      <c r="A90" s="48">
        <v>39692</v>
      </c>
      <c r="B90" s="25">
        <v>6.04</v>
      </c>
      <c r="C90" s="25">
        <f>B90-CPIAUCSL!C95</f>
        <v>5.9837711715253468</v>
      </c>
      <c r="D90" s="50">
        <f t="shared" si="3"/>
        <v>0.93066255778120177</v>
      </c>
      <c r="E90" s="50">
        <f t="shared" si="4"/>
        <v>0.95476322259511581</v>
      </c>
    </row>
    <row r="91" spans="1:5" x14ac:dyDescent="0.2">
      <c r="A91" s="48">
        <v>39722</v>
      </c>
      <c r="B91" s="25">
        <v>6.2</v>
      </c>
      <c r="C91" s="25">
        <f>B91-CPIAUCSL!C96</f>
        <v>7.0708286121568804</v>
      </c>
      <c r="D91" s="50">
        <f t="shared" si="3"/>
        <v>0.95531587057010781</v>
      </c>
      <c r="E91" s="50">
        <f t="shared" si="4"/>
        <v>1.1282127806434379</v>
      </c>
    </row>
    <row r="92" spans="1:5" x14ac:dyDescent="0.2">
      <c r="A92" s="48">
        <v>39753</v>
      </c>
      <c r="B92" s="25">
        <v>6.09</v>
      </c>
      <c r="C92" s="25">
        <f>B92-CPIAUCSL!C97</f>
        <v>7.883829447931932</v>
      </c>
      <c r="D92" s="50">
        <f t="shared" si="3"/>
        <v>0.93836671802773497</v>
      </c>
      <c r="E92" s="50">
        <f t="shared" si="4"/>
        <v>1.2579342014141524</v>
      </c>
    </row>
    <row r="93" spans="1:5" x14ac:dyDescent="0.2">
      <c r="A93" s="48">
        <v>39783</v>
      </c>
      <c r="B93" s="25">
        <v>5.33</v>
      </c>
      <c r="C93" s="25">
        <f>B93-CPIAUCSL!C98</f>
        <v>6.1151732262031038</v>
      </c>
      <c r="D93" s="50">
        <f t="shared" si="3"/>
        <v>0.82126348228043144</v>
      </c>
      <c r="E93" s="50">
        <f t="shared" si="4"/>
        <v>0.97572957401188865</v>
      </c>
    </row>
    <row r="94" spans="1:5" x14ac:dyDescent="0.2">
      <c r="A94" s="48">
        <v>39814</v>
      </c>
      <c r="B94" s="25">
        <v>5.0599999999999996</v>
      </c>
      <c r="C94" s="25">
        <f>B94-CPIAUCSL!C99</f>
        <v>4.7946275561610499</v>
      </c>
      <c r="D94" s="50">
        <f t="shared" si="3"/>
        <v>0.77966101694915246</v>
      </c>
      <c r="E94" s="50">
        <f t="shared" si="4"/>
        <v>0.76502491914254478</v>
      </c>
    </row>
    <row r="95" spans="1:5" x14ac:dyDescent="0.2">
      <c r="A95" s="48">
        <v>39845</v>
      </c>
      <c r="B95" s="25">
        <v>5.13</v>
      </c>
      <c r="C95" s="25">
        <f>B95-CPIAUCSL!C100</f>
        <v>4.7237951142185777</v>
      </c>
      <c r="D95" s="50">
        <f t="shared" si="3"/>
        <v>0.79044684129429887</v>
      </c>
      <c r="E95" s="50">
        <f t="shared" si="4"/>
        <v>0.75372298118490777</v>
      </c>
    </row>
    <row r="96" spans="1:5" x14ac:dyDescent="0.2">
      <c r="A96" s="48">
        <v>39873</v>
      </c>
      <c r="B96" s="25">
        <v>5</v>
      </c>
      <c r="C96" s="25">
        <f>B96-CPIAUCSL!C101</f>
        <v>5.1231069950146368</v>
      </c>
      <c r="D96" s="50">
        <f t="shared" si="3"/>
        <v>0.77041602465331271</v>
      </c>
      <c r="E96" s="50">
        <f t="shared" si="4"/>
        <v>0.81743669736837221</v>
      </c>
    </row>
    <row r="97" spans="1:5" x14ac:dyDescent="0.2">
      <c r="A97" s="48">
        <v>39904</v>
      </c>
      <c r="B97" s="25">
        <v>4.8099999999999996</v>
      </c>
      <c r="C97" s="25">
        <f>B97-CPIAUCSL!C102</f>
        <v>4.7422547409919948</v>
      </c>
      <c r="D97" s="50">
        <f t="shared" si="3"/>
        <v>0.74114021571648681</v>
      </c>
      <c r="E97" s="50">
        <f t="shared" si="4"/>
        <v>0.75666837669567866</v>
      </c>
    </row>
    <row r="98" spans="1:5" x14ac:dyDescent="0.2">
      <c r="A98" s="48">
        <v>39934</v>
      </c>
      <c r="B98" s="25">
        <v>4.8600000000000003</v>
      </c>
      <c r="C98" s="25">
        <f>B98-CPIAUCSL!C103</f>
        <v>4.732123363343602</v>
      </c>
      <c r="D98" s="50">
        <f t="shared" si="3"/>
        <v>0.74884437596302</v>
      </c>
      <c r="E98" s="50">
        <f t="shared" si="4"/>
        <v>0.75505182644741076</v>
      </c>
    </row>
    <row r="99" spans="1:5" x14ac:dyDescent="0.2">
      <c r="A99" s="48">
        <v>39965</v>
      </c>
      <c r="B99" s="25">
        <v>5.42</v>
      </c>
      <c r="C99" s="25">
        <f>B99-CPIAUCSL!C104</f>
        <v>4.5903329467501202</v>
      </c>
      <c r="D99" s="50">
        <f t="shared" si="3"/>
        <v>0.83513097072419107</v>
      </c>
      <c r="E99" s="50">
        <f t="shared" si="4"/>
        <v>0.73242792068642437</v>
      </c>
    </row>
    <row r="100" spans="1:5" x14ac:dyDescent="0.2">
      <c r="A100" s="48">
        <v>39995</v>
      </c>
      <c r="B100" s="25">
        <v>5.22</v>
      </c>
      <c r="C100" s="25">
        <f>B100-CPIAUCSL!C105</f>
        <v>5.2283820735387252</v>
      </c>
      <c r="D100" s="50">
        <f t="shared" si="3"/>
        <v>0.8043143297380585</v>
      </c>
      <c r="E100" s="50">
        <f t="shared" si="4"/>
        <v>0.83423426036826054</v>
      </c>
    </row>
    <row r="101" spans="1:5" x14ac:dyDescent="0.2">
      <c r="A101" s="48">
        <v>40026</v>
      </c>
      <c r="B101" s="25">
        <v>5.19</v>
      </c>
      <c r="C101" s="25">
        <f>B101-CPIAUCSL!C106</f>
        <v>4.839320529418881</v>
      </c>
      <c r="D101" s="50">
        <f t="shared" si="3"/>
        <v>0.79969183359013873</v>
      </c>
      <c r="E101" s="50">
        <f t="shared" si="4"/>
        <v>0.77215607539030728</v>
      </c>
    </row>
    <row r="102" spans="1:5" x14ac:dyDescent="0.2">
      <c r="A102" s="48">
        <v>40057</v>
      </c>
      <c r="B102" s="25">
        <v>5.0599999999999996</v>
      </c>
      <c r="C102" s="25">
        <f>B102-CPIAUCSL!C107</f>
        <v>4.8725107319042706</v>
      </c>
      <c r="D102" s="50">
        <f t="shared" si="3"/>
        <v>0.77966101694915246</v>
      </c>
      <c r="E102" s="50">
        <f t="shared" si="4"/>
        <v>0.77745186357725049</v>
      </c>
    </row>
    <row r="103" spans="1:5" x14ac:dyDescent="0.2">
      <c r="A103" s="48">
        <v>40087</v>
      </c>
      <c r="B103" s="25">
        <v>4.95</v>
      </c>
      <c r="C103" s="25">
        <f>B103-CPIAUCSL!C108</f>
        <v>4.6753141748076557</v>
      </c>
      <c r="D103" s="50">
        <f t="shared" si="3"/>
        <v>0.76271186440677963</v>
      </c>
      <c r="E103" s="50">
        <f t="shared" si="4"/>
        <v>0.74598742168245258</v>
      </c>
    </row>
    <row r="104" spans="1:5" x14ac:dyDescent="0.2">
      <c r="A104" s="48">
        <v>40118</v>
      </c>
      <c r="B104" s="25">
        <v>4.88</v>
      </c>
      <c r="C104" s="25">
        <f>B104-CPIAUCSL!C109</f>
        <v>4.5857410521258704</v>
      </c>
      <c r="D104" s="50">
        <f t="shared" si="3"/>
        <v>0.75192604006163322</v>
      </c>
      <c r="E104" s="50">
        <f t="shared" si="4"/>
        <v>0.73169524358638272</v>
      </c>
    </row>
    <row r="105" spans="1:5" x14ac:dyDescent="0.2">
      <c r="A105" s="48">
        <v>40148</v>
      </c>
      <c r="B105" s="25">
        <v>4.93</v>
      </c>
      <c r="C105" s="25">
        <f>B105-CPIAUCSL!C110</f>
        <v>4.8300520466300894</v>
      </c>
      <c r="D105" s="50">
        <f t="shared" si="3"/>
        <v>0.7596302003081663</v>
      </c>
      <c r="E105" s="50">
        <f t="shared" si="4"/>
        <v>0.7706772075923366</v>
      </c>
    </row>
    <row r="106" spans="1:5" x14ac:dyDescent="0.2">
      <c r="A106" s="48">
        <v>40179</v>
      </c>
      <c r="B106" s="25">
        <v>5.03</v>
      </c>
      <c r="C106" s="25">
        <f>B106-CPIAUCSL!C111</f>
        <v>4.9660419638338098</v>
      </c>
      <c r="D106" s="50">
        <f t="shared" si="3"/>
        <v>0.7750385208012327</v>
      </c>
      <c r="E106" s="50">
        <f t="shared" si="4"/>
        <v>0.79237559275247127</v>
      </c>
    </row>
    <row r="107" spans="1:5" x14ac:dyDescent="0.2">
      <c r="A107" s="48">
        <v>40210</v>
      </c>
      <c r="B107" s="25">
        <v>4.99</v>
      </c>
      <c r="C107" s="25">
        <f>B107-CPIAUCSL!C112</f>
        <v>5.0231081671410651</v>
      </c>
      <c r="D107" s="50">
        <f t="shared" si="3"/>
        <v>0.76887519260400616</v>
      </c>
      <c r="E107" s="50">
        <f t="shared" si="4"/>
        <v>0.80148100648055243</v>
      </c>
    </row>
    <row r="108" spans="1:5" x14ac:dyDescent="0.2">
      <c r="A108" s="48">
        <v>40238</v>
      </c>
      <c r="B108" s="25">
        <v>4.97</v>
      </c>
      <c r="C108" s="25">
        <f>B108-CPIAUCSL!C113</f>
        <v>4.9502205182224195</v>
      </c>
      <c r="D108" s="50">
        <f t="shared" si="3"/>
        <v>0.76579352850539284</v>
      </c>
      <c r="E108" s="50">
        <f t="shared" si="4"/>
        <v>0.78985114220698127</v>
      </c>
    </row>
    <row r="109" spans="1:5" x14ac:dyDescent="0.2">
      <c r="A109" s="48">
        <v>40269</v>
      </c>
      <c r="B109" s="25">
        <v>5.0999999999999996</v>
      </c>
      <c r="C109" s="25">
        <f>B109-CPIAUCSL!C114</f>
        <v>5.1308130978660813</v>
      </c>
      <c r="D109" s="50">
        <f t="shared" si="3"/>
        <v>0.785824345146379</v>
      </c>
      <c r="E109" s="50">
        <f t="shared" si="4"/>
        <v>0.81866627373103562</v>
      </c>
    </row>
    <row r="110" spans="1:5" x14ac:dyDescent="0.2">
      <c r="A110" s="48">
        <v>40299</v>
      </c>
      <c r="B110" s="25">
        <v>4.8899999999999997</v>
      </c>
      <c r="C110" s="25">
        <f>B110-CPIAUCSL!C115</f>
        <v>4.9778673984349489</v>
      </c>
      <c r="D110" s="50">
        <f t="shared" si="3"/>
        <v>0.75346687211093988</v>
      </c>
      <c r="E110" s="50">
        <f t="shared" si="4"/>
        <v>0.79426244465986018</v>
      </c>
    </row>
    <row r="111" spans="1:5" x14ac:dyDescent="0.2">
      <c r="A111" s="48">
        <v>40330</v>
      </c>
      <c r="B111" s="25">
        <v>4.74</v>
      </c>
      <c r="C111" s="25">
        <f>B111-CPIAUCSL!C116</f>
        <v>4.7289493604442354</v>
      </c>
      <c r="D111" s="50">
        <f t="shared" si="3"/>
        <v>0.73035439137134051</v>
      </c>
      <c r="E111" s="50">
        <f t="shared" si="4"/>
        <v>0.75454538641989999</v>
      </c>
    </row>
    <row r="112" spans="1:5" x14ac:dyDescent="0.2">
      <c r="A112" s="48">
        <v>40360</v>
      </c>
      <c r="B112" s="25">
        <v>4.5599999999999996</v>
      </c>
      <c r="C112" s="25">
        <f>B112-CPIAUCSL!C117</f>
        <v>4.3560461497380309</v>
      </c>
      <c r="D112" s="50">
        <f t="shared" si="3"/>
        <v>0.70261941448382115</v>
      </c>
      <c r="E112" s="50">
        <f t="shared" si="4"/>
        <v>0.69504540539386028</v>
      </c>
    </row>
    <row r="113" spans="1:5" x14ac:dyDescent="0.2">
      <c r="A113" s="48">
        <v>40391</v>
      </c>
      <c r="B113" s="25">
        <v>4.43</v>
      </c>
      <c r="C113" s="25">
        <f>B113-CPIAUCSL!C118</f>
        <v>4.240244935653271</v>
      </c>
      <c r="D113" s="50">
        <f t="shared" si="3"/>
        <v>0.6825885978428351</v>
      </c>
      <c r="E113" s="50">
        <f t="shared" si="4"/>
        <v>0.67656830505517729</v>
      </c>
    </row>
    <row r="114" spans="1:5" x14ac:dyDescent="0.2">
      <c r="A114" s="48">
        <v>40422</v>
      </c>
      <c r="B114" s="25">
        <v>4.3499999999999996</v>
      </c>
      <c r="C114" s="25">
        <f>B114-CPIAUCSL!C119</f>
        <v>4.2115072777466986</v>
      </c>
      <c r="D114" s="50">
        <f t="shared" si="3"/>
        <v>0.67026194144838203</v>
      </c>
      <c r="E114" s="50">
        <f t="shared" si="4"/>
        <v>0.67198295944515785</v>
      </c>
    </row>
    <row r="115" spans="1:5" x14ac:dyDescent="0.2">
      <c r="A115" s="48">
        <v>40452</v>
      </c>
      <c r="B115" s="25">
        <v>4.2300000000000004</v>
      </c>
      <c r="C115" s="25">
        <f>B115-CPIAUCSL!C120</f>
        <v>3.929584180542578</v>
      </c>
      <c r="D115" s="50">
        <f t="shared" si="3"/>
        <v>0.65177195685670264</v>
      </c>
      <c r="E115" s="50">
        <f t="shared" si="4"/>
        <v>0.62699965425269222</v>
      </c>
    </row>
    <row r="116" spans="1:5" x14ac:dyDescent="0.2">
      <c r="A116" s="48">
        <v>40483</v>
      </c>
      <c r="B116" s="25">
        <v>4.3</v>
      </c>
      <c r="C116" s="25">
        <f>B116-CPIAUCSL!C121</f>
        <v>4.1077801114053543</v>
      </c>
      <c r="D116" s="50">
        <f t="shared" si="3"/>
        <v>0.66255778120184894</v>
      </c>
      <c r="E116" s="50">
        <f t="shared" si="4"/>
        <v>0.65543237942331578</v>
      </c>
    </row>
    <row r="117" spans="1:5" x14ac:dyDescent="0.2">
      <c r="A117" s="48">
        <v>40513</v>
      </c>
      <c r="B117" s="25">
        <v>4.71</v>
      </c>
      <c r="C117" s="25">
        <f>B117-CPIAUCSL!C122</f>
        <v>4.2666006352504846</v>
      </c>
      <c r="D117" s="50">
        <f t="shared" si="3"/>
        <v>0.72573189522342063</v>
      </c>
      <c r="E117" s="50">
        <f t="shared" si="4"/>
        <v>0.68077358830546741</v>
      </c>
    </row>
    <row r="118" spans="1:5" x14ac:dyDescent="0.2">
      <c r="A118" s="48">
        <v>40544</v>
      </c>
      <c r="B118" s="25">
        <v>4.76</v>
      </c>
      <c r="C118" s="25">
        <f>B118-CPIAUCSL!C123</f>
        <v>4.4778037692705475</v>
      </c>
      <c r="D118" s="50">
        <f t="shared" si="3"/>
        <v>0.73343605546995372</v>
      </c>
      <c r="E118" s="50">
        <f t="shared" si="4"/>
        <v>0.71447290251366435</v>
      </c>
    </row>
    <row r="119" spans="1:5" x14ac:dyDescent="0.2">
      <c r="A119" s="48">
        <v>40575</v>
      </c>
      <c r="B119" s="25">
        <v>4.95</v>
      </c>
      <c r="C119" s="25">
        <f>B119-CPIAUCSL!C124</f>
        <v>4.5102526285310951</v>
      </c>
      <c r="D119" s="50">
        <f t="shared" si="3"/>
        <v>0.76271186440677963</v>
      </c>
      <c r="E119" s="50">
        <f t="shared" si="4"/>
        <v>0.71965040288075122</v>
      </c>
    </row>
    <row r="120" spans="1:5" x14ac:dyDescent="0.2">
      <c r="A120" s="48">
        <v>40603</v>
      </c>
      <c r="B120" s="25">
        <v>4.84</v>
      </c>
      <c r="C120" s="25">
        <f>B120-CPIAUCSL!C125</f>
        <v>4.3062354509747385</v>
      </c>
      <c r="D120" s="50">
        <f t="shared" si="3"/>
        <v>0.74576271186440668</v>
      </c>
      <c r="E120" s="50">
        <f t="shared" si="4"/>
        <v>0.68709767111263231</v>
      </c>
    </row>
    <row r="121" spans="1:5" x14ac:dyDescent="0.2">
      <c r="A121" s="48">
        <v>40634</v>
      </c>
      <c r="B121" s="25">
        <v>4.84</v>
      </c>
      <c r="C121" s="25">
        <f>B121-CPIAUCSL!C126</f>
        <v>4.4649882388784645</v>
      </c>
      <c r="D121" s="50">
        <f t="shared" si="3"/>
        <v>0.74576271186440668</v>
      </c>
      <c r="E121" s="50">
        <f t="shared" si="4"/>
        <v>0.71242807213067172</v>
      </c>
    </row>
    <row r="122" spans="1:5" x14ac:dyDescent="0.2">
      <c r="A122" s="48">
        <v>40664</v>
      </c>
      <c r="B122" s="25">
        <v>4.6399999999999997</v>
      </c>
      <c r="C122" s="25">
        <f>B122-CPIAUCSL!C127</f>
        <v>4.370393250903903</v>
      </c>
      <c r="D122" s="50">
        <f t="shared" si="3"/>
        <v>0.71494607087827422</v>
      </c>
      <c r="E122" s="50">
        <f t="shared" si="4"/>
        <v>0.69733461133963748</v>
      </c>
    </row>
    <row r="123" spans="1:5" x14ac:dyDescent="0.2">
      <c r="A123" s="48">
        <v>40695</v>
      </c>
      <c r="B123" s="25">
        <v>4.51</v>
      </c>
      <c r="C123" s="25">
        <f>B123-CPIAUCSL!C128</f>
        <v>4.4196307771753149</v>
      </c>
      <c r="D123" s="50">
        <f t="shared" si="3"/>
        <v>0.69491525423728806</v>
      </c>
      <c r="E123" s="50">
        <f t="shared" si="4"/>
        <v>0.70519089091784226</v>
      </c>
    </row>
    <row r="124" spans="1:5" x14ac:dyDescent="0.2">
      <c r="A124" s="48">
        <v>40725</v>
      </c>
      <c r="B124" s="25">
        <v>4.55</v>
      </c>
      <c r="C124" s="25">
        <f>B124-CPIAUCSL!C129</f>
        <v>4.2484482091470719</v>
      </c>
      <c r="D124" s="50">
        <f t="shared" si="3"/>
        <v>0.7010785824345146</v>
      </c>
      <c r="E124" s="50">
        <f t="shared" si="4"/>
        <v>0.6778772093585439</v>
      </c>
    </row>
    <row r="125" spans="1:5" x14ac:dyDescent="0.2">
      <c r="A125" s="48">
        <v>40756</v>
      </c>
      <c r="B125" s="25">
        <v>4.2699999999999996</v>
      </c>
      <c r="C125" s="25">
        <f>B125-CPIAUCSL!C130</f>
        <v>3.9369844577965964</v>
      </c>
      <c r="D125" s="50">
        <f t="shared" si="3"/>
        <v>0.65793528505392906</v>
      </c>
      <c r="E125" s="50">
        <f t="shared" si="4"/>
        <v>0.62818043345641017</v>
      </c>
    </row>
    <row r="126" spans="1:5" x14ac:dyDescent="0.2">
      <c r="A126" s="48">
        <v>40787</v>
      </c>
      <c r="B126" s="25">
        <v>4.1100000000000003</v>
      </c>
      <c r="C126" s="25">
        <f>B126-CPIAUCSL!C131</f>
        <v>3.8430575517311425</v>
      </c>
      <c r="D126" s="50">
        <f t="shared" si="3"/>
        <v>0.63328197226502314</v>
      </c>
      <c r="E126" s="50">
        <f t="shared" si="4"/>
        <v>0.61319357099913785</v>
      </c>
    </row>
    <row r="127" spans="1:5" x14ac:dyDescent="0.2">
      <c r="A127" s="48">
        <v>40817</v>
      </c>
      <c r="B127" s="25">
        <v>4.07</v>
      </c>
      <c r="C127" s="25">
        <f>B127-CPIAUCSL!C132</f>
        <v>4.099091550227004</v>
      </c>
      <c r="D127" s="50">
        <f t="shared" si="3"/>
        <v>0.6271186440677966</v>
      </c>
      <c r="E127" s="50">
        <f t="shared" si="4"/>
        <v>0.65404604320948601</v>
      </c>
    </row>
    <row r="128" spans="1:5" x14ac:dyDescent="0.2">
      <c r="A128" s="48">
        <v>40848</v>
      </c>
      <c r="B128" s="25">
        <v>3.99</v>
      </c>
      <c r="C128" s="25">
        <f>B128-CPIAUCSL!C133</f>
        <v>3.897409040404928</v>
      </c>
      <c r="D128" s="50">
        <f t="shared" si="3"/>
        <v>0.61479198767334364</v>
      </c>
      <c r="E128" s="50">
        <f t="shared" si="4"/>
        <v>0.62186582817467373</v>
      </c>
    </row>
    <row r="129" spans="1:5" x14ac:dyDescent="0.2">
      <c r="A129" s="48">
        <v>40878</v>
      </c>
      <c r="B129" s="25">
        <v>3.96</v>
      </c>
      <c r="C129" s="25">
        <f>B129-CPIAUCSL!C134</f>
        <v>3.9516304721294824</v>
      </c>
      <c r="D129" s="50">
        <f t="shared" si="3"/>
        <v>0.61016949152542366</v>
      </c>
      <c r="E129" s="50">
        <f t="shared" si="4"/>
        <v>0.63051733362217566</v>
      </c>
    </row>
    <row r="130" spans="1:5" x14ac:dyDescent="0.2">
      <c r="A130" s="48">
        <v>40909</v>
      </c>
      <c r="B130" s="25">
        <v>3.92</v>
      </c>
      <c r="C130" s="25">
        <f>B130-CPIAUCSL!C135</f>
        <v>3.7121007078266119</v>
      </c>
      <c r="D130" s="50">
        <f t="shared" si="3"/>
        <v>0.60400616332819723</v>
      </c>
      <c r="E130" s="50">
        <f t="shared" si="4"/>
        <v>0.5922982568697871</v>
      </c>
    </row>
    <row r="131" spans="1:5" x14ac:dyDescent="0.2">
      <c r="A131" s="48">
        <v>40940</v>
      </c>
      <c r="B131" s="25">
        <v>3.89</v>
      </c>
      <c r="C131" s="25">
        <f>B131-CPIAUCSL!C136</f>
        <v>3.482096876991716</v>
      </c>
      <c r="D131" s="50">
        <f t="shared" si="3"/>
        <v>0.59938366718027736</v>
      </c>
      <c r="E131" s="50">
        <f t="shared" si="4"/>
        <v>0.5555991264314204</v>
      </c>
    </row>
    <row r="132" spans="1:5" x14ac:dyDescent="0.2">
      <c r="A132" s="48">
        <v>40969</v>
      </c>
      <c r="B132" s="25">
        <v>3.95</v>
      </c>
      <c r="C132" s="25">
        <f>B132-CPIAUCSL!C137</f>
        <v>3.6588861942013544</v>
      </c>
      <c r="D132" s="50">
        <f t="shared" si="3"/>
        <v>0.60862865947611711</v>
      </c>
      <c r="E132" s="50">
        <f t="shared" si="4"/>
        <v>0.58380741404487146</v>
      </c>
    </row>
    <row r="133" spans="1:5" x14ac:dyDescent="0.2">
      <c r="A133" s="48">
        <v>41000</v>
      </c>
      <c r="B133" s="25">
        <v>3.91</v>
      </c>
      <c r="C133" s="25">
        <f>B133-CPIAUCSL!C138</f>
        <v>3.8755169403486809</v>
      </c>
      <c r="D133" s="50">
        <f t="shared" si="3"/>
        <v>0.60246533127889057</v>
      </c>
      <c r="E133" s="50">
        <f t="shared" si="4"/>
        <v>0.61837275141757087</v>
      </c>
    </row>
    <row r="134" spans="1:5" x14ac:dyDescent="0.2">
      <c r="A134" s="48">
        <v>41030</v>
      </c>
      <c r="B134" s="25">
        <v>3.8</v>
      </c>
      <c r="C134" s="25">
        <f>B134-CPIAUCSL!C139</f>
        <v>4.083623574791539</v>
      </c>
      <c r="D134" s="50">
        <f t="shared" si="3"/>
        <v>0.58551617873651762</v>
      </c>
      <c r="E134" s="50">
        <f t="shared" si="4"/>
        <v>0.65157799193371801</v>
      </c>
    </row>
    <row r="135" spans="1:5" x14ac:dyDescent="0.2">
      <c r="A135" s="48">
        <v>41061</v>
      </c>
      <c r="B135" s="25">
        <v>3.68</v>
      </c>
      <c r="C135" s="25">
        <f>B135-CPIAUCSL!C140</f>
        <v>3.640179759940835</v>
      </c>
      <c r="D135" s="50">
        <f t="shared" si="3"/>
        <v>0.56702619414483824</v>
      </c>
      <c r="E135" s="50">
        <f t="shared" si="4"/>
        <v>0.58082263823278368</v>
      </c>
    </row>
    <row r="136" spans="1:5" x14ac:dyDescent="0.2">
      <c r="A136" s="48">
        <v>41091</v>
      </c>
      <c r="B136" s="25">
        <v>3.55</v>
      </c>
      <c r="C136" s="25">
        <f>B136-CPIAUCSL!C141</f>
        <v>3.5040718578589529</v>
      </c>
      <c r="D136" s="50">
        <f t="shared" si="3"/>
        <v>0.54699537750385208</v>
      </c>
      <c r="E136" s="50">
        <f t="shared" si="4"/>
        <v>0.55910542754953629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U263"/>
  <sheetViews>
    <sheetView zoomScale="80" zoomScaleNormal="80" workbookViewId="0">
      <pane xSplit="1" ySplit="4" topLeftCell="B219" activePane="bottomRight" state="frozen"/>
      <selection activeCell="F7" sqref="F7"/>
      <selection pane="topRight" activeCell="F7" sqref="F7"/>
      <selection pane="bottomLeft" activeCell="F7" sqref="F7"/>
      <selection pane="bottomRight" activeCell="D264" sqref="D264"/>
    </sheetView>
  </sheetViews>
  <sheetFormatPr defaultColWidth="9.140625" defaultRowHeight="12.75" x14ac:dyDescent="0.2"/>
  <cols>
    <col min="1" max="1" width="10.28515625" style="16" customWidth="1"/>
    <col min="2" max="2" width="15.28515625" style="17" customWidth="1"/>
    <col min="3" max="9" width="12.28515625" style="17" customWidth="1"/>
    <col min="10" max="10" width="14.5703125" style="17" customWidth="1"/>
    <col min="11" max="11" width="15" style="17" customWidth="1"/>
    <col min="12" max="19" width="12.28515625" style="17" customWidth="1"/>
    <col min="20" max="20" width="12.28515625" style="18" bestFit="1" customWidth="1"/>
    <col min="21" max="21" width="12.85546875" style="18" bestFit="1" customWidth="1"/>
    <col min="22" max="256" width="9.140625" style="5"/>
    <col min="257" max="257" width="10.28515625" style="5" customWidth="1"/>
    <col min="258" max="258" width="15.28515625" style="5" customWidth="1"/>
    <col min="259" max="265" width="12.28515625" style="5" customWidth="1"/>
    <col min="266" max="266" width="14.5703125" style="5" customWidth="1"/>
    <col min="267" max="267" width="15" style="5" customWidth="1"/>
    <col min="268" max="275" width="12.28515625" style="5" customWidth="1"/>
    <col min="276" max="276" width="12.28515625" style="5" bestFit="1" customWidth="1"/>
    <col min="277" max="277" width="12.85546875" style="5" bestFit="1" customWidth="1"/>
    <col min="278" max="512" width="9.140625" style="5"/>
    <col min="513" max="513" width="10.28515625" style="5" customWidth="1"/>
    <col min="514" max="514" width="15.28515625" style="5" customWidth="1"/>
    <col min="515" max="521" width="12.28515625" style="5" customWidth="1"/>
    <col min="522" max="522" width="14.5703125" style="5" customWidth="1"/>
    <col min="523" max="523" width="15" style="5" customWidth="1"/>
    <col min="524" max="531" width="12.28515625" style="5" customWidth="1"/>
    <col min="532" max="532" width="12.28515625" style="5" bestFit="1" customWidth="1"/>
    <col min="533" max="533" width="12.85546875" style="5" bestFit="1" customWidth="1"/>
    <col min="534" max="768" width="9.140625" style="5"/>
    <col min="769" max="769" width="10.28515625" style="5" customWidth="1"/>
    <col min="770" max="770" width="15.28515625" style="5" customWidth="1"/>
    <col min="771" max="777" width="12.28515625" style="5" customWidth="1"/>
    <col min="778" max="778" width="14.5703125" style="5" customWidth="1"/>
    <col min="779" max="779" width="15" style="5" customWidth="1"/>
    <col min="780" max="787" width="12.28515625" style="5" customWidth="1"/>
    <col min="788" max="788" width="12.28515625" style="5" bestFit="1" customWidth="1"/>
    <col min="789" max="789" width="12.85546875" style="5" bestFit="1" customWidth="1"/>
    <col min="790" max="1024" width="9.140625" style="5"/>
    <col min="1025" max="1025" width="10.28515625" style="5" customWidth="1"/>
    <col min="1026" max="1026" width="15.28515625" style="5" customWidth="1"/>
    <col min="1027" max="1033" width="12.28515625" style="5" customWidth="1"/>
    <col min="1034" max="1034" width="14.5703125" style="5" customWidth="1"/>
    <col min="1035" max="1035" width="15" style="5" customWidth="1"/>
    <col min="1036" max="1043" width="12.28515625" style="5" customWidth="1"/>
    <col min="1044" max="1044" width="12.28515625" style="5" bestFit="1" customWidth="1"/>
    <col min="1045" max="1045" width="12.85546875" style="5" bestFit="1" customWidth="1"/>
    <col min="1046" max="1280" width="9.140625" style="5"/>
    <col min="1281" max="1281" width="10.28515625" style="5" customWidth="1"/>
    <col min="1282" max="1282" width="15.28515625" style="5" customWidth="1"/>
    <col min="1283" max="1289" width="12.28515625" style="5" customWidth="1"/>
    <col min="1290" max="1290" width="14.5703125" style="5" customWidth="1"/>
    <col min="1291" max="1291" width="15" style="5" customWidth="1"/>
    <col min="1292" max="1299" width="12.28515625" style="5" customWidth="1"/>
    <col min="1300" max="1300" width="12.28515625" style="5" bestFit="1" customWidth="1"/>
    <col min="1301" max="1301" width="12.85546875" style="5" bestFit="1" customWidth="1"/>
    <col min="1302" max="1536" width="9.140625" style="5"/>
    <col min="1537" max="1537" width="10.28515625" style="5" customWidth="1"/>
    <col min="1538" max="1538" width="15.28515625" style="5" customWidth="1"/>
    <col min="1539" max="1545" width="12.28515625" style="5" customWidth="1"/>
    <col min="1546" max="1546" width="14.5703125" style="5" customWidth="1"/>
    <col min="1547" max="1547" width="15" style="5" customWidth="1"/>
    <col min="1548" max="1555" width="12.28515625" style="5" customWidth="1"/>
    <col min="1556" max="1556" width="12.28515625" style="5" bestFit="1" customWidth="1"/>
    <col min="1557" max="1557" width="12.85546875" style="5" bestFit="1" customWidth="1"/>
    <col min="1558" max="1792" width="9.140625" style="5"/>
    <col min="1793" max="1793" width="10.28515625" style="5" customWidth="1"/>
    <col min="1794" max="1794" width="15.28515625" style="5" customWidth="1"/>
    <col min="1795" max="1801" width="12.28515625" style="5" customWidth="1"/>
    <col min="1802" max="1802" width="14.5703125" style="5" customWidth="1"/>
    <col min="1803" max="1803" width="15" style="5" customWidth="1"/>
    <col min="1804" max="1811" width="12.28515625" style="5" customWidth="1"/>
    <col min="1812" max="1812" width="12.28515625" style="5" bestFit="1" customWidth="1"/>
    <col min="1813" max="1813" width="12.85546875" style="5" bestFit="1" customWidth="1"/>
    <col min="1814" max="2048" width="9.140625" style="5"/>
    <col min="2049" max="2049" width="10.28515625" style="5" customWidth="1"/>
    <col min="2050" max="2050" width="15.28515625" style="5" customWidth="1"/>
    <col min="2051" max="2057" width="12.28515625" style="5" customWidth="1"/>
    <col min="2058" max="2058" width="14.5703125" style="5" customWidth="1"/>
    <col min="2059" max="2059" width="15" style="5" customWidth="1"/>
    <col min="2060" max="2067" width="12.28515625" style="5" customWidth="1"/>
    <col min="2068" max="2068" width="12.28515625" style="5" bestFit="1" customWidth="1"/>
    <col min="2069" max="2069" width="12.85546875" style="5" bestFit="1" customWidth="1"/>
    <col min="2070" max="2304" width="9.140625" style="5"/>
    <col min="2305" max="2305" width="10.28515625" style="5" customWidth="1"/>
    <col min="2306" max="2306" width="15.28515625" style="5" customWidth="1"/>
    <col min="2307" max="2313" width="12.28515625" style="5" customWidth="1"/>
    <col min="2314" max="2314" width="14.5703125" style="5" customWidth="1"/>
    <col min="2315" max="2315" width="15" style="5" customWidth="1"/>
    <col min="2316" max="2323" width="12.28515625" style="5" customWidth="1"/>
    <col min="2324" max="2324" width="12.28515625" style="5" bestFit="1" customWidth="1"/>
    <col min="2325" max="2325" width="12.85546875" style="5" bestFit="1" customWidth="1"/>
    <col min="2326" max="2560" width="9.140625" style="5"/>
    <col min="2561" max="2561" width="10.28515625" style="5" customWidth="1"/>
    <col min="2562" max="2562" width="15.28515625" style="5" customWidth="1"/>
    <col min="2563" max="2569" width="12.28515625" style="5" customWidth="1"/>
    <col min="2570" max="2570" width="14.5703125" style="5" customWidth="1"/>
    <col min="2571" max="2571" width="15" style="5" customWidth="1"/>
    <col min="2572" max="2579" width="12.28515625" style="5" customWidth="1"/>
    <col min="2580" max="2580" width="12.28515625" style="5" bestFit="1" customWidth="1"/>
    <col min="2581" max="2581" width="12.85546875" style="5" bestFit="1" customWidth="1"/>
    <col min="2582" max="2816" width="9.140625" style="5"/>
    <col min="2817" max="2817" width="10.28515625" style="5" customWidth="1"/>
    <col min="2818" max="2818" width="15.28515625" style="5" customWidth="1"/>
    <col min="2819" max="2825" width="12.28515625" style="5" customWidth="1"/>
    <col min="2826" max="2826" width="14.5703125" style="5" customWidth="1"/>
    <col min="2827" max="2827" width="15" style="5" customWidth="1"/>
    <col min="2828" max="2835" width="12.28515625" style="5" customWidth="1"/>
    <col min="2836" max="2836" width="12.28515625" style="5" bestFit="1" customWidth="1"/>
    <col min="2837" max="2837" width="12.85546875" style="5" bestFit="1" customWidth="1"/>
    <col min="2838" max="3072" width="9.140625" style="5"/>
    <col min="3073" max="3073" width="10.28515625" style="5" customWidth="1"/>
    <col min="3074" max="3074" width="15.28515625" style="5" customWidth="1"/>
    <col min="3075" max="3081" width="12.28515625" style="5" customWidth="1"/>
    <col min="3082" max="3082" width="14.5703125" style="5" customWidth="1"/>
    <col min="3083" max="3083" width="15" style="5" customWidth="1"/>
    <col min="3084" max="3091" width="12.28515625" style="5" customWidth="1"/>
    <col min="3092" max="3092" width="12.28515625" style="5" bestFit="1" customWidth="1"/>
    <col min="3093" max="3093" width="12.85546875" style="5" bestFit="1" customWidth="1"/>
    <col min="3094" max="3328" width="9.140625" style="5"/>
    <col min="3329" max="3329" width="10.28515625" style="5" customWidth="1"/>
    <col min="3330" max="3330" width="15.28515625" style="5" customWidth="1"/>
    <col min="3331" max="3337" width="12.28515625" style="5" customWidth="1"/>
    <col min="3338" max="3338" width="14.5703125" style="5" customWidth="1"/>
    <col min="3339" max="3339" width="15" style="5" customWidth="1"/>
    <col min="3340" max="3347" width="12.28515625" style="5" customWidth="1"/>
    <col min="3348" max="3348" width="12.28515625" style="5" bestFit="1" customWidth="1"/>
    <col min="3349" max="3349" width="12.85546875" style="5" bestFit="1" customWidth="1"/>
    <col min="3350" max="3584" width="9.140625" style="5"/>
    <col min="3585" max="3585" width="10.28515625" style="5" customWidth="1"/>
    <col min="3586" max="3586" width="15.28515625" style="5" customWidth="1"/>
    <col min="3587" max="3593" width="12.28515625" style="5" customWidth="1"/>
    <col min="3594" max="3594" width="14.5703125" style="5" customWidth="1"/>
    <col min="3595" max="3595" width="15" style="5" customWidth="1"/>
    <col min="3596" max="3603" width="12.28515625" style="5" customWidth="1"/>
    <col min="3604" max="3604" width="12.28515625" style="5" bestFit="1" customWidth="1"/>
    <col min="3605" max="3605" width="12.85546875" style="5" bestFit="1" customWidth="1"/>
    <col min="3606" max="3840" width="9.140625" style="5"/>
    <col min="3841" max="3841" width="10.28515625" style="5" customWidth="1"/>
    <col min="3842" max="3842" width="15.28515625" style="5" customWidth="1"/>
    <col min="3843" max="3849" width="12.28515625" style="5" customWidth="1"/>
    <col min="3850" max="3850" width="14.5703125" style="5" customWidth="1"/>
    <col min="3851" max="3851" width="15" style="5" customWidth="1"/>
    <col min="3852" max="3859" width="12.28515625" style="5" customWidth="1"/>
    <col min="3860" max="3860" width="12.28515625" style="5" bestFit="1" customWidth="1"/>
    <col min="3861" max="3861" width="12.85546875" style="5" bestFit="1" customWidth="1"/>
    <col min="3862" max="4096" width="9.140625" style="5"/>
    <col min="4097" max="4097" width="10.28515625" style="5" customWidth="1"/>
    <col min="4098" max="4098" width="15.28515625" style="5" customWidth="1"/>
    <col min="4099" max="4105" width="12.28515625" style="5" customWidth="1"/>
    <col min="4106" max="4106" width="14.5703125" style="5" customWidth="1"/>
    <col min="4107" max="4107" width="15" style="5" customWidth="1"/>
    <col min="4108" max="4115" width="12.28515625" style="5" customWidth="1"/>
    <col min="4116" max="4116" width="12.28515625" style="5" bestFit="1" customWidth="1"/>
    <col min="4117" max="4117" width="12.85546875" style="5" bestFit="1" customWidth="1"/>
    <col min="4118" max="4352" width="9.140625" style="5"/>
    <col min="4353" max="4353" width="10.28515625" style="5" customWidth="1"/>
    <col min="4354" max="4354" width="15.28515625" style="5" customWidth="1"/>
    <col min="4355" max="4361" width="12.28515625" style="5" customWidth="1"/>
    <col min="4362" max="4362" width="14.5703125" style="5" customWidth="1"/>
    <col min="4363" max="4363" width="15" style="5" customWidth="1"/>
    <col min="4364" max="4371" width="12.28515625" style="5" customWidth="1"/>
    <col min="4372" max="4372" width="12.28515625" style="5" bestFit="1" customWidth="1"/>
    <col min="4373" max="4373" width="12.85546875" style="5" bestFit="1" customWidth="1"/>
    <col min="4374" max="4608" width="9.140625" style="5"/>
    <col min="4609" max="4609" width="10.28515625" style="5" customWidth="1"/>
    <col min="4610" max="4610" width="15.28515625" style="5" customWidth="1"/>
    <col min="4611" max="4617" width="12.28515625" style="5" customWidth="1"/>
    <col min="4618" max="4618" width="14.5703125" style="5" customWidth="1"/>
    <col min="4619" max="4619" width="15" style="5" customWidth="1"/>
    <col min="4620" max="4627" width="12.28515625" style="5" customWidth="1"/>
    <col min="4628" max="4628" width="12.28515625" style="5" bestFit="1" customWidth="1"/>
    <col min="4629" max="4629" width="12.85546875" style="5" bestFit="1" customWidth="1"/>
    <col min="4630" max="4864" width="9.140625" style="5"/>
    <col min="4865" max="4865" width="10.28515625" style="5" customWidth="1"/>
    <col min="4866" max="4866" width="15.28515625" style="5" customWidth="1"/>
    <col min="4867" max="4873" width="12.28515625" style="5" customWidth="1"/>
    <col min="4874" max="4874" width="14.5703125" style="5" customWidth="1"/>
    <col min="4875" max="4875" width="15" style="5" customWidth="1"/>
    <col min="4876" max="4883" width="12.28515625" style="5" customWidth="1"/>
    <col min="4884" max="4884" width="12.28515625" style="5" bestFit="1" customWidth="1"/>
    <col min="4885" max="4885" width="12.85546875" style="5" bestFit="1" customWidth="1"/>
    <col min="4886" max="5120" width="9.140625" style="5"/>
    <col min="5121" max="5121" width="10.28515625" style="5" customWidth="1"/>
    <col min="5122" max="5122" width="15.28515625" style="5" customWidth="1"/>
    <col min="5123" max="5129" width="12.28515625" style="5" customWidth="1"/>
    <col min="5130" max="5130" width="14.5703125" style="5" customWidth="1"/>
    <col min="5131" max="5131" width="15" style="5" customWidth="1"/>
    <col min="5132" max="5139" width="12.28515625" style="5" customWidth="1"/>
    <col min="5140" max="5140" width="12.28515625" style="5" bestFit="1" customWidth="1"/>
    <col min="5141" max="5141" width="12.85546875" style="5" bestFit="1" customWidth="1"/>
    <col min="5142" max="5376" width="9.140625" style="5"/>
    <col min="5377" max="5377" width="10.28515625" style="5" customWidth="1"/>
    <col min="5378" max="5378" width="15.28515625" style="5" customWidth="1"/>
    <col min="5379" max="5385" width="12.28515625" style="5" customWidth="1"/>
    <col min="5386" max="5386" width="14.5703125" style="5" customWidth="1"/>
    <col min="5387" max="5387" width="15" style="5" customWidth="1"/>
    <col min="5388" max="5395" width="12.28515625" style="5" customWidth="1"/>
    <col min="5396" max="5396" width="12.28515625" style="5" bestFit="1" customWidth="1"/>
    <col min="5397" max="5397" width="12.85546875" style="5" bestFit="1" customWidth="1"/>
    <col min="5398" max="5632" width="9.140625" style="5"/>
    <col min="5633" max="5633" width="10.28515625" style="5" customWidth="1"/>
    <col min="5634" max="5634" width="15.28515625" style="5" customWidth="1"/>
    <col min="5635" max="5641" width="12.28515625" style="5" customWidth="1"/>
    <col min="5642" max="5642" width="14.5703125" style="5" customWidth="1"/>
    <col min="5643" max="5643" width="15" style="5" customWidth="1"/>
    <col min="5644" max="5651" width="12.28515625" style="5" customWidth="1"/>
    <col min="5652" max="5652" width="12.28515625" style="5" bestFit="1" customWidth="1"/>
    <col min="5653" max="5653" width="12.85546875" style="5" bestFit="1" customWidth="1"/>
    <col min="5654" max="5888" width="9.140625" style="5"/>
    <col min="5889" max="5889" width="10.28515625" style="5" customWidth="1"/>
    <col min="5890" max="5890" width="15.28515625" style="5" customWidth="1"/>
    <col min="5891" max="5897" width="12.28515625" style="5" customWidth="1"/>
    <col min="5898" max="5898" width="14.5703125" style="5" customWidth="1"/>
    <col min="5899" max="5899" width="15" style="5" customWidth="1"/>
    <col min="5900" max="5907" width="12.28515625" style="5" customWidth="1"/>
    <col min="5908" max="5908" width="12.28515625" style="5" bestFit="1" customWidth="1"/>
    <col min="5909" max="5909" width="12.85546875" style="5" bestFit="1" customWidth="1"/>
    <col min="5910" max="6144" width="9.140625" style="5"/>
    <col min="6145" max="6145" width="10.28515625" style="5" customWidth="1"/>
    <col min="6146" max="6146" width="15.28515625" style="5" customWidth="1"/>
    <col min="6147" max="6153" width="12.28515625" style="5" customWidth="1"/>
    <col min="6154" max="6154" width="14.5703125" style="5" customWidth="1"/>
    <col min="6155" max="6155" width="15" style="5" customWidth="1"/>
    <col min="6156" max="6163" width="12.28515625" style="5" customWidth="1"/>
    <col min="6164" max="6164" width="12.28515625" style="5" bestFit="1" customWidth="1"/>
    <col min="6165" max="6165" width="12.85546875" style="5" bestFit="1" customWidth="1"/>
    <col min="6166" max="6400" width="9.140625" style="5"/>
    <col min="6401" max="6401" width="10.28515625" style="5" customWidth="1"/>
    <col min="6402" max="6402" width="15.28515625" style="5" customWidth="1"/>
    <col min="6403" max="6409" width="12.28515625" style="5" customWidth="1"/>
    <col min="6410" max="6410" width="14.5703125" style="5" customWidth="1"/>
    <col min="6411" max="6411" width="15" style="5" customWidth="1"/>
    <col min="6412" max="6419" width="12.28515625" style="5" customWidth="1"/>
    <col min="6420" max="6420" width="12.28515625" style="5" bestFit="1" customWidth="1"/>
    <col min="6421" max="6421" width="12.85546875" style="5" bestFit="1" customWidth="1"/>
    <col min="6422" max="6656" width="9.140625" style="5"/>
    <col min="6657" max="6657" width="10.28515625" style="5" customWidth="1"/>
    <col min="6658" max="6658" width="15.28515625" style="5" customWidth="1"/>
    <col min="6659" max="6665" width="12.28515625" style="5" customWidth="1"/>
    <col min="6666" max="6666" width="14.5703125" style="5" customWidth="1"/>
    <col min="6667" max="6667" width="15" style="5" customWidth="1"/>
    <col min="6668" max="6675" width="12.28515625" style="5" customWidth="1"/>
    <col min="6676" max="6676" width="12.28515625" style="5" bestFit="1" customWidth="1"/>
    <col min="6677" max="6677" width="12.85546875" style="5" bestFit="1" customWidth="1"/>
    <col min="6678" max="6912" width="9.140625" style="5"/>
    <col min="6913" max="6913" width="10.28515625" style="5" customWidth="1"/>
    <col min="6914" max="6914" width="15.28515625" style="5" customWidth="1"/>
    <col min="6915" max="6921" width="12.28515625" style="5" customWidth="1"/>
    <col min="6922" max="6922" width="14.5703125" style="5" customWidth="1"/>
    <col min="6923" max="6923" width="15" style="5" customWidth="1"/>
    <col min="6924" max="6931" width="12.28515625" style="5" customWidth="1"/>
    <col min="6932" max="6932" width="12.28515625" style="5" bestFit="1" customWidth="1"/>
    <col min="6933" max="6933" width="12.85546875" style="5" bestFit="1" customWidth="1"/>
    <col min="6934" max="7168" width="9.140625" style="5"/>
    <col min="7169" max="7169" width="10.28515625" style="5" customWidth="1"/>
    <col min="7170" max="7170" width="15.28515625" style="5" customWidth="1"/>
    <col min="7171" max="7177" width="12.28515625" style="5" customWidth="1"/>
    <col min="7178" max="7178" width="14.5703125" style="5" customWidth="1"/>
    <col min="7179" max="7179" width="15" style="5" customWidth="1"/>
    <col min="7180" max="7187" width="12.28515625" style="5" customWidth="1"/>
    <col min="7188" max="7188" width="12.28515625" style="5" bestFit="1" customWidth="1"/>
    <col min="7189" max="7189" width="12.85546875" style="5" bestFit="1" customWidth="1"/>
    <col min="7190" max="7424" width="9.140625" style="5"/>
    <col min="7425" max="7425" width="10.28515625" style="5" customWidth="1"/>
    <col min="7426" max="7426" width="15.28515625" style="5" customWidth="1"/>
    <col min="7427" max="7433" width="12.28515625" style="5" customWidth="1"/>
    <col min="7434" max="7434" width="14.5703125" style="5" customWidth="1"/>
    <col min="7435" max="7435" width="15" style="5" customWidth="1"/>
    <col min="7436" max="7443" width="12.28515625" style="5" customWidth="1"/>
    <col min="7444" max="7444" width="12.28515625" style="5" bestFit="1" customWidth="1"/>
    <col min="7445" max="7445" width="12.85546875" style="5" bestFit="1" customWidth="1"/>
    <col min="7446" max="7680" width="9.140625" style="5"/>
    <col min="7681" max="7681" width="10.28515625" style="5" customWidth="1"/>
    <col min="7682" max="7682" width="15.28515625" style="5" customWidth="1"/>
    <col min="7683" max="7689" width="12.28515625" style="5" customWidth="1"/>
    <col min="7690" max="7690" width="14.5703125" style="5" customWidth="1"/>
    <col min="7691" max="7691" width="15" style="5" customWidth="1"/>
    <col min="7692" max="7699" width="12.28515625" style="5" customWidth="1"/>
    <col min="7700" max="7700" width="12.28515625" style="5" bestFit="1" customWidth="1"/>
    <col min="7701" max="7701" width="12.85546875" style="5" bestFit="1" customWidth="1"/>
    <col min="7702" max="7936" width="9.140625" style="5"/>
    <col min="7937" max="7937" width="10.28515625" style="5" customWidth="1"/>
    <col min="7938" max="7938" width="15.28515625" style="5" customWidth="1"/>
    <col min="7939" max="7945" width="12.28515625" style="5" customWidth="1"/>
    <col min="7946" max="7946" width="14.5703125" style="5" customWidth="1"/>
    <col min="7947" max="7947" width="15" style="5" customWidth="1"/>
    <col min="7948" max="7955" width="12.28515625" style="5" customWidth="1"/>
    <col min="7956" max="7956" width="12.28515625" style="5" bestFit="1" customWidth="1"/>
    <col min="7957" max="7957" width="12.85546875" style="5" bestFit="1" customWidth="1"/>
    <col min="7958" max="8192" width="9.140625" style="5"/>
    <col min="8193" max="8193" width="10.28515625" style="5" customWidth="1"/>
    <col min="8194" max="8194" width="15.28515625" style="5" customWidth="1"/>
    <col min="8195" max="8201" width="12.28515625" style="5" customWidth="1"/>
    <col min="8202" max="8202" width="14.5703125" style="5" customWidth="1"/>
    <col min="8203" max="8203" width="15" style="5" customWidth="1"/>
    <col min="8204" max="8211" width="12.28515625" style="5" customWidth="1"/>
    <col min="8212" max="8212" width="12.28515625" style="5" bestFit="1" customWidth="1"/>
    <col min="8213" max="8213" width="12.85546875" style="5" bestFit="1" customWidth="1"/>
    <col min="8214" max="8448" width="9.140625" style="5"/>
    <col min="8449" max="8449" width="10.28515625" style="5" customWidth="1"/>
    <col min="8450" max="8450" width="15.28515625" style="5" customWidth="1"/>
    <col min="8451" max="8457" width="12.28515625" style="5" customWidth="1"/>
    <col min="8458" max="8458" width="14.5703125" style="5" customWidth="1"/>
    <col min="8459" max="8459" width="15" style="5" customWidth="1"/>
    <col min="8460" max="8467" width="12.28515625" style="5" customWidth="1"/>
    <col min="8468" max="8468" width="12.28515625" style="5" bestFit="1" customWidth="1"/>
    <col min="8469" max="8469" width="12.85546875" style="5" bestFit="1" customWidth="1"/>
    <col min="8470" max="8704" width="9.140625" style="5"/>
    <col min="8705" max="8705" width="10.28515625" style="5" customWidth="1"/>
    <col min="8706" max="8706" width="15.28515625" style="5" customWidth="1"/>
    <col min="8707" max="8713" width="12.28515625" style="5" customWidth="1"/>
    <col min="8714" max="8714" width="14.5703125" style="5" customWidth="1"/>
    <col min="8715" max="8715" width="15" style="5" customWidth="1"/>
    <col min="8716" max="8723" width="12.28515625" style="5" customWidth="1"/>
    <col min="8724" max="8724" width="12.28515625" style="5" bestFit="1" customWidth="1"/>
    <col min="8725" max="8725" width="12.85546875" style="5" bestFit="1" customWidth="1"/>
    <col min="8726" max="8960" width="9.140625" style="5"/>
    <col min="8961" max="8961" width="10.28515625" style="5" customWidth="1"/>
    <col min="8962" max="8962" width="15.28515625" style="5" customWidth="1"/>
    <col min="8963" max="8969" width="12.28515625" style="5" customWidth="1"/>
    <col min="8970" max="8970" width="14.5703125" style="5" customWidth="1"/>
    <col min="8971" max="8971" width="15" style="5" customWidth="1"/>
    <col min="8972" max="8979" width="12.28515625" style="5" customWidth="1"/>
    <col min="8980" max="8980" width="12.28515625" style="5" bestFit="1" customWidth="1"/>
    <col min="8981" max="8981" width="12.85546875" style="5" bestFit="1" customWidth="1"/>
    <col min="8982" max="9216" width="9.140625" style="5"/>
    <col min="9217" max="9217" width="10.28515625" style="5" customWidth="1"/>
    <col min="9218" max="9218" width="15.28515625" style="5" customWidth="1"/>
    <col min="9219" max="9225" width="12.28515625" style="5" customWidth="1"/>
    <col min="9226" max="9226" width="14.5703125" style="5" customWidth="1"/>
    <col min="9227" max="9227" width="15" style="5" customWidth="1"/>
    <col min="9228" max="9235" width="12.28515625" style="5" customWidth="1"/>
    <col min="9236" max="9236" width="12.28515625" style="5" bestFit="1" customWidth="1"/>
    <col min="9237" max="9237" width="12.85546875" style="5" bestFit="1" customWidth="1"/>
    <col min="9238" max="9472" width="9.140625" style="5"/>
    <col min="9473" max="9473" width="10.28515625" style="5" customWidth="1"/>
    <col min="9474" max="9474" width="15.28515625" style="5" customWidth="1"/>
    <col min="9475" max="9481" width="12.28515625" style="5" customWidth="1"/>
    <col min="9482" max="9482" width="14.5703125" style="5" customWidth="1"/>
    <col min="9483" max="9483" width="15" style="5" customWidth="1"/>
    <col min="9484" max="9491" width="12.28515625" style="5" customWidth="1"/>
    <col min="9492" max="9492" width="12.28515625" style="5" bestFit="1" customWidth="1"/>
    <col min="9493" max="9493" width="12.85546875" style="5" bestFit="1" customWidth="1"/>
    <col min="9494" max="9728" width="9.140625" style="5"/>
    <col min="9729" max="9729" width="10.28515625" style="5" customWidth="1"/>
    <col min="9730" max="9730" width="15.28515625" style="5" customWidth="1"/>
    <col min="9731" max="9737" width="12.28515625" style="5" customWidth="1"/>
    <col min="9738" max="9738" width="14.5703125" style="5" customWidth="1"/>
    <col min="9739" max="9739" width="15" style="5" customWidth="1"/>
    <col min="9740" max="9747" width="12.28515625" style="5" customWidth="1"/>
    <col min="9748" max="9748" width="12.28515625" style="5" bestFit="1" customWidth="1"/>
    <col min="9749" max="9749" width="12.85546875" style="5" bestFit="1" customWidth="1"/>
    <col min="9750" max="9984" width="9.140625" style="5"/>
    <col min="9985" max="9985" width="10.28515625" style="5" customWidth="1"/>
    <col min="9986" max="9986" width="15.28515625" style="5" customWidth="1"/>
    <col min="9987" max="9993" width="12.28515625" style="5" customWidth="1"/>
    <col min="9994" max="9994" width="14.5703125" style="5" customWidth="1"/>
    <col min="9995" max="9995" width="15" style="5" customWidth="1"/>
    <col min="9996" max="10003" width="12.28515625" style="5" customWidth="1"/>
    <col min="10004" max="10004" width="12.28515625" style="5" bestFit="1" customWidth="1"/>
    <col min="10005" max="10005" width="12.85546875" style="5" bestFit="1" customWidth="1"/>
    <col min="10006" max="10240" width="9.140625" style="5"/>
    <col min="10241" max="10241" width="10.28515625" style="5" customWidth="1"/>
    <col min="10242" max="10242" width="15.28515625" style="5" customWidth="1"/>
    <col min="10243" max="10249" width="12.28515625" style="5" customWidth="1"/>
    <col min="10250" max="10250" width="14.5703125" style="5" customWidth="1"/>
    <col min="10251" max="10251" width="15" style="5" customWidth="1"/>
    <col min="10252" max="10259" width="12.28515625" style="5" customWidth="1"/>
    <col min="10260" max="10260" width="12.28515625" style="5" bestFit="1" customWidth="1"/>
    <col min="10261" max="10261" width="12.85546875" style="5" bestFit="1" customWidth="1"/>
    <col min="10262" max="10496" width="9.140625" style="5"/>
    <col min="10497" max="10497" width="10.28515625" style="5" customWidth="1"/>
    <col min="10498" max="10498" width="15.28515625" style="5" customWidth="1"/>
    <col min="10499" max="10505" width="12.28515625" style="5" customWidth="1"/>
    <col min="10506" max="10506" width="14.5703125" style="5" customWidth="1"/>
    <col min="10507" max="10507" width="15" style="5" customWidth="1"/>
    <col min="10508" max="10515" width="12.28515625" style="5" customWidth="1"/>
    <col min="10516" max="10516" width="12.28515625" style="5" bestFit="1" customWidth="1"/>
    <col min="10517" max="10517" width="12.85546875" style="5" bestFit="1" customWidth="1"/>
    <col min="10518" max="10752" width="9.140625" style="5"/>
    <col min="10753" max="10753" width="10.28515625" style="5" customWidth="1"/>
    <col min="10754" max="10754" width="15.28515625" style="5" customWidth="1"/>
    <col min="10755" max="10761" width="12.28515625" style="5" customWidth="1"/>
    <col min="10762" max="10762" width="14.5703125" style="5" customWidth="1"/>
    <col min="10763" max="10763" width="15" style="5" customWidth="1"/>
    <col min="10764" max="10771" width="12.28515625" style="5" customWidth="1"/>
    <col min="10772" max="10772" width="12.28515625" style="5" bestFit="1" customWidth="1"/>
    <col min="10773" max="10773" width="12.85546875" style="5" bestFit="1" customWidth="1"/>
    <col min="10774" max="11008" width="9.140625" style="5"/>
    <col min="11009" max="11009" width="10.28515625" style="5" customWidth="1"/>
    <col min="11010" max="11010" width="15.28515625" style="5" customWidth="1"/>
    <col min="11011" max="11017" width="12.28515625" style="5" customWidth="1"/>
    <col min="11018" max="11018" width="14.5703125" style="5" customWidth="1"/>
    <col min="11019" max="11019" width="15" style="5" customWidth="1"/>
    <col min="11020" max="11027" width="12.28515625" style="5" customWidth="1"/>
    <col min="11028" max="11028" width="12.28515625" style="5" bestFit="1" customWidth="1"/>
    <col min="11029" max="11029" width="12.85546875" style="5" bestFit="1" customWidth="1"/>
    <col min="11030" max="11264" width="9.140625" style="5"/>
    <col min="11265" max="11265" width="10.28515625" style="5" customWidth="1"/>
    <col min="11266" max="11266" width="15.28515625" style="5" customWidth="1"/>
    <col min="11267" max="11273" width="12.28515625" style="5" customWidth="1"/>
    <col min="11274" max="11274" width="14.5703125" style="5" customWidth="1"/>
    <col min="11275" max="11275" width="15" style="5" customWidth="1"/>
    <col min="11276" max="11283" width="12.28515625" style="5" customWidth="1"/>
    <col min="11284" max="11284" width="12.28515625" style="5" bestFit="1" customWidth="1"/>
    <col min="11285" max="11285" width="12.85546875" style="5" bestFit="1" customWidth="1"/>
    <col min="11286" max="11520" width="9.140625" style="5"/>
    <col min="11521" max="11521" width="10.28515625" style="5" customWidth="1"/>
    <col min="11522" max="11522" width="15.28515625" style="5" customWidth="1"/>
    <col min="11523" max="11529" width="12.28515625" style="5" customWidth="1"/>
    <col min="11530" max="11530" width="14.5703125" style="5" customWidth="1"/>
    <col min="11531" max="11531" width="15" style="5" customWidth="1"/>
    <col min="11532" max="11539" width="12.28515625" style="5" customWidth="1"/>
    <col min="11540" max="11540" width="12.28515625" style="5" bestFit="1" customWidth="1"/>
    <col min="11541" max="11541" width="12.85546875" style="5" bestFit="1" customWidth="1"/>
    <col min="11542" max="11776" width="9.140625" style="5"/>
    <col min="11777" max="11777" width="10.28515625" style="5" customWidth="1"/>
    <col min="11778" max="11778" width="15.28515625" style="5" customWidth="1"/>
    <col min="11779" max="11785" width="12.28515625" style="5" customWidth="1"/>
    <col min="11786" max="11786" width="14.5703125" style="5" customWidth="1"/>
    <col min="11787" max="11787" width="15" style="5" customWidth="1"/>
    <col min="11788" max="11795" width="12.28515625" style="5" customWidth="1"/>
    <col min="11796" max="11796" width="12.28515625" style="5" bestFit="1" customWidth="1"/>
    <col min="11797" max="11797" width="12.85546875" style="5" bestFit="1" customWidth="1"/>
    <col min="11798" max="12032" width="9.140625" style="5"/>
    <col min="12033" max="12033" width="10.28515625" style="5" customWidth="1"/>
    <col min="12034" max="12034" width="15.28515625" style="5" customWidth="1"/>
    <col min="12035" max="12041" width="12.28515625" style="5" customWidth="1"/>
    <col min="12042" max="12042" width="14.5703125" style="5" customWidth="1"/>
    <col min="12043" max="12043" width="15" style="5" customWidth="1"/>
    <col min="12044" max="12051" width="12.28515625" style="5" customWidth="1"/>
    <col min="12052" max="12052" width="12.28515625" style="5" bestFit="1" customWidth="1"/>
    <col min="12053" max="12053" width="12.85546875" style="5" bestFit="1" customWidth="1"/>
    <col min="12054" max="12288" width="9.140625" style="5"/>
    <col min="12289" max="12289" width="10.28515625" style="5" customWidth="1"/>
    <col min="12290" max="12290" width="15.28515625" style="5" customWidth="1"/>
    <col min="12291" max="12297" width="12.28515625" style="5" customWidth="1"/>
    <col min="12298" max="12298" width="14.5703125" style="5" customWidth="1"/>
    <col min="12299" max="12299" width="15" style="5" customWidth="1"/>
    <col min="12300" max="12307" width="12.28515625" style="5" customWidth="1"/>
    <col min="12308" max="12308" width="12.28515625" style="5" bestFit="1" customWidth="1"/>
    <col min="12309" max="12309" width="12.85546875" style="5" bestFit="1" customWidth="1"/>
    <col min="12310" max="12544" width="9.140625" style="5"/>
    <col min="12545" max="12545" width="10.28515625" style="5" customWidth="1"/>
    <col min="12546" max="12546" width="15.28515625" style="5" customWidth="1"/>
    <col min="12547" max="12553" width="12.28515625" style="5" customWidth="1"/>
    <col min="12554" max="12554" width="14.5703125" style="5" customWidth="1"/>
    <col min="12555" max="12555" width="15" style="5" customWidth="1"/>
    <col min="12556" max="12563" width="12.28515625" style="5" customWidth="1"/>
    <col min="12564" max="12564" width="12.28515625" style="5" bestFit="1" customWidth="1"/>
    <col min="12565" max="12565" width="12.85546875" style="5" bestFit="1" customWidth="1"/>
    <col min="12566" max="12800" width="9.140625" style="5"/>
    <col min="12801" max="12801" width="10.28515625" style="5" customWidth="1"/>
    <col min="12802" max="12802" width="15.28515625" style="5" customWidth="1"/>
    <col min="12803" max="12809" width="12.28515625" style="5" customWidth="1"/>
    <col min="12810" max="12810" width="14.5703125" style="5" customWidth="1"/>
    <col min="12811" max="12811" width="15" style="5" customWidth="1"/>
    <col min="12812" max="12819" width="12.28515625" style="5" customWidth="1"/>
    <col min="12820" max="12820" width="12.28515625" style="5" bestFit="1" customWidth="1"/>
    <col min="12821" max="12821" width="12.85546875" style="5" bestFit="1" customWidth="1"/>
    <col min="12822" max="13056" width="9.140625" style="5"/>
    <col min="13057" max="13057" width="10.28515625" style="5" customWidth="1"/>
    <col min="13058" max="13058" width="15.28515625" style="5" customWidth="1"/>
    <col min="13059" max="13065" width="12.28515625" style="5" customWidth="1"/>
    <col min="13066" max="13066" width="14.5703125" style="5" customWidth="1"/>
    <col min="13067" max="13067" width="15" style="5" customWidth="1"/>
    <col min="13068" max="13075" width="12.28515625" style="5" customWidth="1"/>
    <col min="13076" max="13076" width="12.28515625" style="5" bestFit="1" customWidth="1"/>
    <col min="13077" max="13077" width="12.85546875" style="5" bestFit="1" customWidth="1"/>
    <col min="13078" max="13312" width="9.140625" style="5"/>
    <col min="13313" max="13313" width="10.28515625" style="5" customWidth="1"/>
    <col min="13314" max="13314" width="15.28515625" style="5" customWidth="1"/>
    <col min="13315" max="13321" width="12.28515625" style="5" customWidth="1"/>
    <col min="13322" max="13322" width="14.5703125" style="5" customWidth="1"/>
    <col min="13323" max="13323" width="15" style="5" customWidth="1"/>
    <col min="13324" max="13331" width="12.28515625" style="5" customWidth="1"/>
    <col min="13332" max="13332" width="12.28515625" style="5" bestFit="1" customWidth="1"/>
    <col min="13333" max="13333" width="12.85546875" style="5" bestFit="1" customWidth="1"/>
    <col min="13334" max="13568" width="9.140625" style="5"/>
    <col min="13569" max="13569" width="10.28515625" style="5" customWidth="1"/>
    <col min="13570" max="13570" width="15.28515625" style="5" customWidth="1"/>
    <col min="13571" max="13577" width="12.28515625" style="5" customWidth="1"/>
    <col min="13578" max="13578" width="14.5703125" style="5" customWidth="1"/>
    <col min="13579" max="13579" width="15" style="5" customWidth="1"/>
    <col min="13580" max="13587" width="12.28515625" style="5" customWidth="1"/>
    <col min="13588" max="13588" width="12.28515625" style="5" bestFit="1" customWidth="1"/>
    <col min="13589" max="13589" width="12.85546875" style="5" bestFit="1" customWidth="1"/>
    <col min="13590" max="13824" width="9.140625" style="5"/>
    <col min="13825" max="13825" width="10.28515625" style="5" customWidth="1"/>
    <col min="13826" max="13826" width="15.28515625" style="5" customWidth="1"/>
    <col min="13827" max="13833" width="12.28515625" style="5" customWidth="1"/>
    <col min="13834" max="13834" width="14.5703125" style="5" customWidth="1"/>
    <col min="13835" max="13835" width="15" style="5" customWidth="1"/>
    <col min="13836" max="13843" width="12.28515625" style="5" customWidth="1"/>
    <col min="13844" max="13844" width="12.28515625" style="5" bestFit="1" customWidth="1"/>
    <col min="13845" max="13845" width="12.85546875" style="5" bestFit="1" customWidth="1"/>
    <col min="13846" max="14080" width="9.140625" style="5"/>
    <col min="14081" max="14081" width="10.28515625" style="5" customWidth="1"/>
    <col min="14082" max="14082" width="15.28515625" style="5" customWidth="1"/>
    <col min="14083" max="14089" width="12.28515625" style="5" customWidth="1"/>
    <col min="14090" max="14090" width="14.5703125" style="5" customWidth="1"/>
    <col min="14091" max="14091" width="15" style="5" customWidth="1"/>
    <col min="14092" max="14099" width="12.28515625" style="5" customWidth="1"/>
    <col min="14100" max="14100" width="12.28515625" style="5" bestFit="1" customWidth="1"/>
    <col min="14101" max="14101" width="12.85546875" style="5" bestFit="1" customWidth="1"/>
    <col min="14102" max="14336" width="9.140625" style="5"/>
    <col min="14337" max="14337" width="10.28515625" style="5" customWidth="1"/>
    <col min="14338" max="14338" width="15.28515625" style="5" customWidth="1"/>
    <col min="14339" max="14345" width="12.28515625" style="5" customWidth="1"/>
    <col min="14346" max="14346" width="14.5703125" style="5" customWidth="1"/>
    <col min="14347" max="14347" width="15" style="5" customWidth="1"/>
    <col min="14348" max="14355" width="12.28515625" style="5" customWidth="1"/>
    <col min="14356" max="14356" width="12.28515625" style="5" bestFit="1" customWidth="1"/>
    <col min="14357" max="14357" width="12.85546875" style="5" bestFit="1" customWidth="1"/>
    <col min="14358" max="14592" width="9.140625" style="5"/>
    <col min="14593" max="14593" width="10.28515625" style="5" customWidth="1"/>
    <col min="14594" max="14594" width="15.28515625" style="5" customWidth="1"/>
    <col min="14595" max="14601" width="12.28515625" style="5" customWidth="1"/>
    <col min="14602" max="14602" width="14.5703125" style="5" customWidth="1"/>
    <col min="14603" max="14603" width="15" style="5" customWidth="1"/>
    <col min="14604" max="14611" width="12.28515625" style="5" customWidth="1"/>
    <col min="14612" max="14612" width="12.28515625" style="5" bestFit="1" customWidth="1"/>
    <col min="14613" max="14613" width="12.85546875" style="5" bestFit="1" customWidth="1"/>
    <col min="14614" max="14848" width="9.140625" style="5"/>
    <col min="14849" max="14849" width="10.28515625" style="5" customWidth="1"/>
    <col min="14850" max="14850" width="15.28515625" style="5" customWidth="1"/>
    <col min="14851" max="14857" width="12.28515625" style="5" customWidth="1"/>
    <col min="14858" max="14858" width="14.5703125" style="5" customWidth="1"/>
    <col min="14859" max="14859" width="15" style="5" customWidth="1"/>
    <col min="14860" max="14867" width="12.28515625" style="5" customWidth="1"/>
    <col min="14868" max="14868" width="12.28515625" style="5" bestFit="1" customWidth="1"/>
    <col min="14869" max="14869" width="12.85546875" style="5" bestFit="1" customWidth="1"/>
    <col min="14870" max="15104" width="9.140625" style="5"/>
    <col min="15105" max="15105" width="10.28515625" style="5" customWidth="1"/>
    <col min="15106" max="15106" width="15.28515625" style="5" customWidth="1"/>
    <col min="15107" max="15113" width="12.28515625" style="5" customWidth="1"/>
    <col min="15114" max="15114" width="14.5703125" style="5" customWidth="1"/>
    <col min="15115" max="15115" width="15" style="5" customWidth="1"/>
    <col min="15116" max="15123" width="12.28515625" style="5" customWidth="1"/>
    <col min="15124" max="15124" width="12.28515625" style="5" bestFit="1" customWidth="1"/>
    <col min="15125" max="15125" width="12.85546875" style="5" bestFit="1" customWidth="1"/>
    <col min="15126" max="15360" width="9.140625" style="5"/>
    <col min="15361" max="15361" width="10.28515625" style="5" customWidth="1"/>
    <col min="15362" max="15362" width="15.28515625" style="5" customWidth="1"/>
    <col min="15363" max="15369" width="12.28515625" style="5" customWidth="1"/>
    <col min="15370" max="15370" width="14.5703125" style="5" customWidth="1"/>
    <col min="15371" max="15371" width="15" style="5" customWidth="1"/>
    <col min="15372" max="15379" width="12.28515625" style="5" customWidth="1"/>
    <col min="15380" max="15380" width="12.28515625" style="5" bestFit="1" customWidth="1"/>
    <col min="15381" max="15381" width="12.85546875" style="5" bestFit="1" customWidth="1"/>
    <col min="15382" max="15616" width="9.140625" style="5"/>
    <col min="15617" max="15617" width="10.28515625" style="5" customWidth="1"/>
    <col min="15618" max="15618" width="15.28515625" style="5" customWidth="1"/>
    <col min="15619" max="15625" width="12.28515625" style="5" customWidth="1"/>
    <col min="15626" max="15626" width="14.5703125" style="5" customWidth="1"/>
    <col min="15627" max="15627" width="15" style="5" customWidth="1"/>
    <col min="15628" max="15635" width="12.28515625" style="5" customWidth="1"/>
    <col min="15636" max="15636" width="12.28515625" style="5" bestFit="1" customWidth="1"/>
    <col min="15637" max="15637" width="12.85546875" style="5" bestFit="1" customWidth="1"/>
    <col min="15638" max="15872" width="9.140625" style="5"/>
    <col min="15873" max="15873" width="10.28515625" style="5" customWidth="1"/>
    <col min="15874" max="15874" width="15.28515625" style="5" customWidth="1"/>
    <col min="15875" max="15881" width="12.28515625" style="5" customWidth="1"/>
    <col min="15882" max="15882" width="14.5703125" style="5" customWidth="1"/>
    <col min="15883" max="15883" width="15" style="5" customWidth="1"/>
    <col min="15884" max="15891" width="12.28515625" style="5" customWidth="1"/>
    <col min="15892" max="15892" width="12.28515625" style="5" bestFit="1" customWidth="1"/>
    <col min="15893" max="15893" width="12.85546875" style="5" bestFit="1" customWidth="1"/>
    <col min="15894" max="16128" width="9.140625" style="5"/>
    <col min="16129" max="16129" width="10.28515625" style="5" customWidth="1"/>
    <col min="16130" max="16130" width="15.28515625" style="5" customWidth="1"/>
    <col min="16131" max="16137" width="12.28515625" style="5" customWidth="1"/>
    <col min="16138" max="16138" width="14.5703125" style="5" customWidth="1"/>
    <col min="16139" max="16139" width="15" style="5" customWidth="1"/>
    <col min="16140" max="16147" width="12.28515625" style="5" customWidth="1"/>
    <col min="16148" max="16148" width="12.28515625" style="5" bestFit="1" customWidth="1"/>
    <col min="16149" max="16149" width="12.85546875" style="5" bestFit="1" customWidth="1"/>
    <col min="16150" max="16384" width="9.140625" style="5"/>
  </cols>
  <sheetData>
    <row r="1" spans="1:2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</row>
    <row r="2" spans="1:21" ht="68.25" customHeight="1" x14ac:dyDescent="0.2">
      <c r="A2" s="76" t="s">
        <v>83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1" x14ac:dyDescent="0.2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</row>
    <row r="4" spans="1:21" s="11" customFormat="1" ht="41.25" customHeight="1" x14ac:dyDescent="0.25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24</v>
      </c>
      <c r="M4" s="10" t="s">
        <v>25</v>
      </c>
      <c r="N4" s="10" t="s">
        <v>26</v>
      </c>
      <c r="O4" s="10" t="s">
        <v>27</v>
      </c>
      <c r="P4" s="10" t="s">
        <v>28</v>
      </c>
      <c r="Q4" s="10" t="s">
        <v>29</v>
      </c>
      <c r="R4" s="10" t="s">
        <v>30</v>
      </c>
      <c r="S4" s="10" t="s">
        <v>31</v>
      </c>
      <c r="T4" s="10" t="s">
        <v>32</v>
      </c>
      <c r="U4" s="10" t="s">
        <v>33</v>
      </c>
    </row>
    <row r="5" spans="1:21" s="11" customFormat="1" ht="8.25" customHeight="1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">
      <c r="A6" s="14">
        <v>33239</v>
      </c>
      <c r="B6" s="15">
        <v>100</v>
      </c>
      <c r="C6" s="15">
        <v>100</v>
      </c>
      <c r="D6" s="15">
        <v>100</v>
      </c>
      <c r="E6" s="15">
        <v>100</v>
      </c>
      <c r="F6" s="15">
        <v>100</v>
      </c>
      <c r="G6" s="15">
        <v>100</v>
      </c>
      <c r="H6" s="15">
        <v>100</v>
      </c>
      <c r="I6" s="15">
        <v>100</v>
      </c>
      <c r="J6" s="15">
        <v>100</v>
      </c>
      <c r="K6" s="15">
        <v>100</v>
      </c>
      <c r="L6" s="15">
        <v>100</v>
      </c>
      <c r="M6" s="15">
        <v>100</v>
      </c>
      <c r="N6" s="15">
        <v>100</v>
      </c>
      <c r="O6" s="15">
        <v>100</v>
      </c>
      <c r="P6" s="15">
        <v>100</v>
      </c>
      <c r="Q6" s="15">
        <v>100</v>
      </c>
      <c r="R6" s="15">
        <v>100</v>
      </c>
      <c r="S6" s="15">
        <v>100</v>
      </c>
      <c r="T6" s="15">
        <v>100</v>
      </c>
      <c r="U6" s="15">
        <v>100</v>
      </c>
    </row>
    <row r="7" spans="1:21" x14ac:dyDescent="0.2">
      <c r="A7" s="14">
        <v>33270</v>
      </c>
      <c r="B7" s="15">
        <v>101.1</v>
      </c>
      <c r="C7" s="15">
        <v>101.19</v>
      </c>
      <c r="D7" s="15">
        <v>101.04</v>
      </c>
      <c r="E7" s="15">
        <v>100.8</v>
      </c>
      <c r="F7" s="15">
        <v>100.11</v>
      </c>
      <c r="G7" s="15">
        <v>100.24</v>
      </c>
      <c r="H7" s="15">
        <v>98.67</v>
      </c>
      <c r="I7" s="15">
        <v>98.89</v>
      </c>
      <c r="J7" s="15">
        <v>101.98</v>
      </c>
      <c r="K7" s="15">
        <v>102.43</v>
      </c>
      <c r="L7" s="15">
        <v>100.28</v>
      </c>
      <c r="M7" s="15">
        <v>100.56</v>
      </c>
      <c r="N7" s="15">
        <v>100.6</v>
      </c>
      <c r="O7" s="15">
        <v>100.54</v>
      </c>
      <c r="P7" s="15">
        <v>100.52</v>
      </c>
      <c r="Q7" s="15">
        <v>100.6</v>
      </c>
      <c r="R7" s="15">
        <v>100.09</v>
      </c>
      <c r="S7" s="15">
        <v>99.96</v>
      </c>
      <c r="T7" s="15">
        <v>100.51</v>
      </c>
      <c r="U7" s="15">
        <v>100.58</v>
      </c>
    </row>
    <row r="8" spans="1:21" x14ac:dyDescent="0.2">
      <c r="A8" s="14">
        <v>33298</v>
      </c>
      <c r="B8" s="15">
        <v>101.48</v>
      </c>
      <c r="C8" s="15">
        <v>101.09</v>
      </c>
      <c r="D8" s="15">
        <v>100.85</v>
      </c>
      <c r="E8" s="15">
        <v>100.53</v>
      </c>
      <c r="F8" s="15">
        <v>99.95</v>
      </c>
      <c r="G8" s="15">
        <v>99.77</v>
      </c>
      <c r="H8" s="15">
        <v>100.27</v>
      </c>
      <c r="I8" s="15">
        <v>100.68</v>
      </c>
      <c r="J8" s="15">
        <v>101.68</v>
      </c>
      <c r="K8" s="15">
        <v>101.46</v>
      </c>
      <c r="L8" s="15">
        <v>100.07</v>
      </c>
      <c r="M8" s="15">
        <v>100.22</v>
      </c>
      <c r="N8" s="15">
        <v>101.05</v>
      </c>
      <c r="O8" s="15">
        <v>100.75</v>
      </c>
      <c r="P8" s="15">
        <v>100.32</v>
      </c>
      <c r="Q8" s="15">
        <v>100.06</v>
      </c>
      <c r="R8" s="15">
        <v>100.95</v>
      </c>
      <c r="S8" s="15">
        <v>100.73</v>
      </c>
      <c r="T8" s="15">
        <v>100.76</v>
      </c>
      <c r="U8" s="15">
        <v>100.58</v>
      </c>
    </row>
    <row r="9" spans="1:21" x14ac:dyDescent="0.2">
      <c r="A9" s="14">
        <v>33329</v>
      </c>
      <c r="B9" s="15">
        <v>101.82</v>
      </c>
      <c r="C9" s="15">
        <v>101.11</v>
      </c>
      <c r="D9" s="15">
        <v>100.94</v>
      </c>
      <c r="E9" s="15">
        <v>100.75</v>
      </c>
      <c r="F9" s="15">
        <v>99.51</v>
      </c>
      <c r="G9" s="15">
        <v>99.22</v>
      </c>
      <c r="H9" s="15">
        <v>100.52</v>
      </c>
      <c r="I9" s="15">
        <v>100.46</v>
      </c>
      <c r="J9" s="15">
        <v>101.11</v>
      </c>
      <c r="K9" s="15">
        <v>101.01</v>
      </c>
      <c r="L9" s="15">
        <v>100.21</v>
      </c>
      <c r="M9" s="15">
        <v>100.12</v>
      </c>
      <c r="N9" s="15">
        <v>100.99</v>
      </c>
      <c r="O9" s="15">
        <v>100.57</v>
      </c>
      <c r="P9" s="15">
        <v>100.77</v>
      </c>
      <c r="Q9" s="15">
        <v>100.24</v>
      </c>
      <c r="R9" s="15">
        <v>100.54</v>
      </c>
      <c r="S9" s="15">
        <v>100.2</v>
      </c>
      <c r="T9" s="15">
        <v>100.76</v>
      </c>
      <c r="U9" s="15">
        <v>100.41</v>
      </c>
    </row>
    <row r="10" spans="1:21" x14ac:dyDescent="0.2">
      <c r="A10" s="14">
        <v>33359</v>
      </c>
      <c r="B10" s="15">
        <v>102.51</v>
      </c>
      <c r="C10" s="15">
        <v>101.53</v>
      </c>
      <c r="D10" s="15">
        <v>101.19</v>
      </c>
      <c r="E10" s="15">
        <v>100.85</v>
      </c>
      <c r="F10" s="15">
        <v>99.61</v>
      </c>
      <c r="G10" s="15">
        <v>99.18</v>
      </c>
      <c r="H10" s="15">
        <v>100.86</v>
      </c>
      <c r="I10" s="15">
        <v>100.49</v>
      </c>
      <c r="J10" s="15">
        <v>99.88</v>
      </c>
      <c r="K10" s="15">
        <v>99.91</v>
      </c>
      <c r="L10" s="15">
        <v>100.4</v>
      </c>
      <c r="M10" s="15">
        <v>100.13</v>
      </c>
      <c r="N10" s="15">
        <v>100.93</v>
      </c>
      <c r="O10" s="15">
        <v>100.79</v>
      </c>
      <c r="P10" s="15">
        <v>100.67</v>
      </c>
      <c r="Q10" s="15">
        <v>100.16</v>
      </c>
      <c r="R10" s="15">
        <v>101.03</v>
      </c>
      <c r="S10" s="15">
        <v>100.51</v>
      </c>
      <c r="T10" s="15">
        <v>100.94</v>
      </c>
      <c r="U10" s="15">
        <v>100.5</v>
      </c>
    </row>
    <row r="11" spans="1:21" x14ac:dyDescent="0.2">
      <c r="A11" s="14">
        <v>33390</v>
      </c>
      <c r="B11" s="15">
        <v>102.86</v>
      </c>
      <c r="C11" s="15">
        <v>101.61</v>
      </c>
      <c r="D11" s="15">
        <v>101.95</v>
      </c>
      <c r="E11" s="15">
        <v>101.53</v>
      </c>
      <c r="F11" s="15">
        <v>99.65</v>
      </c>
      <c r="G11" s="15">
        <v>98.87</v>
      </c>
      <c r="H11" s="15">
        <v>102.4</v>
      </c>
      <c r="I11" s="15">
        <v>101.61</v>
      </c>
      <c r="J11" s="15">
        <v>99.18</v>
      </c>
      <c r="K11" s="15">
        <v>98.63</v>
      </c>
      <c r="L11" s="15">
        <v>100.44</v>
      </c>
      <c r="M11" s="15">
        <v>99.9</v>
      </c>
      <c r="N11" s="15">
        <v>101.43</v>
      </c>
      <c r="O11" s="15">
        <v>100.8</v>
      </c>
      <c r="P11" s="15">
        <v>101.36</v>
      </c>
      <c r="Q11" s="15">
        <v>100.5</v>
      </c>
      <c r="R11" s="15">
        <v>102.27</v>
      </c>
      <c r="S11" s="15">
        <v>101.19</v>
      </c>
      <c r="T11" s="15">
        <v>101.41</v>
      </c>
      <c r="U11" s="15">
        <v>100.6</v>
      </c>
    </row>
    <row r="12" spans="1:21" x14ac:dyDescent="0.2">
      <c r="A12" s="14">
        <v>33420</v>
      </c>
      <c r="B12" s="15">
        <v>103.16</v>
      </c>
      <c r="C12" s="15">
        <v>102.05</v>
      </c>
      <c r="D12" s="15">
        <v>101.83</v>
      </c>
      <c r="E12" s="15">
        <v>101.52</v>
      </c>
      <c r="F12" s="15">
        <v>100.14</v>
      </c>
      <c r="G12" s="15">
        <v>99.1</v>
      </c>
      <c r="H12" s="15">
        <v>101.6</v>
      </c>
      <c r="I12" s="15">
        <v>101.36</v>
      </c>
      <c r="J12" s="15">
        <v>99.13</v>
      </c>
      <c r="K12" s="15">
        <v>98.8</v>
      </c>
      <c r="L12" s="15">
        <v>100.46</v>
      </c>
      <c r="M12" s="15">
        <v>99.88</v>
      </c>
      <c r="N12" s="15">
        <v>101.19</v>
      </c>
      <c r="O12" s="15">
        <v>100.7</v>
      </c>
      <c r="P12" s="15">
        <v>101.22</v>
      </c>
      <c r="Q12" s="15">
        <v>100.26</v>
      </c>
      <c r="R12" s="15">
        <v>101.82</v>
      </c>
      <c r="S12" s="15">
        <v>100.85</v>
      </c>
      <c r="T12" s="15">
        <v>101.37</v>
      </c>
      <c r="U12" s="15">
        <v>100.62</v>
      </c>
    </row>
    <row r="13" spans="1:21" x14ac:dyDescent="0.2">
      <c r="A13" s="14">
        <v>33451</v>
      </c>
      <c r="B13" s="15">
        <v>103.3</v>
      </c>
      <c r="C13" s="15">
        <v>102.25</v>
      </c>
      <c r="D13" s="15">
        <v>101.5</v>
      </c>
      <c r="E13" s="15">
        <v>100.74</v>
      </c>
      <c r="F13" s="15">
        <v>99.62</v>
      </c>
      <c r="G13" s="15">
        <v>98.79</v>
      </c>
      <c r="H13" s="15">
        <v>102.1</v>
      </c>
      <c r="I13" s="15">
        <v>101.46</v>
      </c>
      <c r="J13" s="15">
        <v>98.43</v>
      </c>
      <c r="K13" s="15">
        <v>98.04</v>
      </c>
      <c r="L13" s="15">
        <v>100.81</v>
      </c>
      <c r="M13" s="15">
        <v>100.04</v>
      </c>
      <c r="N13" s="15">
        <v>100.94</v>
      </c>
      <c r="O13" s="15">
        <v>100.29</v>
      </c>
      <c r="P13" s="15">
        <v>101.69</v>
      </c>
      <c r="Q13" s="15">
        <v>100.64</v>
      </c>
      <c r="R13" s="15">
        <v>101.65</v>
      </c>
      <c r="S13" s="15">
        <v>100.72</v>
      </c>
      <c r="T13" s="15">
        <v>101.32</v>
      </c>
      <c r="U13" s="15">
        <v>100.5</v>
      </c>
    </row>
    <row r="14" spans="1:21" x14ac:dyDescent="0.2">
      <c r="A14" s="14">
        <v>33482</v>
      </c>
      <c r="B14" s="15">
        <v>102.89</v>
      </c>
      <c r="C14" s="15">
        <v>102.08</v>
      </c>
      <c r="D14" s="15">
        <v>101.77</v>
      </c>
      <c r="E14" s="15">
        <v>101.16</v>
      </c>
      <c r="F14" s="15">
        <v>100.19</v>
      </c>
      <c r="G14" s="15">
        <v>99.29</v>
      </c>
      <c r="H14" s="15">
        <v>101.96</v>
      </c>
      <c r="I14" s="15">
        <v>101.62</v>
      </c>
      <c r="J14" s="15">
        <v>100.14</v>
      </c>
      <c r="K14" s="15">
        <v>99.41</v>
      </c>
      <c r="L14" s="15">
        <v>100.36</v>
      </c>
      <c r="M14" s="15">
        <v>99.65</v>
      </c>
      <c r="N14" s="15">
        <v>100.81</v>
      </c>
      <c r="O14" s="15">
        <v>100.26</v>
      </c>
      <c r="P14" s="15">
        <v>101.65</v>
      </c>
      <c r="Q14" s="15">
        <v>100.84</v>
      </c>
      <c r="R14" s="15">
        <v>102.37</v>
      </c>
      <c r="S14" s="15">
        <v>101.74</v>
      </c>
      <c r="T14" s="15">
        <v>101.41</v>
      </c>
      <c r="U14" s="15">
        <v>100.72</v>
      </c>
    </row>
    <row r="15" spans="1:21" x14ac:dyDescent="0.2">
      <c r="A15" s="14">
        <v>33512</v>
      </c>
      <c r="B15" s="15">
        <v>103.22</v>
      </c>
      <c r="C15" s="15">
        <v>102.53</v>
      </c>
      <c r="D15" s="15">
        <v>101.77</v>
      </c>
      <c r="E15" s="15">
        <v>101.53</v>
      </c>
      <c r="F15" s="15">
        <v>99.91</v>
      </c>
      <c r="G15" s="15">
        <v>98.97</v>
      </c>
      <c r="H15" s="15">
        <v>103.39</v>
      </c>
      <c r="I15" s="15">
        <v>102.69</v>
      </c>
      <c r="J15" s="15">
        <v>99.26</v>
      </c>
      <c r="K15" s="15">
        <v>98.8</v>
      </c>
      <c r="L15" s="15">
        <v>100.93</v>
      </c>
      <c r="M15" s="15">
        <v>100.39</v>
      </c>
      <c r="N15" s="15">
        <v>101.69</v>
      </c>
      <c r="O15" s="15">
        <v>101.05</v>
      </c>
      <c r="P15" s="15">
        <v>101.74</v>
      </c>
      <c r="Q15" s="15">
        <v>101.38</v>
      </c>
      <c r="R15" s="15">
        <v>101.5</v>
      </c>
      <c r="S15" s="15">
        <v>100.8</v>
      </c>
      <c r="T15" s="15">
        <v>101.62</v>
      </c>
      <c r="U15" s="15">
        <v>101</v>
      </c>
    </row>
    <row r="16" spans="1:21" x14ac:dyDescent="0.2">
      <c r="A16" s="14">
        <v>33543</v>
      </c>
      <c r="B16" s="15">
        <v>104.04</v>
      </c>
      <c r="C16" s="15">
        <v>103.36</v>
      </c>
      <c r="D16" s="15">
        <v>102.83</v>
      </c>
      <c r="E16" s="15">
        <v>102.37</v>
      </c>
      <c r="F16" s="15">
        <v>100.91</v>
      </c>
      <c r="G16" s="15">
        <v>100</v>
      </c>
      <c r="H16" s="15">
        <v>104.3</v>
      </c>
      <c r="I16" s="15">
        <v>103.96</v>
      </c>
      <c r="J16" s="15">
        <v>98.5</v>
      </c>
      <c r="K16" s="15">
        <v>97.81</v>
      </c>
      <c r="L16" s="15">
        <v>100.97</v>
      </c>
      <c r="M16" s="15">
        <v>100.68</v>
      </c>
      <c r="N16" s="15">
        <v>102.26</v>
      </c>
      <c r="O16" s="15">
        <v>101.53</v>
      </c>
      <c r="P16" s="15">
        <v>101.93</v>
      </c>
      <c r="Q16" s="15">
        <v>101.54</v>
      </c>
      <c r="R16" s="15">
        <v>102.11</v>
      </c>
      <c r="S16" s="15">
        <v>101.51</v>
      </c>
      <c r="T16" s="15">
        <v>102.17</v>
      </c>
      <c r="U16" s="15">
        <v>101.57</v>
      </c>
    </row>
    <row r="17" spans="1:21" x14ac:dyDescent="0.2">
      <c r="A17" s="14">
        <v>33573</v>
      </c>
      <c r="B17" s="15">
        <v>103.87</v>
      </c>
      <c r="C17" s="15">
        <v>103.55</v>
      </c>
      <c r="D17" s="15">
        <v>103.41</v>
      </c>
      <c r="E17" s="15">
        <v>103.42</v>
      </c>
      <c r="F17" s="15">
        <v>100.63</v>
      </c>
      <c r="G17" s="15">
        <v>100.33</v>
      </c>
      <c r="H17" s="15">
        <v>103.81</v>
      </c>
      <c r="I17" s="15">
        <v>103.7</v>
      </c>
      <c r="J17" s="15">
        <v>99.12</v>
      </c>
      <c r="K17" s="15">
        <v>98.74</v>
      </c>
      <c r="L17" s="15">
        <v>101.1</v>
      </c>
      <c r="M17" s="15">
        <v>100.74</v>
      </c>
      <c r="N17" s="15">
        <v>102.08</v>
      </c>
      <c r="O17" s="15">
        <v>101.84</v>
      </c>
      <c r="P17" s="15">
        <v>102.83</v>
      </c>
      <c r="Q17" s="15">
        <v>102.5</v>
      </c>
      <c r="R17" s="15">
        <v>102.25</v>
      </c>
      <c r="S17" s="15">
        <v>101.96</v>
      </c>
      <c r="T17" s="15">
        <v>102.23</v>
      </c>
      <c r="U17" s="15">
        <v>101.95</v>
      </c>
    </row>
    <row r="18" spans="1:21" x14ac:dyDescent="0.2">
      <c r="A18" s="14">
        <v>33604</v>
      </c>
      <c r="B18" s="15">
        <v>104.03</v>
      </c>
      <c r="C18" s="15">
        <v>104.03</v>
      </c>
      <c r="D18" s="15">
        <v>103.33</v>
      </c>
      <c r="E18" s="15">
        <v>103.35</v>
      </c>
      <c r="F18" s="15">
        <v>100.67</v>
      </c>
      <c r="G18" s="15">
        <v>100.69</v>
      </c>
      <c r="H18" s="15">
        <v>104.5</v>
      </c>
      <c r="I18" s="15">
        <v>104.56</v>
      </c>
      <c r="J18" s="15">
        <v>99.84</v>
      </c>
      <c r="K18" s="15">
        <v>99.84</v>
      </c>
      <c r="L18" s="15">
        <v>101.03</v>
      </c>
      <c r="M18" s="15">
        <v>101.02</v>
      </c>
      <c r="N18" s="15">
        <v>102.09</v>
      </c>
      <c r="O18" s="15">
        <v>102.09</v>
      </c>
      <c r="P18" s="15">
        <v>102.29</v>
      </c>
      <c r="Q18" s="15">
        <v>102.31</v>
      </c>
      <c r="R18" s="15">
        <v>102.6</v>
      </c>
      <c r="S18" s="15">
        <v>102.61</v>
      </c>
      <c r="T18" s="15">
        <v>102.32</v>
      </c>
      <c r="U18" s="15">
        <v>102.33</v>
      </c>
    </row>
    <row r="19" spans="1:21" x14ac:dyDescent="0.2">
      <c r="A19" s="14">
        <v>33635</v>
      </c>
      <c r="B19" s="15">
        <v>104.47</v>
      </c>
      <c r="C19" s="15">
        <v>104.56</v>
      </c>
      <c r="D19" s="15">
        <v>104.54</v>
      </c>
      <c r="E19" s="15">
        <v>104.33</v>
      </c>
      <c r="F19" s="15">
        <v>101.78</v>
      </c>
      <c r="G19" s="15">
        <v>101.95</v>
      </c>
      <c r="H19" s="15">
        <v>105.18</v>
      </c>
      <c r="I19" s="15">
        <v>105.41</v>
      </c>
      <c r="J19" s="15">
        <v>99.91</v>
      </c>
      <c r="K19" s="15">
        <v>100.39</v>
      </c>
      <c r="L19" s="15">
        <v>101.09</v>
      </c>
      <c r="M19" s="15">
        <v>101.4</v>
      </c>
      <c r="N19" s="15">
        <v>102.92</v>
      </c>
      <c r="O19" s="15">
        <v>102.86</v>
      </c>
      <c r="P19" s="15">
        <v>102.92</v>
      </c>
      <c r="Q19" s="15">
        <v>102.99</v>
      </c>
      <c r="R19" s="15">
        <v>103.53</v>
      </c>
      <c r="S19" s="15">
        <v>103.4</v>
      </c>
      <c r="T19" s="15">
        <v>102.98</v>
      </c>
      <c r="U19" s="15">
        <v>103.06</v>
      </c>
    </row>
    <row r="20" spans="1:21" x14ac:dyDescent="0.2">
      <c r="A20" s="14">
        <v>33664</v>
      </c>
      <c r="B20" s="15">
        <v>105.69</v>
      </c>
      <c r="C20" s="15">
        <v>105.3</v>
      </c>
      <c r="D20" s="15">
        <v>104.38</v>
      </c>
      <c r="E20" s="15">
        <v>104.05</v>
      </c>
      <c r="F20" s="15">
        <v>101.45</v>
      </c>
      <c r="G20" s="15">
        <v>101.29</v>
      </c>
      <c r="H20" s="15">
        <v>105.68</v>
      </c>
      <c r="I20" s="15">
        <v>106.09</v>
      </c>
      <c r="J20" s="15">
        <v>99.77</v>
      </c>
      <c r="K20" s="15">
        <v>99.56</v>
      </c>
      <c r="L20" s="15">
        <v>100.7</v>
      </c>
      <c r="M20" s="15">
        <v>100.84</v>
      </c>
      <c r="N20" s="15">
        <v>102.87</v>
      </c>
      <c r="O20" s="15">
        <v>102.58</v>
      </c>
      <c r="P20" s="15">
        <v>103.98</v>
      </c>
      <c r="Q20" s="15">
        <v>103.68</v>
      </c>
      <c r="R20" s="15">
        <v>102.9</v>
      </c>
      <c r="S20" s="15">
        <v>102.69</v>
      </c>
      <c r="T20" s="15">
        <v>103.12</v>
      </c>
      <c r="U20" s="15">
        <v>102.94</v>
      </c>
    </row>
    <row r="21" spans="1:21" x14ac:dyDescent="0.2">
      <c r="A21" s="14">
        <v>33695</v>
      </c>
      <c r="B21" s="15">
        <v>106.13</v>
      </c>
      <c r="C21" s="15">
        <v>105.38</v>
      </c>
      <c r="D21" s="15">
        <v>103.75</v>
      </c>
      <c r="E21" s="15">
        <v>103.56</v>
      </c>
      <c r="F21" s="15">
        <v>101.15</v>
      </c>
      <c r="G21" s="15">
        <v>100.87</v>
      </c>
      <c r="H21" s="15">
        <v>106.01</v>
      </c>
      <c r="I21" s="15">
        <v>105.9</v>
      </c>
      <c r="J21" s="15">
        <v>98.59</v>
      </c>
      <c r="K21" s="15">
        <v>98.49</v>
      </c>
      <c r="L21" s="15">
        <v>100.45</v>
      </c>
      <c r="M21" s="15">
        <v>100.33</v>
      </c>
      <c r="N21" s="15">
        <v>102.47</v>
      </c>
      <c r="O21" s="15">
        <v>102.05</v>
      </c>
      <c r="P21" s="15">
        <v>104.11</v>
      </c>
      <c r="Q21" s="15">
        <v>103.54</v>
      </c>
      <c r="R21" s="15">
        <v>103.18</v>
      </c>
      <c r="S21" s="15">
        <v>102.8</v>
      </c>
      <c r="T21" s="15">
        <v>103.01</v>
      </c>
      <c r="U21" s="15">
        <v>102.64</v>
      </c>
    </row>
    <row r="22" spans="1:21" x14ac:dyDescent="0.2">
      <c r="A22" s="14">
        <v>33725</v>
      </c>
      <c r="B22" s="15">
        <v>106.75</v>
      </c>
      <c r="C22" s="15">
        <v>105.73</v>
      </c>
      <c r="D22" s="15">
        <v>104.26</v>
      </c>
      <c r="E22" s="15">
        <v>103.93</v>
      </c>
      <c r="F22" s="15">
        <v>100.84</v>
      </c>
      <c r="G22" s="15">
        <v>100.37</v>
      </c>
      <c r="H22" s="15">
        <v>106.78</v>
      </c>
      <c r="I22" s="15">
        <v>106.33</v>
      </c>
      <c r="J22" s="15">
        <v>97.79</v>
      </c>
      <c r="K22" s="15">
        <v>97.77</v>
      </c>
      <c r="L22" s="15">
        <v>100.64</v>
      </c>
      <c r="M22" s="15">
        <v>100.35</v>
      </c>
      <c r="N22" s="15">
        <v>102.35</v>
      </c>
      <c r="O22" s="15">
        <v>102.2</v>
      </c>
      <c r="P22" s="15">
        <v>104.34</v>
      </c>
      <c r="Q22" s="15">
        <v>103.75</v>
      </c>
      <c r="R22" s="15">
        <v>103.38</v>
      </c>
      <c r="S22" s="15">
        <v>102.78</v>
      </c>
      <c r="T22" s="15">
        <v>103.17</v>
      </c>
      <c r="U22" s="15">
        <v>102.7</v>
      </c>
    </row>
    <row r="23" spans="1:21" x14ac:dyDescent="0.2">
      <c r="A23" s="14">
        <v>33756</v>
      </c>
      <c r="B23" s="15">
        <v>107.13</v>
      </c>
      <c r="C23" s="15">
        <v>105.82</v>
      </c>
      <c r="D23" s="15">
        <v>104.8</v>
      </c>
      <c r="E23" s="15">
        <v>104.32</v>
      </c>
      <c r="F23" s="15">
        <v>101.26</v>
      </c>
      <c r="G23" s="15">
        <v>100.43</v>
      </c>
      <c r="H23" s="15">
        <v>107.85</v>
      </c>
      <c r="I23" s="15">
        <v>107</v>
      </c>
      <c r="J23" s="15">
        <v>97.25</v>
      </c>
      <c r="K23" s="15">
        <v>96.6</v>
      </c>
      <c r="L23" s="15">
        <v>100.31</v>
      </c>
      <c r="M23" s="15">
        <v>99.74</v>
      </c>
      <c r="N23" s="15">
        <v>102.71</v>
      </c>
      <c r="O23" s="15">
        <v>102.07</v>
      </c>
      <c r="P23" s="15">
        <v>105.21</v>
      </c>
      <c r="Q23" s="15">
        <v>104.29</v>
      </c>
      <c r="R23" s="15">
        <v>104.24</v>
      </c>
      <c r="S23" s="15">
        <v>103.15</v>
      </c>
      <c r="T23" s="15">
        <v>103.55</v>
      </c>
      <c r="U23" s="15">
        <v>102.7</v>
      </c>
    </row>
    <row r="24" spans="1:21" x14ac:dyDescent="0.2">
      <c r="A24" s="14">
        <v>33786</v>
      </c>
      <c r="B24" s="15">
        <v>107.21</v>
      </c>
      <c r="C24" s="15">
        <v>106.05</v>
      </c>
      <c r="D24" s="15">
        <v>105.33</v>
      </c>
      <c r="E24" s="15">
        <v>104.97</v>
      </c>
      <c r="F24" s="15">
        <v>101.5</v>
      </c>
      <c r="G24" s="15">
        <v>100.41</v>
      </c>
      <c r="H24" s="15">
        <v>107.69</v>
      </c>
      <c r="I24" s="15">
        <v>107.36</v>
      </c>
      <c r="J24" s="15">
        <v>97.31</v>
      </c>
      <c r="K24" s="15">
        <v>96.84</v>
      </c>
      <c r="L24" s="15">
        <v>100.71</v>
      </c>
      <c r="M24" s="15">
        <v>100.07</v>
      </c>
      <c r="N24" s="15">
        <v>102.99</v>
      </c>
      <c r="O24" s="15">
        <v>102.45</v>
      </c>
      <c r="P24" s="15">
        <v>105.72</v>
      </c>
      <c r="Q24" s="15">
        <v>104.7</v>
      </c>
      <c r="R24" s="15">
        <v>104.43</v>
      </c>
      <c r="S24" s="15">
        <v>103.45</v>
      </c>
      <c r="T24" s="15">
        <v>103.8</v>
      </c>
      <c r="U24" s="15">
        <v>103</v>
      </c>
    </row>
    <row r="25" spans="1:21" x14ac:dyDescent="0.2">
      <c r="A25" s="14">
        <v>33817</v>
      </c>
      <c r="B25" s="15">
        <v>107.69</v>
      </c>
      <c r="C25" s="15">
        <v>106.59</v>
      </c>
      <c r="D25" s="15">
        <v>106.26</v>
      </c>
      <c r="E25" s="15">
        <v>105.44</v>
      </c>
      <c r="F25" s="15">
        <v>101.41</v>
      </c>
      <c r="G25" s="15">
        <v>100.47</v>
      </c>
      <c r="H25" s="15">
        <v>108.88</v>
      </c>
      <c r="I25" s="15">
        <v>108.14</v>
      </c>
      <c r="J25" s="15">
        <v>98.36</v>
      </c>
      <c r="K25" s="15">
        <v>97.89</v>
      </c>
      <c r="L25" s="15">
        <v>101.03</v>
      </c>
      <c r="M25" s="15">
        <v>100.23</v>
      </c>
      <c r="N25" s="15">
        <v>103.93</v>
      </c>
      <c r="O25" s="15">
        <v>103.25</v>
      </c>
      <c r="P25" s="15">
        <v>106</v>
      </c>
      <c r="Q25" s="15">
        <v>104.87</v>
      </c>
      <c r="R25" s="15">
        <v>105.07</v>
      </c>
      <c r="S25" s="15">
        <v>104.1</v>
      </c>
      <c r="T25" s="15">
        <v>104.37</v>
      </c>
      <c r="U25" s="15">
        <v>103.49</v>
      </c>
    </row>
    <row r="26" spans="1:21" x14ac:dyDescent="0.2">
      <c r="A26" s="14">
        <v>33848</v>
      </c>
      <c r="B26" s="15">
        <v>107.76</v>
      </c>
      <c r="C26" s="15">
        <v>106.9</v>
      </c>
      <c r="D26" s="15">
        <v>106.64</v>
      </c>
      <c r="E26" s="15">
        <v>106.03</v>
      </c>
      <c r="F26" s="15">
        <v>102.16</v>
      </c>
      <c r="G26" s="15">
        <v>101.25</v>
      </c>
      <c r="H26" s="15">
        <v>109.07</v>
      </c>
      <c r="I26" s="15">
        <v>108.65</v>
      </c>
      <c r="J26" s="15">
        <v>98.59</v>
      </c>
      <c r="K26" s="15">
        <v>97.86</v>
      </c>
      <c r="L26" s="15">
        <v>101.06</v>
      </c>
      <c r="M26" s="15">
        <v>100.33</v>
      </c>
      <c r="N26" s="15">
        <v>104.33</v>
      </c>
      <c r="O26" s="15">
        <v>103.73</v>
      </c>
      <c r="P26" s="15">
        <v>106.33</v>
      </c>
      <c r="Q26" s="15">
        <v>105.44</v>
      </c>
      <c r="R26" s="15">
        <v>104.99</v>
      </c>
      <c r="S26" s="15">
        <v>104.33</v>
      </c>
      <c r="T26" s="15">
        <v>104.62</v>
      </c>
      <c r="U26" s="15">
        <v>103.88</v>
      </c>
    </row>
    <row r="27" spans="1:21" x14ac:dyDescent="0.2">
      <c r="A27" s="14">
        <v>33878</v>
      </c>
      <c r="B27" s="15">
        <v>108.38</v>
      </c>
      <c r="C27" s="15">
        <v>107.64</v>
      </c>
      <c r="D27" s="15">
        <v>107.03</v>
      </c>
      <c r="E27" s="15">
        <v>106.77</v>
      </c>
      <c r="F27" s="15">
        <v>102.36</v>
      </c>
      <c r="G27" s="15">
        <v>101.41</v>
      </c>
      <c r="H27" s="15">
        <v>110.32</v>
      </c>
      <c r="I27" s="15">
        <v>109.59</v>
      </c>
      <c r="J27" s="15">
        <v>98.53</v>
      </c>
      <c r="K27" s="15">
        <v>98.07</v>
      </c>
      <c r="L27" s="15">
        <v>100.11</v>
      </c>
      <c r="M27" s="15">
        <v>99.59</v>
      </c>
      <c r="N27" s="15">
        <v>104.52</v>
      </c>
      <c r="O27" s="15">
        <v>103.88</v>
      </c>
      <c r="P27" s="15">
        <v>106.11</v>
      </c>
      <c r="Q27" s="15">
        <v>105.71</v>
      </c>
      <c r="R27" s="15">
        <v>105.77</v>
      </c>
      <c r="S27" s="15">
        <v>105.05</v>
      </c>
      <c r="T27" s="15">
        <v>104.81</v>
      </c>
      <c r="U27" s="15">
        <v>104.17</v>
      </c>
    </row>
    <row r="28" spans="1:21" x14ac:dyDescent="0.2">
      <c r="A28" s="14">
        <v>33909</v>
      </c>
      <c r="B28" s="15">
        <v>108.65</v>
      </c>
      <c r="C28" s="15">
        <v>107.96</v>
      </c>
      <c r="D28" s="15">
        <v>106.97</v>
      </c>
      <c r="E28" s="15">
        <v>106.51</v>
      </c>
      <c r="F28" s="15">
        <v>102.91</v>
      </c>
      <c r="G28" s="15">
        <v>102.04</v>
      </c>
      <c r="H28" s="15">
        <v>110.67</v>
      </c>
      <c r="I28" s="15">
        <v>110.33</v>
      </c>
      <c r="J28" s="15">
        <v>99.5</v>
      </c>
      <c r="K28" s="15">
        <v>98.83</v>
      </c>
      <c r="L28" s="15">
        <v>99.94</v>
      </c>
      <c r="M28" s="15">
        <v>99.66</v>
      </c>
      <c r="N28" s="15">
        <v>104.52</v>
      </c>
      <c r="O28" s="15">
        <v>103.78</v>
      </c>
      <c r="P28" s="15">
        <v>106.51</v>
      </c>
      <c r="Q28" s="15">
        <v>106.07</v>
      </c>
      <c r="R28" s="15">
        <v>106.5</v>
      </c>
      <c r="S28" s="15">
        <v>105.89</v>
      </c>
      <c r="T28" s="15">
        <v>105.09</v>
      </c>
      <c r="U28" s="15">
        <v>104.5</v>
      </c>
    </row>
    <row r="29" spans="1:21" x14ac:dyDescent="0.2">
      <c r="A29" s="14">
        <v>33939</v>
      </c>
      <c r="B29" s="15">
        <v>108.99</v>
      </c>
      <c r="C29" s="15">
        <v>108.66</v>
      </c>
      <c r="D29" s="15">
        <v>107.02</v>
      </c>
      <c r="E29" s="15">
        <v>106.99</v>
      </c>
      <c r="F29" s="15">
        <v>101.68</v>
      </c>
      <c r="G29" s="15">
        <v>101.42</v>
      </c>
      <c r="H29" s="15">
        <v>111.53</v>
      </c>
      <c r="I29" s="15">
        <v>111.41</v>
      </c>
      <c r="J29" s="15">
        <v>97.91</v>
      </c>
      <c r="K29" s="15">
        <v>97.59</v>
      </c>
      <c r="L29" s="15">
        <v>99.68</v>
      </c>
      <c r="M29" s="15">
        <v>99.34</v>
      </c>
      <c r="N29" s="15">
        <v>103.76</v>
      </c>
      <c r="O29" s="15">
        <v>103.52</v>
      </c>
      <c r="P29" s="15">
        <v>106.71</v>
      </c>
      <c r="Q29" s="15">
        <v>106.37</v>
      </c>
      <c r="R29" s="15">
        <v>105.45</v>
      </c>
      <c r="S29" s="15">
        <v>105.17</v>
      </c>
      <c r="T29" s="15">
        <v>104.69</v>
      </c>
      <c r="U29" s="15">
        <v>104.42</v>
      </c>
    </row>
    <row r="30" spans="1:21" x14ac:dyDescent="0.2">
      <c r="A30" s="14">
        <v>33970</v>
      </c>
      <c r="B30" s="15">
        <v>108.73</v>
      </c>
      <c r="C30" s="15">
        <v>108.77</v>
      </c>
      <c r="D30" s="15">
        <v>107.13</v>
      </c>
      <c r="E30" s="15">
        <v>107.17</v>
      </c>
      <c r="F30" s="15">
        <v>100.89</v>
      </c>
      <c r="G30" s="15">
        <v>100.94</v>
      </c>
      <c r="H30" s="15">
        <v>112.24</v>
      </c>
      <c r="I30" s="15">
        <v>112.39</v>
      </c>
      <c r="J30" s="15">
        <v>97</v>
      </c>
      <c r="K30" s="15">
        <v>97.01</v>
      </c>
      <c r="L30" s="15">
        <v>98.83</v>
      </c>
      <c r="M30" s="15">
        <v>98.85</v>
      </c>
      <c r="N30" s="15">
        <v>103.56</v>
      </c>
      <c r="O30" s="15">
        <v>103.53</v>
      </c>
      <c r="P30" s="15">
        <v>107.45</v>
      </c>
      <c r="Q30" s="15">
        <v>107.55</v>
      </c>
      <c r="R30" s="15">
        <v>105.5</v>
      </c>
      <c r="S30" s="15">
        <v>105.52</v>
      </c>
      <c r="T30" s="15">
        <v>104.45</v>
      </c>
      <c r="U30" s="15">
        <v>104.48</v>
      </c>
    </row>
    <row r="31" spans="1:21" x14ac:dyDescent="0.2">
      <c r="A31" s="14">
        <v>34001</v>
      </c>
      <c r="B31" s="15">
        <v>108.48</v>
      </c>
      <c r="C31" s="15">
        <v>108.55</v>
      </c>
      <c r="D31" s="15">
        <v>106.77</v>
      </c>
      <c r="E31" s="15">
        <v>106.61</v>
      </c>
      <c r="F31" s="15">
        <v>100.54</v>
      </c>
      <c r="G31" s="15">
        <v>100.81</v>
      </c>
      <c r="H31" s="15">
        <v>112.06</v>
      </c>
      <c r="I31" s="15">
        <v>112.36</v>
      </c>
      <c r="J31" s="15">
        <v>94.8</v>
      </c>
      <c r="K31" s="15">
        <v>95.29</v>
      </c>
      <c r="L31" s="15">
        <v>97.74</v>
      </c>
      <c r="M31" s="15">
        <v>98.09</v>
      </c>
      <c r="N31" s="15">
        <v>103.43</v>
      </c>
      <c r="O31" s="15">
        <v>103.37</v>
      </c>
      <c r="P31" s="15">
        <v>107.65</v>
      </c>
      <c r="Q31" s="15">
        <v>107.76</v>
      </c>
      <c r="R31" s="15">
        <v>105.83</v>
      </c>
      <c r="S31" s="15">
        <v>105.72</v>
      </c>
      <c r="T31" s="15">
        <v>104.09</v>
      </c>
      <c r="U31" s="15">
        <v>104.2</v>
      </c>
    </row>
    <row r="32" spans="1:21" x14ac:dyDescent="0.2">
      <c r="A32" s="14">
        <v>34029</v>
      </c>
      <c r="B32" s="15">
        <v>109.4</v>
      </c>
      <c r="C32" s="15">
        <v>109.04</v>
      </c>
      <c r="D32" s="15">
        <v>108.31</v>
      </c>
      <c r="E32" s="15">
        <v>107.94</v>
      </c>
      <c r="F32" s="15">
        <v>100.89</v>
      </c>
      <c r="G32" s="15">
        <v>100.76</v>
      </c>
      <c r="H32" s="15">
        <v>112.28</v>
      </c>
      <c r="I32" s="15">
        <v>112.7</v>
      </c>
      <c r="J32" s="15">
        <v>95.69</v>
      </c>
      <c r="K32" s="15">
        <v>95.55</v>
      </c>
      <c r="L32" s="15">
        <v>98.25</v>
      </c>
      <c r="M32" s="15">
        <v>98.41</v>
      </c>
      <c r="N32" s="15">
        <v>104.17</v>
      </c>
      <c r="O32" s="15">
        <v>103.87</v>
      </c>
      <c r="P32" s="15">
        <v>107.23</v>
      </c>
      <c r="Q32" s="15">
        <v>106.91</v>
      </c>
      <c r="R32" s="15">
        <v>106.55</v>
      </c>
      <c r="S32" s="15">
        <v>106.35</v>
      </c>
      <c r="T32" s="15">
        <v>104.71</v>
      </c>
      <c r="U32" s="15">
        <v>104.54</v>
      </c>
    </row>
    <row r="33" spans="1:21" x14ac:dyDescent="0.2">
      <c r="A33" s="14">
        <v>34060</v>
      </c>
      <c r="B33" s="15">
        <v>110.41</v>
      </c>
      <c r="C33" s="15">
        <v>109.61</v>
      </c>
      <c r="D33" s="15">
        <v>108.74</v>
      </c>
      <c r="E33" s="15">
        <v>108.51</v>
      </c>
      <c r="F33" s="15">
        <v>101.76</v>
      </c>
      <c r="G33" s="15">
        <v>101.5</v>
      </c>
      <c r="H33" s="15">
        <v>114.38</v>
      </c>
      <c r="I33" s="15">
        <v>114.18</v>
      </c>
      <c r="J33" s="15">
        <v>96.73</v>
      </c>
      <c r="K33" s="15">
        <v>96.67</v>
      </c>
      <c r="L33" s="15">
        <v>98.51</v>
      </c>
      <c r="M33" s="15">
        <v>98.39</v>
      </c>
      <c r="N33" s="15">
        <v>105.13</v>
      </c>
      <c r="O33" s="15">
        <v>104.71</v>
      </c>
      <c r="P33" s="15">
        <v>108.89</v>
      </c>
      <c r="Q33" s="15">
        <v>108.29</v>
      </c>
      <c r="R33" s="15">
        <v>107.17</v>
      </c>
      <c r="S33" s="15">
        <v>106.75</v>
      </c>
      <c r="T33" s="15">
        <v>105.62</v>
      </c>
      <c r="U33" s="15">
        <v>105.22</v>
      </c>
    </row>
    <row r="34" spans="1:21" x14ac:dyDescent="0.2">
      <c r="A34" s="14">
        <v>34090</v>
      </c>
      <c r="B34" s="15">
        <v>111.04</v>
      </c>
      <c r="C34" s="15">
        <v>109.99</v>
      </c>
      <c r="D34" s="15">
        <v>109.26</v>
      </c>
      <c r="E34" s="15">
        <v>108.89</v>
      </c>
      <c r="F34" s="15">
        <v>102.29</v>
      </c>
      <c r="G34" s="15">
        <v>101.74</v>
      </c>
      <c r="H34" s="15">
        <v>115.44</v>
      </c>
      <c r="I34" s="15">
        <v>114.91</v>
      </c>
      <c r="J34" s="15">
        <v>96.42</v>
      </c>
      <c r="K34" s="15">
        <v>96.29</v>
      </c>
      <c r="L34" s="15">
        <v>98.3</v>
      </c>
      <c r="M34" s="15">
        <v>98</v>
      </c>
      <c r="N34" s="15">
        <v>104.88</v>
      </c>
      <c r="O34" s="15">
        <v>104.7</v>
      </c>
      <c r="P34" s="15">
        <v>109.62</v>
      </c>
      <c r="Q34" s="15">
        <v>108.94</v>
      </c>
      <c r="R34" s="15">
        <v>107.87</v>
      </c>
      <c r="S34" s="15">
        <v>107.14</v>
      </c>
      <c r="T34" s="15">
        <v>105.93</v>
      </c>
      <c r="U34" s="15">
        <v>105.4</v>
      </c>
    </row>
    <row r="35" spans="1:21" x14ac:dyDescent="0.2">
      <c r="A35" s="14">
        <v>34121</v>
      </c>
      <c r="B35" s="15">
        <v>112.14</v>
      </c>
      <c r="C35" s="15">
        <v>110.74</v>
      </c>
      <c r="D35" s="15">
        <v>109.61</v>
      </c>
      <c r="E35" s="15">
        <v>109.03</v>
      </c>
      <c r="F35" s="15">
        <v>102.57</v>
      </c>
      <c r="G35" s="15">
        <v>101.66</v>
      </c>
      <c r="H35" s="15">
        <v>116.54</v>
      </c>
      <c r="I35" s="15">
        <v>115.62</v>
      </c>
      <c r="J35" s="15">
        <v>97.99</v>
      </c>
      <c r="K35" s="15">
        <v>97.09</v>
      </c>
      <c r="L35" s="15">
        <v>98.61</v>
      </c>
      <c r="M35" s="15">
        <v>98</v>
      </c>
      <c r="N35" s="15">
        <v>105.93</v>
      </c>
      <c r="O35" s="15">
        <v>105.26</v>
      </c>
      <c r="P35" s="15">
        <v>110.54</v>
      </c>
      <c r="Q35" s="15">
        <v>109.58</v>
      </c>
      <c r="R35" s="15">
        <v>108.85</v>
      </c>
      <c r="S35" s="15">
        <v>107.73</v>
      </c>
      <c r="T35" s="15">
        <v>106.75</v>
      </c>
      <c r="U35" s="15">
        <v>105.83</v>
      </c>
    </row>
    <row r="36" spans="1:21" x14ac:dyDescent="0.2">
      <c r="A36" s="14">
        <v>34151</v>
      </c>
      <c r="B36" s="15">
        <v>112.42</v>
      </c>
      <c r="C36" s="15">
        <v>111.19</v>
      </c>
      <c r="D36" s="15">
        <v>110.06</v>
      </c>
      <c r="E36" s="15">
        <v>109.63</v>
      </c>
      <c r="F36" s="15">
        <v>102.26</v>
      </c>
      <c r="G36" s="15">
        <v>101.09</v>
      </c>
      <c r="H36" s="15">
        <v>117.51</v>
      </c>
      <c r="I36" s="15">
        <v>117.01</v>
      </c>
      <c r="J36" s="15">
        <v>97.58</v>
      </c>
      <c r="K36" s="15">
        <v>96.89</v>
      </c>
      <c r="L36" s="15">
        <v>97.59</v>
      </c>
      <c r="M36" s="15">
        <v>96.88</v>
      </c>
      <c r="N36" s="15">
        <v>105.88</v>
      </c>
      <c r="O36" s="15">
        <v>105.27</v>
      </c>
      <c r="P36" s="15">
        <v>111.05</v>
      </c>
      <c r="Q36" s="15">
        <v>109.93</v>
      </c>
      <c r="R36" s="15">
        <v>109.4</v>
      </c>
      <c r="S36" s="15">
        <v>108.41</v>
      </c>
      <c r="T36" s="15">
        <v>106.76</v>
      </c>
      <c r="U36" s="15">
        <v>105.89</v>
      </c>
    </row>
    <row r="37" spans="1:21" x14ac:dyDescent="0.2">
      <c r="A37" s="14">
        <v>34182</v>
      </c>
      <c r="B37" s="15">
        <v>112.8</v>
      </c>
      <c r="C37" s="15">
        <v>111.64</v>
      </c>
      <c r="D37" s="15">
        <v>110.94</v>
      </c>
      <c r="E37" s="15">
        <v>110.05</v>
      </c>
      <c r="F37" s="15">
        <v>102.48</v>
      </c>
      <c r="G37" s="15">
        <v>101.37</v>
      </c>
      <c r="H37" s="15">
        <v>118.78</v>
      </c>
      <c r="I37" s="15">
        <v>117.91</v>
      </c>
      <c r="J37" s="15">
        <v>97.21</v>
      </c>
      <c r="K37" s="15">
        <v>96.58</v>
      </c>
      <c r="L37" s="15">
        <v>98.04</v>
      </c>
      <c r="M37" s="15">
        <v>97.24</v>
      </c>
      <c r="N37" s="15">
        <v>106.26</v>
      </c>
      <c r="O37" s="15">
        <v>105.54</v>
      </c>
      <c r="P37" s="15">
        <v>111.9</v>
      </c>
      <c r="Q37" s="15">
        <v>110.68</v>
      </c>
      <c r="R37" s="15">
        <v>109.66</v>
      </c>
      <c r="S37" s="15">
        <v>108.6</v>
      </c>
      <c r="T37" s="15">
        <v>107.2</v>
      </c>
      <c r="U37" s="15">
        <v>106.25</v>
      </c>
    </row>
    <row r="38" spans="1:21" x14ac:dyDescent="0.2">
      <c r="A38" s="14">
        <v>34213</v>
      </c>
      <c r="B38" s="15">
        <v>113.31</v>
      </c>
      <c r="C38" s="15">
        <v>112.37</v>
      </c>
      <c r="D38" s="15">
        <v>111.91</v>
      </c>
      <c r="E38" s="15">
        <v>111.3</v>
      </c>
      <c r="F38" s="15">
        <v>102.34</v>
      </c>
      <c r="G38" s="15">
        <v>101.43</v>
      </c>
      <c r="H38" s="15">
        <v>119.93</v>
      </c>
      <c r="I38" s="15">
        <v>119.41</v>
      </c>
      <c r="J38" s="15">
        <v>97.03</v>
      </c>
      <c r="K38" s="15">
        <v>96.24</v>
      </c>
      <c r="L38" s="15">
        <v>97.67</v>
      </c>
      <c r="M38" s="15">
        <v>96.96</v>
      </c>
      <c r="N38" s="15">
        <v>106.53</v>
      </c>
      <c r="O38" s="15">
        <v>105.86</v>
      </c>
      <c r="P38" s="15">
        <v>112.24</v>
      </c>
      <c r="Q38" s="15">
        <v>111.24</v>
      </c>
      <c r="R38" s="15">
        <v>109.75</v>
      </c>
      <c r="S38" s="15">
        <v>109.05</v>
      </c>
      <c r="T38" s="15">
        <v>107.42</v>
      </c>
      <c r="U38" s="15">
        <v>106.64</v>
      </c>
    </row>
    <row r="39" spans="1:21" x14ac:dyDescent="0.2">
      <c r="A39" s="14">
        <v>34243</v>
      </c>
      <c r="B39" s="15">
        <v>113.46</v>
      </c>
      <c r="C39" s="15">
        <v>112.65</v>
      </c>
      <c r="D39" s="15">
        <v>111.43</v>
      </c>
      <c r="E39" s="15">
        <v>111.1</v>
      </c>
      <c r="F39" s="15">
        <v>102.46</v>
      </c>
      <c r="G39" s="15">
        <v>101.56</v>
      </c>
      <c r="H39" s="15">
        <v>120.79</v>
      </c>
      <c r="I39" s="15">
        <v>120.01</v>
      </c>
      <c r="J39" s="15">
        <v>96.11</v>
      </c>
      <c r="K39" s="15">
        <v>95.66</v>
      </c>
      <c r="L39" s="15">
        <v>97.87</v>
      </c>
      <c r="M39" s="15">
        <v>97.41</v>
      </c>
      <c r="N39" s="15">
        <v>106.48</v>
      </c>
      <c r="O39" s="15">
        <v>105.87</v>
      </c>
      <c r="P39" s="15">
        <v>112.43</v>
      </c>
      <c r="Q39" s="15">
        <v>111.99</v>
      </c>
      <c r="R39" s="15">
        <v>110.56</v>
      </c>
      <c r="S39" s="15">
        <v>109.82</v>
      </c>
      <c r="T39" s="15">
        <v>107.55</v>
      </c>
      <c r="U39" s="15">
        <v>106.91</v>
      </c>
    </row>
    <row r="40" spans="1:21" x14ac:dyDescent="0.2">
      <c r="A40" s="14">
        <v>34274</v>
      </c>
      <c r="B40" s="15">
        <v>113.79</v>
      </c>
      <c r="C40" s="15">
        <v>113.1</v>
      </c>
      <c r="D40" s="15">
        <v>112.31</v>
      </c>
      <c r="E40" s="15">
        <v>111.87</v>
      </c>
      <c r="F40" s="15">
        <v>102.51</v>
      </c>
      <c r="G40" s="15">
        <v>101.75</v>
      </c>
      <c r="H40" s="15">
        <v>121.32</v>
      </c>
      <c r="I40" s="15">
        <v>121.01</v>
      </c>
      <c r="J40" s="15">
        <v>97.32</v>
      </c>
      <c r="K40" s="15">
        <v>96.7</v>
      </c>
      <c r="L40" s="15">
        <v>97.02</v>
      </c>
      <c r="M40" s="15">
        <v>96.8</v>
      </c>
      <c r="N40" s="15">
        <v>106.78</v>
      </c>
      <c r="O40" s="15">
        <v>106.08</v>
      </c>
      <c r="P40" s="15">
        <v>112.96</v>
      </c>
      <c r="Q40" s="15">
        <v>112.46</v>
      </c>
      <c r="R40" s="15">
        <v>110.76</v>
      </c>
      <c r="S40" s="15">
        <v>110.14</v>
      </c>
      <c r="T40" s="15">
        <v>107.76</v>
      </c>
      <c r="U40" s="15">
        <v>107.19</v>
      </c>
    </row>
    <row r="41" spans="1:21" x14ac:dyDescent="0.2">
      <c r="A41" s="14">
        <v>34304</v>
      </c>
      <c r="B41" s="15">
        <v>114.03</v>
      </c>
      <c r="C41" s="15">
        <v>113.71</v>
      </c>
      <c r="D41" s="15">
        <v>112.22</v>
      </c>
      <c r="E41" s="15">
        <v>112.17</v>
      </c>
      <c r="F41" s="15">
        <v>102.01</v>
      </c>
      <c r="G41" s="15">
        <v>101.81</v>
      </c>
      <c r="H41" s="15">
        <v>122.04</v>
      </c>
      <c r="I41" s="15">
        <v>121.93</v>
      </c>
      <c r="J41" s="15">
        <v>97.29</v>
      </c>
      <c r="K41" s="15">
        <v>97.03</v>
      </c>
      <c r="L41" s="15">
        <v>97.07</v>
      </c>
      <c r="M41" s="15">
        <v>96.8</v>
      </c>
      <c r="N41" s="15">
        <v>107.06</v>
      </c>
      <c r="O41" s="15">
        <v>106.83</v>
      </c>
      <c r="P41" s="15">
        <v>113.64</v>
      </c>
      <c r="Q41" s="15">
        <v>113.32</v>
      </c>
      <c r="R41" s="15">
        <v>111.09</v>
      </c>
      <c r="S41" s="15">
        <v>110.83</v>
      </c>
      <c r="T41" s="15">
        <v>107.92</v>
      </c>
      <c r="U41" s="15">
        <v>107.68</v>
      </c>
    </row>
    <row r="42" spans="1:21" x14ac:dyDescent="0.2">
      <c r="A42" s="14">
        <v>34335</v>
      </c>
      <c r="B42" s="15">
        <v>114.33</v>
      </c>
      <c r="C42" s="15">
        <v>114.42</v>
      </c>
      <c r="D42" s="15">
        <v>112.98</v>
      </c>
      <c r="E42" s="15">
        <v>113.06</v>
      </c>
      <c r="F42" s="15">
        <v>102.34</v>
      </c>
      <c r="G42" s="15">
        <v>102.45</v>
      </c>
      <c r="H42" s="15">
        <v>122.33</v>
      </c>
      <c r="I42" s="15">
        <v>122.62</v>
      </c>
      <c r="J42" s="15">
        <v>96.29</v>
      </c>
      <c r="K42" s="15">
        <v>96.32</v>
      </c>
      <c r="L42" s="15">
        <v>96.72</v>
      </c>
      <c r="M42" s="15">
        <v>96.81</v>
      </c>
      <c r="N42" s="15">
        <v>107.02</v>
      </c>
      <c r="O42" s="15">
        <v>106.94</v>
      </c>
      <c r="P42" s="15">
        <v>113.62</v>
      </c>
      <c r="Q42" s="15">
        <v>113.84</v>
      </c>
      <c r="R42" s="15">
        <v>110.85</v>
      </c>
      <c r="S42" s="15">
        <v>110.89</v>
      </c>
      <c r="T42" s="15">
        <v>107.93</v>
      </c>
      <c r="U42" s="15">
        <v>108</v>
      </c>
    </row>
    <row r="43" spans="1:21" x14ac:dyDescent="0.2">
      <c r="A43" s="14">
        <v>34366</v>
      </c>
      <c r="B43" s="15">
        <v>114.61</v>
      </c>
      <c r="C43" s="15">
        <v>114.68</v>
      </c>
      <c r="D43" s="15">
        <v>114.15</v>
      </c>
      <c r="E43" s="15">
        <v>114.02</v>
      </c>
      <c r="F43" s="15">
        <v>101.26</v>
      </c>
      <c r="G43" s="15">
        <v>101.64</v>
      </c>
      <c r="H43" s="15">
        <v>123.94</v>
      </c>
      <c r="I43" s="15">
        <v>124.33</v>
      </c>
      <c r="J43" s="15">
        <v>96.39</v>
      </c>
      <c r="K43" s="15">
        <v>97.02</v>
      </c>
      <c r="L43" s="15">
        <v>96.16</v>
      </c>
      <c r="M43" s="15">
        <v>96.59</v>
      </c>
      <c r="N43" s="15">
        <v>107.18</v>
      </c>
      <c r="O43" s="15">
        <v>107.11</v>
      </c>
      <c r="P43" s="15">
        <v>113.72</v>
      </c>
      <c r="Q43" s="15">
        <v>113.87</v>
      </c>
      <c r="R43" s="15">
        <v>111.46</v>
      </c>
      <c r="S43" s="15">
        <v>111.34</v>
      </c>
      <c r="T43" s="15">
        <v>108.04</v>
      </c>
      <c r="U43" s="15">
        <v>108.19</v>
      </c>
    </row>
    <row r="44" spans="1:21" x14ac:dyDescent="0.2">
      <c r="A44" s="14">
        <v>34394</v>
      </c>
      <c r="B44" s="15">
        <v>115.45</v>
      </c>
      <c r="C44" s="15">
        <v>115.11</v>
      </c>
      <c r="D44" s="15">
        <v>114.08</v>
      </c>
      <c r="E44" s="15">
        <v>113.72</v>
      </c>
      <c r="F44" s="15">
        <v>101.77</v>
      </c>
      <c r="G44" s="15">
        <v>101.7</v>
      </c>
      <c r="H44" s="15">
        <v>124.72</v>
      </c>
      <c r="I44" s="15">
        <v>125.13</v>
      </c>
      <c r="J44" s="15">
        <v>98.08</v>
      </c>
      <c r="K44" s="15">
        <v>98.13</v>
      </c>
      <c r="L44" s="15">
        <v>96.42</v>
      </c>
      <c r="M44" s="15">
        <v>96.56</v>
      </c>
      <c r="N44" s="15">
        <v>107.75</v>
      </c>
      <c r="O44" s="15">
        <v>107.41</v>
      </c>
      <c r="P44" s="15">
        <v>115.25</v>
      </c>
      <c r="Q44" s="15">
        <v>114.88</v>
      </c>
      <c r="R44" s="15">
        <v>112.5</v>
      </c>
      <c r="S44" s="15">
        <v>112.31</v>
      </c>
      <c r="T44" s="15">
        <v>108.76</v>
      </c>
      <c r="U44" s="15">
        <v>108.6</v>
      </c>
    </row>
    <row r="45" spans="1:21" x14ac:dyDescent="0.2">
      <c r="A45" s="14">
        <v>34425</v>
      </c>
      <c r="B45" s="15">
        <v>116.64</v>
      </c>
      <c r="C45" s="15">
        <v>115.79</v>
      </c>
      <c r="D45" s="15">
        <v>115.18</v>
      </c>
      <c r="E45" s="15">
        <v>114.89</v>
      </c>
      <c r="F45" s="15">
        <v>101.98</v>
      </c>
      <c r="G45" s="15">
        <v>101.7</v>
      </c>
      <c r="H45" s="15">
        <v>126.49</v>
      </c>
      <c r="I45" s="15">
        <v>126.16</v>
      </c>
      <c r="J45" s="15">
        <v>96.94</v>
      </c>
      <c r="K45" s="15">
        <v>96.9</v>
      </c>
      <c r="L45" s="15">
        <v>96.97</v>
      </c>
      <c r="M45" s="15">
        <v>96.78</v>
      </c>
      <c r="N45" s="15">
        <v>108.45</v>
      </c>
      <c r="O45" s="15">
        <v>108.01</v>
      </c>
      <c r="P45" s="15">
        <v>115.76</v>
      </c>
      <c r="Q45" s="15">
        <v>115.13</v>
      </c>
      <c r="R45" s="15">
        <v>112.61</v>
      </c>
      <c r="S45" s="15">
        <v>112.13</v>
      </c>
      <c r="T45" s="15">
        <v>109.36</v>
      </c>
      <c r="U45" s="15">
        <v>108.92</v>
      </c>
    </row>
    <row r="46" spans="1:21" x14ac:dyDescent="0.2">
      <c r="A46" s="14">
        <v>34455</v>
      </c>
      <c r="B46" s="15">
        <v>117.43</v>
      </c>
      <c r="C46" s="15">
        <v>116.31</v>
      </c>
      <c r="D46" s="15">
        <v>115.61</v>
      </c>
      <c r="E46" s="15">
        <v>115.2</v>
      </c>
      <c r="F46" s="15">
        <v>102.73</v>
      </c>
      <c r="G46" s="15">
        <v>102.07</v>
      </c>
      <c r="H46" s="15">
        <v>128.22</v>
      </c>
      <c r="I46" s="15">
        <v>127.54</v>
      </c>
      <c r="J46" s="15">
        <v>97.55</v>
      </c>
      <c r="K46" s="15">
        <v>97.33</v>
      </c>
      <c r="L46" s="15">
        <v>96.79</v>
      </c>
      <c r="M46" s="15">
        <v>96.41</v>
      </c>
      <c r="N46" s="15">
        <v>108.44</v>
      </c>
      <c r="O46" s="15">
        <v>108.21</v>
      </c>
      <c r="P46" s="15">
        <v>116.47</v>
      </c>
      <c r="Q46" s="15">
        <v>115.63</v>
      </c>
      <c r="R46" s="15">
        <v>113.72</v>
      </c>
      <c r="S46" s="15">
        <v>112.82</v>
      </c>
      <c r="T46" s="15">
        <v>109.89</v>
      </c>
      <c r="U46" s="15">
        <v>109.27</v>
      </c>
    </row>
    <row r="47" spans="1:21" x14ac:dyDescent="0.2">
      <c r="A47" s="14">
        <v>34486</v>
      </c>
      <c r="B47" s="15">
        <v>118.21</v>
      </c>
      <c r="C47" s="15">
        <v>116.71</v>
      </c>
      <c r="D47" s="15">
        <v>116.33</v>
      </c>
      <c r="E47" s="15">
        <v>115.64</v>
      </c>
      <c r="F47" s="15">
        <v>102.75</v>
      </c>
      <c r="G47" s="15">
        <v>101.74</v>
      </c>
      <c r="H47" s="15">
        <v>129.38999999999999</v>
      </c>
      <c r="I47" s="15">
        <v>128.38</v>
      </c>
      <c r="J47" s="15">
        <v>99.17</v>
      </c>
      <c r="K47" s="15">
        <v>98.06</v>
      </c>
      <c r="L47" s="15">
        <v>97.21</v>
      </c>
      <c r="M47" s="15">
        <v>96.54</v>
      </c>
      <c r="N47" s="15">
        <v>109.15</v>
      </c>
      <c r="O47" s="15">
        <v>108.4</v>
      </c>
      <c r="P47" s="15">
        <v>117.04</v>
      </c>
      <c r="Q47" s="15">
        <v>116.03</v>
      </c>
      <c r="R47" s="15">
        <v>113.95</v>
      </c>
      <c r="S47" s="15">
        <v>112.78</v>
      </c>
      <c r="T47" s="15">
        <v>110.5</v>
      </c>
      <c r="U47" s="15">
        <v>109.49</v>
      </c>
    </row>
    <row r="48" spans="1:21" x14ac:dyDescent="0.2">
      <c r="A48" s="14">
        <v>34516</v>
      </c>
      <c r="B48" s="15">
        <v>118.08</v>
      </c>
      <c r="C48" s="15">
        <v>116.76</v>
      </c>
      <c r="D48" s="15">
        <v>116.48</v>
      </c>
      <c r="E48" s="15">
        <v>115.98</v>
      </c>
      <c r="F48" s="15">
        <v>103.42</v>
      </c>
      <c r="G48" s="15">
        <v>102.12</v>
      </c>
      <c r="H48" s="15">
        <v>129.38</v>
      </c>
      <c r="I48" s="15">
        <v>128.65</v>
      </c>
      <c r="J48" s="15">
        <v>98.34</v>
      </c>
      <c r="K48" s="15">
        <v>97.45</v>
      </c>
      <c r="L48" s="15">
        <v>97.21</v>
      </c>
      <c r="M48" s="15">
        <v>96.37</v>
      </c>
      <c r="N48" s="15">
        <v>109.51</v>
      </c>
      <c r="O48" s="15">
        <v>108.83</v>
      </c>
      <c r="P48" s="15">
        <v>117.64</v>
      </c>
      <c r="Q48" s="15">
        <v>116.41</v>
      </c>
      <c r="R48" s="15">
        <v>113.88</v>
      </c>
      <c r="S48" s="15">
        <v>112.86</v>
      </c>
      <c r="T48" s="15">
        <v>110.63</v>
      </c>
      <c r="U48" s="15">
        <v>109.64</v>
      </c>
    </row>
    <row r="49" spans="1:21" x14ac:dyDescent="0.2">
      <c r="A49" s="14">
        <v>34547</v>
      </c>
      <c r="B49" s="15">
        <v>118.56</v>
      </c>
      <c r="C49" s="15">
        <v>117.31</v>
      </c>
      <c r="D49" s="15">
        <v>117.47</v>
      </c>
      <c r="E49" s="15">
        <v>116.53</v>
      </c>
      <c r="F49" s="15">
        <v>103.17</v>
      </c>
      <c r="G49" s="15">
        <v>101.86</v>
      </c>
      <c r="H49" s="15">
        <v>130.68</v>
      </c>
      <c r="I49" s="15">
        <v>129.65</v>
      </c>
      <c r="J49" s="15">
        <v>97.72</v>
      </c>
      <c r="K49" s="15">
        <v>96.95</v>
      </c>
      <c r="L49" s="15">
        <v>97.16</v>
      </c>
      <c r="M49" s="15">
        <v>96.31</v>
      </c>
      <c r="N49" s="15">
        <v>110.13</v>
      </c>
      <c r="O49" s="15">
        <v>109.34</v>
      </c>
      <c r="P49" s="15">
        <v>118.08</v>
      </c>
      <c r="Q49" s="15">
        <v>116.77</v>
      </c>
      <c r="R49" s="15">
        <v>114.3</v>
      </c>
      <c r="S49" s="15">
        <v>113.18</v>
      </c>
      <c r="T49" s="15">
        <v>110.96</v>
      </c>
      <c r="U49" s="15">
        <v>109.91</v>
      </c>
    </row>
    <row r="50" spans="1:21" x14ac:dyDescent="0.2">
      <c r="A50" s="14">
        <v>34578</v>
      </c>
      <c r="B50" s="15">
        <v>118.81</v>
      </c>
      <c r="C50" s="15">
        <v>117.78</v>
      </c>
      <c r="D50" s="15">
        <v>117.05</v>
      </c>
      <c r="E50" s="15">
        <v>116.46</v>
      </c>
      <c r="F50" s="15">
        <v>102.39</v>
      </c>
      <c r="G50" s="15">
        <v>101.51</v>
      </c>
      <c r="H50" s="15">
        <v>130.6</v>
      </c>
      <c r="I50" s="15">
        <v>129.91</v>
      </c>
      <c r="J50" s="15">
        <v>98.07</v>
      </c>
      <c r="K50" s="15">
        <v>97.28</v>
      </c>
      <c r="L50" s="15">
        <v>97.29</v>
      </c>
      <c r="M50" s="15">
        <v>96.62</v>
      </c>
      <c r="N50" s="15">
        <v>110.01</v>
      </c>
      <c r="O50" s="15">
        <v>109.28</v>
      </c>
      <c r="P50" s="15">
        <v>117.75</v>
      </c>
      <c r="Q50" s="15">
        <v>116.62</v>
      </c>
      <c r="R50" s="15">
        <v>114.08</v>
      </c>
      <c r="S50" s="15">
        <v>113.34</v>
      </c>
      <c r="T50" s="15">
        <v>110.84</v>
      </c>
      <c r="U50" s="15">
        <v>110.02</v>
      </c>
    </row>
    <row r="51" spans="1:21" x14ac:dyDescent="0.2">
      <c r="A51" s="14">
        <v>34608</v>
      </c>
      <c r="B51" s="15">
        <v>119.18</v>
      </c>
      <c r="C51" s="15">
        <v>118.3</v>
      </c>
      <c r="D51" s="15">
        <v>117.56</v>
      </c>
      <c r="E51" s="15">
        <v>117.2</v>
      </c>
      <c r="F51" s="15">
        <v>102.58</v>
      </c>
      <c r="G51" s="15">
        <v>101.74</v>
      </c>
      <c r="H51" s="15">
        <v>131.87</v>
      </c>
      <c r="I51" s="15">
        <v>131.08000000000001</v>
      </c>
      <c r="J51" s="15">
        <v>97.54</v>
      </c>
      <c r="K51" s="15">
        <v>97.14</v>
      </c>
      <c r="L51" s="15">
        <v>96.48</v>
      </c>
      <c r="M51" s="15">
        <v>96.08</v>
      </c>
      <c r="N51" s="15">
        <v>110.03</v>
      </c>
      <c r="O51" s="15">
        <v>109.46</v>
      </c>
      <c r="P51" s="15">
        <v>117.71</v>
      </c>
      <c r="Q51" s="15">
        <v>117.2</v>
      </c>
      <c r="R51" s="15">
        <v>114.45</v>
      </c>
      <c r="S51" s="15">
        <v>113.72</v>
      </c>
      <c r="T51" s="15">
        <v>110.91</v>
      </c>
      <c r="U51" s="15">
        <v>110.27</v>
      </c>
    </row>
    <row r="52" spans="1:21" x14ac:dyDescent="0.2">
      <c r="A52" s="14">
        <v>34639</v>
      </c>
      <c r="B52" s="15">
        <v>119.44</v>
      </c>
      <c r="C52" s="15">
        <v>118.77</v>
      </c>
      <c r="D52" s="15">
        <v>118.52</v>
      </c>
      <c r="E52" s="15">
        <v>118.12</v>
      </c>
      <c r="F52" s="15">
        <v>101.96</v>
      </c>
      <c r="G52" s="15">
        <v>101.36</v>
      </c>
      <c r="H52" s="15">
        <v>131.4</v>
      </c>
      <c r="I52" s="15">
        <v>131.13999999999999</v>
      </c>
      <c r="J52" s="15">
        <v>97.62</v>
      </c>
      <c r="K52" s="15">
        <v>97.14</v>
      </c>
      <c r="L52" s="15">
        <v>96.14</v>
      </c>
      <c r="M52" s="15">
        <v>95.96</v>
      </c>
      <c r="N52" s="15">
        <v>110.68</v>
      </c>
      <c r="O52" s="15">
        <v>110.03</v>
      </c>
      <c r="P52" s="15">
        <v>118.63</v>
      </c>
      <c r="Q52" s="15">
        <v>118.06</v>
      </c>
      <c r="R52" s="15">
        <v>114.36</v>
      </c>
      <c r="S52" s="15">
        <v>113.72</v>
      </c>
      <c r="T52" s="15">
        <v>111.05</v>
      </c>
      <c r="U52" s="15">
        <v>110.52</v>
      </c>
    </row>
    <row r="53" spans="1:21" x14ac:dyDescent="0.2">
      <c r="A53" s="14">
        <v>34669</v>
      </c>
      <c r="B53" s="15">
        <v>119.26</v>
      </c>
      <c r="C53" s="15">
        <v>118.95</v>
      </c>
      <c r="D53" s="15">
        <v>117.77</v>
      </c>
      <c r="E53" s="15">
        <v>117.72</v>
      </c>
      <c r="F53" s="15">
        <v>100.73</v>
      </c>
      <c r="G53" s="15">
        <v>100.56</v>
      </c>
      <c r="H53" s="15">
        <v>132.16999999999999</v>
      </c>
      <c r="I53" s="15">
        <v>132.12</v>
      </c>
      <c r="J53" s="15">
        <v>97.28</v>
      </c>
      <c r="K53" s="15">
        <v>97.17</v>
      </c>
      <c r="L53" s="15">
        <v>96.16</v>
      </c>
      <c r="M53" s="15">
        <v>96</v>
      </c>
      <c r="N53" s="15">
        <v>110.5</v>
      </c>
      <c r="O53" s="15">
        <v>110.29</v>
      </c>
      <c r="P53" s="15">
        <v>117.81</v>
      </c>
      <c r="Q53" s="15">
        <v>117.54</v>
      </c>
      <c r="R53" s="15">
        <v>114.26</v>
      </c>
      <c r="S53" s="15">
        <v>114</v>
      </c>
      <c r="T53" s="15">
        <v>110.72</v>
      </c>
      <c r="U53" s="15">
        <v>110.51</v>
      </c>
    </row>
    <row r="54" spans="1:21" x14ac:dyDescent="0.2">
      <c r="A54" s="14">
        <v>34700</v>
      </c>
      <c r="B54" s="15">
        <v>119.53</v>
      </c>
      <c r="C54" s="15">
        <v>119.71</v>
      </c>
      <c r="D54" s="15">
        <v>117.86</v>
      </c>
      <c r="E54" s="15">
        <v>117.96</v>
      </c>
      <c r="F54" s="15">
        <v>100.69</v>
      </c>
      <c r="G54" s="15">
        <v>100.83</v>
      </c>
      <c r="H54" s="15">
        <v>131.78</v>
      </c>
      <c r="I54" s="15">
        <v>132.22999999999999</v>
      </c>
      <c r="J54" s="15">
        <v>96.86</v>
      </c>
      <c r="K54" s="15">
        <v>96.97</v>
      </c>
      <c r="L54" s="15">
        <v>96.06</v>
      </c>
      <c r="M54" s="15">
        <v>96.23</v>
      </c>
      <c r="N54" s="15">
        <v>110.55</v>
      </c>
      <c r="O54" s="15">
        <v>110.41</v>
      </c>
      <c r="P54" s="15">
        <v>117.83</v>
      </c>
      <c r="Q54" s="15">
        <v>118.16</v>
      </c>
      <c r="R54" s="15">
        <v>114.45</v>
      </c>
      <c r="S54" s="15">
        <v>114.52</v>
      </c>
      <c r="T54" s="15">
        <v>110.74</v>
      </c>
      <c r="U54" s="15">
        <v>110.85</v>
      </c>
    </row>
    <row r="55" spans="1:21" x14ac:dyDescent="0.2">
      <c r="A55" s="14">
        <v>34731</v>
      </c>
      <c r="B55" s="15">
        <v>120.24</v>
      </c>
      <c r="C55" s="15">
        <v>120.29</v>
      </c>
      <c r="D55" s="15">
        <v>118.94</v>
      </c>
      <c r="E55" s="15">
        <v>118.87</v>
      </c>
      <c r="F55" s="15">
        <v>100.76</v>
      </c>
      <c r="G55" s="15">
        <v>101.25</v>
      </c>
      <c r="H55" s="15">
        <v>133.22</v>
      </c>
      <c r="I55" s="15">
        <v>133.69999999999999</v>
      </c>
      <c r="J55" s="15">
        <v>96.5</v>
      </c>
      <c r="K55" s="15">
        <v>97.17</v>
      </c>
      <c r="L55" s="15">
        <v>96.07</v>
      </c>
      <c r="M55" s="15">
        <v>96.57</v>
      </c>
      <c r="N55" s="15">
        <v>110.94</v>
      </c>
      <c r="O55" s="15">
        <v>110.88</v>
      </c>
      <c r="P55" s="15">
        <v>118.81</v>
      </c>
      <c r="Q55" s="15">
        <v>119</v>
      </c>
      <c r="R55" s="15">
        <v>114.64</v>
      </c>
      <c r="S55" s="15">
        <v>114.49</v>
      </c>
      <c r="T55" s="15">
        <v>111.17</v>
      </c>
      <c r="U55" s="15">
        <v>111.36</v>
      </c>
    </row>
    <row r="56" spans="1:21" x14ac:dyDescent="0.2">
      <c r="A56" s="14">
        <v>34759</v>
      </c>
      <c r="B56" s="15">
        <v>120.93</v>
      </c>
      <c r="C56" s="15">
        <v>120.59</v>
      </c>
      <c r="D56" s="15">
        <v>119.68</v>
      </c>
      <c r="E56" s="15">
        <v>119.33</v>
      </c>
      <c r="F56" s="15">
        <v>101.27</v>
      </c>
      <c r="G56" s="15">
        <v>101.21</v>
      </c>
      <c r="H56" s="15">
        <v>133.29</v>
      </c>
      <c r="I56" s="15">
        <v>133.6</v>
      </c>
      <c r="J56" s="15">
        <v>97.26</v>
      </c>
      <c r="K56" s="15">
        <v>97.46</v>
      </c>
      <c r="L56" s="15">
        <v>95.77</v>
      </c>
      <c r="M56" s="15">
        <v>95.86</v>
      </c>
      <c r="N56" s="15">
        <v>111.14</v>
      </c>
      <c r="O56" s="15">
        <v>110.75</v>
      </c>
      <c r="P56" s="15">
        <v>119.86</v>
      </c>
      <c r="Q56" s="15">
        <v>119.44</v>
      </c>
      <c r="R56" s="15">
        <v>114.66</v>
      </c>
      <c r="S56" s="15">
        <v>114.43</v>
      </c>
      <c r="T56" s="15">
        <v>111.52</v>
      </c>
      <c r="U56" s="15">
        <v>111.33</v>
      </c>
    </row>
    <row r="57" spans="1:21" x14ac:dyDescent="0.2">
      <c r="A57" s="14">
        <v>34790</v>
      </c>
      <c r="B57" s="15">
        <v>122.11</v>
      </c>
      <c r="C57" s="15">
        <v>121.23</v>
      </c>
      <c r="D57" s="15">
        <v>119.55</v>
      </c>
      <c r="E57" s="15">
        <v>119.2</v>
      </c>
      <c r="F57" s="15">
        <v>101.74</v>
      </c>
      <c r="G57" s="15">
        <v>101.46</v>
      </c>
      <c r="H57" s="15">
        <v>134.75</v>
      </c>
      <c r="I57" s="15">
        <v>134.26</v>
      </c>
      <c r="J57" s="15">
        <v>97.42</v>
      </c>
      <c r="K57" s="15">
        <v>97.39</v>
      </c>
      <c r="L57" s="15">
        <v>95.38</v>
      </c>
      <c r="M57" s="15">
        <v>95.12</v>
      </c>
      <c r="N57" s="15">
        <v>111.08</v>
      </c>
      <c r="O57" s="15">
        <v>110.64</v>
      </c>
      <c r="P57" s="15">
        <v>120.4</v>
      </c>
      <c r="Q57" s="15">
        <v>119.75</v>
      </c>
      <c r="R57" s="15">
        <v>116.11</v>
      </c>
      <c r="S57" s="15">
        <v>115.58</v>
      </c>
      <c r="T57" s="15">
        <v>111.98</v>
      </c>
      <c r="U57" s="15">
        <v>111.51</v>
      </c>
    </row>
    <row r="58" spans="1:21" x14ac:dyDescent="0.2">
      <c r="A58" s="14">
        <v>34820</v>
      </c>
      <c r="B58" s="15">
        <v>122.4</v>
      </c>
      <c r="C58" s="15">
        <v>121.18</v>
      </c>
      <c r="D58" s="15">
        <v>119.98</v>
      </c>
      <c r="E58" s="15">
        <v>119.54</v>
      </c>
      <c r="F58" s="15">
        <v>101.94</v>
      </c>
      <c r="G58" s="15">
        <v>101.19</v>
      </c>
      <c r="H58" s="15">
        <v>134.88</v>
      </c>
      <c r="I58" s="15">
        <v>134.07</v>
      </c>
      <c r="J58" s="15">
        <v>98.07</v>
      </c>
      <c r="K58" s="15">
        <v>97.74</v>
      </c>
      <c r="L58" s="15">
        <v>96.07</v>
      </c>
      <c r="M58" s="15">
        <v>95.59</v>
      </c>
      <c r="N58" s="15">
        <v>111.22</v>
      </c>
      <c r="O58" s="15">
        <v>110.92</v>
      </c>
      <c r="P58" s="15">
        <v>121.02</v>
      </c>
      <c r="Q58" s="15">
        <v>120.02</v>
      </c>
      <c r="R58" s="15">
        <v>116.33</v>
      </c>
      <c r="S58" s="15">
        <v>115.27</v>
      </c>
      <c r="T58" s="15">
        <v>112.34</v>
      </c>
      <c r="U58" s="15">
        <v>111.61</v>
      </c>
    </row>
    <row r="59" spans="1:21" x14ac:dyDescent="0.2">
      <c r="A59" s="14">
        <v>34851</v>
      </c>
      <c r="B59" s="15">
        <v>123.6</v>
      </c>
      <c r="C59" s="15">
        <v>122.01</v>
      </c>
      <c r="D59" s="15">
        <v>121.82</v>
      </c>
      <c r="E59" s="15">
        <v>120.99</v>
      </c>
      <c r="F59" s="15">
        <v>102.66</v>
      </c>
      <c r="G59" s="15">
        <v>101.54</v>
      </c>
      <c r="H59" s="15">
        <v>136.66</v>
      </c>
      <c r="I59" s="15">
        <v>135.59</v>
      </c>
      <c r="J59" s="15">
        <v>98.93</v>
      </c>
      <c r="K59" s="15">
        <v>97.58</v>
      </c>
      <c r="L59" s="15">
        <v>96.14</v>
      </c>
      <c r="M59" s="15">
        <v>95.4</v>
      </c>
      <c r="N59" s="15">
        <v>111.97</v>
      </c>
      <c r="O59" s="15">
        <v>111.13</v>
      </c>
      <c r="P59" s="15">
        <v>122.04</v>
      </c>
      <c r="Q59" s="15">
        <v>120.95</v>
      </c>
      <c r="R59" s="15">
        <v>116.45</v>
      </c>
      <c r="S59" s="15">
        <v>115.26</v>
      </c>
      <c r="T59" s="15">
        <v>113.13</v>
      </c>
      <c r="U59" s="15">
        <v>112.03</v>
      </c>
    </row>
    <row r="60" spans="1:21" x14ac:dyDescent="0.2">
      <c r="A60" s="14">
        <v>34881</v>
      </c>
      <c r="B60" s="15">
        <v>124.01</v>
      </c>
      <c r="C60" s="15">
        <v>122.58</v>
      </c>
      <c r="D60" s="15">
        <v>122.01</v>
      </c>
      <c r="E60" s="15">
        <v>121.44</v>
      </c>
      <c r="F60" s="15">
        <v>102.59</v>
      </c>
      <c r="G60" s="15">
        <v>101.18</v>
      </c>
      <c r="H60" s="15">
        <v>137.12</v>
      </c>
      <c r="I60" s="15">
        <v>136.16</v>
      </c>
      <c r="J60" s="15">
        <v>99.61</v>
      </c>
      <c r="K60" s="15">
        <v>98.54</v>
      </c>
      <c r="L60" s="15">
        <v>96.64</v>
      </c>
      <c r="M60" s="15">
        <v>95.7</v>
      </c>
      <c r="N60" s="15">
        <v>112.84</v>
      </c>
      <c r="O60" s="15">
        <v>112.13</v>
      </c>
      <c r="P60" s="15">
        <v>122.61</v>
      </c>
      <c r="Q60" s="15">
        <v>121.26</v>
      </c>
      <c r="R60" s="15">
        <v>117.2</v>
      </c>
      <c r="S60" s="15">
        <v>116.14</v>
      </c>
      <c r="T60" s="15">
        <v>113.64</v>
      </c>
      <c r="U60" s="15">
        <v>112.55</v>
      </c>
    </row>
    <row r="61" spans="1:21" x14ac:dyDescent="0.2">
      <c r="A61" s="14">
        <v>34912</v>
      </c>
      <c r="B61" s="15">
        <v>124.61</v>
      </c>
      <c r="C61" s="15">
        <v>123.29</v>
      </c>
      <c r="D61" s="15">
        <v>122.33</v>
      </c>
      <c r="E61" s="15">
        <v>121.38</v>
      </c>
      <c r="F61" s="15">
        <v>103.59</v>
      </c>
      <c r="G61" s="15">
        <v>102.12</v>
      </c>
      <c r="H61" s="15">
        <v>137.93</v>
      </c>
      <c r="I61" s="15">
        <v>136.80000000000001</v>
      </c>
      <c r="J61" s="15">
        <v>99.08</v>
      </c>
      <c r="K61" s="15">
        <v>98.15</v>
      </c>
      <c r="L61" s="15">
        <v>96.59</v>
      </c>
      <c r="M61" s="15">
        <v>95.72</v>
      </c>
      <c r="N61" s="15">
        <v>112.92</v>
      </c>
      <c r="O61" s="15">
        <v>112.1</v>
      </c>
      <c r="P61" s="15">
        <v>123.2</v>
      </c>
      <c r="Q61" s="15">
        <v>121.85</v>
      </c>
      <c r="R61" s="15">
        <v>117.5</v>
      </c>
      <c r="S61" s="15">
        <v>116.31</v>
      </c>
      <c r="T61" s="15">
        <v>113.98</v>
      </c>
      <c r="U61" s="15">
        <v>112.86</v>
      </c>
    </row>
    <row r="62" spans="1:21" x14ac:dyDescent="0.2">
      <c r="A62" s="14">
        <v>34943</v>
      </c>
      <c r="B62" s="15">
        <v>124.82</v>
      </c>
      <c r="C62" s="15">
        <v>123.7</v>
      </c>
      <c r="D62" s="15">
        <v>122.41</v>
      </c>
      <c r="E62" s="15">
        <v>121.81</v>
      </c>
      <c r="F62" s="15">
        <v>102.42</v>
      </c>
      <c r="G62" s="15">
        <v>101.56</v>
      </c>
      <c r="H62" s="15">
        <v>138.38999999999999</v>
      </c>
      <c r="I62" s="15">
        <v>137.57</v>
      </c>
      <c r="J62" s="15">
        <v>98.72</v>
      </c>
      <c r="K62" s="15">
        <v>97.87</v>
      </c>
      <c r="L62" s="15">
        <v>96.1</v>
      </c>
      <c r="M62" s="15">
        <v>95.49</v>
      </c>
      <c r="N62" s="15">
        <v>113.17</v>
      </c>
      <c r="O62" s="15">
        <v>112.42</v>
      </c>
      <c r="P62" s="15">
        <v>123.76</v>
      </c>
      <c r="Q62" s="15">
        <v>122.54</v>
      </c>
      <c r="R62" s="15">
        <v>117.82</v>
      </c>
      <c r="S62" s="15">
        <v>117.05</v>
      </c>
      <c r="T62" s="15">
        <v>113.92</v>
      </c>
      <c r="U62" s="15">
        <v>113.07</v>
      </c>
    </row>
    <row r="63" spans="1:21" x14ac:dyDescent="0.2">
      <c r="A63" s="14">
        <v>34973</v>
      </c>
      <c r="B63" s="15">
        <v>125.17</v>
      </c>
      <c r="C63" s="15">
        <v>124.22</v>
      </c>
      <c r="D63" s="15">
        <v>123.27</v>
      </c>
      <c r="E63" s="15">
        <v>122.84</v>
      </c>
      <c r="F63" s="15">
        <v>101.91</v>
      </c>
      <c r="G63" s="15">
        <v>101.13</v>
      </c>
      <c r="H63" s="15">
        <v>137.97999999999999</v>
      </c>
      <c r="I63" s="15">
        <v>137.21</v>
      </c>
      <c r="J63" s="15">
        <v>98.61</v>
      </c>
      <c r="K63" s="15">
        <v>98.18</v>
      </c>
      <c r="L63" s="15">
        <v>95.88</v>
      </c>
      <c r="M63" s="15">
        <v>95.55</v>
      </c>
      <c r="N63" s="15">
        <v>112.93</v>
      </c>
      <c r="O63" s="15">
        <v>112.42</v>
      </c>
      <c r="P63" s="15">
        <v>123.84</v>
      </c>
      <c r="Q63" s="15">
        <v>123.25</v>
      </c>
      <c r="R63" s="15">
        <v>117.55</v>
      </c>
      <c r="S63" s="15">
        <v>116.84</v>
      </c>
      <c r="T63" s="15">
        <v>113.83</v>
      </c>
      <c r="U63" s="15">
        <v>113.2</v>
      </c>
    </row>
    <row r="64" spans="1:21" x14ac:dyDescent="0.2">
      <c r="A64" s="14">
        <v>35004</v>
      </c>
      <c r="B64" s="15">
        <v>125.06</v>
      </c>
      <c r="C64" s="15">
        <v>124.4</v>
      </c>
      <c r="D64" s="15">
        <v>123.47</v>
      </c>
      <c r="E64" s="15">
        <v>123.1</v>
      </c>
      <c r="F64" s="15">
        <v>101.72</v>
      </c>
      <c r="G64" s="15">
        <v>101.26</v>
      </c>
      <c r="H64" s="15">
        <v>138.04</v>
      </c>
      <c r="I64" s="15">
        <v>137.88999999999999</v>
      </c>
      <c r="J64" s="15">
        <v>98.42</v>
      </c>
      <c r="K64" s="15">
        <v>98.07</v>
      </c>
      <c r="L64" s="15">
        <v>95.72</v>
      </c>
      <c r="M64" s="15">
        <v>95.58</v>
      </c>
      <c r="N64" s="15">
        <v>113.34</v>
      </c>
      <c r="O64" s="15">
        <v>112.79</v>
      </c>
      <c r="P64" s="15">
        <v>123.59</v>
      </c>
      <c r="Q64" s="15">
        <v>122.94</v>
      </c>
      <c r="R64" s="15">
        <v>117.87</v>
      </c>
      <c r="S64" s="15">
        <v>117.22</v>
      </c>
      <c r="T64" s="15">
        <v>113.86</v>
      </c>
      <c r="U64" s="15">
        <v>113.39</v>
      </c>
    </row>
    <row r="65" spans="1:21" x14ac:dyDescent="0.2">
      <c r="A65" s="14">
        <v>35034</v>
      </c>
      <c r="B65" s="15">
        <v>125.44</v>
      </c>
      <c r="C65" s="15">
        <v>125.15</v>
      </c>
      <c r="D65" s="15">
        <v>123.71</v>
      </c>
      <c r="E65" s="15">
        <v>123.66</v>
      </c>
      <c r="F65" s="15">
        <v>101.78</v>
      </c>
      <c r="G65" s="15">
        <v>101.64</v>
      </c>
      <c r="H65" s="15">
        <v>138.78</v>
      </c>
      <c r="I65" s="15">
        <v>138.87</v>
      </c>
      <c r="J65" s="15">
        <v>98.33</v>
      </c>
      <c r="K65" s="15">
        <v>98.3</v>
      </c>
      <c r="L65" s="15">
        <v>95.39</v>
      </c>
      <c r="M65" s="15">
        <v>95.34</v>
      </c>
      <c r="N65" s="15">
        <v>113.21</v>
      </c>
      <c r="O65" s="15">
        <v>113.04</v>
      </c>
      <c r="P65" s="15">
        <v>124.06</v>
      </c>
      <c r="Q65" s="15">
        <v>123.89</v>
      </c>
      <c r="R65" s="15">
        <v>118.28</v>
      </c>
      <c r="S65" s="15">
        <v>118.03</v>
      </c>
      <c r="T65" s="15">
        <v>113.99</v>
      </c>
      <c r="U65" s="15">
        <v>113.83</v>
      </c>
    </row>
    <row r="66" spans="1:21" x14ac:dyDescent="0.2">
      <c r="A66" s="14">
        <v>35065</v>
      </c>
      <c r="B66" s="15">
        <v>125.25</v>
      </c>
      <c r="C66" s="15">
        <v>125.53</v>
      </c>
      <c r="D66" s="15">
        <v>123.76</v>
      </c>
      <c r="E66" s="15">
        <v>123.86</v>
      </c>
      <c r="F66" s="15">
        <v>101.45</v>
      </c>
      <c r="G66" s="15">
        <v>101.62</v>
      </c>
      <c r="H66" s="15">
        <v>138.69999999999999</v>
      </c>
      <c r="I66" s="15">
        <v>139.30000000000001</v>
      </c>
      <c r="J66" s="15">
        <v>100.29</v>
      </c>
      <c r="K66" s="15">
        <v>100.56</v>
      </c>
      <c r="L66" s="15">
        <v>95.56</v>
      </c>
      <c r="M66" s="15">
        <v>95.83</v>
      </c>
      <c r="N66" s="15">
        <v>113.92</v>
      </c>
      <c r="O66" s="15">
        <v>113.75</v>
      </c>
      <c r="P66" s="15">
        <v>123.75</v>
      </c>
      <c r="Q66" s="15">
        <v>124.15</v>
      </c>
      <c r="R66" s="15">
        <v>117.8</v>
      </c>
      <c r="S66" s="15">
        <v>117.88</v>
      </c>
      <c r="T66" s="15">
        <v>114.1</v>
      </c>
      <c r="U66" s="15">
        <v>114.27</v>
      </c>
    </row>
    <row r="67" spans="1:21" x14ac:dyDescent="0.2">
      <c r="A67" s="14">
        <v>35096</v>
      </c>
      <c r="B67" s="15">
        <v>126.45</v>
      </c>
      <c r="C67" s="15">
        <v>126.48</v>
      </c>
      <c r="D67" s="15">
        <v>123.43</v>
      </c>
      <c r="E67" s="15">
        <v>123.38</v>
      </c>
      <c r="F67" s="15">
        <v>101.43</v>
      </c>
      <c r="G67" s="15">
        <v>101.99</v>
      </c>
      <c r="H67" s="15">
        <v>138.97999999999999</v>
      </c>
      <c r="I67" s="15">
        <v>139.54</v>
      </c>
      <c r="J67" s="15">
        <v>99.31</v>
      </c>
      <c r="K67" s="15">
        <v>100.04</v>
      </c>
      <c r="L67" s="15">
        <v>95.28</v>
      </c>
      <c r="M67" s="15">
        <v>95.81</v>
      </c>
      <c r="N67" s="15">
        <v>113.69</v>
      </c>
      <c r="O67" s="15">
        <v>113.6</v>
      </c>
      <c r="P67" s="15">
        <v>124.48</v>
      </c>
      <c r="Q67" s="15">
        <v>124.71</v>
      </c>
      <c r="R67" s="15">
        <v>118.56</v>
      </c>
      <c r="S67" s="15">
        <v>118.39</v>
      </c>
      <c r="T67" s="15">
        <v>114.29</v>
      </c>
      <c r="U67" s="15">
        <v>114.49</v>
      </c>
    </row>
    <row r="68" spans="1:21" x14ac:dyDescent="0.2">
      <c r="A68" s="14">
        <v>35125</v>
      </c>
      <c r="B68" s="15">
        <v>127.17</v>
      </c>
      <c r="C68" s="15">
        <v>126.8</v>
      </c>
      <c r="D68" s="15">
        <v>124.62</v>
      </c>
      <c r="E68" s="15">
        <v>124.33</v>
      </c>
      <c r="F68" s="15">
        <v>102.4</v>
      </c>
      <c r="G68" s="15">
        <v>102.36</v>
      </c>
      <c r="H68" s="15">
        <v>140.21</v>
      </c>
      <c r="I68" s="15">
        <v>140.36000000000001</v>
      </c>
      <c r="J68" s="15">
        <v>99</v>
      </c>
      <c r="K68" s="15">
        <v>99.34</v>
      </c>
      <c r="L68" s="15">
        <v>95.73</v>
      </c>
      <c r="M68" s="15">
        <v>95.76</v>
      </c>
      <c r="N68" s="15">
        <v>114.72</v>
      </c>
      <c r="O68" s="15">
        <v>114.27</v>
      </c>
      <c r="P68" s="15">
        <v>125.63</v>
      </c>
      <c r="Q68" s="15">
        <v>125.17</v>
      </c>
      <c r="R68" s="15">
        <v>118.94</v>
      </c>
      <c r="S68" s="15">
        <v>118.7</v>
      </c>
      <c r="T68" s="15">
        <v>115.05</v>
      </c>
      <c r="U68" s="15">
        <v>114.84</v>
      </c>
    </row>
    <row r="69" spans="1:21" x14ac:dyDescent="0.2">
      <c r="A69" s="14">
        <v>35156</v>
      </c>
      <c r="B69" s="15">
        <v>128.72</v>
      </c>
      <c r="C69" s="15">
        <v>127.85</v>
      </c>
      <c r="D69" s="15">
        <v>125.46</v>
      </c>
      <c r="E69" s="15">
        <v>125.07</v>
      </c>
      <c r="F69" s="15">
        <v>102.37</v>
      </c>
      <c r="G69" s="15">
        <v>102.11</v>
      </c>
      <c r="H69" s="15">
        <v>141.66999999999999</v>
      </c>
      <c r="I69" s="15">
        <v>141.07</v>
      </c>
      <c r="J69" s="15">
        <v>99.81</v>
      </c>
      <c r="K69" s="15">
        <v>99.73</v>
      </c>
      <c r="L69" s="15">
        <v>96.07</v>
      </c>
      <c r="M69" s="15">
        <v>95.74</v>
      </c>
      <c r="N69" s="15">
        <v>114.94</v>
      </c>
      <c r="O69" s="15">
        <v>114.48</v>
      </c>
      <c r="P69" s="15">
        <v>126.55</v>
      </c>
      <c r="Q69" s="15">
        <v>125.91</v>
      </c>
      <c r="R69" s="15">
        <v>119.25</v>
      </c>
      <c r="S69" s="15">
        <v>118.65</v>
      </c>
      <c r="T69" s="15">
        <v>115.68</v>
      </c>
      <c r="U69" s="15">
        <v>115.17</v>
      </c>
    </row>
    <row r="70" spans="1:21" x14ac:dyDescent="0.2">
      <c r="A70" s="14">
        <v>35186</v>
      </c>
      <c r="B70" s="15">
        <v>129.44999999999999</v>
      </c>
      <c r="C70" s="15">
        <v>128.1</v>
      </c>
      <c r="D70" s="15">
        <v>126.37</v>
      </c>
      <c r="E70" s="15">
        <v>125.85</v>
      </c>
      <c r="F70" s="15">
        <v>103.18</v>
      </c>
      <c r="G70" s="15">
        <v>102.37</v>
      </c>
      <c r="H70" s="15">
        <v>141.88999999999999</v>
      </c>
      <c r="I70" s="15">
        <v>140.97</v>
      </c>
      <c r="J70" s="15">
        <v>100.78</v>
      </c>
      <c r="K70" s="15">
        <v>100.33</v>
      </c>
      <c r="L70" s="15">
        <v>96.32</v>
      </c>
      <c r="M70" s="15">
        <v>95.69</v>
      </c>
      <c r="N70" s="15">
        <v>115.25</v>
      </c>
      <c r="O70" s="15">
        <v>114.86</v>
      </c>
      <c r="P70" s="15">
        <v>127.29</v>
      </c>
      <c r="Q70" s="15">
        <v>126.12</v>
      </c>
      <c r="R70" s="15">
        <v>120.11</v>
      </c>
      <c r="S70" s="15">
        <v>118.95</v>
      </c>
      <c r="T70" s="15">
        <v>116.28</v>
      </c>
      <c r="U70" s="15">
        <v>115.44</v>
      </c>
    </row>
    <row r="71" spans="1:21" x14ac:dyDescent="0.2">
      <c r="A71" s="14">
        <v>35217</v>
      </c>
      <c r="B71" s="15">
        <v>129.88999999999999</v>
      </c>
      <c r="C71" s="15">
        <v>128.22999999999999</v>
      </c>
      <c r="D71" s="15">
        <v>126.75</v>
      </c>
      <c r="E71" s="15">
        <v>125.78</v>
      </c>
      <c r="F71" s="15">
        <v>103.44</v>
      </c>
      <c r="G71" s="15">
        <v>102.18</v>
      </c>
      <c r="H71" s="15">
        <v>142.72</v>
      </c>
      <c r="I71" s="15">
        <v>141.63</v>
      </c>
      <c r="J71" s="15">
        <v>101.96</v>
      </c>
      <c r="K71" s="15">
        <v>100.45</v>
      </c>
      <c r="L71" s="15">
        <v>96.58</v>
      </c>
      <c r="M71" s="15">
        <v>95.74</v>
      </c>
      <c r="N71" s="15">
        <v>115.74</v>
      </c>
      <c r="O71" s="15">
        <v>114.79</v>
      </c>
      <c r="P71" s="15">
        <v>127.65</v>
      </c>
      <c r="Q71" s="15">
        <v>126.42</v>
      </c>
      <c r="R71" s="15">
        <v>120.73</v>
      </c>
      <c r="S71" s="15">
        <v>119.49</v>
      </c>
      <c r="T71" s="15">
        <v>116.75</v>
      </c>
      <c r="U71" s="15">
        <v>115.55</v>
      </c>
    </row>
    <row r="72" spans="1:21" x14ac:dyDescent="0.2">
      <c r="A72" s="14">
        <v>35247</v>
      </c>
      <c r="B72" s="15">
        <v>130.54</v>
      </c>
      <c r="C72" s="15">
        <v>128.97999999999999</v>
      </c>
      <c r="D72" s="15">
        <v>127.7</v>
      </c>
      <c r="E72" s="15">
        <v>127.06</v>
      </c>
      <c r="F72" s="15">
        <v>103.89</v>
      </c>
      <c r="G72" s="15">
        <v>102.39</v>
      </c>
      <c r="H72" s="15">
        <v>143.54</v>
      </c>
      <c r="I72" s="15">
        <v>142.46</v>
      </c>
      <c r="J72" s="15">
        <v>101.62</v>
      </c>
      <c r="K72" s="15">
        <v>100.39</v>
      </c>
      <c r="L72" s="15">
        <v>96.94</v>
      </c>
      <c r="M72" s="15">
        <v>95.94</v>
      </c>
      <c r="N72" s="15">
        <v>116.12</v>
      </c>
      <c r="O72" s="15">
        <v>115.35</v>
      </c>
      <c r="P72" s="15">
        <v>128.52000000000001</v>
      </c>
      <c r="Q72" s="15">
        <v>127.07</v>
      </c>
      <c r="R72" s="15">
        <v>120.44</v>
      </c>
      <c r="S72" s="15">
        <v>119.33</v>
      </c>
      <c r="T72" s="15">
        <v>117.16</v>
      </c>
      <c r="U72" s="15">
        <v>115.99</v>
      </c>
    </row>
    <row r="73" spans="1:21" x14ac:dyDescent="0.2">
      <c r="A73" s="14">
        <v>35278</v>
      </c>
      <c r="B73" s="15">
        <v>130.27000000000001</v>
      </c>
      <c r="C73" s="15">
        <v>128.85</v>
      </c>
      <c r="D73" s="15">
        <v>127.74</v>
      </c>
      <c r="E73" s="15">
        <v>126.83</v>
      </c>
      <c r="F73" s="15">
        <v>103.9</v>
      </c>
      <c r="G73" s="15">
        <v>102.34</v>
      </c>
      <c r="H73" s="15">
        <v>143.19</v>
      </c>
      <c r="I73" s="15">
        <v>142.04</v>
      </c>
      <c r="J73" s="15">
        <v>101.81</v>
      </c>
      <c r="K73" s="15">
        <v>100.72</v>
      </c>
      <c r="L73" s="15">
        <v>96.58</v>
      </c>
      <c r="M73" s="15">
        <v>95.7</v>
      </c>
      <c r="N73" s="15">
        <v>116.29</v>
      </c>
      <c r="O73" s="15">
        <v>115.42</v>
      </c>
      <c r="P73" s="15">
        <v>128.59</v>
      </c>
      <c r="Q73" s="15">
        <v>127.15</v>
      </c>
      <c r="R73" s="15">
        <v>120.91</v>
      </c>
      <c r="S73" s="15">
        <v>119.67</v>
      </c>
      <c r="T73" s="15">
        <v>117.14</v>
      </c>
      <c r="U73" s="15">
        <v>115.96</v>
      </c>
    </row>
    <row r="74" spans="1:21" x14ac:dyDescent="0.2">
      <c r="A74" s="14">
        <v>35309</v>
      </c>
      <c r="B74" s="15">
        <v>130.56</v>
      </c>
      <c r="C74" s="15">
        <v>129.37</v>
      </c>
      <c r="D74" s="15">
        <v>127.94</v>
      </c>
      <c r="E74" s="15">
        <v>127.35</v>
      </c>
      <c r="F74" s="15">
        <v>103.03</v>
      </c>
      <c r="G74" s="15">
        <v>102.18</v>
      </c>
      <c r="H74" s="15">
        <v>143.65</v>
      </c>
      <c r="I74" s="15">
        <v>142.75</v>
      </c>
      <c r="J74" s="15">
        <v>102.2</v>
      </c>
      <c r="K74" s="15">
        <v>101.24</v>
      </c>
      <c r="L74" s="15">
        <v>96.5</v>
      </c>
      <c r="M74" s="15">
        <v>95.97</v>
      </c>
      <c r="N74" s="15">
        <v>116.7</v>
      </c>
      <c r="O74" s="15">
        <v>115.95</v>
      </c>
      <c r="P74" s="15">
        <v>128.99</v>
      </c>
      <c r="Q74" s="15">
        <v>127.72</v>
      </c>
      <c r="R74" s="15">
        <v>120.79</v>
      </c>
      <c r="S74" s="15">
        <v>119.96</v>
      </c>
      <c r="T74" s="15">
        <v>117.21</v>
      </c>
      <c r="U74" s="15">
        <v>116.34</v>
      </c>
    </row>
    <row r="75" spans="1:21" x14ac:dyDescent="0.2">
      <c r="A75" s="14">
        <v>35339</v>
      </c>
      <c r="B75" s="15">
        <v>130.34</v>
      </c>
      <c r="C75" s="15">
        <v>129.33000000000001</v>
      </c>
      <c r="D75" s="15">
        <v>128.36000000000001</v>
      </c>
      <c r="E75" s="15">
        <v>127.96</v>
      </c>
      <c r="F75" s="15">
        <v>102.84</v>
      </c>
      <c r="G75" s="15">
        <v>102.1</v>
      </c>
      <c r="H75" s="15">
        <v>143.69999999999999</v>
      </c>
      <c r="I75" s="15">
        <v>142.99</v>
      </c>
      <c r="J75" s="15">
        <v>101.07</v>
      </c>
      <c r="K75" s="15">
        <v>100.56</v>
      </c>
      <c r="L75" s="15">
        <v>96.46</v>
      </c>
      <c r="M75" s="15">
        <v>96.18</v>
      </c>
      <c r="N75" s="15">
        <v>116.42</v>
      </c>
      <c r="O75" s="15">
        <v>115.94</v>
      </c>
      <c r="P75" s="15">
        <v>128.54</v>
      </c>
      <c r="Q75" s="15">
        <v>127.88</v>
      </c>
      <c r="R75" s="15">
        <v>120.5</v>
      </c>
      <c r="S75" s="15">
        <v>119.84</v>
      </c>
      <c r="T75" s="15">
        <v>117</v>
      </c>
      <c r="U75" s="15">
        <v>116.37</v>
      </c>
    </row>
    <row r="76" spans="1:21" x14ac:dyDescent="0.2">
      <c r="A76" s="14">
        <v>35370</v>
      </c>
      <c r="B76" s="15">
        <v>131.18</v>
      </c>
      <c r="C76" s="15">
        <v>130.55000000000001</v>
      </c>
      <c r="D76" s="15">
        <v>128.21</v>
      </c>
      <c r="E76" s="15">
        <v>127.86</v>
      </c>
      <c r="F76" s="15">
        <v>102.97</v>
      </c>
      <c r="G76" s="15">
        <v>102.63</v>
      </c>
      <c r="H76" s="15">
        <v>143.24</v>
      </c>
      <c r="I76" s="15">
        <v>143.15</v>
      </c>
      <c r="J76" s="15">
        <v>101.01</v>
      </c>
      <c r="K76" s="15">
        <v>100.74</v>
      </c>
      <c r="L76" s="15">
        <v>96.51</v>
      </c>
      <c r="M76" s="15">
        <v>96.38</v>
      </c>
      <c r="N76" s="15">
        <v>116.18</v>
      </c>
      <c r="O76" s="15">
        <v>115.72</v>
      </c>
      <c r="P76" s="15">
        <v>128.91999999999999</v>
      </c>
      <c r="Q76" s="15">
        <v>128.19999999999999</v>
      </c>
      <c r="R76" s="15">
        <v>120.84</v>
      </c>
      <c r="S76" s="15">
        <v>120.2</v>
      </c>
      <c r="T76" s="15">
        <v>117.14</v>
      </c>
      <c r="U76" s="15">
        <v>116.71</v>
      </c>
    </row>
    <row r="77" spans="1:21" x14ac:dyDescent="0.2">
      <c r="A77" s="14">
        <v>35400</v>
      </c>
      <c r="B77" s="15">
        <v>131.04</v>
      </c>
      <c r="C77" s="15">
        <v>130.79</v>
      </c>
      <c r="D77" s="15">
        <v>128.52000000000001</v>
      </c>
      <c r="E77" s="15">
        <v>128.46</v>
      </c>
      <c r="F77" s="15">
        <v>102.29</v>
      </c>
      <c r="G77" s="15">
        <v>102.15</v>
      </c>
      <c r="H77" s="15">
        <v>143.09</v>
      </c>
      <c r="I77" s="15">
        <v>143.31</v>
      </c>
      <c r="J77" s="15">
        <v>101.47</v>
      </c>
      <c r="K77" s="15">
        <v>101.49</v>
      </c>
      <c r="L77" s="15">
        <v>96.45</v>
      </c>
      <c r="M77" s="15">
        <v>96.52</v>
      </c>
      <c r="N77" s="15">
        <v>116.45</v>
      </c>
      <c r="O77" s="15">
        <v>116.32</v>
      </c>
      <c r="P77" s="15">
        <v>129.16999999999999</v>
      </c>
      <c r="Q77" s="15">
        <v>129.12</v>
      </c>
      <c r="R77" s="15">
        <v>120.97</v>
      </c>
      <c r="S77" s="15">
        <v>120.71</v>
      </c>
      <c r="T77" s="15">
        <v>117.14</v>
      </c>
      <c r="U77" s="15">
        <v>117.03</v>
      </c>
    </row>
    <row r="78" spans="1:21" x14ac:dyDescent="0.2">
      <c r="A78" s="14">
        <v>35431</v>
      </c>
      <c r="B78" s="15">
        <v>130.52000000000001</v>
      </c>
      <c r="C78" s="15">
        <v>130.87</v>
      </c>
      <c r="D78" s="15">
        <v>128.65</v>
      </c>
      <c r="E78" s="15">
        <v>128.71</v>
      </c>
      <c r="F78" s="15">
        <v>102.42</v>
      </c>
      <c r="G78" s="15">
        <v>102.55</v>
      </c>
      <c r="H78" s="15">
        <v>143.61000000000001</v>
      </c>
      <c r="I78" s="15">
        <v>144.26</v>
      </c>
      <c r="J78" s="15">
        <v>101.68</v>
      </c>
      <c r="K78" s="15">
        <v>102.08</v>
      </c>
      <c r="L78" s="15">
        <v>95.91</v>
      </c>
      <c r="M78" s="15">
        <v>96.25</v>
      </c>
      <c r="N78" s="15">
        <v>116.82</v>
      </c>
      <c r="O78" s="15">
        <v>116.64</v>
      </c>
      <c r="P78" s="15">
        <v>128.54</v>
      </c>
      <c r="Q78" s="15">
        <v>128.96</v>
      </c>
      <c r="R78" s="15">
        <v>120.48</v>
      </c>
      <c r="S78" s="15">
        <v>120.55</v>
      </c>
      <c r="T78" s="15">
        <v>117</v>
      </c>
      <c r="U78" s="15">
        <v>117.18</v>
      </c>
    </row>
    <row r="79" spans="1:21" x14ac:dyDescent="0.2">
      <c r="A79" s="14">
        <v>35462</v>
      </c>
      <c r="B79" s="15">
        <v>131.04</v>
      </c>
      <c r="C79" s="15">
        <v>131.05000000000001</v>
      </c>
      <c r="D79" s="15">
        <v>129.84</v>
      </c>
      <c r="E79" s="15">
        <v>129.82</v>
      </c>
      <c r="F79" s="15">
        <v>102.19</v>
      </c>
      <c r="G79" s="15">
        <v>102.81</v>
      </c>
      <c r="H79" s="15">
        <v>144.1</v>
      </c>
      <c r="I79" s="15">
        <v>144.69</v>
      </c>
      <c r="J79" s="15">
        <v>100.41</v>
      </c>
      <c r="K79" s="15">
        <v>101.11</v>
      </c>
      <c r="L79" s="15">
        <v>95.89</v>
      </c>
      <c r="M79" s="15">
        <v>96.4</v>
      </c>
      <c r="N79" s="15">
        <v>117.23</v>
      </c>
      <c r="O79" s="15">
        <v>117.15</v>
      </c>
      <c r="P79" s="15">
        <v>129.15</v>
      </c>
      <c r="Q79" s="15">
        <v>129.38999999999999</v>
      </c>
      <c r="R79" s="15">
        <v>121.16</v>
      </c>
      <c r="S79" s="15">
        <v>121</v>
      </c>
      <c r="T79" s="15">
        <v>117.27</v>
      </c>
      <c r="U79" s="15">
        <v>117.49</v>
      </c>
    </row>
    <row r="80" spans="1:21" x14ac:dyDescent="0.2">
      <c r="A80" s="14">
        <v>35490</v>
      </c>
      <c r="B80" s="15">
        <v>132.35</v>
      </c>
      <c r="C80" s="15">
        <v>131.94</v>
      </c>
      <c r="D80" s="15">
        <v>129.94</v>
      </c>
      <c r="E80" s="15">
        <v>129.69</v>
      </c>
      <c r="F80" s="15">
        <v>102.8</v>
      </c>
      <c r="G80" s="15">
        <v>102.77</v>
      </c>
      <c r="H80" s="15">
        <v>145.19999999999999</v>
      </c>
      <c r="I80" s="15">
        <v>145.12</v>
      </c>
      <c r="J80" s="15">
        <v>101.27</v>
      </c>
      <c r="K80" s="15">
        <v>101.67</v>
      </c>
      <c r="L80" s="15">
        <v>96.96</v>
      </c>
      <c r="M80" s="15">
        <v>96.92</v>
      </c>
      <c r="N80" s="15">
        <v>118.24</v>
      </c>
      <c r="O80" s="15">
        <v>117.8</v>
      </c>
      <c r="P80" s="15">
        <v>130.63</v>
      </c>
      <c r="Q80" s="15">
        <v>130.13999999999999</v>
      </c>
      <c r="R80" s="15">
        <v>121.66</v>
      </c>
      <c r="S80" s="15">
        <v>121.38</v>
      </c>
      <c r="T80" s="15">
        <v>118.21</v>
      </c>
      <c r="U80" s="15">
        <v>117.98</v>
      </c>
    </row>
    <row r="81" spans="1:21" x14ac:dyDescent="0.2">
      <c r="A81" s="14">
        <v>35521</v>
      </c>
      <c r="B81" s="15">
        <v>132.66999999999999</v>
      </c>
      <c r="C81" s="15">
        <v>131.81</v>
      </c>
      <c r="D81" s="15">
        <v>130.86000000000001</v>
      </c>
      <c r="E81" s="15">
        <v>130.41999999999999</v>
      </c>
      <c r="F81" s="15">
        <v>103.53</v>
      </c>
      <c r="G81" s="15">
        <v>103.29</v>
      </c>
      <c r="H81" s="15">
        <v>146.31</v>
      </c>
      <c r="I81" s="15">
        <v>145.61000000000001</v>
      </c>
      <c r="J81" s="15">
        <v>103.15</v>
      </c>
      <c r="K81" s="15">
        <v>103.03</v>
      </c>
      <c r="L81" s="15">
        <v>97.89</v>
      </c>
      <c r="M81" s="15">
        <v>97.51</v>
      </c>
      <c r="N81" s="15">
        <v>118.08</v>
      </c>
      <c r="O81" s="15">
        <v>117.64</v>
      </c>
      <c r="P81" s="15">
        <v>130.69</v>
      </c>
      <c r="Q81" s="15">
        <v>130.04</v>
      </c>
      <c r="R81" s="15">
        <v>122.24</v>
      </c>
      <c r="S81" s="15">
        <v>121.57</v>
      </c>
      <c r="T81" s="15">
        <v>118.78</v>
      </c>
      <c r="U81" s="15">
        <v>118.26</v>
      </c>
    </row>
    <row r="82" spans="1:21" x14ac:dyDescent="0.2">
      <c r="A82" s="14">
        <v>35551</v>
      </c>
      <c r="B82" s="15">
        <v>134.12</v>
      </c>
      <c r="C82" s="15">
        <v>132.66</v>
      </c>
      <c r="D82" s="15">
        <v>130.33000000000001</v>
      </c>
      <c r="E82" s="15">
        <v>129.75</v>
      </c>
      <c r="F82" s="15">
        <v>104.69</v>
      </c>
      <c r="G82" s="15">
        <v>103.89</v>
      </c>
      <c r="H82" s="15">
        <v>146.93</v>
      </c>
      <c r="I82" s="15">
        <v>145.94</v>
      </c>
      <c r="J82" s="15">
        <v>103.38</v>
      </c>
      <c r="K82" s="15">
        <v>102.84</v>
      </c>
      <c r="L82" s="15">
        <v>98.71</v>
      </c>
      <c r="M82" s="15">
        <v>97.94</v>
      </c>
      <c r="N82" s="15">
        <v>118.24</v>
      </c>
      <c r="O82" s="15">
        <v>117.77</v>
      </c>
      <c r="P82" s="15">
        <v>132.31</v>
      </c>
      <c r="Q82" s="15">
        <v>131.04</v>
      </c>
      <c r="R82" s="15">
        <v>123.29</v>
      </c>
      <c r="S82" s="15">
        <v>122.11</v>
      </c>
      <c r="T82" s="15">
        <v>119.59</v>
      </c>
      <c r="U82" s="15">
        <v>118.67</v>
      </c>
    </row>
    <row r="83" spans="1:21" x14ac:dyDescent="0.2">
      <c r="A83" s="14">
        <v>35582</v>
      </c>
      <c r="B83" s="15">
        <v>134.58000000000001</v>
      </c>
      <c r="C83" s="15">
        <v>132.87</v>
      </c>
      <c r="D83" s="15">
        <v>131.43</v>
      </c>
      <c r="E83" s="15">
        <v>130.36000000000001</v>
      </c>
      <c r="F83" s="15">
        <v>104.56</v>
      </c>
      <c r="G83" s="15">
        <v>103.17</v>
      </c>
      <c r="H83" s="15">
        <v>147.13999999999999</v>
      </c>
      <c r="I83" s="15">
        <v>145.97999999999999</v>
      </c>
      <c r="J83" s="15">
        <v>104.65</v>
      </c>
      <c r="K83" s="15">
        <v>103.02</v>
      </c>
      <c r="L83" s="15">
        <v>98.94</v>
      </c>
      <c r="M83" s="15">
        <v>98.01</v>
      </c>
      <c r="N83" s="15">
        <v>119.29</v>
      </c>
      <c r="O83" s="15">
        <v>118.28</v>
      </c>
      <c r="P83" s="15">
        <v>132</v>
      </c>
      <c r="Q83" s="15">
        <v>130.61000000000001</v>
      </c>
      <c r="R83" s="15">
        <v>123.48</v>
      </c>
      <c r="S83" s="15">
        <v>122.22</v>
      </c>
      <c r="T83" s="15">
        <v>120.03</v>
      </c>
      <c r="U83" s="15">
        <v>118.75</v>
      </c>
    </row>
    <row r="84" spans="1:21" x14ac:dyDescent="0.2">
      <c r="A84" s="14">
        <v>35612</v>
      </c>
      <c r="B84" s="15">
        <v>134.84</v>
      </c>
      <c r="C84" s="15">
        <v>133.16999999999999</v>
      </c>
      <c r="D84" s="15">
        <v>131.65</v>
      </c>
      <c r="E84" s="15">
        <v>130.94</v>
      </c>
      <c r="F84" s="15">
        <v>105</v>
      </c>
      <c r="G84" s="15">
        <v>103.44</v>
      </c>
      <c r="H84" s="15">
        <v>147.55000000000001</v>
      </c>
      <c r="I84" s="15">
        <v>146.4</v>
      </c>
      <c r="J84" s="15">
        <v>104.49</v>
      </c>
      <c r="K84" s="15">
        <v>103.18</v>
      </c>
      <c r="L84" s="15">
        <v>99.83</v>
      </c>
      <c r="M84" s="15">
        <v>98.82</v>
      </c>
      <c r="N84" s="15">
        <v>118.84</v>
      </c>
      <c r="O84" s="15">
        <v>118.08</v>
      </c>
      <c r="P84" s="15">
        <v>133.19</v>
      </c>
      <c r="Q84" s="15">
        <v>131.63</v>
      </c>
      <c r="R84" s="15">
        <v>123.57</v>
      </c>
      <c r="S84" s="15">
        <v>122.39</v>
      </c>
      <c r="T84" s="15">
        <v>120.33</v>
      </c>
      <c r="U84" s="15">
        <v>119.1</v>
      </c>
    </row>
    <row r="85" spans="1:21" x14ac:dyDescent="0.2">
      <c r="A85" s="14">
        <v>35643</v>
      </c>
      <c r="B85" s="15">
        <v>135.21</v>
      </c>
      <c r="C85" s="15">
        <v>133.69999999999999</v>
      </c>
      <c r="D85" s="15">
        <v>131.97</v>
      </c>
      <c r="E85" s="15">
        <v>131.11000000000001</v>
      </c>
      <c r="F85" s="15">
        <v>105.27</v>
      </c>
      <c r="G85" s="15">
        <v>103.69</v>
      </c>
      <c r="H85" s="15">
        <v>148.13999999999999</v>
      </c>
      <c r="I85" s="15">
        <v>147.01</v>
      </c>
      <c r="J85" s="15">
        <v>105.19</v>
      </c>
      <c r="K85" s="15">
        <v>103.97</v>
      </c>
      <c r="L85" s="15">
        <v>100.04</v>
      </c>
      <c r="M85" s="15">
        <v>99.17</v>
      </c>
      <c r="N85" s="15">
        <v>119.71</v>
      </c>
      <c r="O85" s="15">
        <v>118.86</v>
      </c>
      <c r="P85" s="15">
        <v>133.08000000000001</v>
      </c>
      <c r="Q85" s="15">
        <v>131.57</v>
      </c>
      <c r="R85" s="15">
        <v>123.69</v>
      </c>
      <c r="S85" s="15">
        <v>122.39</v>
      </c>
      <c r="T85" s="15">
        <v>120.72</v>
      </c>
      <c r="U85" s="15">
        <v>119.5</v>
      </c>
    </row>
    <row r="86" spans="1:21" x14ac:dyDescent="0.2">
      <c r="A86" s="14">
        <v>35674</v>
      </c>
      <c r="B86" s="15">
        <v>135.03</v>
      </c>
      <c r="C86" s="15">
        <v>133.79</v>
      </c>
      <c r="D86" s="15">
        <v>131.65</v>
      </c>
      <c r="E86" s="15">
        <v>131.03</v>
      </c>
      <c r="F86" s="15">
        <v>104.34</v>
      </c>
      <c r="G86" s="15">
        <v>103.42</v>
      </c>
      <c r="H86" s="15">
        <v>148.02000000000001</v>
      </c>
      <c r="I86" s="15">
        <v>147.1</v>
      </c>
      <c r="J86" s="15">
        <v>104.79</v>
      </c>
      <c r="K86" s="15">
        <v>103.71</v>
      </c>
      <c r="L86" s="15">
        <v>99.91</v>
      </c>
      <c r="M86" s="15">
        <v>99.42</v>
      </c>
      <c r="N86" s="15">
        <v>119.5</v>
      </c>
      <c r="O86" s="15">
        <v>118.76</v>
      </c>
      <c r="P86" s="15">
        <v>133.58000000000001</v>
      </c>
      <c r="Q86" s="15">
        <v>132.29</v>
      </c>
      <c r="R86" s="15">
        <v>123.71</v>
      </c>
      <c r="S86" s="15">
        <v>122.88</v>
      </c>
      <c r="T86" s="15">
        <v>120.49</v>
      </c>
      <c r="U86" s="15">
        <v>119.6</v>
      </c>
    </row>
    <row r="87" spans="1:21" x14ac:dyDescent="0.2">
      <c r="A87" s="14">
        <v>35704</v>
      </c>
      <c r="B87" s="15">
        <v>135.36000000000001</v>
      </c>
      <c r="C87" s="15">
        <v>134.31</v>
      </c>
      <c r="D87" s="15">
        <v>131.41999999999999</v>
      </c>
      <c r="E87" s="15">
        <v>131.03</v>
      </c>
      <c r="F87" s="15">
        <v>105.62</v>
      </c>
      <c r="G87" s="15">
        <v>104.87</v>
      </c>
      <c r="H87" s="15">
        <v>148.32</v>
      </c>
      <c r="I87" s="15">
        <v>147.63999999999999</v>
      </c>
      <c r="J87" s="15">
        <v>105.65</v>
      </c>
      <c r="K87" s="15">
        <v>104.99</v>
      </c>
      <c r="L87" s="15">
        <v>100.01</v>
      </c>
      <c r="M87" s="15">
        <v>99.77</v>
      </c>
      <c r="N87" s="15">
        <v>119.91</v>
      </c>
      <c r="O87" s="15">
        <v>119.43</v>
      </c>
      <c r="P87" s="15">
        <v>133.84</v>
      </c>
      <c r="Q87" s="15">
        <v>133.1</v>
      </c>
      <c r="R87" s="15">
        <v>124.11</v>
      </c>
      <c r="S87" s="15">
        <v>123.45</v>
      </c>
      <c r="T87" s="15">
        <v>120.92</v>
      </c>
      <c r="U87" s="15">
        <v>120.28</v>
      </c>
    </row>
    <row r="88" spans="1:21" x14ac:dyDescent="0.2">
      <c r="A88" s="14">
        <v>35735</v>
      </c>
      <c r="B88" s="15">
        <v>135.31</v>
      </c>
      <c r="C88" s="15">
        <v>134.71</v>
      </c>
      <c r="D88" s="15">
        <v>132.03</v>
      </c>
      <c r="E88" s="15">
        <v>131.66999999999999</v>
      </c>
      <c r="F88" s="15">
        <v>104.07</v>
      </c>
      <c r="G88" s="15">
        <v>103.75</v>
      </c>
      <c r="H88" s="15">
        <v>147.91999999999999</v>
      </c>
      <c r="I88" s="15">
        <v>147.83000000000001</v>
      </c>
      <c r="J88" s="15">
        <v>105.85</v>
      </c>
      <c r="K88" s="15">
        <v>105.57</v>
      </c>
      <c r="L88" s="15">
        <v>101</v>
      </c>
      <c r="M88" s="15">
        <v>100.88</v>
      </c>
      <c r="N88" s="15">
        <v>120.38</v>
      </c>
      <c r="O88" s="15">
        <v>120</v>
      </c>
      <c r="P88" s="15">
        <v>133.94</v>
      </c>
      <c r="Q88" s="15">
        <v>133.16999999999999</v>
      </c>
      <c r="R88" s="15">
        <v>124.79</v>
      </c>
      <c r="S88" s="15">
        <v>124.17</v>
      </c>
      <c r="T88" s="15">
        <v>121.08</v>
      </c>
      <c r="U88" s="15">
        <v>120.66</v>
      </c>
    </row>
    <row r="89" spans="1:21" x14ac:dyDescent="0.2">
      <c r="A89" s="14">
        <v>35765</v>
      </c>
      <c r="B89" s="15">
        <v>135.24</v>
      </c>
      <c r="C89" s="15">
        <v>135.04</v>
      </c>
      <c r="D89" s="15">
        <v>132.37</v>
      </c>
      <c r="E89" s="15">
        <v>132.30000000000001</v>
      </c>
      <c r="F89" s="15">
        <v>104.82</v>
      </c>
      <c r="G89" s="15">
        <v>104.64</v>
      </c>
      <c r="H89" s="15">
        <v>148.06</v>
      </c>
      <c r="I89" s="15">
        <v>148.38999999999999</v>
      </c>
      <c r="J89" s="15">
        <v>105.96</v>
      </c>
      <c r="K89" s="15">
        <v>105.97</v>
      </c>
      <c r="L89" s="15">
        <v>100.78</v>
      </c>
      <c r="M89" s="15">
        <v>100.91</v>
      </c>
      <c r="N89" s="15">
        <v>120.57</v>
      </c>
      <c r="O89" s="15">
        <v>120.45</v>
      </c>
      <c r="P89" s="15">
        <v>133.31</v>
      </c>
      <c r="Q89" s="15">
        <v>133.38</v>
      </c>
      <c r="R89" s="15">
        <v>124.67</v>
      </c>
      <c r="S89" s="15">
        <v>124.43</v>
      </c>
      <c r="T89" s="15">
        <v>121.14</v>
      </c>
      <c r="U89" s="15">
        <v>121.06</v>
      </c>
    </row>
    <row r="90" spans="1:21" x14ac:dyDescent="0.2">
      <c r="A90" s="14">
        <v>35796</v>
      </c>
      <c r="B90" s="15">
        <v>135.07</v>
      </c>
      <c r="C90" s="15">
        <v>135.44999999999999</v>
      </c>
      <c r="D90" s="15">
        <v>132.91</v>
      </c>
      <c r="E90" s="15">
        <v>132.91</v>
      </c>
      <c r="F90" s="15">
        <v>104.34</v>
      </c>
      <c r="G90" s="15">
        <v>104.4</v>
      </c>
      <c r="H90" s="15">
        <v>147.63</v>
      </c>
      <c r="I90" s="15">
        <v>148.25</v>
      </c>
      <c r="J90" s="15">
        <v>104.79</v>
      </c>
      <c r="K90" s="15">
        <v>105.3</v>
      </c>
      <c r="L90" s="15">
        <v>101.19</v>
      </c>
      <c r="M90" s="15">
        <v>101.59</v>
      </c>
      <c r="N90" s="15">
        <v>120.57</v>
      </c>
      <c r="O90" s="15">
        <v>120.38</v>
      </c>
      <c r="P90" s="15">
        <v>134.66999999999999</v>
      </c>
      <c r="Q90" s="15">
        <v>135.07</v>
      </c>
      <c r="R90" s="15">
        <v>125.3</v>
      </c>
      <c r="S90" s="15">
        <v>125.4</v>
      </c>
      <c r="T90" s="15">
        <v>121.24</v>
      </c>
      <c r="U90" s="15">
        <v>121.43</v>
      </c>
    </row>
    <row r="91" spans="1:21" x14ac:dyDescent="0.2">
      <c r="A91" s="14">
        <v>35827</v>
      </c>
      <c r="B91" s="15">
        <v>136.4</v>
      </c>
      <c r="C91" s="15">
        <v>136.41999999999999</v>
      </c>
      <c r="D91" s="15">
        <v>132.85</v>
      </c>
      <c r="E91" s="15">
        <v>132.86000000000001</v>
      </c>
      <c r="F91" s="15">
        <v>104.5</v>
      </c>
      <c r="G91" s="15">
        <v>105.17</v>
      </c>
      <c r="H91" s="15">
        <v>149.16999999999999</v>
      </c>
      <c r="I91" s="15">
        <v>149.74</v>
      </c>
      <c r="J91" s="15">
        <v>107.14</v>
      </c>
      <c r="K91" s="15">
        <v>107.94</v>
      </c>
      <c r="L91" s="15">
        <v>102.38</v>
      </c>
      <c r="M91" s="15">
        <v>102.88</v>
      </c>
      <c r="N91" s="15">
        <v>121.42</v>
      </c>
      <c r="O91" s="15">
        <v>121.33</v>
      </c>
      <c r="P91" s="15">
        <v>135.15</v>
      </c>
      <c r="Q91" s="15">
        <v>135.44</v>
      </c>
      <c r="R91" s="15">
        <v>125.94</v>
      </c>
      <c r="S91" s="15">
        <v>125.8</v>
      </c>
      <c r="T91" s="15">
        <v>122.15</v>
      </c>
      <c r="U91" s="15">
        <v>122.37</v>
      </c>
    </row>
    <row r="92" spans="1:21" x14ac:dyDescent="0.2">
      <c r="A92" s="14">
        <v>35855</v>
      </c>
      <c r="B92" s="15">
        <v>137.1</v>
      </c>
      <c r="C92" s="15">
        <v>136.63</v>
      </c>
      <c r="D92" s="15">
        <v>134.03</v>
      </c>
      <c r="E92" s="15">
        <v>133.82</v>
      </c>
      <c r="F92" s="15">
        <v>106.04</v>
      </c>
      <c r="G92" s="15">
        <v>106.06</v>
      </c>
      <c r="H92" s="15">
        <v>150.06</v>
      </c>
      <c r="I92" s="15">
        <v>149.81</v>
      </c>
      <c r="J92" s="15">
        <v>107.51</v>
      </c>
      <c r="K92" s="15">
        <v>107.99</v>
      </c>
      <c r="L92" s="15">
        <v>103.52</v>
      </c>
      <c r="M92" s="15">
        <v>103.39</v>
      </c>
      <c r="N92" s="15">
        <v>121.99</v>
      </c>
      <c r="O92" s="15">
        <v>121.55</v>
      </c>
      <c r="P92" s="15">
        <v>136.03</v>
      </c>
      <c r="Q92" s="15">
        <v>135.56</v>
      </c>
      <c r="R92" s="15">
        <v>126.48</v>
      </c>
      <c r="S92" s="15">
        <v>126.15</v>
      </c>
      <c r="T92" s="15">
        <v>123.04</v>
      </c>
      <c r="U92" s="15">
        <v>122.77</v>
      </c>
    </row>
    <row r="93" spans="1:21" x14ac:dyDescent="0.2">
      <c r="A93" s="14">
        <v>35886</v>
      </c>
      <c r="B93" s="15">
        <v>137.88999999999999</v>
      </c>
      <c r="C93" s="15">
        <v>137.05000000000001</v>
      </c>
      <c r="D93" s="15">
        <v>134.85</v>
      </c>
      <c r="E93" s="15">
        <v>134.37</v>
      </c>
      <c r="F93" s="15">
        <v>106.53</v>
      </c>
      <c r="G93" s="15">
        <v>106.33</v>
      </c>
      <c r="H93" s="15">
        <v>151.85</v>
      </c>
      <c r="I93" s="15">
        <v>151.16</v>
      </c>
      <c r="J93" s="15">
        <v>108.71</v>
      </c>
      <c r="K93" s="15">
        <v>108.56</v>
      </c>
      <c r="L93" s="15">
        <v>105.1</v>
      </c>
      <c r="M93" s="15">
        <v>104.64</v>
      </c>
      <c r="N93" s="15">
        <v>122.67</v>
      </c>
      <c r="O93" s="15">
        <v>122.16</v>
      </c>
      <c r="P93" s="15">
        <v>136.19</v>
      </c>
      <c r="Q93" s="15">
        <v>135.54</v>
      </c>
      <c r="R93" s="15">
        <v>127.02</v>
      </c>
      <c r="S93" s="15">
        <v>126.24</v>
      </c>
      <c r="T93" s="15">
        <v>123.9</v>
      </c>
      <c r="U93" s="15">
        <v>123.34</v>
      </c>
    </row>
    <row r="94" spans="1:21" x14ac:dyDescent="0.2">
      <c r="A94" s="14">
        <v>35916</v>
      </c>
      <c r="B94" s="15">
        <v>139.04</v>
      </c>
      <c r="C94" s="15">
        <v>137.49</v>
      </c>
      <c r="D94" s="15">
        <v>135.62</v>
      </c>
      <c r="E94" s="15">
        <v>134.97999999999999</v>
      </c>
      <c r="F94" s="15">
        <v>107.26</v>
      </c>
      <c r="G94" s="15">
        <v>106.53</v>
      </c>
      <c r="H94" s="15">
        <v>152.28</v>
      </c>
      <c r="I94" s="15">
        <v>151.22</v>
      </c>
      <c r="J94" s="15">
        <v>109.88</v>
      </c>
      <c r="K94" s="15">
        <v>109.26</v>
      </c>
      <c r="L94" s="15">
        <v>106.24</v>
      </c>
      <c r="M94" s="15">
        <v>105.3</v>
      </c>
      <c r="N94" s="15">
        <v>123.05</v>
      </c>
      <c r="O94" s="15">
        <v>122.45</v>
      </c>
      <c r="P94" s="15">
        <v>137.88</v>
      </c>
      <c r="Q94" s="15">
        <v>136.49</v>
      </c>
      <c r="R94" s="15">
        <v>128.19</v>
      </c>
      <c r="S94" s="15">
        <v>127.02</v>
      </c>
      <c r="T94" s="15">
        <v>124.84</v>
      </c>
      <c r="U94" s="15">
        <v>123.84</v>
      </c>
    </row>
    <row r="95" spans="1:21" x14ac:dyDescent="0.2">
      <c r="A95" s="14">
        <v>35947</v>
      </c>
      <c r="B95" s="15">
        <v>139.94999999999999</v>
      </c>
      <c r="C95" s="15">
        <v>138.18</v>
      </c>
      <c r="D95" s="15">
        <v>136.66</v>
      </c>
      <c r="E95" s="15">
        <v>135.51</v>
      </c>
      <c r="F95" s="15">
        <v>109.04</v>
      </c>
      <c r="G95" s="15">
        <v>107.46</v>
      </c>
      <c r="H95" s="15">
        <v>152.88</v>
      </c>
      <c r="I95" s="15">
        <v>151.66</v>
      </c>
      <c r="J95" s="15">
        <v>111.91</v>
      </c>
      <c r="K95" s="15">
        <v>110.14</v>
      </c>
      <c r="L95" s="15">
        <v>107.3</v>
      </c>
      <c r="M95" s="15">
        <v>106.23</v>
      </c>
      <c r="N95" s="15">
        <v>124.19</v>
      </c>
      <c r="O95" s="15">
        <v>123.1</v>
      </c>
      <c r="P95" s="15">
        <v>139.43</v>
      </c>
      <c r="Q95" s="15">
        <v>137.86000000000001</v>
      </c>
      <c r="R95" s="15">
        <v>128.96</v>
      </c>
      <c r="S95" s="15">
        <v>127.66</v>
      </c>
      <c r="T95" s="15">
        <v>126.03</v>
      </c>
      <c r="U95" s="15">
        <v>124.63</v>
      </c>
    </row>
    <row r="96" spans="1:21" x14ac:dyDescent="0.2">
      <c r="A96" s="14">
        <v>35977</v>
      </c>
      <c r="B96" s="15">
        <v>140.36000000000001</v>
      </c>
      <c r="C96" s="15">
        <v>138.58000000000001</v>
      </c>
      <c r="D96" s="15">
        <v>136.46</v>
      </c>
      <c r="E96" s="15">
        <v>135.66999999999999</v>
      </c>
      <c r="F96" s="15">
        <v>108.88</v>
      </c>
      <c r="G96" s="15">
        <v>107.26</v>
      </c>
      <c r="H96" s="15">
        <v>153.41999999999999</v>
      </c>
      <c r="I96" s="15">
        <v>152.28</v>
      </c>
      <c r="J96" s="15">
        <v>112.14</v>
      </c>
      <c r="K96" s="15">
        <v>110.67</v>
      </c>
      <c r="L96" s="15">
        <v>107.54</v>
      </c>
      <c r="M96" s="15">
        <v>106.51</v>
      </c>
      <c r="N96" s="15">
        <v>124.19</v>
      </c>
      <c r="O96" s="15">
        <v>123.34</v>
      </c>
      <c r="P96" s="15">
        <v>139.65</v>
      </c>
      <c r="Q96" s="15">
        <v>137.97</v>
      </c>
      <c r="R96" s="15">
        <v>129.94</v>
      </c>
      <c r="S96" s="15">
        <v>128.62</v>
      </c>
      <c r="T96" s="15">
        <v>126.27</v>
      </c>
      <c r="U96" s="15">
        <v>124.95</v>
      </c>
    </row>
    <row r="97" spans="1:21" x14ac:dyDescent="0.2">
      <c r="A97" s="14">
        <v>36008</v>
      </c>
      <c r="B97" s="15">
        <v>140.71</v>
      </c>
      <c r="C97" s="15">
        <v>139.09</v>
      </c>
      <c r="D97" s="15">
        <v>136.32</v>
      </c>
      <c r="E97" s="15">
        <v>135.49</v>
      </c>
      <c r="F97" s="15">
        <v>109.63</v>
      </c>
      <c r="G97" s="15">
        <v>108.02</v>
      </c>
      <c r="H97" s="15">
        <v>154.16999999999999</v>
      </c>
      <c r="I97" s="15">
        <v>153.07</v>
      </c>
      <c r="J97" s="15">
        <v>112.97</v>
      </c>
      <c r="K97" s="15">
        <v>111.56</v>
      </c>
      <c r="L97" s="15">
        <v>108.31</v>
      </c>
      <c r="M97" s="15">
        <v>107.39</v>
      </c>
      <c r="N97" s="15">
        <v>124.59</v>
      </c>
      <c r="O97" s="15">
        <v>123.69</v>
      </c>
      <c r="P97" s="15">
        <v>140.28</v>
      </c>
      <c r="Q97" s="15">
        <v>138.63999999999999</v>
      </c>
      <c r="R97" s="15">
        <v>130.35</v>
      </c>
      <c r="S97" s="15">
        <v>128.97</v>
      </c>
      <c r="T97" s="15">
        <v>126.8</v>
      </c>
      <c r="U97" s="15">
        <v>125.51</v>
      </c>
    </row>
    <row r="98" spans="1:21" x14ac:dyDescent="0.2">
      <c r="A98" s="14">
        <v>36039</v>
      </c>
      <c r="B98" s="15">
        <v>141.16</v>
      </c>
      <c r="C98" s="15">
        <v>139.84</v>
      </c>
      <c r="D98" s="15">
        <v>137.80000000000001</v>
      </c>
      <c r="E98" s="15">
        <v>137.12</v>
      </c>
      <c r="F98" s="15">
        <v>109.69</v>
      </c>
      <c r="G98" s="15">
        <v>108.65</v>
      </c>
      <c r="H98" s="15">
        <v>154.43</v>
      </c>
      <c r="I98" s="15">
        <v>153.55000000000001</v>
      </c>
      <c r="J98" s="15">
        <v>113.7</v>
      </c>
      <c r="K98" s="15">
        <v>112.44</v>
      </c>
      <c r="L98" s="15">
        <v>108.43</v>
      </c>
      <c r="M98" s="15">
        <v>107.93</v>
      </c>
      <c r="N98" s="15">
        <v>125.31</v>
      </c>
      <c r="O98" s="15">
        <v>124.54</v>
      </c>
      <c r="P98" s="15">
        <v>140.80000000000001</v>
      </c>
      <c r="Q98" s="15">
        <v>139.49</v>
      </c>
      <c r="R98" s="15">
        <v>130.41</v>
      </c>
      <c r="S98" s="15">
        <v>129.54</v>
      </c>
      <c r="T98" s="15">
        <v>127.23</v>
      </c>
      <c r="U98" s="15">
        <v>126.27</v>
      </c>
    </row>
    <row r="99" spans="1:21" x14ac:dyDescent="0.2">
      <c r="A99" s="14">
        <v>36069</v>
      </c>
      <c r="B99" s="15">
        <v>141.77000000000001</v>
      </c>
      <c r="C99" s="15">
        <v>140.63999999999999</v>
      </c>
      <c r="D99" s="15">
        <v>137.47999999999999</v>
      </c>
      <c r="E99" s="15">
        <v>137.07</v>
      </c>
      <c r="F99" s="15">
        <v>109.6</v>
      </c>
      <c r="G99" s="15">
        <v>108.8</v>
      </c>
      <c r="H99" s="15">
        <v>155.18</v>
      </c>
      <c r="I99" s="15">
        <v>154.55000000000001</v>
      </c>
      <c r="J99" s="15">
        <v>113.44</v>
      </c>
      <c r="K99" s="15">
        <v>112.59</v>
      </c>
      <c r="L99" s="15">
        <v>109.21</v>
      </c>
      <c r="M99" s="15">
        <v>108.94</v>
      </c>
      <c r="N99" s="15">
        <v>125.35</v>
      </c>
      <c r="O99" s="15">
        <v>124.81</v>
      </c>
      <c r="P99" s="15">
        <v>141.38</v>
      </c>
      <c r="Q99" s="15">
        <v>140.52000000000001</v>
      </c>
      <c r="R99" s="15">
        <v>130.81</v>
      </c>
      <c r="S99" s="15">
        <v>130.09</v>
      </c>
      <c r="T99" s="15">
        <v>127.54</v>
      </c>
      <c r="U99" s="15">
        <v>126.84</v>
      </c>
    </row>
    <row r="100" spans="1:21" x14ac:dyDescent="0.2">
      <c r="A100" s="14">
        <v>36100</v>
      </c>
      <c r="B100" s="15">
        <v>142.04</v>
      </c>
      <c r="C100" s="15">
        <v>141.47</v>
      </c>
      <c r="D100" s="15">
        <v>138.53</v>
      </c>
      <c r="E100" s="15">
        <v>138.16999999999999</v>
      </c>
      <c r="F100" s="15">
        <v>109.71</v>
      </c>
      <c r="G100" s="15">
        <v>109.31</v>
      </c>
      <c r="H100" s="15">
        <v>154.80000000000001</v>
      </c>
      <c r="I100" s="15">
        <v>154.66</v>
      </c>
      <c r="J100" s="15">
        <v>114.75</v>
      </c>
      <c r="K100" s="15">
        <v>114.42</v>
      </c>
      <c r="L100" s="15">
        <v>109.7</v>
      </c>
      <c r="M100" s="15">
        <v>109.58</v>
      </c>
      <c r="N100" s="15">
        <v>125.88</v>
      </c>
      <c r="O100" s="15">
        <v>125.54</v>
      </c>
      <c r="P100" s="15">
        <v>142.82</v>
      </c>
      <c r="Q100" s="15">
        <v>142.02000000000001</v>
      </c>
      <c r="R100" s="15">
        <v>131.13</v>
      </c>
      <c r="S100" s="15">
        <v>130.51</v>
      </c>
      <c r="T100" s="15">
        <v>128.04</v>
      </c>
      <c r="U100" s="15">
        <v>127.62</v>
      </c>
    </row>
    <row r="101" spans="1:21" x14ac:dyDescent="0.2">
      <c r="A101" s="14">
        <v>36130</v>
      </c>
      <c r="B101" s="15">
        <v>142</v>
      </c>
      <c r="C101" s="15">
        <v>141.85</v>
      </c>
      <c r="D101" s="15">
        <v>138.46</v>
      </c>
      <c r="E101" s="15">
        <v>138.38999999999999</v>
      </c>
      <c r="F101" s="15">
        <v>110.34</v>
      </c>
      <c r="G101" s="15">
        <v>110.12</v>
      </c>
      <c r="H101" s="15">
        <v>155.38999999999999</v>
      </c>
      <c r="I101" s="15">
        <v>155.78</v>
      </c>
      <c r="J101" s="15">
        <v>115.16</v>
      </c>
      <c r="K101" s="15">
        <v>115.15</v>
      </c>
      <c r="L101" s="15">
        <v>109.49</v>
      </c>
      <c r="M101" s="15">
        <v>109.65</v>
      </c>
      <c r="N101" s="15">
        <v>126.11</v>
      </c>
      <c r="O101" s="15">
        <v>125.98</v>
      </c>
      <c r="P101" s="15">
        <v>142.72999999999999</v>
      </c>
      <c r="Q101" s="15">
        <v>142.91</v>
      </c>
      <c r="R101" s="15">
        <v>132</v>
      </c>
      <c r="S101" s="15">
        <v>131.77000000000001</v>
      </c>
      <c r="T101" s="15">
        <v>128.27000000000001</v>
      </c>
      <c r="U101" s="15">
        <v>128.19999999999999</v>
      </c>
    </row>
    <row r="102" spans="1:21" x14ac:dyDescent="0.2">
      <c r="A102" s="14">
        <v>36161</v>
      </c>
      <c r="B102" s="15">
        <v>142.16</v>
      </c>
      <c r="C102" s="15">
        <v>142.54</v>
      </c>
      <c r="D102" s="15">
        <v>138.88</v>
      </c>
      <c r="E102" s="15">
        <v>138.80000000000001</v>
      </c>
      <c r="F102" s="15">
        <v>110.88</v>
      </c>
      <c r="G102" s="15">
        <v>110.82</v>
      </c>
      <c r="H102" s="15">
        <v>155.41</v>
      </c>
      <c r="I102" s="15">
        <v>155.99</v>
      </c>
      <c r="J102" s="15">
        <v>114.89</v>
      </c>
      <c r="K102" s="15">
        <v>115.56</v>
      </c>
      <c r="L102" s="15">
        <v>110.88</v>
      </c>
      <c r="M102" s="15">
        <v>111.33</v>
      </c>
      <c r="N102" s="15">
        <v>126.97</v>
      </c>
      <c r="O102" s="15">
        <v>126.78</v>
      </c>
      <c r="P102" s="15">
        <v>143.08000000000001</v>
      </c>
      <c r="Q102" s="15">
        <v>143.44</v>
      </c>
      <c r="R102" s="15">
        <v>131.91</v>
      </c>
      <c r="S102" s="15">
        <v>132.09</v>
      </c>
      <c r="T102" s="15">
        <v>128.79</v>
      </c>
      <c r="U102" s="15">
        <v>128.97</v>
      </c>
    </row>
    <row r="103" spans="1:21" x14ac:dyDescent="0.2">
      <c r="A103" s="14">
        <v>36192</v>
      </c>
      <c r="B103" s="15">
        <v>143.22</v>
      </c>
      <c r="C103" s="15">
        <v>143.25</v>
      </c>
      <c r="D103" s="15">
        <v>139.59</v>
      </c>
      <c r="E103" s="15">
        <v>139.69</v>
      </c>
      <c r="F103" s="15">
        <v>110.5</v>
      </c>
      <c r="G103" s="15">
        <v>111.23</v>
      </c>
      <c r="H103" s="15">
        <v>156.28</v>
      </c>
      <c r="I103" s="15">
        <v>156.78</v>
      </c>
      <c r="J103" s="15">
        <v>115.84</v>
      </c>
      <c r="K103" s="15">
        <v>116.76</v>
      </c>
      <c r="L103" s="15">
        <v>111.27</v>
      </c>
      <c r="M103" s="15">
        <v>111.72</v>
      </c>
      <c r="N103" s="15">
        <v>127.49</v>
      </c>
      <c r="O103" s="15">
        <v>127.38</v>
      </c>
      <c r="P103" s="15">
        <v>143.15</v>
      </c>
      <c r="Q103" s="15">
        <v>143.52000000000001</v>
      </c>
      <c r="R103" s="15">
        <v>132.53</v>
      </c>
      <c r="S103" s="15">
        <v>132.44999999999999</v>
      </c>
      <c r="T103" s="15">
        <v>129.29</v>
      </c>
      <c r="U103" s="15">
        <v>129.52000000000001</v>
      </c>
    </row>
    <row r="104" spans="1:21" x14ac:dyDescent="0.2">
      <c r="A104" s="14">
        <v>36220</v>
      </c>
      <c r="B104" s="15">
        <v>144.15</v>
      </c>
      <c r="C104" s="15">
        <v>143.65</v>
      </c>
      <c r="D104" s="15">
        <v>140.5</v>
      </c>
      <c r="E104" s="15">
        <v>140.28</v>
      </c>
      <c r="F104" s="15">
        <v>111.05</v>
      </c>
      <c r="G104" s="15">
        <v>111.11</v>
      </c>
      <c r="H104" s="15">
        <v>158.69</v>
      </c>
      <c r="I104" s="15">
        <v>158.30000000000001</v>
      </c>
      <c r="J104" s="15">
        <v>116.82</v>
      </c>
      <c r="K104" s="15">
        <v>117.34</v>
      </c>
      <c r="L104" s="15">
        <v>112.86</v>
      </c>
      <c r="M104" s="15">
        <v>112.64</v>
      </c>
      <c r="N104" s="15">
        <v>128.16999999999999</v>
      </c>
      <c r="O104" s="15">
        <v>127.76</v>
      </c>
      <c r="P104" s="15">
        <v>144.77000000000001</v>
      </c>
      <c r="Q104" s="15">
        <v>144.31</v>
      </c>
      <c r="R104" s="15">
        <v>133.21</v>
      </c>
      <c r="S104" s="15">
        <v>132.78</v>
      </c>
      <c r="T104" s="15">
        <v>130.34</v>
      </c>
      <c r="U104" s="15">
        <v>130.04</v>
      </c>
    </row>
    <row r="105" spans="1:21" x14ac:dyDescent="0.2">
      <c r="A105" s="14">
        <v>36251</v>
      </c>
      <c r="B105" s="15">
        <v>145.05000000000001</v>
      </c>
      <c r="C105" s="15">
        <v>144.19</v>
      </c>
      <c r="D105" s="15">
        <v>140.77000000000001</v>
      </c>
      <c r="E105" s="15">
        <v>140.28</v>
      </c>
      <c r="F105" s="15">
        <v>112.1</v>
      </c>
      <c r="G105" s="15">
        <v>111.95</v>
      </c>
      <c r="H105" s="15">
        <v>158.82</v>
      </c>
      <c r="I105" s="15">
        <v>158.09</v>
      </c>
      <c r="J105" s="15">
        <v>118.36</v>
      </c>
      <c r="K105" s="15">
        <v>118.22</v>
      </c>
      <c r="L105" s="15">
        <v>113.91</v>
      </c>
      <c r="M105" s="15">
        <v>113.43</v>
      </c>
      <c r="N105" s="15">
        <v>128.99</v>
      </c>
      <c r="O105" s="15">
        <v>128.41</v>
      </c>
      <c r="P105" s="15">
        <v>146.07</v>
      </c>
      <c r="Q105" s="15">
        <v>145.38</v>
      </c>
      <c r="R105" s="15">
        <v>134.68</v>
      </c>
      <c r="S105" s="15">
        <v>133.75</v>
      </c>
      <c r="T105" s="15">
        <v>131.32</v>
      </c>
      <c r="U105" s="15">
        <v>130.72</v>
      </c>
    </row>
    <row r="106" spans="1:21" x14ac:dyDescent="0.2">
      <c r="A106" s="14">
        <v>36281</v>
      </c>
      <c r="B106" s="15">
        <v>146.71</v>
      </c>
      <c r="C106" s="15">
        <v>145.06</v>
      </c>
      <c r="D106" s="15">
        <v>141.58000000000001</v>
      </c>
      <c r="E106" s="15">
        <v>140.91999999999999</v>
      </c>
      <c r="F106" s="15">
        <v>113.44</v>
      </c>
      <c r="G106" s="15">
        <v>112.78</v>
      </c>
      <c r="H106" s="15">
        <v>160.26</v>
      </c>
      <c r="I106" s="15">
        <v>159.12</v>
      </c>
      <c r="J106" s="15">
        <v>120.37</v>
      </c>
      <c r="K106" s="15">
        <v>119.67</v>
      </c>
      <c r="L106" s="15">
        <v>115.14</v>
      </c>
      <c r="M106" s="15">
        <v>114.09</v>
      </c>
      <c r="N106" s="15">
        <v>130.02000000000001</v>
      </c>
      <c r="O106" s="15">
        <v>129.30000000000001</v>
      </c>
      <c r="P106" s="15">
        <v>147.35</v>
      </c>
      <c r="Q106" s="15">
        <v>145.83000000000001</v>
      </c>
      <c r="R106" s="15">
        <v>135.44</v>
      </c>
      <c r="S106" s="15">
        <v>134.24</v>
      </c>
      <c r="T106" s="15">
        <v>132.58000000000001</v>
      </c>
      <c r="U106" s="15">
        <v>131.51</v>
      </c>
    </row>
    <row r="107" spans="1:21" x14ac:dyDescent="0.2">
      <c r="A107" s="14">
        <v>36312</v>
      </c>
      <c r="B107" s="15">
        <v>147.36000000000001</v>
      </c>
      <c r="C107" s="15">
        <v>145.47999999999999</v>
      </c>
      <c r="D107" s="15">
        <v>142.13</v>
      </c>
      <c r="E107" s="15">
        <v>140.93</v>
      </c>
      <c r="F107" s="15">
        <v>115.64</v>
      </c>
      <c r="G107" s="15">
        <v>113.89</v>
      </c>
      <c r="H107" s="15">
        <v>161.02000000000001</v>
      </c>
      <c r="I107" s="15">
        <v>159.66</v>
      </c>
      <c r="J107" s="15">
        <v>122.38</v>
      </c>
      <c r="K107" s="15">
        <v>120.41</v>
      </c>
      <c r="L107" s="15">
        <v>116.11</v>
      </c>
      <c r="M107" s="15">
        <v>114.9</v>
      </c>
      <c r="N107" s="15">
        <v>130.61000000000001</v>
      </c>
      <c r="O107" s="15">
        <v>129.44</v>
      </c>
      <c r="P107" s="15">
        <v>148.63999999999999</v>
      </c>
      <c r="Q107" s="15">
        <v>146.83000000000001</v>
      </c>
      <c r="R107" s="15">
        <v>136.19999999999999</v>
      </c>
      <c r="S107" s="15">
        <v>134.83000000000001</v>
      </c>
      <c r="T107" s="15">
        <v>133.61000000000001</v>
      </c>
      <c r="U107" s="15">
        <v>132.09</v>
      </c>
    </row>
    <row r="108" spans="1:21" x14ac:dyDescent="0.2">
      <c r="A108" s="14">
        <v>36342</v>
      </c>
      <c r="B108" s="15">
        <v>148.1</v>
      </c>
      <c r="C108" s="15">
        <v>146.16999999999999</v>
      </c>
      <c r="D108" s="15">
        <v>142.34</v>
      </c>
      <c r="E108" s="15">
        <v>141.49</v>
      </c>
      <c r="F108" s="15">
        <v>116.47</v>
      </c>
      <c r="G108" s="15">
        <v>114.77</v>
      </c>
      <c r="H108" s="15">
        <v>161.80000000000001</v>
      </c>
      <c r="I108" s="15">
        <v>160.68</v>
      </c>
      <c r="J108" s="15">
        <v>123.37</v>
      </c>
      <c r="K108" s="15">
        <v>121.59</v>
      </c>
      <c r="L108" s="15">
        <v>116.49</v>
      </c>
      <c r="M108" s="15">
        <v>115.45</v>
      </c>
      <c r="N108" s="15">
        <v>131.22</v>
      </c>
      <c r="O108" s="15">
        <v>130.26</v>
      </c>
      <c r="P108" s="15">
        <v>148.97</v>
      </c>
      <c r="Q108" s="15">
        <v>147.08000000000001</v>
      </c>
      <c r="R108" s="15">
        <v>137.12</v>
      </c>
      <c r="S108" s="15">
        <v>135.65</v>
      </c>
      <c r="T108" s="15">
        <v>134.26</v>
      </c>
      <c r="U108" s="15">
        <v>132.83000000000001</v>
      </c>
    </row>
    <row r="109" spans="1:21" x14ac:dyDescent="0.2">
      <c r="A109" s="14">
        <v>36373</v>
      </c>
      <c r="B109" s="15">
        <v>148.97</v>
      </c>
      <c r="C109" s="15">
        <v>147.21</v>
      </c>
      <c r="D109" s="15">
        <v>142.82</v>
      </c>
      <c r="E109" s="15">
        <v>141.96</v>
      </c>
      <c r="F109" s="15">
        <v>116.97</v>
      </c>
      <c r="G109" s="15">
        <v>115.31</v>
      </c>
      <c r="H109" s="15">
        <v>162.75</v>
      </c>
      <c r="I109" s="15">
        <v>161.61000000000001</v>
      </c>
      <c r="J109" s="15">
        <v>124.36</v>
      </c>
      <c r="K109" s="15">
        <v>122.76</v>
      </c>
      <c r="L109" s="15">
        <v>117.26</v>
      </c>
      <c r="M109" s="15">
        <v>116.3</v>
      </c>
      <c r="N109" s="15">
        <v>131.87</v>
      </c>
      <c r="O109" s="15">
        <v>130.94999999999999</v>
      </c>
      <c r="P109" s="15">
        <v>150.6</v>
      </c>
      <c r="Q109" s="15">
        <v>148.77000000000001</v>
      </c>
      <c r="R109" s="15">
        <v>137.78</v>
      </c>
      <c r="S109" s="15">
        <v>136.30000000000001</v>
      </c>
      <c r="T109" s="15">
        <v>135.04</v>
      </c>
      <c r="U109" s="15">
        <v>133.68</v>
      </c>
    </row>
    <row r="110" spans="1:21" x14ac:dyDescent="0.2">
      <c r="A110" s="14">
        <v>36404</v>
      </c>
      <c r="B110" s="15">
        <v>148.86000000000001</v>
      </c>
      <c r="C110" s="15">
        <v>147.41999999999999</v>
      </c>
      <c r="D110" s="15">
        <v>143.1</v>
      </c>
      <c r="E110" s="15">
        <v>142.37</v>
      </c>
      <c r="F110" s="15">
        <v>116.76</v>
      </c>
      <c r="G110" s="15">
        <v>115.53</v>
      </c>
      <c r="H110" s="15">
        <v>163.68</v>
      </c>
      <c r="I110" s="15">
        <v>162.83000000000001</v>
      </c>
      <c r="J110" s="15">
        <v>125.42</v>
      </c>
      <c r="K110" s="15">
        <v>123.92</v>
      </c>
      <c r="L110" s="15">
        <v>117.72</v>
      </c>
      <c r="M110" s="15">
        <v>117.19</v>
      </c>
      <c r="N110" s="15">
        <v>132.04</v>
      </c>
      <c r="O110" s="15">
        <v>131.19</v>
      </c>
      <c r="P110" s="15">
        <v>149.63</v>
      </c>
      <c r="Q110" s="15">
        <v>148.24</v>
      </c>
      <c r="R110" s="15">
        <v>137.4</v>
      </c>
      <c r="S110" s="15">
        <v>136.47999999999999</v>
      </c>
      <c r="T110" s="15">
        <v>135.11000000000001</v>
      </c>
      <c r="U110" s="15">
        <v>134.07</v>
      </c>
    </row>
    <row r="111" spans="1:21" x14ac:dyDescent="0.2">
      <c r="A111" s="14">
        <v>36434</v>
      </c>
      <c r="B111" s="15">
        <v>149.41999999999999</v>
      </c>
      <c r="C111" s="15">
        <v>148.22</v>
      </c>
      <c r="D111" s="15">
        <v>142.85</v>
      </c>
      <c r="E111" s="15">
        <v>142.38999999999999</v>
      </c>
      <c r="F111" s="15">
        <v>117.71</v>
      </c>
      <c r="G111" s="15">
        <v>116.81</v>
      </c>
      <c r="H111" s="15">
        <v>163.5</v>
      </c>
      <c r="I111" s="15">
        <v>162.84</v>
      </c>
      <c r="J111" s="15">
        <v>125.74</v>
      </c>
      <c r="K111" s="15">
        <v>124.65</v>
      </c>
      <c r="L111" s="15">
        <v>118.59</v>
      </c>
      <c r="M111" s="15">
        <v>118.26</v>
      </c>
      <c r="N111" s="15">
        <v>132.91999999999999</v>
      </c>
      <c r="O111" s="15">
        <v>132.30000000000001</v>
      </c>
      <c r="P111" s="15">
        <v>149.91999999999999</v>
      </c>
      <c r="Q111" s="15">
        <v>148.94999999999999</v>
      </c>
      <c r="R111" s="15">
        <v>138.35</v>
      </c>
      <c r="S111" s="15">
        <v>137.53</v>
      </c>
      <c r="T111" s="15">
        <v>135.75</v>
      </c>
      <c r="U111" s="15">
        <v>134.96</v>
      </c>
    </row>
    <row r="112" spans="1:21" x14ac:dyDescent="0.2">
      <c r="A112" s="14">
        <v>36465</v>
      </c>
      <c r="B112" s="15">
        <v>149.04</v>
      </c>
      <c r="C112" s="15">
        <v>148.46</v>
      </c>
      <c r="D112" s="15">
        <v>143.72999999999999</v>
      </c>
      <c r="E112" s="15">
        <v>143.36000000000001</v>
      </c>
      <c r="F112" s="15">
        <v>117.4</v>
      </c>
      <c r="G112" s="15">
        <v>116.87</v>
      </c>
      <c r="H112" s="15">
        <v>164.05</v>
      </c>
      <c r="I112" s="15">
        <v>163.83000000000001</v>
      </c>
      <c r="J112" s="15">
        <v>125.51</v>
      </c>
      <c r="K112" s="15">
        <v>125.12</v>
      </c>
      <c r="L112" s="15">
        <v>119.02</v>
      </c>
      <c r="M112" s="15">
        <v>118.93</v>
      </c>
      <c r="N112" s="15">
        <v>132.99</v>
      </c>
      <c r="O112" s="15">
        <v>132.68</v>
      </c>
      <c r="P112" s="15">
        <v>150.58000000000001</v>
      </c>
      <c r="Q112" s="15">
        <v>149.76</v>
      </c>
      <c r="R112" s="15">
        <v>138.69</v>
      </c>
      <c r="S112" s="15">
        <v>138.09</v>
      </c>
      <c r="T112" s="15">
        <v>135.9</v>
      </c>
      <c r="U112" s="15">
        <v>135.44999999999999</v>
      </c>
    </row>
    <row r="113" spans="1:21" x14ac:dyDescent="0.2">
      <c r="A113" s="14">
        <v>36495</v>
      </c>
      <c r="B113" s="15">
        <v>149.28</v>
      </c>
      <c r="C113" s="15">
        <v>149.21</v>
      </c>
      <c r="D113" s="15">
        <v>144</v>
      </c>
      <c r="E113" s="15">
        <v>143.94</v>
      </c>
      <c r="F113" s="15">
        <v>117.6</v>
      </c>
      <c r="G113" s="15">
        <v>117.37</v>
      </c>
      <c r="H113" s="15">
        <v>163.95</v>
      </c>
      <c r="I113" s="15">
        <v>164.31</v>
      </c>
      <c r="J113" s="15">
        <v>127</v>
      </c>
      <c r="K113" s="15">
        <v>126.95</v>
      </c>
      <c r="L113" s="15">
        <v>119.47</v>
      </c>
      <c r="M113" s="15">
        <v>119.66</v>
      </c>
      <c r="N113" s="15">
        <v>133.18</v>
      </c>
      <c r="O113" s="15">
        <v>133.02000000000001</v>
      </c>
      <c r="P113" s="15">
        <v>150.32</v>
      </c>
      <c r="Q113" s="15">
        <v>150.52000000000001</v>
      </c>
      <c r="R113" s="15">
        <v>138.84</v>
      </c>
      <c r="S113" s="15">
        <v>138.61000000000001</v>
      </c>
      <c r="T113" s="15">
        <v>136.16</v>
      </c>
      <c r="U113" s="15">
        <v>136.1</v>
      </c>
    </row>
    <row r="114" spans="1:21" x14ac:dyDescent="0.2">
      <c r="A114" s="14">
        <v>36526</v>
      </c>
      <c r="B114" s="15">
        <v>150.43</v>
      </c>
      <c r="C114" s="15">
        <v>150.79</v>
      </c>
      <c r="D114" s="15">
        <v>144.54</v>
      </c>
      <c r="E114" s="15">
        <v>144.4</v>
      </c>
      <c r="F114" s="15">
        <v>119.46</v>
      </c>
      <c r="G114" s="15">
        <v>119.32</v>
      </c>
      <c r="H114" s="15">
        <v>164.93</v>
      </c>
      <c r="I114" s="15">
        <v>165.48</v>
      </c>
      <c r="J114" s="15">
        <v>127.76</v>
      </c>
      <c r="K114" s="15">
        <v>128.59</v>
      </c>
      <c r="L114" s="15">
        <v>121.96</v>
      </c>
      <c r="M114" s="15">
        <v>122.43</v>
      </c>
      <c r="N114" s="15">
        <v>134.22999999999999</v>
      </c>
      <c r="O114" s="15">
        <v>134.08000000000001</v>
      </c>
      <c r="P114" s="15">
        <v>151.07</v>
      </c>
      <c r="Q114" s="15">
        <v>151.41999999999999</v>
      </c>
      <c r="R114" s="15">
        <v>139.74</v>
      </c>
      <c r="S114" s="15">
        <v>139.99</v>
      </c>
      <c r="T114" s="15">
        <v>137.47999999999999</v>
      </c>
      <c r="U114" s="15">
        <v>137.65</v>
      </c>
    </row>
    <row r="115" spans="1:21" x14ac:dyDescent="0.2">
      <c r="A115" s="14">
        <v>36557</v>
      </c>
      <c r="B115" s="15">
        <v>150.1</v>
      </c>
      <c r="C115" s="15">
        <v>150.16</v>
      </c>
      <c r="D115" s="15">
        <v>144.72</v>
      </c>
      <c r="E115" s="15">
        <v>144.91</v>
      </c>
      <c r="F115" s="15">
        <v>118.1</v>
      </c>
      <c r="G115" s="15">
        <v>118.85</v>
      </c>
      <c r="H115" s="15">
        <v>165.41</v>
      </c>
      <c r="I115" s="15">
        <v>165.85</v>
      </c>
      <c r="J115" s="15">
        <v>127.24</v>
      </c>
      <c r="K115" s="15">
        <v>128.38</v>
      </c>
      <c r="L115" s="15">
        <v>121.13</v>
      </c>
      <c r="M115" s="15">
        <v>121.54</v>
      </c>
      <c r="N115" s="15">
        <v>134.63999999999999</v>
      </c>
      <c r="O115" s="15">
        <v>134.49</v>
      </c>
      <c r="P115" s="15">
        <v>152.26</v>
      </c>
      <c r="Q115" s="15">
        <v>152.74</v>
      </c>
      <c r="R115" s="15">
        <v>139.82</v>
      </c>
      <c r="S115" s="15">
        <v>139.80000000000001</v>
      </c>
      <c r="T115" s="15">
        <v>137.30000000000001</v>
      </c>
      <c r="U115" s="15">
        <v>137.55000000000001</v>
      </c>
    </row>
    <row r="116" spans="1:21" x14ac:dyDescent="0.2">
      <c r="A116" s="14">
        <v>36586</v>
      </c>
      <c r="B116" s="15">
        <v>151.93</v>
      </c>
      <c r="C116" s="15">
        <v>151.41999999999999</v>
      </c>
      <c r="D116" s="15">
        <v>144.88999999999999</v>
      </c>
      <c r="E116" s="15">
        <v>144.66</v>
      </c>
      <c r="F116" s="15">
        <v>119.87</v>
      </c>
      <c r="G116" s="15">
        <v>120.01</v>
      </c>
      <c r="H116" s="15">
        <v>167.16</v>
      </c>
      <c r="I116" s="15">
        <v>166.73</v>
      </c>
      <c r="J116" s="15">
        <v>129.84</v>
      </c>
      <c r="K116" s="15">
        <v>130.41999999999999</v>
      </c>
      <c r="L116" s="15">
        <v>123.47</v>
      </c>
      <c r="M116" s="15">
        <v>123.21</v>
      </c>
      <c r="N116" s="15">
        <v>135.43</v>
      </c>
      <c r="O116" s="15">
        <v>135.05000000000001</v>
      </c>
      <c r="P116" s="15">
        <v>153.77000000000001</v>
      </c>
      <c r="Q116" s="15">
        <v>153.32</v>
      </c>
      <c r="R116" s="15">
        <v>141.38</v>
      </c>
      <c r="S116" s="15">
        <v>140.87</v>
      </c>
      <c r="T116" s="15">
        <v>138.88999999999999</v>
      </c>
      <c r="U116" s="15">
        <v>138.58000000000001</v>
      </c>
    </row>
    <row r="117" spans="1:21" x14ac:dyDescent="0.2">
      <c r="A117" s="14">
        <v>36617</v>
      </c>
      <c r="B117" s="15">
        <v>153.1</v>
      </c>
      <c r="C117" s="15">
        <v>152.22</v>
      </c>
      <c r="D117" s="15">
        <v>146.18</v>
      </c>
      <c r="E117" s="15">
        <v>145.72</v>
      </c>
      <c r="F117" s="15">
        <v>121.16</v>
      </c>
      <c r="G117" s="15">
        <v>121.11</v>
      </c>
      <c r="H117" s="15">
        <v>168.08</v>
      </c>
      <c r="I117" s="15">
        <v>167.32</v>
      </c>
      <c r="J117" s="15">
        <v>131.87</v>
      </c>
      <c r="K117" s="15">
        <v>131.72</v>
      </c>
      <c r="L117" s="15">
        <v>124.4</v>
      </c>
      <c r="M117" s="15">
        <v>123.92</v>
      </c>
      <c r="N117" s="15">
        <v>137.01</v>
      </c>
      <c r="O117" s="15">
        <v>136.35</v>
      </c>
      <c r="P117" s="15">
        <v>155.12</v>
      </c>
      <c r="Q117" s="15">
        <v>154.36000000000001</v>
      </c>
      <c r="R117" s="15">
        <v>142.68</v>
      </c>
      <c r="S117" s="15">
        <v>141.6</v>
      </c>
      <c r="T117" s="15">
        <v>140.18</v>
      </c>
      <c r="U117" s="15">
        <v>139.55000000000001</v>
      </c>
    </row>
    <row r="118" spans="1:21" x14ac:dyDescent="0.2">
      <c r="A118" s="14">
        <v>36647</v>
      </c>
      <c r="B118" s="15">
        <v>154.34</v>
      </c>
      <c r="C118" s="15">
        <v>152.6</v>
      </c>
      <c r="D118" s="15">
        <v>146.53</v>
      </c>
      <c r="E118" s="15">
        <v>145.88</v>
      </c>
      <c r="F118" s="15">
        <v>122</v>
      </c>
      <c r="G118" s="15">
        <v>121.37</v>
      </c>
      <c r="H118" s="15">
        <v>169.1</v>
      </c>
      <c r="I118" s="15">
        <v>167.91</v>
      </c>
      <c r="J118" s="15">
        <v>134.30000000000001</v>
      </c>
      <c r="K118" s="15">
        <v>133.51</v>
      </c>
      <c r="L118" s="15">
        <v>126.2</v>
      </c>
      <c r="M118" s="15">
        <v>125.07</v>
      </c>
      <c r="N118" s="15">
        <v>137.77000000000001</v>
      </c>
      <c r="O118" s="15">
        <v>136.9</v>
      </c>
      <c r="P118" s="15">
        <v>156.62</v>
      </c>
      <c r="Q118" s="15">
        <v>155.01</v>
      </c>
      <c r="R118" s="15">
        <v>143.46</v>
      </c>
      <c r="S118" s="15">
        <v>142.21</v>
      </c>
      <c r="T118" s="15">
        <v>141.33000000000001</v>
      </c>
      <c r="U118" s="15">
        <v>140.18</v>
      </c>
    </row>
    <row r="119" spans="1:21" x14ac:dyDescent="0.2">
      <c r="A119" s="14">
        <v>36678</v>
      </c>
      <c r="B119" s="15">
        <v>155.63999999999999</v>
      </c>
      <c r="C119" s="15">
        <v>153.63</v>
      </c>
      <c r="D119" s="15">
        <v>147.37</v>
      </c>
      <c r="E119" s="15">
        <v>146.12</v>
      </c>
      <c r="F119" s="15">
        <v>124.28</v>
      </c>
      <c r="G119" s="15">
        <v>122.36</v>
      </c>
      <c r="H119" s="15">
        <v>170.75</v>
      </c>
      <c r="I119" s="15">
        <v>169.27</v>
      </c>
      <c r="J119" s="15">
        <v>137.35</v>
      </c>
      <c r="K119" s="15">
        <v>135.21</v>
      </c>
      <c r="L119" s="15">
        <v>127.44</v>
      </c>
      <c r="M119" s="15">
        <v>126.1</v>
      </c>
      <c r="N119" s="15">
        <v>139.04</v>
      </c>
      <c r="O119" s="15">
        <v>137.81</v>
      </c>
      <c r="P119" s="15">
        <v>157.53</v>
      </c>
      <c r="Q119" s="15">
        <v>155.49</v>
      </c>
      <c r="R119" s="15">
        <v>144.36000000000001</v>
      </c>
      <c r="S119" s="15">
        <v>142.93</v>
      </c>
      <c r="T119" s="15">
        <v>142.75</v>
      </c>
      <c r="U119" s="15">
        <v>141.11000000000001</v>
      </c>
    </row>
    <row r="120" spans="1:21" x14ac:dyDescent="0.2">
      <c r="A120" s="14">
        <v>36708</v>
      </c>
      <c r="B120" s="15">
        <v>156.47999999999999</v>
      </c>
      <c r="C120" s="15">
        <v>154.4</v>
      </c>
      <c r="D120" s="15">
        <v>147.83000000000001</v>
      </c>
      <c r="E120" s="15">
        <v>146.9</v>
      </c>
      <c r="F120" s="15">
        <v>124.93</v>
      </c>
      <c r="G120" s="15">
        <v>123.18</v>
      </c>
      <c r="H120" s="15">
        <v>170.99</v>
      </c>
      <c r="I120" s="15">
        <v>169.84</v>
      </c>
      <c r="J120" s="15">
        <v>138.19999999999999</v>
      </c>
      <c r="K120" s="15">
        <v>136.06</v>
      </c>
      <c r="L120" s="15">
        <v>128.19</v>
      </c>
      <c r="M120" s="15">
        <v>127.07</v>
      </c>
      <c r="N120" s="15">
        <v>139.58000000000001</v>
      </c>
      <c r="O120" s="15">
        <v>138.43</v>
      </c>
      <c r="P120" s="15">
        <v>158.53</v>
      </c>
      <c r="Q120" s="15">
        <v>156.44999999999999</v>
      </c>
      <c r="R120" s="15">
        <v>145.08000000000001</v>
      </c>
      <c r="S120" s="15">
        <v>143.44999999999999</v>
      </c>
      <c r="T120" s="15">
        <v>143.44</v>
      </c>
      <c r="U120" s="15">
        <v>141.87</v>
      </c>
    </row>
    <row r="121" spans="1:21" x14ac:dyDescent="0.2">
      <c r="A121" s="14">
        <v>36739</v>
      </c>
      <c r="B121" s="15">
        <v>156.72</v>
      </c>
      <c r="C121" s="15">
        <v>154.80000000000001</v>
      </c>
      <c r="D121" s="15">
        <v>147.34</v>
      </c>
      <c r="E121" s="15">
        <v>146.38999999999999</v>
      </c>
      <c r="F121" s="15">
        <v>125.47</v>
      </c>
      <c r="G121" s="15">
        <v>123.73</v>
      </c>
      <c r="H121" s="15">
        <v>171.34</v>
      </c>
      <c r="I121" s="15">
        <v>170.14</v>
      </c>
      <c r="J121" s="15">
        <v>138.75</v>
      </c>
      <c r="K121" s="15">
        <v>136.97</v>
      </c>
      <c r="L121" s="15">
        <v>129.44999999999999</v>
      </c>
      <c r="M121" s="15">
        <v>128.37</v>
      </c>
      <c r="N121" s="15">
        <v>139.86000000000001</v>
      </c>
      <c r="O121" s="15">
        <v>138.85</v>
      </c>
      <c r="P121" s="15">
        <v>159.13</v>
      </c>
      <c r="Q121" s="15">
        <v>157.12</v>
      </c>
      <c r="R121" s="15">
        <v>145.47</v>
      </c>
      <c r="S121" s="15">
        <v>143.91</v>
      </c>
      <c r="T121" s="15">
        <v>143.9</v>
      </c>
      <c r="U121" s="15">
        <v>142.41999999999999</v>
      </c>
    </row>
    <row r="122" spans="1:21" x14ac:dyDescent="0.2">
      <c r="A122" s="14">
        <v>36770</v>
      </c>
      <c r="B122" s="15">
        <v>156.81</v>
      </c>
      <c r="C122" s="15">
        <v>155.25</v>
      </c>
      <c r="D122" s="15">
        <v>147.26</v>
      </c>
      <c r="E122" s="15">
        <v>146.47999999999999</v>
      </c>
      <c r="F122" s="15">
        <v>126.63</v>
      </c>
      <c r="G122" s="15">
        <v>125.16</v>
      </c>
      <c r="H122" s="15">
        <v>171.4</v>
      </c>
      <c r="I122" s="15">
        <v>170.55</v>
      </c>
      <c r="J122" s="15">
        <v>140.32</v>
      </c>
      <c r="K122" s="15">
        <v>138.54</v>
      </c>
      <c r="L122" s="15">
        <v>130.31</v>
      </c>
      <c r="M122" s="15">
        <v>129.66999999999999</v>
      </c>
      <c r="N122" s="15">
        <v>140.79</v>
      </c>
      <c r="O122" s="15">
        <v>139.80000000000001</v>
      </c>
      <c r="P122" s="15">
        <v>159.47</v>
      </c>
      <c r="Q122" s="15">
        <v>157.96</v>
      </c>
      <c r="R122" s="15">
        <v>145.63</v>
      </c>
      <c r="S122" s="15">
        <v>144.62</v>
      </c>
      <c r="T122" s="15">
        <v>144.5</v>
      </c>
      <c r="U122" s="15">
        <v>143.32</v>
      </c>
    </row>
    <row r="123" spans="1:21" x14ac:dyDescent="0.2">
      <c r="A123" s="14">
        <v>36800</v>
      </c>
      <c r="B123" s="15">
        <v>156.93</v>
      </c>
      <c r="C123" s="15">
        <v>155.61000000000001</v>
      </c>
      <c r="D123" s="15">
        <v>147.51</v>
      </c>
      <c r="E123" s="15">
        <v>146.94999999999999</v>
      </c>
      <c r="F123" s="15">
        <v>126.77</v>
      </c>
      <c r="G123" s="15">
        <v>125.78</v>
      </c>
      <c r="H123" s="15">
        <v>172.58</v>
      </c>
      <c r="I123" s="15">
        <v>171.91</v>
      </c>
      <c r="J123" s="15">
        <v>141.83000000000001</v>
      </c>
      <c r="K123" s="15">
        <v>140.5</v>
      </c>
      <c r="L123" s="15">
        <v>131.41999999999999</v>
      </c>
      <c r="M123" s="15">
        <v>131</v>
      </c>
      <c r="N123" s="15">
        <v>141.13</v>
      </c>
      <c r="O123" s="15">
        <v>140.38999999999999</v>
      </c>
      <c r="P123" s="15">
        <v>159.9</v>
      </c>
      <c r="Q123" s="15">
        <v>158.85</v>
      </c>
      <c r="R123" s="15">
        <v>146.02000000000001</v>
      </c>
      <c r="S123" s="15">
        <v>145.11000000000001</v>
      </c>
      <c r="T123" s="15">
        <v>145.01</v>
      </c>
      <c r="U123" s="15">
        <v>144.1</v>
      </c>
    </row>
    <row r="124" spans="1:21" x14ac:dyDescent="0.2">
      <c r="A124" s="14">
        <v>36831</v>
      </c>
      <c r="B124" s="15">
        <v>156.86000000000001</v>
      </c>
      <c r="C124" s="15">
        <v>156.28</v>
      </c>
      <c r="D124" s="15">
        <v>147.84</v>
      </c>
      <c r="E124" s="15">
        <v>147.47999999999999</v>
      </c>
      <c r="F124" s="15">
        <v>127.68</v>
      </c>
      <c r="G124" s="15">
        <v>126.98</v>
      </c>
      <c r="H124" s="15">
        <v>173.56</v>
      </c>
      <c r="I124" s="15">
        <v>173.31</v>
      </c>
      <c r="J124" s="15">
        <v>141.41999999999999</v>
      </c>
      <c r="K124" s="15">
        <v>140.97999999999999</v>
      </c>
      <c r="L124" s="15">
        <v>132.74</v>
      </c>
      <c r="M124" s="15">
        <v>132.66999999999999</v>
      </c>
      <c r="N124" s="15">
        <v>141.28</v>
      </c>
      <c r="O124" s="15">
        <v>140.94</v>
      </c>
      <c r="P124" s="15">
        <v>159.9</v>
      </c>
      <c r="Q124" s="15">
        <v>159.09</v>
      </c>
      <c r="R124" s="15">
        <v>146.72</v>
      </c>
      <c r="S124" s="15">
        <v>146.15</v>
      </c>
      <c r="T124" s="15">
        <v>145.47999999999999</v>
      </c>
      <c r="U124" s="15">
        <v>145.01</v>
      </c>
    </row>
    <row r="125" spans="1:21" x14ac:dyDescent="0.2">
      <c r="A125" s="14">
        <v>36861</v>
      </c>
      <c r="B125" s="15">
        <v>157.22999999999999</v>
      </c>
      <c r="C125" s="15">
        <v>157.22999999999999</v>
      </c>
      <c r="D125" s="15">
        <v>147.11000000000001</v>
      </c>
      <c r="E125" s="15">
        <v>147.05000000000001</v>
      </c>
      <c r="F125" s="15">
        <v>128.25</v>
      </c>
      <c r="G125" s="15">
        <v>128</v>
      </c>
      <c r="H125" s="15">
        <v>173.56</v>
      </c>
      <c r="I125" s="15">
        <v>173.87</v>
      </c>
      <c r="J125" s="15">
        <v>142.81</v>
      </c>
      <c r="K125" s="15">
        <v>142.78</v>
      </c>
      <c r="L125" s="15">
        <v>133.54</v>
      </c>
      <c r="M125" s="15">
        <v>133.74</v>
      </c>
      <c r="N125" s="15">
        <v>142.55000000000001</v>
      </c>
      <c r="O125" s="15">
        <v>142.37</v>
      </c>
      <c r="P125" s="15">
        <v>159.6</v>
      </c>
      <c r="Q125" s="15">
        <v>159.79</v>
      </c>
      <c r="R125" s="15">
        <v>146.19</v>
      </c>
      <c r="S125" s="15">
        <v>145.94</v>
      </c>
      <c r="T125" s="15">
        <v>145.91999999999999</v>
      </c>
      <c r="U125" s="15">
        <v>145.85</v>
      </c>
    </row>
    <row r="126" spans="1:21" x14ac:dyDescent="0.2">
      <c r="A126" s="14">
        <v>36892</v>
      </c>
      <c r="B126" s="15">
        <v>157.47999999999999</v>
      </c>
      <c r="C126" s="15">
        <v>157.87</v>
      </c>
      <c r="D126" s="15">
        <v>148.16999999999999</v>
      </c>
      <c r="E126" s="15">
        <v>147.97999999999999</v>
      </c>
      <c r="F126" s="15">
        <v>128.72</v>
      </c>
      <c r="G126" s="15">
        <v>128.49</v>
      </c>
      <c r="H126" s="15">
        <v>175.03</v>
      </c>
      <c r="I126" s="15">
        <v>175.53</v>
      </c>
      <c r="J126" s="15">
        <v>143.6</v>
      </c>
      <c r="K126" s="15">
        <v>144.54</v>
      </c>
      <c r="L126" s="15">
        <v>134.33000000000001</v>
      </c>
      <c r="M126" s="15">
        <v>134.85</v>
      </c>
      <c r="N126" s="15">
        <v>143.38</v>
      </c>
      <c r="O126" s="15">
        <v>143.28</v>
      </c>
      <c r="P126" s="15">
        <v>160.74</v>
      </c>
      <c r="Q126" s="15">
        <v>161.11000000000001</v>
      </c>
      <c r="R126" s="15">
        <v>146.35</v>
      </c>
      <c r="S126" s="15">
        <v>146.69999999999999</v>
      </c>
      <c r="T126" s="15">
        <v>146.6</v>
      </c>
      <c r="U126" s="15">
        <v>146.79</v>
      </c>
    </row>
    <row r="127" spans="1:21" x14ac:dyDescent="0.2">
      <c r="A127" s="14">
        <v>36923</v>
      </c>
      <c r="B127" s="15">
        <v>158.36000000000001</v>
      </c>
      <c r="C127" s="15">
        <v>158.47</v>
      </c>
      <c r="D127" s="15">
        <v>148.66</v>
      </c>
      <c r="E127" s="15">
        <v>148.93</v>
      </c>
      <c r="F127" s="15">
        <v>129.06</v>
      </c>
      <c r="G127" s="15">
        <v>129.81</v>
      </c>
      <c r="H127" s="15">
        <v>175.99</v>
      </c>
      <c r="I127" s="15">
        <v>176.51</v>
      </c>
      <c r="J127" s="15">
        <v>144.88</v>
      </c>
      <c r="K127" s="15">
        <v>146.31</v>
      </c>
      <c r="L127" s="15">
        <v>136.25</v>
      </c>
      <c r="M127" s="15">
        <v>136.65</v>
      </c>
      <c r="N127" s="15">
        <v>143.63</v>
      </c>
      <c r="O127" s="15">
        <v>143.47999999999999</v>
      </c>
      <c r="P127" s="15">
        <v>161.18</v>
      </c>
      <c r="Q127" s="15">
        <v>161.74</v>
      </c>
      <c r="R127" s="15">
        <v>147.99</v>
      </c>
      <c r="S127" s="15">
        <v>148.05000000000001</v>
      </c>
      <c r="T127" s="15">
        <v>147.5</v>
      </c>
      <c r="U127" s="15">
        <v>147.78</v>
      </c>
    </row>
    <row r="128" spans="1:21" x14ac:dyDescent="0.2">
      <c r="A128" s="14">
        <v>36951</v>
      </c>
      <c r="B128" s="15">
        <v>159.52000000000001</v>
      </c>
      <c r="C128" s="15">
        <v>159.03</v>
      </c>
      <c r="D128" s="15">
        <v>149</v>
      </c>
      <c r="E128" s="15">
        <v>148.79</v>
      </c>
      <c r="F128" s="15">
        <v>130.43</v>
      </c>
      <c r="G128" s="15">
        <v>130.63999999999999</v>
      </c>
      <c r="H128" s="15">
        <v>177.36</v>
      </c>
      <c r="I128" s="15">
        <v>176.99</v>
      </c>
      <c r="J128" s="15">
        <v>146.87</v>
      </c>
      <c r="K128" s="15">
        <v>147.47</v>
      </c>
      <c r="L128" s="15">
        <v>138.05000000000001</v>
      </c>
      <c r="M128" s="15">
        <v>137.81</v>
      </c>
      <c r="N128" s="15">
        <v>145.63</v>
      </c>
      <c r="O128" s="15">
        <v>145.29</v>
      </c>
      <c r="P128" s="15">
        <v>162.93</v>
      </c>
      <c r="Q128" s="15">
        <v>162.5</v>
      </c>
      <c r="R128" s="15">
        <v>148.5</v>
      </c>
      <c r="S128" s="15">
        <v>147.88</v>
      </c>
      <c r="T128" s="15">
        <v>148.91</v>
      </c>
      <c r="U128" s="15">
        <v>148.62</v>
      </c>
    </row>
    <row r="129" spans="1:21" x14ac:dyDescent="0.2">
      <c r="A129" s="14">
        <v>36982</v>
      </c>
      <c r="B129" s="15">
        <v>160.72</v>
      </c>
      <c r="C129" s="15">
        <v>159.78</v>
      </c>
      <c r="D129" s="15">
        <v>149.56</v>
      </c>
      <c r="E129" s="15">
        <v>149.13</v>
      </c>
      <c r="F129" s="15">
        <v>131.22</v>
      </c>
      <c r="G129" s="15">
        <v>131.24</v>
      </c>
      <c r="H129" s="15">
        <v>178.2</v>
      </c>
      <c r="I129" s="15">
        <v>177.42</v>
      </c>
      <c r="J129" s="15">
        <v>148.88</v>
      </c>
      <c r="K129" s="15">
        <v>148.65</v>
      </c>
      <c r="L129" s="15">
        <v>139.13999999999999</v>
      </c>
      <c r="M129" s="15">
        <v>138.69</v>
      </c>
      <c r="N129" s="15">
        <v>146.62</v>
      </c>
      <c r="O129" s="15">
        <v>145.93</v>
      </c>
      <c r="P129" s="15">
        <v>165.09</v>
      </c>
      <c r="Q129" s="15">
        <v>164.32</v>
      </c>
      <c r="R129" s="15">
        <v>150.08000000000001</v>
      </c>
      <c r="S129" s="15">
        <v>148.88999999999999</v>
      </c>
      <c r="T129" s="15">
        <v>150.1</v>
      </c>
      <c r="U129" s="15">
        <v>149.43</v>
      </c>
    </row>
    <row r="130" spans="1:21" x14ac:dyDescent="0.2">
      <c r="A130" s="14">
        <v>37012</v>
      </c>
      <c r="B130" s="15">
        <v>162.04</v>
      </c>
      <c r="C130" s="15">
        <v>160.19999999999999</v>
      </c>
      <c r="D130" s="15">
        <v>150.72</v>
      </c>
      <c r="E130" s="15">
        <v>150.07</v>
      </c>
      <c r="F130" s="15">
        <v>133.09</v>
      </c>
      <c r="G130" s="15">
        <v>132.44</v>
      </c>
      <c r="H130" s="15">
        <v>179.85</v>
      </c>
      <c r="I130" s="15">
        <v>178.69</v>
      </c>
      <c r="J130" s="15">
        <v>151.68</v>
      </c>
      <c r="K130" s="15">
        <v>150.77000000000001</v>
      </c>
      <c r="L130" s="15">
        <v>140.76</v>
      </c>
      <c r="M130" s="15">
        <v>139.56</v>
      </c>
      <c r="N130" s="15">
        <v>147.34</v>
      </c>
      <c r="O130" s="15">
        <v>146.35</v>
      </c>
      <c r="P130" s="15">
        <v>166.39</v>
      </c>
      <c r="Q130" s="15">
        <v>164.68</v>
      </c>
      <c r="R130" s="15">
        <v>149.88999999999999</v>
      </c>
      <c r="S130" s="15">
        <v>148.57</v>
      </c>
      <c r="T130" s="15">
        <v>151.32</v>
      </c>
      <c r="U130" s="15">
        <v>150.1</v>
      </c>
    </row>
    <row r="131" spans="1:21" x14ac:dyDescent="0.2">
      <c r="A131" s="14">
        <v>37043</v>
      </c>
      <c r="B131" s="15">
        <v>163.02000000000001</v>
      </c>
      <c r="C131" s="15">
        <v>160.88</v>
      </c>
      <c r="D131" s="15">
        <v>151.31</v>
      </c>
      <c r="E131" s="15">
        <v>149.96</v>
      </c>
      <c r="F131" s="15">
        <v>135.6</v>
      </c>
      <c r="G131" s="15">
        <v>133.57</v>
      </c>
      <c r="H131" s="15">
        <v>180.93</v>
      </c>
      <c r="I131" s="15">
        <v>179.31</v>
      </c>
      <c r="J131" s="15">
        <v>154.11000000000001</v>
      </c>
      <c r="K131" s="15">
        <v>151.72</v>
      </c>
      <c r="L131" s="15">
        <v>141.65</v>
      </c>
      <c r="M131" s="15">
        <v>140.18</v>
      </c>
      <c r="N131" s="15">
        <v>148.47</v>
      </c>
      <c r="O131" s="15">
        <v>147.18</v>
      </c>
      <c r="P131" s="15">
        <v>167.58</v>
      </c>
      <c r="Q131" s="15">
        <v>165.35</v>
      </c>
      <c r="R131" s="15">
        <v>150.85</v>
      </c>
      <c r="S131" s="15">
        <v>149.32</v>
      </c>
      <c r="T131" s="15">
        <v>152.58000000000001</v>
      </c>
      <c r="U131" s="15">
        <v>150.82</v>
      </c>
    </row>
    <row r="132" spans="1:21" x14ac:dyDescent="0.2">
      <c r="A132" s="14">
        <v>37073</v>
      </c>
      <c r="B132" s="15">
        <v>163.69</v>
      </c>
      <c r="C132" s="15">
        <v>161.46</v>
      </c>
      <c r="D132" s="15">
        <v>151.11000000000001</v>
      </c>
      <c r="E132" s="15">
        <v>150.1</v>
      </c>
      <c r="F132" s="15">
        <v>136.49</v>
      </c>
      <c r="G132" s="15">
        <v>134.63999999999999</v>
      </c>
      <c r="H132" s="15">
        <v>180.69</v>
      </c>
      <c r="I132" s="15">
        <v>179.42</v>
      </c>
      <c r="J132" s="15">
        <v>155.84</v>
      </c>
      <c r="K132" s="15">
        <v>153.26</v>
      </c>
      <c r="L132" s="15">
        <v>142.51</v>
      </c>
      <c r="M132" s="15">
        <v>141.19999999999999</v>
      </c>
      <c r="N132" s="15">
        <v>149.79</v>
      </c>
      <c r="O132" s="15">
        <v>148.47</v>
      </c>
      <c r="P132" s="15">
        <v>168.74</v>
      </c>
      <c r="Q132" s="15">
        <v>166.43</v>
      </c>
      <c r="R132" s="15">
        <v>151.85</v>
      </c>
      <c r="S132" s="15">
        <v>150.16999999999999</v>
      </c>
      <c r="T132" s="15">
        <v>153.44</v>
      </c>
      <c r="U132" s="15">
        <v>151.72</v>
      </c>
    </row>
    <row r="133" spans="1:21" x14ac:dyDescent="0.2">
      <c r="A133" s="14">
        <v>37104</v>
      </c>
      <c r="B133" s="15">
        <v>163.88</v>
      </c>
      <c r="C133" s="15">
        <v>161.80000000000001</v>
      </c>
      <c r="D133" s="15">
        <v>151.68</v>
      </c>
      <c r="E133" s="15">
        <v>150.6</v>
      </c>
      <c r="F133" s="15">
        <v>137.94999999999999</v>
      </c>
      <c r="G133" s="15">
        <v>136.09</v>
      </c>
      <c r="H133" s="15">
        <v>181.65</v>
      </c>
      <c r="I133" s="15">
        <v>180.36</v>
      </c>
      <c r="J133" s="15">
        <v>157.44999999999999</v>
      </c>
      <c r="K133" s="15">
        <v>155.44999999999999</v>
      </c>
      <c r="L133" s="15">
        <v>143.43</v>
      </c>
      <c r="M133" s="15">
        <v>142.18</v>
      </c>
      <c r="N133" s="15">
        <v>150.37</v>
      </c>
      <c r="O133" s="15">
        <v>149.26</v>
      </c>
      <c r="P133" s="15">
        <v>168.78</v>
      </c>
      <c r="Q133" s="15">
        <v>166.64</v>
      </c>
      <c r="R133" s="15">
        <v>151.44999999999999</v>
      </c>
      <c r="S133" s="15">
        <v>149.84</v>
      </c>
      <c r="T133" s="15">
        <v>154.04</v>
      </c>
      <c r="U133" s="15">
        <v>152.43</v>
      </c>
    </row>
    <row r="134" spans="1:21" x14ac:dyDescent="0.2">
      <c r="A134" s="14">
        <v>37135</v>
      </c>
      <c r="B134" s="15">
        <v>164.29</v>
      </c>
      <c r="C134" s="15">
        <v>162.62</v>
      </c>
      <c r="D134" s="15">
        <v>152.02000000000001</v>
      </c>
      <c r="E134" s="15">
        <v>151.19</v>
      </c>
      <c r="F134" s="15">
        <v>138.71</v>
      </c>
      <c r="G134" s="15">
        <v>137.02000000000001</v>
      </c>
      <c r="H134" s="15">
        <v>181.17</v>
      </c>
      <c r="I134" s="15">
        <v>180.23</v>
      </c>
      <c r="J134" s="15">
        <v>158.16999999999999</v>
      </c>
      <c r="K134" s="15">
        <v>155.97999999999999</v>
      </c>
      <c r="L134" s="15">
        <v>144.80000000000001</v>
      </c>
      <c r="M134" s="15">
        <v>143.99</v>
      </c>
      <c r="N134" s="15">
        <v>150.71</v>
      </c>
      <c r="O134" s="15">
        <v>149.57</v>
      </c>
      <c r="P134" s="15">
        <v>169.34</v>
      </c>
      <c r="Q134" s="15">
        <v>167.67</v>
      </c>
      <c r="R134" s="15">
        <v>152.16</v>
      </c>
      <c r="S134" s="15">
        <v>151.06</v>
      </c>
      <c r="T134" s="15">
        <v>154.63</v>
      </c>
      <c r="U134" s="15">
        <v>153.29</v>
      </c>
    </row>
    <row r="135" spans="1:21" x14ac:dyDescent="0.2">
      <c r="A135" s="14">
        <v>37165</v>
      </c>
      <c r="B135" s="15">
        <v>165.03</v>
      </c>
      <c r="C135" s="15">
        <v>163.61000000000001</v>
      </c>
      <c r="D135" s="15">
        <v>152.91</v>
      </c>
      <c r="E135" s="15">
        <v>152.19</v>
      </c>
      <c r="F135" s="15">
        <v>138.94</v>
      </c>
      <c r="G135" s="15">
        <v>137.86000000000001</v>
      </c>
      <c r="H135" s="15">
        <v>181.65</v>
      </c>
      <c r="I135" s="15">
        <v>180.94</v>
      </c>
      <c r="J135" s="15">
        <v>158.91</v>
      </c>
      <c r="K135" s="15">
        <v>157.33000000000001</v>
      </c>
      <c r="L135" s="15">
        <v>144.83000000000001</v>
      </c>
      <c r="M135" s="15">
        <v>144.30000000000001</v>
      </c>
      <c r="N135" s="15">
        <v>151.81</v>
      </c>
      <c r="O135" s="15">
        <v>150.97</v>
      </c>
      <c r="P135" s="15">
        <v>169.77</v>
      </c>
      <c r="Q135" s="15">
        <v>168.61</v>
      </c>
      <c r="R135" s="15">
        <v>152.30000000000001</v>
      </c>
      <c r="S135" s="15">
        <v>151.30000000000001</v>
      </c>
      <c r="T135" s="15">
        <v>155.16999999999999</v>
      </c>
      <c r="U135" s="15">
        <v>154.15</v>
      </c>
    </row>
    <row r="136" spans="1:21" x14ac:dyDescent="0.2">
      <c r="A136" s="14">
        <v>37196</v>
      </c>
      <c r="B136" s="15">
        <v>164.45</v>
      </c>
      <c r="C136" s="15">
        <v>163.84</v>
      </c>
      <c r="D136" s="15">
        <v>152.41</v>
      </c>
      <c r="E136" s="15">
        <v>152.08000000000001</v>
      </c>
      <c r="F136" s="15">
        <v>140.09</v>
      </c>
      <c r="G136" s="15">
        <v>139.21</v>
      </c>
      <c r="H136" s="15">
        <v>182.64</v>
      </c>
      <c r="I136" s="15">
        <v>182.36</v>
      </c>
      <c r="J136" s="15">
        <v>158.56</v>
      </c>
      <c r="K136" s="15">
        <v>158.18</v>
      </c>
      <c r="L136" s="15">
        <v>145</v>
      </c>
      <c r="M136" s="15">
        <v>144.9</v>
      </c>
      <c r="N136" s="15">
        <v>151.66999999999999</v>
      </c>
      <c r="O136" s="15">
        <v>151.30000000000001</v>
      </c>
      <c r="P136" s="15">
        <v>169.41</v>
      </c>
      <c r="Q136" s="15">
        <v>168.62</v>
      </c>
      <c r="R136" s="15">
        <v>151.86000000000001</v>
      </c>
      <c r="S136" s="15">
        <v>151.33000000000001</v>
      </c>
      <c r="T136" s="15">
        <v>155.13999999999999</v>
      </c>
      <c r="U136" s="15">
        <v>154.63</v>
      </c>
    </row>
    <row r="137" spans="1:21" x14ac:dyDescent="0.2">
      <c r="A137" s="14">
        <v>37226</v>
      </c>
      <c r="B137" s="15">
        <v>164.42</v>
      </c>
      <c r="C137" s="15">
        <v>164.47</v>
      </c>
      <c r="D137" s="15">
        <v>152.35</v>
      </c>
      <c r="E137" s="15">
        <v>152.29</v>
      </c>
      <c r="F137" s="15">
        <v>140.03</v>
      </c>
      <c r="G137" s="15">
        <v>139.74</v>
      </c>
      <c r="H137" s="15">
        <v>182.67</v>
      </c>
      <c r="I137" s="15">
        <v>182.94</v>
      </c>
      <c r="J137" s="15">
        <v>160.49</v>
      </c>
      <c r="K137" s="15">
        <v>160.59</v>
      </c>
      <c r="L137" s="15">
        <v>146.59</v>
      </c>
      <c r="M137" s="15">
        <v>146.80000000000001</v>
      </c>
      <c r="N137" s="15">
        <v>152.69</v>
      </c>
      <c r="O137" s="15">
        <v>152.49</v>
      </c>
      <c r="P137" s="15">
        <v>170.07</v>
      </c>
      <c r="Q137" s="15">
        <v>170.25</v>
      </c>
      <c r="R137" s="15">
        <v>152.18</v>
      </c>
      <c r="S137" s="15">
        <v>151.88999999999999</v>
      </c>
      <c r="T137" s="15">
        <v>155.74</v>
      </c>
      <c r="U137" s="15">
        <v>155.66</v>
      </c>
    </row>
    <row r="138" spans="1:21" x14ac:dyDescent="0.2">
      <c r="A138" s="14">
        <v>37257</v>
      </c>
      <c r="B138" s="15">
        <v>164.77</v>
      </c>
      <c r="C138" s="15">
        <v>165.25</v>
      </c>
      <c r="D138" s="15">
        <v>153.38999999999999</v>
      </c>
      <c r="E138" s="15">
        <v>153.19</v>
      </c>
      <c r="F138" s="15">
        <v>141.43</v>
      </c>
      <c r="G138" s="15">
        <v>141.18</v>
      </c>
      <c r="H138" s="15">
        <v>183.14</v>
      </c>
      <c r="I138" s="15">
        <v>183.63</v>
      </c>
      <c r="J138" s="15">
        <v>161.19</v>
      </c>
      <c r="K138" s="15">
        <v>162.22999999999999</v>
      </c>
      <c r="L138" s="15">
        <v>147.54</v>
      </c>
      <c r="M138" s="15">
        <v>148.21</v>
      </c>
      <c r="N138" s="15">
        <v>153.52000000000001</v>
      </c>
      <c r="O138" s="15">
        <v>153.52000000000001</v>
      </c>
      <c r="P138" s="15">
        <v>170.07</v>
      </c>
      <c r="Q138" s="15">
        <v>170.53</v>
      </c>
      <c r="R138" s="15">
        <v>151.57</v>
      </c>
      <c r="S138" s="15">
        <v>152.02000000000001</v>
      </c>
      <c r="T138" s="15">
        <v>156.33000000000001</v>
      </c>
      <c r="U138" s="15">
        <v>156.59</v>
      </c>
    </row>
    <row r="139" spans="1:21" x14ac:dyDescent="0.2">
      <c r="A139" s="14">
        <v>37288</v>
      </c>
      <c r="B139" s="15">
        <v>165.51</v>
      </c>
      <c r="C139" s="15">
        <v>165.72</v>
      </c>
      <c r="D139" s="15">
        <v>152.22</v>
      </c>
      <c r="E139" s="15">
        <v>152.56</v>
      </c>
      <c r="F139" s="15">
        <v>142</v>
      </c>
      <c r="G139" s="15">
        <v>142.68</v>
      </c>
      <c r="H139" s="15">
        <v>184.24</v>
      </c>
      <c r="I139" s="15">
        <v>184.85</v>
      </c>
      <c r="J139" s="15">
        <v>162.4</v>
      </c>
      <c r="K139" s="15">
        <v>164.12</v>
      </c>
      <c r="L139" s="15">
        <v>149.07</v>
      </c>
      <c r="M139" s="15">
        <v>149.49</v>
      </c>
      <c r="N139" s="15">
        <v>155.07</v>
      </c>
      <c r="O139" s="15">
        <v>154.96</v>
      </c>
      <c r="P139" s="15">
        <v>170.31</v>
      </c>
      <c r="Q139" s="15">
        <v>170.94</v>
      </c>
      <c r="R139" s="15">
        <v>152.72</v>
      </c>
      <c r="S139" s="15">
        <v>152.83000000000001</v>
      </c>
      <c r="T139" s="15">
        <v>157.24</v>
      </c>
      <c r="U139" s="15">
        <v>157.56</v>
      </c>
    </row>
    <row r="140" spans="1:21" x14ac:dyDescent="0.2">
      <c r="A140" s="14">
        <v>37316</v>
      </c>
      <c r="B140" s="15">
        <v>166.94</v>
      </c>
      <c r="C140" s="15">
        <v>166.49</v>
      </c>
      <c r="D140" s="15">
        <v>154.1</v>
      </c>
      <c r="E140" s="15">
        <v>153.94</v>
      </c>
      <c r="F140" s="15">
        <v>143.58000000000001</v>
      </c>
      <c r="G140" s="15">
        <v>143.84</v>
      </c>
      <c r="H140" s="15">
        <v>185.62</v>
      </c>
      <c r="I140" s="15">
        <v>185.35</v>
      </c>
      <c r="J140" s="15">
        <v>163.54</v>
      </c>
      <c r="K140" s="15">
        <v>164.09</v>
      </c>
      <c r="L140" s="15">
        <v>151.37</v>
      </c>
      <c r="M140" s="15">
        <v>151.24</v>
      </c>
      <c r="N140" s="15">
        <v>155.66</v>
      </c>
      <c r="O140" s="15">
        <v>155.33000000000001</v>
      </c>
      <c r="P140" s="15">
        <v>172.54</v>
      </c>
      <c r="Q140" s="15">
        <v>172.1</v>
      </c>
      <c r="R140" s="15">
        <v>154.26</v>
      </c>
      <c r="S140" s="15">
        <v>153.56</v>
      </c>
      <c r="T140" s="15">
        <v>158.75</v>
      </c>
      <c r="U140" s="15">
        <v>158.47</v>
      </c>
    </row>
    <row r="141" spans="1:21" x14ac:dyDescent="0.2">
      <c r="A141" s="14">
        <v>37347</v>
      </c>
      <c r="B141" s="15">
        <v>167.75</v>
      </c>
      <c r="C141" s="15">
        <v>166.75</v>
      </c>
      <c r="D141" s="15">
        <v>154.07</v>
      </c>
      <c r="E141" s="15">
        <v>153.65</v>
      </c>
      <c r="F141" s="15">
        <v>145.34</v>
      </c>
      <c r="G141" s="15">
        <v>145.38999999999999</v>
      </c>
      <c r="H141" s="15">
        <v>187.02</v>
      </c>
      <c r="I141" s="15">
        <v>186.2</v>
      </c>
      <c r="J141" s="15">
        <v>167.38</v>
      </c>
      <c r="K141" s="15">
        <v>166.98</v>
      </c>
      <c r="L141" s="15">
        <v>152.94999999999999</v>
      </c>
      <c r="M141" s="15">
        <v>152.54</v>
      </c>
      <c r="N141" s="15">
        <v>157.13</v>
      </c>
      <c r="O141" s="15">
        <v>156.44</v>
      </c>
      <c r="P141" s="15">
        <v>173.71</v>
      </c>
      <c r="Q141" s="15">
        <v>172.91</v>
      </c>
      <c r="R141" s="15">
        <v>155.08000000000001</v>
      </c>
      <c r="S141" s="15">
        <v>153.87</v>
      </c>
      <c r="T141" s="15">
        <v>160.05000000000001</v>
      </c>
      <c r="U141" s="15">
        <v>159.36000000000001</v>
      </c>
    </row>
    <row r="142" spans="1:21" x14ac:dyDescent="0.2">
      <c r="A142" s="14">
        <v>37377</v>
      </c>
      <c r="B142" s="15">
        <v>169.32</v>
      </c>
      <c r="C142" s="15">
        <v>167.35</v>
      </c>
      <c r="D142" s="15">
        <v>154.81</v>
      </c>
      <c r="E142" s="15">
        <v>154.11000000000001</v>
      </c>
      <c r="F142" s="15">
        <v>147.59</v>
      </c>
      <c r="G142" s="15">
        <v>146.87</v>
      </c>
      <c r="H142" s="15">
        <v>187.8</v>
      </c>
      <c r="I142" s="15">
        <v>186.6</v>
      </c>
      <c r="J142" s="15">
        <v>169.78</v>
      </c>
      <c r="K142" s="15">
        <v>168.61</v>
      </c>
      <c r="L142" s="15">
        <v>156.08000000000001</v>
      </c>
      <c r="M142" s="15">
        <v>154.81</v>
      </c>
      <c r="N142" s="15">
        <v>158.59</v>
      </c>
      <c r="O142" s="15">
        <v>157.47999999999999</v>
      </c>
      <c r="P142" s="15">
        <v>175.38</v>
      </c>
      <c r="Q142" s="15">
        <v>173.56</v>
      </c>
      <c r="R142" s="15">
        <v>155.85</v>
      </c>
      <c r="S142" s="15">
        <v>154.44</v>
      </c>
      <c r="T142" s="15">
        <v>161.76</v>
      </c>
      <c r="U142" s="15">
        <v>160.41999999999999</v>
      </c>
    </row>
    <row r="143" spans="1:21" x14ac:dyDescent="0.2">
      <c r="A143" s="14">
        <v>37408</v>
      </c>
      <c r="B143" s="15">
        <v>170.38</v>
      </c>
      <c r="C143" s="15">
        <v>168.07</v>
      </c>
      <c r="D143" s="15">
        <v>155.81</v>
      </c>
      <c r="E143" s="15">
        <v>154.32</v>
      </c>
      <c r="F143" s="15">
        <v>149.94</v>
      </c>
      <c r="G143" s="15">
        <v>147.82</v>
      </c>
      <c r="H143" s="15">
        <v>188.79</v>
      </c>
      <c r="I143" s="15">
        <v>187.03</v>
      </c>
      <c r="J143" s="15">
        <v>173.67</v>
      </c>
      <c r="K143" s="15">
        <v>171.07</v>
      </c>
      <c r="L143" s="15">
        <v>158.43</v>
      </c>
      <c r="M143" s="15">
        <v>156.84</v>
      </c>
      <c r="N143" s="15">
        <v>159.83000000000001</v>
      </c>
      <c r="O143" s="15">
        <v>158.41999999999999</v>
      </c>
      <c r="P143" s="15">
        <v>176.98</v>
      </c>
      <c r="Q143" s="15">
        <v>174.6</v>
      </c>
      <c r="R143" s="15">
        <v>156.34</v>
      </c>
      <c r="S143" s="15">
        <v>154.72</v>
      </c>
      <c r="T143" s="15">
        <v>163.29</v>
      </c>
      <c r="U143" s="15">
        <v>161.4</v>
      </c>
    </row>
    <row r="144" spans="1:21" x14ac:dyDescent="0.2">
      <c r="A144" s="14">
        <v>37438</v>
      </c>
      <c r="B144" s="15">
        <v>170.95</v>
      </c>
      <c r="C144" s="15">
        <v>168.57</v>
      </c>
      <c r="D144" s="15">
        <v>155.78</v>
      </c>
      <c r="E144" s="15">
        <v>154.69999999999999</v>
      </c>
      <c r="F144" s="15">
        <v>151.71</v>
      </c>
      <c r="G144" s="15">
        <v>149.66</v>
      </c>
      <c r="H144" s="15">
        <v>189.38</v>
      </c>
      <c r="I144" s="15">
        <v>187.91</v>
      </c>
      <c r="J144" s="15">
        <v>176.89</v>
      </c>
      <c r="K144" s="15">
        <v>173.92</v>
      </c>
      <c r="L144" s="15">
        <v>160.49</v>
      </c>
      <c r="M144" s="15">
        <v>158.88999999999999</v>
      </c>
      <c r="N144" s="15">
        <v>160.79</v>
      </c>
      <c r="O144" s="15">
        <v>159.31</v>
      </c>
      <c r="P144" s="15">
        <v>177.68</v>
      </c>
      <c r="Q144" s="15">
        <v>175.13</v>
      </c>
      <c r="R144" s="15">
        <v>156.68</v>
      </c>
      <c r="S144" s="15">
        <v>154.97</v>
      </c>
      <c r="T144" s="15">
        <v>164.35</v>
      </c>
      <c r="U144" s="15">
        <v>162.44999999999999</v>
      </c>
    </row>
    <row r="145" spans="1:21" x14ac:dyDescent="0.2">
      <c r="A145" s="14">
        <v>37469</v>
      </c>
      <c r="B145" s="15">
        <v>171.42</v>
      </c>
      <c r="C145" s="15">
        <v>169.18</v>
      </c>
      <c r="D145" s="15">
        <v>157.24</v>
      </c>
      <c r="E145" s="15">
        <v>155.97999999999999</v>
      </c>
      <c r="F145" s="15">
        <v>153.15</v>
      </c>
      <c r="G145" s="15">
        <v>151.09</v>
      </c>
      <c r="H145" s="15">
        <v>191.18</v>
      </c>
      <c r="I145" s="15">
        <v>189.72</v>
      </c>
      <c r="J145" s="15">
        <v>177.39</v>
      </c>
      <c r="K145" s="15">
        <v>175.17</v>
      </c>
      <c r="L145" s="15">
        <v>162.28</v>
      </c>
      <c r="M145" s="15">
        <v>160.78</v>
      </c>
      <c r="N145" s="15">
        <v>161.52000000000001</v>
      </c>
      <c r="O145" s="15">
        <v>160.25</v>
      </c>
      <c r="P145" s="15">
        <v>178.29</v>
      </c>
      <c r="Q145" s="15">
        <v>176.06</v>
      </c>
      <c r="R145" s="15">
        <v>156.88</v>
      </c>
      <c r="S145" s="15">
        <v>155.27000000000001</v>
      </c>
      <c r="T145" s="15">
        <v>165.31</v>
      </c>
      <c r="U145" s="15">
        <v>163.54</v>
      </c>
    </row>
    <row r="146" spans="1:21" x14ac:dyDescent="0.2">
      <c r="A146" s="14">
        <v>37500</v>
      </c>
      <c r="B146" s="15">
        <v>171.9</v>
      </c>
      <c r="C146" s="15">
        <v>170.1</v>
      </c>
      <c r="D146" s="15">
        <v>156.38999999999999</v>
      </c>
      <c r="E146" s="15">
        <v>155.52000000000001</v>
      </c>
      <c r="F146" s="15">
        <v>154.41999999999999</v>
      </c>
      <c r="G146" s="15">
        <v>152.54</v>
      </c>
      <c r="H146" s="15">
        <v>191</v>
      </c>
      <c r="I146" s="15">
        <v>189.88</v>
      </c>
      <c r="J146" s="15">
        <v>179.19</v>
      </c>
      <c r="K146" s="15">
        <v>176.55</v>
      </c>
      <c r="L146" s="15">
        <v>163.22</v>
      </c>
      <c r="M146" s="15">
        <v>162.1</v>
      </c>
      <c r="N146" s="15">
        <v>163.13</v>
      </c>
      <c r="O146" s="15">
        <v>161.85</v>
      </c>
      <c r="P146" s="15">
        <v>178.77</v>
      </c>
      <c r="Q146" s="15">
        <v>176.92</v>
      </c>
      <c r="R146" s="15">
        <v>157.32</v>
      </c>
      <c r="S146" s="15">
        <v>156.13999999999999</v>
      </c>
      <c r="T146" s="15">
        <v>166.08</v>
      </c>
      <c r="U146" s="15">
        <v>164.57</v>
      </c>
    </row>
    <row r="147" spans="1:21" x14ac:dyDescent="0.2">
      <c r="A147" s="14">
        <v>37530</v>
      </c>
      <c r="B147" s="15">
        <v>171.89</v>
      </c>
      <c r="C147" s="15">
        <v>170.34</v>
      </c>
      <c r="D147" s="15">
        <v>157.94</v>
      </c>
      <c r="E147" s="15">
        <v>157.12</v>
      </c>
      <c r="F147" s="15">
        <v>155.26</v>
      </c>
      <c r="G147" s="15">
        <v>154.03</v>
      </c>
      <c r="H147" s="15">
        <v>192.38</v>
      </c>
      <c r="I147" s="15">
        <v>191.53</v>
      </c>
      <c r="J147" s="15">
        <v>180.17</v>
      </c>
      <c r="K147" s="15">
        <v>178.36</v>
      </c>
      <c r="L147" s="15">
        <v>164.87</v>
      </c>
      <c r="M147" s="15">
        <v>164.28</v>
      </c>
      <c r="N147" s="15">
        <v>163.72999999999999</v>
      </c>
      <c r="O147" s="15">
        <v>162.80000000000001</v>
      </c>
      <c r="P147" s="15">
        <v>178.88</v>
      </c>
      <c r="Q147" s="15">
        <v>177.61</v>
      </c>
      <c r="R147" s="15">
        <v>157.59</v>
      </c>
      <c r="S147" s="15">
        <v>156.51</v>
      </c>
      <c r="T147" s="15">
        <v>166.81</v>
      </c>
      <c r="U147" s="15">
        <v>165.68</v>
      </c>
    </row>
    <row r="148" spans="1:21" x14ac:dyDescent="0.2">
      <c r="A148" s="14">
        <v>37561</v>
      </c>
      <c r="B148" s="15">
        <v>172.4</v>
      </c>
      <c r="C148" s="15">
        <v>171.78</v>
      </c>
      <c r="D148" s="15">
        <v>157.63999999999999</v>
      </c>
      <c r="E148" s="15">
        <v>157.35</v>
      </c>
      <c r="F148" s="15">
        <v>155.65</v>
      </c>
      <c r="G148" s="15">
        <v>154.62</v>
      </c>
      <c r="H148" s="15">
        <v>192.23</v>
      </c>
      <c r="I148" s="15">
        <v>191.98</v>
      </c>
      <c r="J148" s="15">
        <v>180.74</v>
      </c>
      <c r="K148" s="15">
        <v>180.45</v>
      </c>
      <c r="L148" s="15">
        <v>165.66</v>
      </c>
      <c r="M148" s="15">
        <v>165.52</v>
      </c>
      <c r="N148" s="15">
        <v>164.29</v>
      </c>
      <c r="O148" s="15">
        <v>163.85</v>
      </c>
      <c r="P148" s="15">
        <v>179.26</v>
      </c>
      <c r="Q148" s="15">
        <v>178.49</v>
      </c>
      <c r="R148" s="15">
        <v>157.46</v>
      </c>
      <c r="S148" s="15">
        <v>156.94</v>
      </c>
      <c r="T148" s="15">
        <v>167.17</v>
      </c>
      <c r="U148" s="15">
        <v>166.63</v>
      </c>
    </row>
    <row r="149" spans="1:21" x14ac:dyDescent="0.2">
      <c r="A149" s="14">
        <v>37591</v>
      </c>
      <c r="B149" s="15">
        <v>171.75</v>
      </c>
      <c r="C149" s="15">
        <v>171.81</v>
      </c>
      <c r="D149" s="15">
        <v>157.66999999999999</v>
      </c>
      <c r="E149" s="15">
        <v>157.63999999999999</v>
      </c>
      <c r="F149" s="15">
        <v>157.57</v>
      </c>
      <c r="G149" s="15">
        <v>157.24</v>
      </c>
      <c r="H149" s="15">
        <v>193.14</v>
      </c>
      <c r="I149" s="15">
        <v>193.46</v>
      </c>
      <c r="J149" s="15">
        <v>181.31</v>
      </c>
      <c r="K149" s="15">
        <v>181.59</v>
      </c>
      <c r="L149" s="15">
        <v>166.98</v>
      </c>
      <c r="M149" s="15">
        <v>167.22</v>
      </c>
      <c r="N149" s="15">
        <v>165.46</v>
      </c>
      <c r="O149" s="15">
        <v>165.26</v>
      </c>
      <c r="P149" s="15">
        <v>179.8</v>
      </c>
      <c r="Q149" s="15">
        <v>179.98</v>
      </c>
      <c r="R149" s="15">
        <v>158.16</v>
      </c>
      <c r="S149" s="15">
        <v>157.83000000000001</v>
      </c>
      <c r="T149" s="15">
        <v>167.91</v>
      </c>
      <c r="U149" s="15">
        <v>167.84</v>
      </c>
    </row>
    <row r="150" spans="1:21" x14ac:dyDescent="0.2">
      <c r="A150" s="14">
        <v>37622</v>
      </c>
      <c r="B150" s="15">
        <v>172.55</v>
      </c>
      <c r="C150" s="15">
        <v>173.19</v>
      </c>
      <c r="D150" s="15">
        <v>158.09</v>
      </c>
      <c r="E150" s="15">
        <v>157.97</v>
      </c>
      <c r="F150" s="15">
        <v>158.53</v>
      </c>
      <c r="G150" s="15">
        <v>158.24</v>
      </c>
      <c r="H150" s="15">
        <v>193.31</v>
      </c>
      <c r="I150" s="15">
        <v>193.89</v>
      </c>
      <c r="J150" s="15">
        <v>182.04</v>
      </c>
      <c r="K150" s="15">
        <v>183.29</v>
      </c>
      <c r="L150" s="15">
        <v>168.53</v>
      </c>
      <c r="M150" s="15">
        <v>169.51</v>
      </c>
      <c r="N150" s="15">
        <v>165.71</v>
      </c>
      <c r="O150" s="15">
        <v>165.83</v>
      </c>
      <c r="P150" s="15">
        <v>180.24</v>
      </c>
      <c r="Q150" s="15">
        <v>180.78</v>
      </c>
      <c r="R150" s="15">
        <v>157.75</v>
      </c>
      <c r="S150" s="15">
        <v>158.26</v>
      </c>
      <c r="T150" s="15">
        <v>168.48</v>
      </c>
      <c r="U150" s="15">
        <v>168.86</v>
      </c>
    </row>
    <row r="151" spans="1:21" x14ac:dyDescent="0.2">
      <c r="A151" s="14">
        <v>37653</v>
      </c>
      <c r="B151" s="15">
        <v>173.07</v>
      </c>
      <c r="C151" s="15">
        <v>173.42</v>
      </c>
      <c r="D151" s="15">
        <v>159.32</v>
      </c>
      <c r="E151" s="15">
        <v>159.79</v>
      </c>
      <c r="F151" s="15">
        <v>159.55000000000001</v>
      </c>
      <c r="G151" s="15">
        <v>160.19999999999999</v>
      </c>
      <c r="H151" s="15">
        <v>194.07</v>
      </c>
      <c r="I151" s="15">
        <v>194.82</v>
      </c>
      <c r="J151" s="15">
        <v>182.36</v>
      </c>
      <c r="K151" s="15">
        <v>184.27</v>
      </c>
      <c r="L151" s="15">
        <v>170.86</v>
      </c>
      <c r="M151" s="15">
        <v>171.29</v>
      </c>
      <c r="N151" s="15">
        <v>167.19</v>
      </c>
      <c r="O151" s="15">
        <v>167.14</v>
      </c>
      <c r="P151" s="15">
        <v>180.65</v>
      </c>
      <c r="Q151" s="15">
        <v>181.31</v>
      </c>
      <c r="R151" s="15">
        <v>158.47999999999999</v>
      </c>
      <c r="S151" s="15">
        <v>158.65</v>
      </c>
      <c r="T151" s="15">
        <v>169.57</v>
      </c>
      <c r="U151" s="15">
        <v>169.95</v>
      </c>
    </row>
    <row r="152" spans="1:21" x14ac:dyDescent="0.2">
      <c r="A152" s="14">
        <v>37681</v>
      </c>
      <c r="B152" s="15">
        <v>174.07</v>
      </c>
      <c r="C152" s="15">
        <v>173.7</v>
      </c>
      <c r="D152" s="15">
        <v>159.34</v>
      </c>
      <c r="E152" s="15">
        <v>159.29</v>
      </c>
      <c r="F152" s="15">
        <v>160.46</v>
      </c>
      <c r="G152" s="15">
        <v>160.77000000000001</v>
      </c>
      <c r="H152" s="15">
        <v>195.93</v>
      </c>
      <c r="I152" s="15">
        <v>195.79</v>
      </c>
      <c r="J152" s="15">
        <v>184.8</v>
      </c>
      <c r="K152" s="15">
        <v>185.15</v>
      </c>
      <c r="L152" s="15">
        <v>172.62</v>
      </c>
      <c r="M152" s="15">
        <v>172.65</v>
      </c>
      <c r="N152" s="15">
        <v>168.41</v>
      </c>
      <c r="O152" s="15">
        <v>168.03</v>
      </c>
      <c r="P152" s="15">
        <v>182.9</v>
      </c>
      <c r="Q152" s="15">
        <v>182.44</v>
      </c>
      <c r="R152" s="15">
        <v>159.18</v>
      </c>
      <c r="S152" s="15">
        <v>158.38999999999999</v>
      </c>
      <c r="T152" s="15">
        <v>170.81</v>
      </c>
      <c r="U152" s="15">
        <v>170.54</v>
      </c>
    </row>
    <row r="153" spans="1:21" x14ac:dyDescent="0.2">
      <c r="A153" s="14">
        <v>37712</v>
      </c>
      <c r="B153" s="15">
        <v>175.51</v>
      </c>
      <c r="C153" s="15">
        <v>174.41</v>
      </c>
      <c r="D153" s="15">
        <v>160.16999999999999</v>
      </c>
      <c r="E153" s="15">
        <v>159.79</v>
      </c>
      <c r="F153" s="15">
        <v>162.13999999999999</v>
      </c>
      <c r="G153" s="15">
        <v>162.18</v>
      </c>
      <c r="H153" s="15">
        <v>197.99</v>
      </c>
      <c r="I153" s="15">
        <v>197.11</v>
      </c>
      <c r="J153" s="15">
        <v>188.31</v>
      </c>
      <c r="K153" s="15">
        <v>187.63</v>
      </c>
      <c r="L153" s="15">
        <v>175.17</v>
      </c>
      <c r="M153" s="15">
        <v>174.75</v>
      </c>
      <c r="N153" s="15">
        <v>169.72</v>
      </c>
      <c r="O153" s="15">
        <v>169</v>
      </c>
      <c r="P153" s="15">
        <v>183.25</v>
      </c>
      <c r="Q153" s="15">
        <v>182.44</v>
      </c>
      <c r="R153" s="15">
        <v>160.05000000000001</v>
      </c>
      <c r="S153" s="15">
        <v>158.9</v>
      </c>
      <c r="T153" s="15">
        <v>172.33</v>
      </c>
      <c r="U153" s="15">
        <v>171.59</v>
      </c>
    </row>
    <row r="154" spans="1:21" x14ac:dyDescent="0.2">
      <c r="A154" s="14">
        <v>37742</v>
      </c>
      <c r="B154" s="15">
        <v>177.38</v>
      </c>
      <c r="C154" s="15">
        <v>175.19</v>
      </c>
      <c r="D154" s="15">
        <v>160.88</v>
      </c>
      <c r="E154" s="15">
        <v>160.09</v>
      </c>
      <c r="F154" s="15">
        <v>164.46</v>
      </c>
      <c r="G154" s="15">
        <v>163.62</v>
      </c>
      <c r="H154" s="15">
        <v>198.88</v>
      </c>
      <c r="I154" s="15">
        <v>197.6</v>
      </c>
      <c r="J154" s="15">
        <v>189.36</v>
      </c>
      <c r="K154" s="15">
        <v>187.87</v>
      </c>
      <c r="L154" s="15">
        <v>177.65</v>
      </c>
      <c r="M154" s="15">
        <v>176.21</v>
      </c>
      <c r="N154" s="15">
        <v>171.42</v>
      </c>
      <c r="O154" s="15">
        <v>170.15</v>
      </c>
      <c r="P154" s="15">
        <v>184.94</v>
      </c>
      <c r="Q154" s="15">
        <v>183</v>
      </c>
      <c r="R154" s="15">
        <v>160.94999999999999</v>
      </c>
      <c r="S154" s="15">
        <v>159.38999999999999</v>
      </c>
      <c r="T154" s="15">
        <v>173.99</v>
      </c>
      <c r="U154" s="15">
        <v>172.48</v>
      </c>
    </row>
    <row r="155" spans="1:21" x14ac:dyDescent="0.2">
      <c r="A155" s="14">
        <v>37773</v>
      </c>
      <c r="B155" s="15">
        <v>178.14</v>
      </c>
      <c r="C155" s="15">
        <v>175.61</v>
      </c>
      <c r="D155" s="15">
        <v>162.57</v>
      </c>
      <c r="E155" s="15">
        <v>160.94</v>
      </c>
      <c r="F155" s="15">
        <v>166.72</v>
      </c>
      <c r="G155" s="15">
        <v>164.49</v>
      </c>
      <c r="H155" s="15">
        <v>200.46</v>
      </c>
      <c r="I155" s="15">
        <v>198.52</v>
      </c>
      <c r="J155" s="15">
        <v>192.47</v>
      </c>
      <c r="K155" s="15">
        <v>189.62</v>
      </c>
      <c r="L155" s="15">
        <v>179.28</v>
      </c>
      <c r="M155" s="15">
        <v>177.46</v>
      </c>
      <c r="N155" s="15">
        <v>173.06</v>
      </c>
      <c r="O155" s="15">
        <v>171.47</v>
      </c>
      <c r="P155" s="15">
        <v>186.51</v>
      </c>
      <c r="Q155" s="15">
        <v>183.93</v>
      </c>
      <c r="R155" s="15">
        <v>161.29</v>
      </c>
      <c r="S155" s="15">
        <v>159.53</v>
      </c>
      <c r="T155" s="15">
        <v>175.44</v>
      </c>
      <c r="U155" s="15">
        <v>173.36</v>
      </c>
    </row>
    <row r="156" spans="1:21" x14ac:dyDescent="0.2">
      <c r="A156" s="14">
        <v>37803</v>
      </c>
      <c r="B156" s="15">
        <v>178.98</v>
      </c>
      <c r="C156" s="15">
        <v>176.39</v>
      </c>
      <c r="D156" s="15">
        <v>162.72</v>
      </c>
      <c r="E156" s="15">
        <v>161.52000000000001</v>
      </c>
      <c r="F156" s="15">
        <v>168.18</v>
      </c>
      <c r="G156" s="15">
        <v>165.91</v>
      </c>
      <c r="H156" s="15">
        <v>201.99</v>
      </c>
      <c r="I156" s="15">
        <v>200.26</v>
      </c>
      <c r="J156" s="15">
        <v>193.53</v>
      </c>
      <c r="K156" s="15">
        <v>190.28</v>
      </c>
      <c r="L156" s="15">
        <v>181.99</v>
      </c>
      <c r="M156" s="15">
        <v>180</v>
      </c>
      <c r="N156" s="15">
        <v>174.62</v>
      </c>
      <c r="O156" s="15">
        <v>173</v>
      </c>
      <c r="P156" s="15">
        <v>187.75</v>
      </c>
      <c r="Q156" s="15">
        <v>184.94</v>
      </c>
      <c r="R156" s="15">
        <v>161.68</v>
      </c>
      <c r="S156" s="15">
        <v>159.93</v>
      </c>
      <c r="T156" s="15">
        <v>176.72</v>
      </c>
      <c r="U156" s="15">
        <v>174.61</v>
      </c>
    </row>
    <row r="157" spans="1:21" x14ac:dyDescent="0.2">
      <c r="A157" s="14">
        <v>37834</v>
      </c>
      <c r="B157" s="15">
        <v>179.63</v>
      </c>
      <c r="C157" s="15">
        <v>177.21</v>
      </c>
      <c r="D157" s="15">
        <v>163.61000000000001</v>
      </c>
      <c r="E157" s="15">
        <v>162.24</v>
      </c>
      <c r="F157" s="15">
        <v>170.4</v>
      </c>
      <c r="G157" s="15">
        <v>168.1</v>
      </c>
      <c r="H157" s="15">
        <v>202.79</v>
      </c>
      <c r="I157" s="15">
        <v>201.06</v>
      </c>
      <c r="J157" s="15">
        <v>194.82</v>
      </c>
      <c r="K157" s="15">
        <v>192.46</v>
      </c>
      <c r="L157" s="15">
        <v>184.53</v>
      </c>
      <c r="M157" s="15">
        <v>182.73</v>
      </c>
      <c r="N157" s="15">
        <v>175.11</v>
      </c>
      <c r="O157" s="15">
        <v>173.63</v>
      </c>
      <c r="P157" s="15">
        <v>188.44</v>
      </c>
      <c r="Q157" s="15">
        <v>186.11</v>
      </c>
      <c r="R157" s="15">
        <v>162.6</v>
      </c>
      <c r="S157" s="15">
        <v>160.96</v>
      </c>
      <c r="T157" s="15">
        <v>177.87</v>
      </c>
      <c r="U157" s="15">
        <v>175.91</v>
      </c>
    </row>
    <row r="158" spans="1:21" x14ac:dyDescent="0.2">
      <c r="A158" s="14">
        <v>37865</v>
      </c>
      <c r="B158" s="15">
        <v>179.69</v>
      </c>
      <c r="C158" s="15">
        <v>177.76</v>
      </c>
      <c r="D158" s="15">
        <v>164.12</v>
      </c>
      <c r="E158" s="15">
        <v>163.22</v>
      </c>
      <c r="F158" s="15">
        <v>171.93</v>
      </c>
      <c r="G158" s="15">
        <v>169.96</v>
      </c>
      <c r="H158" s="15">
        <v>204.63</v>
      </c>
      <c r="I158" s="15">
        <v>203.31</v>
      </c>
      <c r="J158" s="15">
        <v>198.47</v>
      </c>
      <c r="K158" s="15">
        <v>195.57</v>
      </c>
      <c r="L158" s="15">
        <v>186.75</v>
      </c>
      <c r="M158" s="15">
        <v>185.26</v>
      </c>
      <c r="N158" s="15">
        <v>176.32</v>
      </c>
      <c r="O158" s="15">
        <v>174.91</v>
      </c>
      <c r="P158" s="15">
        <v>189.43</v>
      </c>
      <c r="Q158" s="15">
        <v>187.42</v>
      </c>
      <c r="R158" s="15">
        <v>162.83000000000001</v>
      </c>
      <c r="S158" s="15">
        <v>161.54</v>
      </c>
      <c r="T158" s="15">
        <v>179</v>
      </c>
      <c r="U158" s="15">
        <v>177.32</v>
      </c>
    </row>
    <row r="159" spans="1:21" x14ac:dyDescent="0.2">
      <c r="A159" s="14">
        <v>37895</v>
      </c>
      <c r="B159" s="15">
        <v>180.3</v>
      </c>
      <c r="C159" s="15">
        <v>178.67</v>
      </c>
      <c r="D159" s="15">
        <v>164.31</v>
      </c>
      <c r="E159" s="15">
        <v>163.5</v>
      </c>
      <c r="F159" s="15">
        <v>172.08</v>
      </c>
      <c r="G159" s="15">
        <v>170.71</v>
      </c>
      <c r="H159" s="15">
        <v>205.22</v>
      </c>
      <c r="I159" s="15">
        <v>204.18</v>
      </c>
      <c r="J159" s="15">
        <v>199.14</v>
      </c>
      <c r="K159" s="15">
        <v>197.35</v>
      </c>
      <c r="L159" s="15">
        <v>189.17</v>
      </c>
      <c r="M159" s="15">
        <v>188.58</v>
      </c>
      <c r="N159" s="15">
        <v>177.31</v>
      </c>
      <c r="O159" s="15">
        <v>176.29</v>
      </c>
      <c r="P159" s="15">
        <v>188.97</v>
      </c>
      <c r="Q159" s="15">
        <v>187.58</v>
      </c>
      <c r="R159" s="15">
        <v>162.38999999999999</v>
      </c>
      <c r="S159" s="15">
        <v>161.22</v>
      </c>
      <c r="T159" s="15">
        <v>179.62</v>
      </c>
      <c r="U159" s="15">
        <v>178.4</v>
      </c>
    </row>
    <row r="160" spans="1:21" x14ac:dyDescent="0.2">
      <c r="A160" s="14">
        <v>37926</v>
      </c>
      <c r="B160" s="15">
        <v>180.1</v>
      </c>
      <c r="C160" s="15">
        <v>179.5</v>
      </c>
      <c r="D160" s="15">
        <v>163.43</v>
      </c>
      <c r="E160" s="15">
        <v>163.13</v>
      </c>
      <c r="F160" s="15">
        <v>173.27</v>
      </c>
      <c r="G160" s="15">
        <v>172.12</v>
      </c>
      <c r="H160" s="15">
        <v>205.66</v>
      </c>
      <c r="I160" s="15">
        <v>205.46</v>
      </c>
      <c r="J160" s="15">
        <v>200.01</v>
      </c>
      <c r="K160" s="15">
        <v>199.81</v>
      </c>
      <c r="L160" s="15">
        <v>191.69</v>
      </c>
      <c r="M160" s="15">
        <v>191.48</v>
      </c>
      <c r="N160" s="15">
        <v>178.63</v>
      </c>
      <c r="O160" s="15">
        <v>178.11</v>
      </c>
      <c r="P160" s="15">
        <v>189.92</v>
      </c>
      <c r="Q160" s="15">
        <v>189.13</v>
      </c>
      <c r="R160" s="15">
        <v>162.56</v>
      </c>
      <c r="S160" s="15">
        <v>162.04</v>
      </c>
      <c r="T160" s="15">
        <v>180.4</v>
      </c>
      <c r="U160" s="15">
        <v>179.82</v>
      </c>
    </row>
    <row r="161" spans="1:21" x14ac:dyDescent="0.2">
      <c r="A161" s="14">
        <v>37956</v>
      </c>
      <c r="B161" s="15">
        <v>180.33</v>
      </c>
      <c r="C161" s="15">
        <v>180.46</v>
      </c>
      <c r="D161" s="15">
        <v>164.35</v>
      </c>
      <c r="E161" s="15">
        <v>164.37</v>
      </c>
      <c r="F161" s="15">
        <v>174.93</v>
      </c>
      <c r="G161" s="15">
        <v>174.54</v>
      </c>
      <c r="H161" s="15">
        <v>207.27</v>
      </c>
      <c r="I161" s="15">
        <v>207.71</v>
      </c>
      <c r="J161" s="15">
        <v>201.56</v>
      </c>
      <c r="K161" s="15">
        <v>202.09</v>
      </c>
      <c r="L161" s="15">
        <v>194.22</v>
      </c>
      <c r="M161" s="15">
        <v>194.57</v>
      </c>
      <c r="N161" s="15">
        <v>179.22</v>
      </c>
      <c r="O161" s="15">
        <v>179</v>
      </c>
      <c r="P161" s="15">
        <v>189</v>
      </c>
      <c r="Q161" s="15">
        <v>189.25</v>
      </c>
      <c r="R161" s="15">
        <v>163.07</v>
      </c>
      <c r="S161" s="15">
        <v>162.72999999999999</v>
      </c>
      <c r="T161" s="15">
        <v>181.3</v>
      </c>
      <c r="U161" s="15">
        <v>181.26</v>
      </c>
    </row>
    <row r="162" spans="1:21" x14ac:dyDescent="0.2">
      <c r="A162" s="14">
        <v>37987</v>
      </c>
      <c r="B162" s="15">
        <v>179.34</v>
      </c>
      <c r="C162" s="15">
        <v>180.19</v>
      </c>
      <c r="D162" s="15">
        <v>165.12</v>
      </c>
      <c r="E162" s="15">
        <v>165.18</v>
      </c>
      <c r="F162" s="15">
        <v>175.65</v>
      </c>
      <c r="G162" s="15">
        <v>175.38</v>
      </c>
      <c r="H162" s="15">
        <v>209.36</v>
      </c>
      <c r="I162" s="15">
        <v>210.16</v>
      </c>
      <c r="J162" s="15">
        <v>201.42</v>
      </c>
      <c r="K162" s="15">
        <v>202.85</v>
      </c>
      <c r="L162" s="15">
        <v>196.37</v>
      </c>
      <c r="M162" s="15">
        <v>197.82</v>
      </c>
      <c r="N162" s="15">
        <v>181.1</v>
      </c>
      <c r="O162" s="15">
        <v>181.44</v>
      </c>
      <c r="P162" s="15">
        <v>190.16</v>
      </c>
      <c r="Q162" s="15">
        <v>190.9</v>
      </c>
      <c r="R162" s="15">
        <v>162.1</v>
      </c>
      <c r="S162" s="15">
        <v>162.57</v>
      </c>
      <c r="T162" s="15">
        <v>181.99</v>
      </c>
      <c r="U162" s="15">
        <v>182.56</v>
      </c>
    </row>
    <row r="163" spans="1:21" x14ac:dyDescent="0.2">
      <c r="A163" s="14">
        <v>38018</v>
      </c>
      <c r="B163" s="15">
        <v>181.15</v>
      </c>
      <c r="C163" s="15">
        <v>181.69</v>
      </c>
      <c r="D163" s="15">
        <v>166.29</v>
      </c>
      <c r="E163" s="15">
        <v>166.82</v>
      </c>
      <c r="F163" s="15">
        <v>178.11</v>
      </c>
      <c r="G163" s="15">
        <v>178.7</v>
      </c>
      <c r="H163" s="15">
        <v>209.76</v>
      </c>
      <c r="I163" s="15">
        <v>210.69</v>
      </c>
      <c r="J163" s="15">
        <v>202.2</v>
      </c>
      <c r="K163" s="15">
        <v>204.25</v>
      </c>
      <c r="L163" s="15">
        <v>198.85</v>
      </c>
      <c r="M163" s="15">
        <v>199.29</v>
      </c>
      <c r="N163" s="15">
        <v>182.23</v>
      </c>
      <c r="O163" s="15">
        <v>182.25</v>
      </c>
      <c r="P163" s="15">
        <v>191.07</v>
      </c>
      <c r="Q163" s="15">
        <v>191.68</v>
      </c>
      <c r="R163" s="15">
        <v>163.49</v>
      </c>
      <c r="S163" s="15">
        <v>163.72</v>
      </c>
      <c r="T163" s="15">
        <v>183.53</v>
      </c>
      <c r="U163" s="15">
        <v>183.97</v>
      </c>
    </row>
    <row r="164" spans="1:21" x14ac:dyDescent="0.2">
      <c r="A164" s="14">
        <v>38047</v>
      </c>
      <c r="B164" s="15">
        <v>182.38</v>
      </c>
      <c r="C164" s="15">
        <v>182.11</v>
      </c>
      <c r="D164" s="15">
        <v>165.97</v>
      </c>
      <c r="E164" s="15">
        <v>166.02</v>
      </c>
      <c r="F164" s="15">
        <v>178</v>
      </c>
      <c r="G164" s="15">
        <v>178.31</v>
      </c>
      <c r="H164" s="15">
        <v>212.66</v>
      </c>
      <c r="I164" s="15">
        <v>212.59</v>
      </c>
      <c r="J164" s="15">
        <v>205.17</v>
      </c>
      <c r="K164" s="15">
        <v>205.18</v>
      </c>
      <c r="L164" s="15">
        <v>203.08</v>
      </c>
      <c r="M164" s="15">
        <v>203.31</v>
      </c>
      <c r="N164" s="15">
        <v>184.45</v>
      </c>
      <c r="O164" s="15">
        <v>183.97</v>
      </c>
      <c r="P164" s="15">
        <v>192.75</v>
      </c>
      <c r="Q164" s="15">
        <v>192.27</v>
      </c>
      <c r="R164" s="15">
        <v>165.62</v>
      </c>
      <c r="S164" s="15">
        <v>164.83</v>
      </c>
      <c r="T164" s="15">
        <v>185.4</v>
      </c>
      <c r="U164" s="15">
        <v>185.14</v>
      </c>
    </row>
    <row r="165" spans="1:21" x14ac:dyDescent="0.2">
      <c r="A165" s="14">
        <v>38078</v>
      </c>
      <c r="B165" s="15">
        <v>183.93</v>
      </c>
      <c r="C165" s="15">
        <v>182.71</v>
      </c>
      <c r="D165" s="15">
        <v>167.26</v>
      </c>
      <c r="E165" s="15">
        <v>166.81</v>
      </c>
      <c r="F165" s="15">
        <v>181.11</v>
      </c>
      <c r="G165" s="15">
        <v>181.14</v>
      </c>
      <c r="H165" s="15">
        <v>216.88</v>
      </c>
      <c r="I165" s="15">
        <v>215.86</v>
      </c>
      <c r="J165" s="15">
        <v>208.77</v>
      </c>
      <c r="K165" s="15">
        <v>207.74</v>
      </c>
      <c r="L165" s="15">
        <v>206.39</v>
      </c>
      <c r="M165" s="15">
        <v>205.83</v>
      </c>
      <c r="N165" s="15">
        <v>186.75</v>
      </c>
      <c r="O165" s="15">
        <v>185.87</v>
      </c>
      <c r="P165" s="15">
        <v>193.25</v>
      </c>
      <c r="Q165" s="15">
        <v>192.34</v>
      </c>
      <c r="R165" s="15">
        <v>166.4</v>
      </c>
      <c r="S165" s="15">
        <v>165.34</v>
      </c>
      <c r="T165" s="15">
        <v>187.54</v>
      </c>
      <c r="U165" s="15">
        <v>186.69</v>
      </c>
    </row>
    <row r="166" spans="1:21" x14ac:dyDescent="0.2">
      <c r="A166" s="14">
        <v>38108</v>
      </c>
      <c r="B166" s="15">
        <v>185.94</v>
      </c>
      <c r="C166" s="15">
        <v>183.47</v>
      </c>
      <c r="D166" s="15">
        <v>168.56</v>
      </c>
      <c r="E166" s="15">
        <v>167.56</v>
      </c>
      <c r="F166" s="15">
        <v>184.16</v>
      </c>
      <c r="G166" s="15">
        <v>183.13</v>
      </c>
      <c r="H166" s="15">
        <v>218.91</v>
      </c>
      <c r="I166" s="15">
        <v>217.39</v>
      </c>
      <c r="J166" s="15">
        <v>211.24</v>
      </c>
      <c r="K166" s="15">
        <v>209.17</v>
      </c>
      <c r="L166" s="15">
        <v>212.79</v>
      </c>
      <c r="M166" s="15">
        <v>211.05</v>
      </c>
      <c r="N166" s="15">
        <v>189.64</v>
      </c>
      <c r="O166" s="15">
        <v>188.15</v>
      </c>
      <c r="P166" s="15">
        <v>196.23</v>
      </c>
      <c r="Q166" s="15">
        <v>194.14</v>
      </c>
      <c r="R166" s="15">
        <v>167.27</v>
      </c>
      <c r="S166" s="15">
        <v>165.53</v>
      </c>
      <c r="T166" s="15">
        <v>190.29</v>
      </c>
      <c r="U166" s="15">
        <v>188.52</v>
      </c>
    </row>
    <row r="167" spans="1:21" x14ac:dyDescent="0.2">
      <c r="A167" s="14">
        <v>38139</v>
      </c>
      <c r="B167" s="15">
        <v>187.07</v>
      </c>
      <c r="C167" s="15">
        <v>184.22</v>
      </c>
      <c r="D167" s="15">
        <v>170.8</v>
      </c>
      <c r="E167" s="15">
        <v>169.04</v>
      </c>
      <c r="F167" s="15">
        <v>187.34</v>
      </c>
      <c r="G167" s="15">
        <v>184.92</v>
      </c>
      <c r="H167" s="15">
        <v>223.17</v>
      </c>
      <c r="I167" s="15">
        <v>220.85</v>
      </c>
      <c r="J167" s="15">
        <v>215.39</v>
      </c>
      <c r="K167" s="15">
        <v>212.22</v>
      </c>
      <c r="L167" s="15">
        <v>218.21</v>
      </c>
      <c r="M167" s="15">
        <v>216</v>
      </c>
      <c r="N167" s="15">
        <v>191.84</v>
      </c>
      <c r="O167" s="15">
        <v>189.98</v>
      </c>
      <c r="P167" s="15">
        <v>197.66</v>
      </c>
      <c r="Q167" s="15">
        <v>194.77</v>
      </c>
      <c r="R167" s="15">
        <v>168.29</v>
      </c>
      <c r="S167" s="15">
        <v>166.39</v>
      </c>
      <c r="T167" s="15">
        <v>192.8</v>
      </c>
      <c r="U167" s="15">
        <v>190.44</v>
      </c>
    </row>
    <row r="168" spans="1:21" x14ac:dyDescent="0.2">
      <c r="A168" s="14">
        <v>38169</v>
      </c>
      <c r="B168" s="15">
        <v>187.77</v>
      </c>
      <c r="C168" s="15">
        <v>184.94</v>
      </c>
      <c r="D168" s="15">
        <v>171.3</v>
      </c>
      <c r="E168" s="15">
        <v>169.92</v>
      </c>
      <c r="F168" s="15">
        <v>188.98</v>
      </c>
      <c r="G168" s="15">
        <v>186.44</v>
      </c>
      <c r="H168" s="15">
        <v>225.5</v>
      </c>
      <c r="I168" s="15">
        <v>223.36</v>
      </c>
      <c r="J168" s="15">
        <v>217.8</v>
      </c>
      <c r="K168" s="15">
        <v>214.32</v>
      </c>
      <c r="L168" s="15">
        <v>222.29</v>
      </c>
      <c r="M168" s="15">
        <v>219.65</v>
      </c>
      <c r="N168" s="15">
        <v>194.24</v>
      </c>
      <c r="O168" s="15">
        <v>192.45</v>
      </c>
      <c r="P168" s="15">
        <v>198.81</v>
      </c>
      <c r="Q168" s="15">
        <v>195.71</v>
      </c>
      <c r="R168" s="15">
        <v>168.14</v>
      </c>
      <c r="S168" s="15">
        <v>166.29</v>
      </c>
      <c r="T168" s="15">
        <v>194.42</v>
      </c>
      <c r="U168" s="15">
        <v>192.03</v>
      </c>
    </row>
    <row r="169" spans="1:21" x14ac:dyDescent="0.2">
      <c r="A169" s="14">
        <v>38200</v>
      </c>
      <c r="B169" s="15">
        <v>188.23</v>
      </c>
      <c r="C169" s="15">
        <v>185.58</v>
      </c>
      <c r="D169" s="15">
        <v>172.07</v>
      </c>
      <c r="E169" s="15">
        <v>170.57</v>
      </c>
      <c r="F169" s="15">
        <v>190.41</v>
      </c>
      <c r="G169" s="15">
        <v>187.81</v>
      </c>
      <c r="H169" s="15">
        <v>226.84</v>
      </c>
      <c r="I169" s="15">
        <v>224.64</v>
      </c>
      <c r="J169" s="15">
        <v>218.59</v>
      </c>
      <c r="K169" s="15">
        <v>215.98</v>
      </c>
      <c r="L169" s="15">
        <v>224.6</v>
      </c>
      <c r="M169" s="15">
        <v>222.36</v>
      </c>
      <c r="N169" s="15">
        <v>196.12</v>
      </c>
      <c r="O169" s="15">
        <v>194.38</v>
      </c>
      <c r="P169" s="15">
        <v>199.1</v>
      </c>
      <c r="Q169" s="15">
        <v>196.6</v>
      </c>
      <c r="R169" s="15">
        <v>168.89</v>
      </c>
      <c r="S169" s="15">
        <v>167.11</v>
      </c>
      <c r="T169" s="15">
        <v>195.61</v>
      </c>
      <c r="U169" s="15">
        <v>193.38</v>
      </c>
    </row>
    <row r="170" spans="1:21" x14ac:dyDescent="0.2">
      <c r="A170" s="14">
        <v>38231</v>
      </c>
      <c r="B170" s="15">
        <v>187.87</v>
      </c>
      <c r="C170" s="15">
        <v>185.82</v>
      </c>
      <c r="D170" s="15">
        <v>171.76</v>
      </c>
      <c r="E170" s="15">
        <v>170.79</v>
      </c>
      <c r="F170" s="15">
        <v>191.09</v>
      </c>
      <c r="G170" s="15">
        <v>189.1</v>
      </c>
      <c r="H170" s="15">
        <v>230.35</v>
      </c>
      <c r="I170" s="15">
        <v>228.73</v>
      </c>
      <c r="J170" s="15">
        <v>221.34</v>
      </c>
      <c r="K170" s="15">
        <v>218.31</v>
      </c>
      <c r="L170" s="15">
        <v>227.88</v>
      </c>
      <c r="M170" s="15">
        <v>225.8</v>
      </c>
      <c r="N170" s="15">
        <v>197.91</v>
      </c>
      <c r="O170" s="15">
        <v>196.34</v>
      </c>
      <c r="P170" s="15">
        <v>199.47</v>
      </c>
      <c r="Q170" s="15">
        <v>197.26</v>
      </c>
      <c r="R170" s="15">
        <v>169.32</v>
      </c>
      <c r="S170" s="15">
        <v>167.92</v>
      </c>
      <c r="T170" s="15">
        <v>196.75</v>
      </c>
      <c r="U170" s="15">
        <v>194.88</v>
      </c>
    </row>
    <row r="171" spans="1:21" x14ac:dyDescent="0.2">
      <c r="A171" s="14">
        <v>38261</v>
      </c>
      <c r="B171" s="15">
        <v>188.5</v>
      </c>
      <c r="C171" s="15">
        <v>186.83</v>
      </c>
      <c r="D171" s="15">
        <v>171.83</v>
      </c>
      <c r="E171" s="15">
        <v>171.03</v>
      </c>
      <c r="F171" s="15">
        <v>193.6</v>
      </c>
      <c r="G171" s="15">
        <v>192.05</v>
      </c>
      <c r="H171" s="15">
        <v>230.38</v>
      </c>
      <c r="I171" s="15">
        <v>229.08</v>
      </c>
      <c r="J171" s="15">
        <v>221.2</v>
      </c>
      <c r="K171" s="15">
        <v>219.55</v>
      </c>
      <c r="L171" s="15">
        <v>229.16</v>
      </c>
      <c r="M171" s="15">
        <v>228.58</v>
      </c>
      <c r="N171" s="15">
        <v>199.44</v>
      </c>
      <c r="O171" s="15">
        <v>198.31</v>
      </c>
      <c r="P171" s="15">
        <v>199.91</v>
      </c>
      <c r="Q171" s="15">
        <v>198.37</v>
      </c>
      <c r="R171" s="15">
        <v>169.24</v>
      </c>
      <c r="S171" s="15">
        <v>167.96</v>
      </c>
      <c r="T171" s="15">
        <v>197.61</v>
      </c>
      <c r="U171" s="15">
        <v>196.29</v>
      </c>
    </row>
    <row r="172" spans="1:21" x14ac:dyDescent="0.2">
      <c r="A172" s="14">
        <v>38292</v>
      </c>
      <c r="B172" s="15">
        <v>188.38</v>
      </c>
      <c r="C172" s="15">
        <v>187.84</v>
      </c>
      <c r="D172" s="15">
        <v>172.1</v>
      </c>
      <c r="E172" s="15">
        <v>171.73</v>
      </c>
      <c r="F172" s="15">
        <v>194.99</v>
      </c>
      <c r="G172" s="15">
        <v>193.78</v>
      </c>
      <c r="H172" s="15">
        <v>232.74</v>
      </c>
      <c r="I172" s="15">
        <v>232.74</v>
      </c>
      <c r="J172" s="15">
        <v>220.28</v>
      </c>
      <c r="K172" s="15">
        <v>220.11</v>
      </c>
      <c r="L172" s="15">
        <v>233.47</v>
      </c>
      <c r="M172" s="15">
        <v>233.17</v>
      </c>
      <c r="N172" s="15">
        <v>200.82</v>
      </c>
      <c r="O172" s="15">
        <v>200.25</v>
      </c>
      <c r="P172" s="15">
        <v>200.58</v>
      </c>
      <c r="Q172" s="15">
        <v>199.8</v>
      </c>
      <c r="R172" s="15">
        <v>170.37</v>
      </c>
      <c r="S172" s="15">
        <v>169.84</v>
      </c>
      <c r="T172" s="15">
        <v>198.86</v>
      </c>
      <c r="U172" s="15">
        <v>198.26</v>
      </c>
    </row>
    <row r="173" spans="1:21" x14ac:dyDescent="0.2">
      <c r="A173" s="14">
        <v>38322</v>
      </c>
      <c r="B173" s="15">
        <v>187.85</v>
      </c>
      <c r="C173" s="15">
        <v>188.09</v>
      </c>
      <c r="D173" s="15">
        <v>173.98</v>
      </c>
      <c r="E173" s="15">
        <v>174.01</v>
      </c>
      <c r="F173" s="15">
        <v>196.05</v>
      </c>
      <c r="G173" s="15">
        <v>195.65</v>
      </c>
      <c r="H173" s="15">
        <v>234.15</v>
      </c>
      <c r="I173" s="15">
        <v>234.91</v>
      </c>
      <c r="J173" s="15">
        <v>221.54</v>
      </c>
      <c r="K173" s="15">
        <v>222.3</v>
      </c>
      <c r="L173" s="15">
        <v>236.75</v>
      </c>
      <c r="M173" s="15">
        <v>237.37</v>
      </c>
      <c r="N173" s="15">
        <v>202.85</v>
      </c>
      <c r="O173" s="15">
        <v>202.68</v>
      </c>
      <c r="P173" s="15">
        <v>199.47</v>
      </c>
      <c r="Q173" s="15">
        <v>199.91</v>
      </c>
      <c r="R173" s="15">
        <v>170.09</v>
      </c>
      <c r="S173" s="15">
        <v>169.76</v>
      </c>
      <c r="T173" s="15">
        <v>199.81</v>
      </c>
      <c r="U173" s="15">
        <v>199.87</v>
      </c>
    </row>
    <row r="174" spans="1:21" x14ac:dyDescent="0.2">
      <c r="A174" s="14">
        <v>38353</v>
      </c>
      <c r="B174" s="15">
        <v>187.91</v>
      </c>
      <c r="C174" s="15">
        <v>189.04</v>
      </c>
      <c r="D174" s="15">
        <v>173.56</v>
      </c>
      <c r="E174" s="15">
        <v>173.9</v>
      </c>
      <c r="F174" s="15">
        <v>197.14</v>
      </c>
      <c r="G174" s="15">
        <v>196.86</v>
      </c>
      <c r="H174" s="15">
        <v>235.88</v>
      </c>
      <c r="I174" s="15">
        <v>237.09</v>
      </c>
      <c r="J174" s="15">
        <v>222.5</v>
      </c>
      <c r="K174" s="15">
        <v>224.07</v>
      </c>
      <c r="L174" s="15">
        <v>237.29</v>
      </c>
      <c r="M174" s="15">
        <v>239.36</v>
      </c>
      <c r="N174" s="15">
        <v>204.38</v>
      </c>
      <c r="O174" s="15">
        <v>205.04</v>
      </c>
      <c r="P174" s="15">
        <v>199.27</v>
      </c>
      <c r="Q174" s="15">
        <v>200.28</v>
      </c>
      <c r="R174" s="15">
        <v>170.31</v>
      </c>
      <c r="S174" s="15">
        <v>170.84</v>
      </c>
      <c r="T174" s="15">
        <v>200.42</v>
      </c>
      <c r="U174" s="15">
        <v>201.24</v>
      </c>
    </row>
    <row r="175" spans="1:21" x14ac:dyDescent="0.2">
      <c r="A175" s="14">
        <v>38384</v>
      </c>
      <c r="B175" s="15">
        <v>187.48</v>
      </c>
      <c r="C175" s="15">
        <v>188.21</v>
      </c>
      <c r="D175" s="15">
        <v>175.08</v>
      </c>
      <c r="E175" s="15">
        <v>175.69</v>
      </c>
      <c r="F175" s="15">
        <v>196.83</v>
      </c>
      <c r="G175" s="15">
        <v>197.35</v>
      </c>
      <c r="H175" s="15">
        <v>241.31</v>
      </c>
      <c r="I175" s="15">
        <v>242.39</v>
      </c>
      <c r="J175" s="15">
        <v>224.44</v>
      </c>
      <c r="K175" s="15">
        <v>226.48</v>
      </c>
      <c r="L175" s="15">
        <v>242.8</v>
      </c>
      <c r="M175" s="15">
        <v>243.21</v>
      </c>
      <c r="N175" s="15">
        <v>206.97</v>
      </c>
      <c r="O175" s="15">
        <v>207.07</v>
      </c>
      <c r="P175" s="15">
        <v>200.63</v>
      </c>
      <c r="Q175" s="15">
        <v>201.18</v>
      </c>
      <c r="R175" s="15">
        <v>171.16</v>
      </c>
      <c r="S175" s="15">
        <v>171.5</v>
      </c>
      <c r="T175" s="15">
        <v>202.2</v>
      </c>
      <c r="U175" s="15">
        <v>202.7</v>
      </c>
    </row>
    <row r="176" spans="1:21" x14ac:dyDescent="0.2">
      <c r="A176" s="14">
        <v>38412</v>
      </c>
      <c r="B176" s="15">
        <v>190.06</v>
      </c>
      <c r="C176" s="15">
        <v>189.86</v>
      </c>
      <c r="D176" s="15">
        <v>176.7</v>
      </c>
      <c r="E176" s="15">
        <v>176.97</v>
      </c>
      <c r="F176" s="15">
        <v>199.52</v>
      </c>
      <c r="G176" s="15">
        <v>199.79</v>
      </c>
      <c r="H176" s="15">
        <v>245.16</v>
      </c>
      <c r="I176" s="15">
        <v>245.07</v>
      </c>
      <c r="J176" s="15">
        <v>227.54</v>
      </c>
      <c r="K176" s="15">
        <v>226.99</v>
      </c>
      <c r="L176" s="15">
        <v>247.31</v>
      </c>
      <c r="M176" s="15">
        <v>247.82</v>
      </c>
      <c r="N176" s="15">
        <v>210.73</v>
      </c>
      <c r="O176" s="15">
        <v>210.05</v>
      </c>
      <c r="P176" s="15">
        <v>202.65</v>
      </c>
      <c r="Q176" s="15">
        <v>202.16</v>
      </c>
      <c r="R176" s="15">
        <v>172.85</v>
      </c>
      <c r="S176" s="15">
        <v>172.1</v>
      </c>
      <c r="T176" s="15">
        <v>205.1</v>
      </c>
      <c r="U176" s="15">
        <v>204.82</v>
      </c>
    </row>
    <row r="177" spans="1:21" x14ac:dyDescent="0.2">
      <c r="A177" s="14">
        <v>38443</v>
      </c>
      <c r="B177" s="15">
        <v>192.05</v>
      </c>
      <c r="C177" s="15">
        <v>190.69</v>
      </c>
      <c r="D177" s="15">
        <v>177.91</v>
      </c>
      <c r="E177" s="15">
        <v>177.34</v>
      </c>
      <c r="F177" s="15">
        <v>201.69</v>
      </c>
      <c r="G177" s="15">
        <v>201.58</v>
      </c>
      <c r="H177" s="15">
        <v>251.11</v>
      </c>
      <c r="I177" s="15">
        <v>249.97</v>
      </c>
      <c r="J177" s="15">
        <v>230.02</v>
      </c>
      <c r="K177" s="15">
        <v>228.68</v>
      </c>
      <c r="L177" s="15">
        <v>252.38</v>
      </c>
      <c r="M177" s="15">
        <v>251.65</v>
      </c>
      <c r="N177" s="15">
        <v>213.27</v>
      </c>
      <c r="O177" s="15">
        <v>212.03</v>
      </c>
      <c r="P177" s="15">
        <v>205.06</v>
      </c>
      <c r="Q177" s="15">
        <v>203.98</v>
      </c>
      <c r="R177" s="15">
        <v>173.86</v>
      </c>
      <c r="S177" s="15">
        <v>172.87</v>
      </c>
      <c r="T177" s="15">
        <v>207.67</v>
      </c>
      <c r="U177" s="15">
        <v>206.63</v>
      </c>
    </row>
    <row r="178" spans="1:21" x14ac:dyDescent="0.2">
      <c r="A178" s="14">
        <v>38473</v>
      </c>
      <c r="B178" s="15">
        <v>193.38</v>
      </c>
      <c r="C178" s="15">
        <v>190.6</v>
      </c>
      <c r="D178" s="15">
        <v>178.97</v>
      </c>
      <c r="E178" s="15">
        <v>177.7</v>
      </c>
      <c r="F178" s="15">
        <v>203.38</v>
      </c>
      <c r="G178" s="15">
        <v>202.03</v>
      </c>
      <c r="H178" s="15">
        <v>255.64</v>
      </c>
      <c r="I178" s="15">
        <v>253.71</v>
      </c>
      <c r="J178" s="15">
        <v>233.65</v>
      </c>
      <c r="K178" s="15">
        <v>231.08</v>
      </c>
      <c r="L178" s="15">
        <v>257.95</v>
      </c>
      <c r="M178" s="15">
        <v>255.87</v>
      </c>
      <c r="N178" s="15">
        <v>216.77</v>
      </c>
      <c r="O178" s="15">
        <v>215</v>
      </c>
      <c r="P178" s="15">
        <v>206.4</v>
      </c>
      <c r="Q178" s="15">
        <v>204.13</v>
      </c>
      <c r="R178" s="15">
        <v>175.92</v>
      </c>
      <c r="S178" s="15">
        <v>174.01</v>
      </c>
      <c r="T178" s="15">
        <v>210.31</v>
      </c>
      <c r="U178" s="15">
        <v>208.23</v>
      </c>
    </row>
    <row r="179" spans="1:21" x14ac:dyDescent="0.2">
      <c r="A179" s="14">
        <v>38504</v>
      </c>
      <c r="B179" s="15">
        <v>194.41</v>
      </c>
      <c r="C179" s="15">
        <v>191.18</v>
      </c>
      <c r="D179" s="15">
        <v>180.41</v>
      </c>
      <c r="E179" s="15">
        <v>178.48</v>
      </c>
      <c r="F179" s="15">
        <v>207.25</v>
      </c>
      <c r="G179" s="15">
        <v>204.59</v>
      </c>
      <c r="H179" s="15">
        <v>259.14999999999998</v>
      </c>
      <c r="I179" s="15">
        <v>256.22000000000003</v>
      </c>
      <c r="J179" s="15">
        <v>233.86</v>
      </c>
      <c r="K179" s="15">
        <v>230.34</v>
      </c>
      <c r="L179" s="15">
        <v>261.99</v>
      </c>
      <c r="M179" s="15">
        <v>259.2</v>
      </c>
      <c r="N179" s="15">
        <v>220.48</v>
      </c>
      <c r="O179" s="15">
        <v>218.12</v>
      </c>
      <c r="P179" s="15">
        <v>207.99</v>
      </c>
      <c r="Q179" s="15">
        <v>204.74</v>
      </c>
      <c r="R179" s="15">
        <v>177.3</v>
      </c>
      <c r="S179" s="15">
        <v>175.12</v>
      </c>
      <c r="T179" s="15">
        <v>212.74</v>
      </c>
      <c r="U179" s="15">
        <v>209.97</v>
      </c>
    </row>
    <row r="180" spans="1:21" x14ac:dyDescent="0.2">
      <c r="A180" s="14">
        <v>38534</v>
      </c>
      <c r="B180" s="15">
        <v>194.91</v>
      </c>
      <c r="C180" s="15">
        <v>191.83</v>
      </c>
      <c r="D180" s="15">
        <v>181.75</v>
      </c>
      <c r="E180" s="15">
        <v>180.12</v>
      </c>
      <c r="F180" s="15">
        <v>211.16</v>
      </c>
      <c r="G180" s="15">
        <v>208.35</v>
      </c>
      <c r="H180" s="15">
        <v>262.45999999999998</v>
      </c>
      <c r="I180" s="15">
        <v>259.81</v>
      </c>
      <c r="J180" s="15">
        <v>235.94</v>
      </c>
      <c r="K180" s="15">
        <v>232.36</v>
      </c>
      <c r="L180" s="15">
        <v>266.3</v>
      </c>
      <c r="M180" s="15">
        <v>262.85000000000002</v>
      </c>
      <c r="N180" s="15">
        <v>222.77</v>
      </c>
      <c r="O180" s="15">
        <v>220.69</v>
      </c>
      <c r="P180" s="15">
        <v>208.98</v>
      </c>
      <c r="Q180" s="15">
        <v>205.58</v>
      </c>
      <c r="R180" s="15">
        <v>178.26</v>
      </c>
      <c r="S180" s="15">
        <v>176.2</v>
      </c>
      <c r="T180" s="15">
        <v>214.79</v>
      </c>
      <c r="U180" s="15">
        <v>212.04</v>
      </c>
    </row>
    <row r="181" spans="1:21" x14ac:dyDescent="0.2">
      <c r="A181" s="14">
        <v>38565</v>
      </c>
      <c r="B181" s="15">
        <v>194.68</v>
      </c>
      <c r="C181" s="15">
        <v>191.75</v>
      </c>
      <c r="D181" s="15">
        <v>182.92</v>
      </c>
      <c r="E181" s="15">
        <v>181.3</v>
      </c>
      <c r="F181" s="15">
        <v>212.45</v>
      </c>
      <c r="G181" s="15">
        <v>209.52</v>
      </c>
      <c r="H181" s="15">
        <v>266.55</v>
      </c>
      <c r="I181" s="15">
        <v>263.74</v>
      </c>
      <c r="J181" s="15">
        <v>235.56</v>
      </c>
      <c r="K181" s="15">
        <v>232.78</v>
      </c>
      <c r="L181" s="15">
        <v>270.3</v>
      </c>
      <c r="M181" s="15">
        <v>267.55</v>
      </c>
      <c r="N181" s="15">
        <v>225.67</v>
      </c>
      <c r="O181" s="15">
        <v>223.56</v>
      </c>
      <c r="P181" s="15">
        <v>208.95</v>
      </c>
      <c r="Q181" s="15">
        <v>206.24</v>
      </c>
      <c r="R181" s="15">
        <v>178.52</v>
      </c>
      <c r="S181" s="15">
        <v>176.52</v>
      </c>
      <c r="T181" s="15">
        <v>216.22</v>
      </c>
      <c r="U181" s="15">
        <v>213.66</v>
      </c>
    </row>
    <row r="182" spans="1:21" x14ac:dyDescent="0.2">
      <c r="A182" s="14">
        <v>38596</v>
      </c>
      <c r="B182" s="15">
        <v>195.58</v>
      </c>
      <c r="C182" s="15">
        <v>193.48</v>
      </c>
      <c r="D182" s="15">
        <v>183.5</v>
      </c>
      <c r="E182" s="15">
        <v>182.44</v>
      </c>
      <c r="F182" s="15">
        <v>213.21</v>
      </c>
      <c r="G182" s="15">
        <v>211.29</v>
      </c>
      <c r="H182" s="15">
        <v>270.18</v>
      </c>
      <c r="I182" s="15">
        <v>268.26</v>
      </c>
      <c r="J182" s="15">
        <v>237.71</v>
      </c>
      <c r="K182" s="15">
        <v>234.87</v>
      </c>
      <c r="L182" s="15">
        <v>274.55</v>
      </c>
      <c r="M182" s="15">
        <v>271.85000000000002</v>
      </c>
      <c r="N182" s="15">
        <v>227.14</v>
      </c>
      <c r="O182" s="15">
        <v>225.42</v>
      </c>
      <c r="P182" s="15">
        <v>209.67</v>
      </c>
      <c r="Q182" s="15">
        <v>207.3</v>
      </c>
      <c r="R182" s="15">
        <v>179.31</v>
      </c>
      <c r="S182" s="15">
        <v>177.78</v>
      </c>
      <c r="T182" s="15">
        <v>217.75</v>
      </c>
      <c r="U182" s="15">
        <v>215.72</v>
      </c>
    </row>
    <row r="183" spans="1:21" x14ac:dyDescent="0.2">
      <c r="A183" s="14">
        <v>38626</v>
      </c>
      <c r="B183" s="15">
        <v>195.63</v>
      </c>
      <c r="C183" s="15">
        <v>194.05</v>
      </c>
      <c r="D183" s="15">
        <v>183.96</v>
      </c>
      <c r="E183" s="15">
        <v>183.15</v>
      </c>
      <c r="F183" s="15">
        <v>213.74</v>
      </c>
      <c r="G183" s="15">
        <v>212.02</v>
      </c>
      <c r="H183" s="15">
        <v>272</v>
      </c>
      <c r="I183" s="15">
        <v>270.39999999999998</v>
      </c>
      <c r="J183" s="15">
        <v>236.44</v>
      </c>
      <c r="K183" s="15">
        <v>235.06</v>
      </c>
      <c r="L183" s="15">
        <v>273.68</v>
      </c>
      <c r="M183" s="15">
        <v>273.07</v>
      </c>
      <c r="N183" s="15">
        <v>228.46</v>
      </c>
      <c r="O183" s="15">
        <v>227.08</v>
      </c>
      <c r="P183" s="15">
        <v>210.19</v>
      </c>
      <c r="Q183" s="15">
        <v>208.41</v>
      </c>
      <c r="R183" s="15">
        <v>180.93</v>
      </c>
      <c r="S183" s="15">
        <v>179.51</v>
      </c>
      <c r="T183" s="15">
        <v>218.33</v>
      </c>
      <c r="U183" s="15">
        <v>216.88</v>
      </c>
    </row>
    <row r="184" spans="1:21" x14ac:dyDescent="0.2">
      <c r="A184" s="14">
        <v>38657</v>
      </c>
      <c r="B184" s="15">
        <v>194.38</v>
      </c>
      <c r="C184" s="15">
        <v>193.87</v>
      </c>
      <c r="D184" s="15">
        <v>186.18</v>
      </c>
      <c r="E184" s="15">
        <v>185.66</v>
      </c>
      <c r="F184" s="15">
        <v>214.88</v>
      </c>
      <c r="G184" s="15">
        <v>213.63</v>
      </c>
      <c r="H184" s="15">
        <v>273.31</v>
      </c>
      <c r="I184" s="15">
        <v>273.74</v>
      </c>
      <c r="J184" s="15">
        <v>236.58</v>
      </c>
      <c r="K184" s="15">
        <v>236.54</v>
      </c>
      <c r="L184" s="15">
        <v>274.23</v>
      </c>
      <c r="M184" s="15">
        <v>273.85000000000002</v>
      </c>
      <c r="N184" s="15">
        <v>230.6</v>
      </c>
      <c r="O184" s="15">
        <v>230.08</v>
      </c>
      <c r="P184" s="15">
        <v>209.73</v>
      </c>
      <c r="Q184" s="15">
        <v>209.05</v>
      </c>
      <c r="R184" s="15">
        <v>181.06</v>
      </c>
      <c r="S184" s="15">
        <v>180.54</v>
      </c>
      <c r="T184" s="15">
        <v>218.91</v>
      </c>
      <c r="U184" s="15">
        <v>218.33</v>
      </c>
    </row>
    <row r="185" spans="1:21" x14ac:dyDescent="0.2">
      <c r="A185" s="14">
        <v>38687</v>
      </c>
      <c r="B185" s="15">
        <v>193.97</v>
      </c>
      <c r="C185" s="15">
        <v>194.45</v>
      </c>
      <c r="D185" s="15">
        <v>186.74</v>
      </c>
      <c r="E185" s="15">
        <v>186.78</v>
      </c>
      <c r="F185" s="15">
        <v>215</v>
      </c>
      <c r="G185" s="15">
        <v>214.53</v>
      </c>
      <c r="H185" s="15">
        <v>275.10000000000002</v>
      </c>
      <c r="I185" s="15">
        <v>276.36</v>
      </c>
      <c r="J185" s="15">
        <v>232.46</v>
      </c>
      <c r="K185" s="15">
        <v>233.4</v>
      </c>
      <c r="L185" s="15">
        <v>276.47000000000003</v>
      </c>
      <c r="M185" s="15">
        <v>277.49</v>
      </c>
      <c r="N185" s="15">
        <v>232.12</v>
      </c>
      <c r="O185" s="15">
        <v>232.07</v>
      </c>
      <c r="P185" s="15">
        <v>209.63</v>
      </c>
      <c r="Q185" s="15">
        <v>210.33</v>
      </c>
      <c r="R185" s="15">
        <v>181.87</v>
      </c>
      <c r="S185" s="15">
        <v>181.64</v>
      </c>
      <c r="T185" s="15">
        <v>219.45</v>
      </c>
      <c r="U185" s="15">
        <v>219.68</v>
      </c>
    </row>
    <row r="186" spans="1:21" x14ac:dyDescent="0.2">
      <c r="A186" s="14">
        <v>38718</v>
      </c>
      <c r="B186" s="15">
        <v>193.61</v>
      </c>
      <c r="C186" s="15">
        <v>194.99</v>
      </c>
      <c r="D186" s="15">
        <v>188.2</v>
      </c>
      <c r="E186" s="15">
        <v>188.98</v>
      </c>
      <c r="F186" s="15">
        <v>216.54</v>
      </c>
      <c r="G186" s="15">
        <v>216.36</v>
      </c>
      <c r="H186" s="15">
        <v>277.13</v>
      </c>
      <c r="I186" s="15">
        <v>278.95999999999998</v>
      </c>
      <c r="J186" s="15">
        <v>233.52</v>
      </c>
      <c r="K186" s="15">
        <v>235.04</v>
      </c>
      <c r="L186" s="15">
        <v>275.57</v>
      </c>
      <c r="M186" s="15">
        <v>278.36</v>
      </c>
      <c r="N186" s="15">
        <v>233.37</v>
      </c>
      <c r="O186" s="15">
        <v>234.37</v>
      </c>
      <c r="P186" s="15">
        <v>210.09</v>
      </c>
      <c r="Q186" s="15">
        <v>211.47</v>
      </c>
      <c r="R186" s="15">
        <v>182.52</v>
      </c>
      <c r="S186" s="15">
        <v>183.23</v>
      </c>
      <c r="T186" s="15">
        <v>220.09</v>
      </c>
      <c r="U186" s="15">
        <v>221.22</v>
      </c>
    </row>
    <row r="187" spans="1:21" x14ac:dyDescent="0.2">
      <c r="A187" s="14">
        <v>38749</v>
      </c>
      <c r="B187" s="15">
        <v>193.81</v>
      </c>
      <c r="C187" s="15">
        <v>194.73</v>
      </c>
      <c r="D187" s="15">
        <v>188.11</v>
      </c>
      <c r="E187" s="15">
        <v>188.83</v>
      </c>
      <c r="F187" s="15">
        <v>215.69</v>
      </c>
      <c r="G187" s="15">
        <v>216.18</v>
      </c>
      <c r="H187" s="15">
        <v>279.77999999999997</v>
      </c>
      <c r="I187" s="15">
        <v>280.76</v>
      </c>
      <c r="J187" s="15">
        <v>234.25</v>
      </c>
      <c r="K187" s="15">
        <v>236.05</v>
      </c>
      <c r="L187" s="15">
        <v>279.88</v>
      </c>
      <c r="M187" s="15">
        <v>280.20999999999998</v>
      </c>
      <c r="N187" s="15">
        <v>234.1</v>
      </c>
      <c r="O187" s="15">
        <v>234.27</v>
      </c>
      <c r="P187" s="15">
        <v>210.84</v>
      </c>
      <c r="Q187" s="15">
        <v>211.38</v>
      </c>
      <c r="R187" s="15">
        <v>184.27</v>
      </c>
      <c r="S187" s="15">
        <v>184.67</v>
      </c>
      <c r="T187" s="15">
        <v>221.14</v>
      </c>
      <c r="U187" s="15">
        <v>221.68</v>
      </c>
    </row>
    <row r="188" spans="1:21" x14ac:dyDescent="0.2">
      <c r="A188" s="14">
        <v>38777</v>
      </c>
      <c r="B188" s="15">
        <v>194.65</v>
      </c>
      <c r="C188" s="15">
        <v>194.54</v>
      </c>
      <c r="D188" s="15">
        <v>190.17</v>
      </c>
      <c r="E188" s="15">
        <v>190.74</v>
      </c>
      <c r="F188" s="15">
        <v>217.33</v>
      </c>
      <c r="G188" s="15">
        <v>217.47</v>
      </c>
      <c r="H188" s="15">
        <v>282.64</v>
      </c>
      <c r="I188" s="15">
        <v>282.56</v>
      </c>
      <c r="J188" s="15">
        <v>236.66</v>
      </c>
      <c r="K188" s="15">
        <v>235.6</v>
      </c>
      <c r="L188" s="15">
        <v>279.99</v>
      </c>
      <c r="M188" s="15">
        <v>280.67</v>
      </c>
      <c r="N188" s="15">
        <v>236.86</v>
      </c>
      <c r="O188" s="15">
        <v>236</v>
      </c>
      <c r="P188" s="15">
        <v>212.16</v>
      </c>
      <c r="Q188" s="15">
        <v>211.78</v>
      </c>
      <c r="R188" s="15">
        <v>185.45</v>
      </c>
      <c r="S188" s="15">
        <v>184.74</v>
      </c>
      <c r="T188" s="15">
        <v>222.72</v>
      </c>
      <c r="U188" s="15">
        <v>222.43</v>
      </c>
    </row>
    <row r="189" spans="1:21" x14ac:dyDescent="0.2">
      <c r="A189" s="14">
        <v>38808</v>
      </c>
      <c r="B189" s="15">
        <v>196.62</v>
      </c>
      <c r="C189" s="15">
        <v>195.24</v>
      </c>
      <c r="D189" s="15">
        <v>191.66</v>
      </c>
      <c r="E189" s="15">
        <v>191</v>
      </c>
      <c r="F189" s="15">
        <v>218.26</v>
      </c>
      <c r="G189" s="15">
        <v>217.97</v>
      </c>
      <c r="H189" s="15">
        <v>284.64999999999998</v>
      </c>
      <c r="I189" s="15">
        <v>283.29000000000002</v>
      </c>
      <c r="J189" s="15">
        <v>236.42</v>
      </c>
      <c r="K189" s="15">
        <v>234.87</v>
      </c>
      <c r="L189" s="15">
        <v>281.99</v>
      </c>
      <c r="M189" s="15">
        <v>281.19</v>
      </c>
      <c r="N189" s="15">
        <v>238.4</v>
      </c>
      <c r="O189" s="15">
        <v>236.72</v>
      </c>
      <c r="P189" s="15">
        <v>213.21</v>
      </c>
      <c r="Q189" s="15">
        <v>211.89</v>
      </c>
      <c r="R189" s="15">
        <v>186.13</v>
      </c>
      <c r="S189" s="15">
        <v>185.11</v>
      </c>
      <c r="T189" s="15">
        <v>224.13</v>
      </c>
      <c r="U189" s="15">
        <v>222.91</v>
      </c>
    </row>
    <row r="190" spans="1:21" x14ac:dyDescent="0.2">
      <c r="A190" s="14">
        <v>38838</v>
      </c>
      <c r="B190" s="15">
        <v>198.4</v>
      </c>
      <c r="C190" s="15">
        <v>195.28</v>
      </c>
      <c r="D190" s="15">
        <v>193.69</v>
      </c>
      <c r="E190" s="15">
        <v>192.09</v>
      </c>
      <c r="F190" s="15">
        <v>220.12</v>
      </c>
      <c r="G190" s="15">
        <v>218.42</v>
      </c>
      <c r="H190" s="15">
        <v>287.88</v>
      </c>
      <c r="I190" s="15">
        <v>285.41000000000003</v>
      </c>
      <c r="J190" s="15">
        <v>237.6</v>
      </c>
      <c r="K190" s="15">
        <v>234.79</v>
      </c>
      <c r="L190" s="15">
        <v>283.5</v>
      </c>
      <c r="M190" s="15">
        <v>281.36</v>
      </c>
      <c r="N190" s="15">
        <v>239.42</v>
      </c>
      <c r="O190" s="15">
        <v>237.41</v>
      </c>
      <c r="P190" s="15">
        <v>214.94</v>
      </c>
      <c r="Q190" s="15">
        <v>212.41</v>
      </c>
      <c r="R190" s="15">
        <v>189.07</v>
      </c>
      <c r="S190" s="15">
        <v>186.94</v>
      </c>
      <c r="T190" s="15">
        <v>226</v>
      </c>
      <c r="U190" s="15">
        <v>223.62</v>
      </c>
    </row>
    <row r="191" spans="1:21" x14ac:dyDescent="0.2">
      <c r="A191" s="14">
        <v>38869</v>
      </c>
      <c r="B191" s="15">
        <v>198.08</v>
      </c>
      <c r="C191" s="15">
        <v>194.47</v>
      </c>
      <c r="D191" s="15">
        <v>194.72</v>
      </c>
      <c r="E191" s="15">
        <v>192.46</v>
      </c>
      <c r="F191" s="15">
        <v>221.58</v>
      </c>
      <c r="G191" s="15">
        <v>218.79</v>
      </c>
      <c r="H191" s="15">
        <v>289.39</v>
      </c>
      <c r="I191" s="15">
        <v>285.73</v>
      </c>
      <c r="J191" s="15">
        <v>237.88</v>
      </c>
      <c r="K191" s="15">
        <v>234.28</v>
      </c>
      <c r="L191" s="15">
        <v>283.58999999999997</v>
      </c>
      <c r="M191" s="15">
        <v>280.44</v>
      </c>
      <c r="N191" s="15">
        <v>240.38</v>
      </c>
      <c r="O191" s="15">
        <v>237.55</v>
      </c>
      <c r="P191" s="15">
        <v>216.2</v>
      </c>
      <c r="Q191" s="15">
        <v>212.52</v>
      </c>
      <c r="R191" s="15">
        <v>189.65</v>
      </c>
      <c r="S191" s="15">
        <v>187.05</v>
      </c>
      <c r="T191" s="15">
        <v>226.66</v>
      </c>
      <c r="U191" s="15">
        <v>223.48</v>
      </c>
    </row>
    <row r="192" spans="1:21" x14ac:dyDescent="0.2">
      <c r="A192" s="14">
        <v>38899</v>
      </c>
      <c r="B192" s="15">
        <v>198.17</v>
      </c>
      <c r="C192" s="15">
        <v>194.86</v>
      </c>
      <c r="D192" s="15">
        <v>195.23</v>
      </c>
      <c r="E192" s="15">
        <v>193.28</v>
      </c>
      <c r="F192" s="15">
        <v>220.12</v>
      </c>
      <c r="G192" s="15">
        <v>217.13</v>
      </c>
      <c r="H192" s="15">
        <v>289.70999999999998</v>
      </c>
      <c r="I192" s="15">
        <v>286.58</v>
      </c>
      <c r="J192" s="15">
        <v>236.68</v>
      </c>
      <c r="K192" s="15">
        <v>233.34</v>
      </c>
      <c r="L192" s="15">
        <v>283.06</v>
      </c>
      <c r="M192" s="15">
        <v>279.17</v>
      </c>
      <c r="N192" s="15">
        <v>240.26</v>
      </c>
      <c r="O192" s="15">
        <v>237.83</v>
      </c>
      <c r="P192" s="15">
        <v>217.12</v>
      </c>
      <c r="Q192" s="15">
        <v>213.51</v>
      </c>
      <c r="R192" s="15">
        <v>190.43</v>
      </c>
      <c r="S192" s="15">
        <v>187.98</v>
      </c>
      <c r="T192" s="15">
        <v>226.63</v>
      </c>
      <c r="U192" s="15">
        <v>223.57</v>
      </c>
    </row>
    <row r="193" spans="1:21" x14ac:dyDescent="0.2">
      <c r="A193" s="14">
        <v>38930</v>
      </c>
      <c r="B193" s="15">
        <v>197.71</v>
      </c>
      <c r="C193" s="15">
        <v>194.62</v>
      </c>
      <c r="D193" s="15">
        <v>195.69</v>
      </c>
      <c r="E193" s="15">
        <v>193.9</v>
      </c>
      <c r="F193" s="15">
        <v>221.74</v>
      </c>
      <c r="G193" s="15">
        <v>218.65</v>
      </c>
      <c r="H193" s="15">
        <v>291.07</v>
      </c>
      <c r="I193" s="15">
        <v>287.67</v>
      </c>
      <c r="J193" s="15">
        <v>235.6</v>
      </c>
      <c r="K193" s="15">
        <v>232.9</v>
      </c>
      <c r="L193" s="15">
        <v>281.36</v>
      </c>
      <c r="M193" s="15">
        <v>278.44</v>
      </c>
      <c r="N193" s="15">
        <v>241.18</v>
      </c>
      <c r="O193" s="15">
        <v>238.94</v>
      </c>
      <c r="P193" s="15">
        <v>216.81</v>
      </c>
      <c r="Q193" s="15">
        <v>213.88</v>
      </c>
      <c r="R193" s="15">
        <v>191.78</v>
      </c>
      <c r="S193" s="15">
        <v>189.5</v>
      </c>
      <c r="T193" s="15">
        <v>226.93</v>
      </c>
      <c r="U193" s="15">
        <v>224.16</v>
      </c>
    </row>
    <row r="194" spans="1:21" x14ac:dyDescent="0.2">
      <c r="A194" s="14">
        <v>38961</v>
      </c>
      <c r="B194" s="15">
        <v>196.72</v>
      </c>
      <c r="C194" s="15">
        <v>194.53</v>
      </c>
      <c r="D194" s="15">
        <v>195.8</v>
      </c>
      <c r="E194" s="15">
        <v>194.55</v>
      </c>
      <c r="F194" s="15">
        <v>220.81</v>
      </c>
      <c r="G194" s="15">
        <v>219.09</v>
      </c>
      <c r="H194" s="15">
        <v>289.39999999999998</v>
      </c>
      <c r="I194" s="15">
        <v>287.42</v>
      </c>
      <c r="J194" s="15">
        <v>233.68</v>
      </c>
      <c r="K194" s="15">
        <v>231.39</v>
      </c>
      <c r="L194" s="15">
        <v>280.02999999999997</v>
      </c>
      <c r="M194" s="15">
        <v>277.14</v>
      </c>
      <c r="N194" s="15">
        <v>241.22</v>
      </c>
      <c r="O194" s="15">
        <v>239.37</v>
      </c>
      <c r="P194" s="15">
        <v>215.84</v>
      </c>
      <c r="Q194" s="15">
        <v>213.36</v>
      </c>
      <c r="R194" s="15">
        <v>191.82</v>
      </c>
      <c r="S194" s="15">
        <v>190.19</v>
      </c>
      <c r="T194" s="15">
        <v>226.25</v>
      </c>
      <c r="U194" s="15">
        <v>224.14</v>
      </c>
    </row>
    <row r="195" spans="1:21" x14ac:dyDescent="0.2">
      <c r="A195" s="14">
        <v>38991</v>
      </c>
      <c r="B195" s="15">
        <v>195.72</v>
      </c>
      <c r="C195" s="15">
        <v>194.32</v>
      </c>
      <c r="D195" s="15">
        <v>196.01</v>
      </c>
      <c r="E195" s="15">
        <v>195.13</v>
      </c>
      <c r="F195" s="15">
        <v>220.85</v>
      </c>
      <c r="G195" s="15">
        <v>218.99</v>
      </c>
      <c r="H195" s="15">
        <v>292.98</v>
      </c>
      <c r="I195" s="15">
        <v>291.14999999999998</v>
      </c>
      <c r="J195" s="15">
        <v>231.75</v>
      </c>
      <c r="K195" s="15">
        <v>230.65</v>
      </c>
      <c r="L195" s="15">
        <v>276.04000000000002</v>
      </c>
      <c r="M195" s="15">
        <v>275.32</v>
      </c>
      <c r="N195" s="15">
        <v>242.16</v>
      </c>
      <c r="O195" s="15">
        <v>240.61</v>
      </c>
      <c r="P195" s="15">
        <v>215.49</v>
      </c>
      <c r="Q195" s="15">
        <v>213.34</v>
      </c>
      <c r="R195" s="15">
        <v>192.66</v>
      </c>
      <c r="S195" s="15">
        <v>191.05</v>
      </c>
      <c r="T195" s="15">
        <v>226</v>
      </c>
      <c r="U195" s="15">
        <v>224.45</v>
      </c>
    </row>
    <row r="196" spans="1:21" x14ac:dyDescent="0.2">
      <c r="A196" s="14">
        <v>39022</v>
      </c>
      <c r="B196" s="15">
        <v>193.92</v>
      </c>
      <c r="C196" s="15">
        <v>193.34</v>
      </c>
      <c r="D196" s="15">
        <v>196.95</v>
      </c>
      <c r="E196" s="15">
        <v>196.17</v>
      </c>
      <c r="F196" s="15">
        <v>220.85</v>
      </c>
      <c r="G196" s="15">
        <v>219.62</v>
      </c>
      <c r="H196" s="15">
        <v>292.2</v>
      </c>
      <c r="I196" s="15">
        <v>293.16000000000003</v>
      </c>
      <c r="J196" s="15">
        <v>231.7</v>
      </c>
      <c r="K196" s="15">
        <v>231.74</v>
      </c>
      <c r="L196" s="15">
        <v>276.54000000000002</v>
      </c>
      <c r="M196" s="15">
        <v>276.14999999999998</v>
      </c>
      <c r="N196" s="15">
        <v>242.11</v>
      </c>
      <c r="O196" s="15">
        <v>241.61</v>
      </c>
      <c r="P196" s="15">
        <v>215.65</v>
      </c>
      <c r="Q196" s="15">
        <v>215.11</v>
      </c>
      <c r="R196" s="15">
        <v>192.78</v>
      </c>
      <c r="S196" s="15">
        <v>192.24</v>
      </c>
      <c r="T196" s="15">
        <v>225.75</v>
      </c>
      <c r="U196" s="15">
        <v>225.17</v>
      </c>
    </row>
    <row r="197" spans="1:21" x14ac:dyDescent="0.2">
      <c r="A197" s="14">
        <v>39052</v>
      </c>
      <c r="B197" s="15">
        <v>193.74</v>
      </c>
      <c r="C197" s="15">
        <v>194.47</v>
      </c>
      <c r="D197" s="15">
        <v>197.52</v>
      </c>
      <c r="E197" s="15">
        <v>197.59</v>
      </c>
      <c r="F197" s="15">
        <v>219.25</v>
      </c>
      <c r="G197" s="15">
        <v>218.75</v>
      </c>
      <c r="H197" s="15">
        <v>290.85000000000002</v>
      </c>
      <c r="I197" s="15">
        <v>292.55</v>
      </c>
      <c r="J197" s="15">
        <v>230.29</v>
      </c>
      <c r="K197" s="15">
        <v>231.11</v>
      </c>
      <c r="L197" s="15">
        <v>275.08999999999997</v>
      </c>
      <c r="M197" s="15">
        <v>276.41000000000003</v>
      </c>
      <c r="N197" s="15">
        <v>242.05</v>
      </c>
      <c r="O197" s="15">
        <v>242.27</v>
      </c>
      <c r="P197" s="15">
        <v>212.64</v>
      </c>
      <c r="Q197" s="15">
        <v>213.58</v>
      </c>
      <c r="R197" s="15">
        <v>192.87</v>
      </c>
      <c r="S197" s="15">
        <v>192.8</v>
      </c>
      <c r="T197" s="15">
        <v>225.03</v>
      </c>
      <c r="U197" s="15">
        <v>225.45</v>
      </c>
    </row>
    <row r="198" spans="1:21" x14ac:dyDescent="0.2">
      <c r="A198" s="14">
        <v>39083</v>
      </c>
      <c r="B198" s="15">
        <v>194.02</v>
      </c>
      <c r="C198" s="15">
        <v>195.57</v>
      </c>
      <c r="D198" s="15">
        <v>196.27</v>
      </c>
      <c r="E198" s="15">
        <v>197.59</v>
      </c>
      <c r="F198" s="15">
        <v>220.03</v>
      </c>
      <c r="G198" s="15">
        <v>219.98</v>
      </c>
      <c r="H198" s="15">
        <v>290.94</v>
      </c>
      <c r="I198" s="15">
        <v>293.07</v>
      </c>
      <c r="J198" s="15">
        <v>230.51</v>
      </c>
      <c r="K198" s="15">
        <v>231.88</v>
      </c>
      <c r="L198" s="15">
        <v>275</v>
      </c>
      <c r="M198" s="15">
        <v>278.13</v>
      </c>
      <c r="N198" s="15">
        <v>240.31</v>
      </c>
      <c r="O198" s="15">
        <v>241.58</v>
      </c>
      <c r="P198" s="15">
        <v>212.9</v>
      </c>
      <c r="Q198" s="15">
        <v>214.59</v>
      </c>
      <c r="R198" s="15">
        <v>193.88</v>
      </c>
      <c r="S198" s="15">
        <v>194.9</v>
      </c>
      <c r="T198" s="15">
        <v>224.92</v>
      </c>
      <c r="U198" s="15">
        <v>226.31</v>
      </c>
    </row>
    <row r="199" spans="1:21" x14ac:dyDescent="0.2">
      <c r="A199" s="14">
        <v>39114</v>
      </c>
      <c r="B199" s="15">
        <v>193.57</v>
      </c>
      <c r="C199" s="15">
        <v>194.72</v>
      </c>
      <c r="D199" s="15">
        <v>198.34</v>
      </c>
      <c r="E199" s="15">
        <v>199.32</v>
      </c>
      <c r="F199" s="15">
        <v>219.1</v>
      </c>
      <c r="G199" s="15">
        <v>219.53</v>
      </c>
      <c r="H199" s="15">
        <v>291.83</v>
      </c>
      <c r="I199" s="15">
        <v>292.52</v>
      </c>
      <c r="J199" s="15">
        <v>228.66</v>
      </c>
      <c r="K199" s="15">
        <v>230.03</v>
      </c>
      <c r="L199" s="15">
        <v>273.77999999999997</v>
      </c>
      <c r="M199" s="15">
        <v>274</v>
      </c>
      <c r="N199" s="15">
        <v>243.1</v>
      </c>
      <c r="O199" s="15">
        <v>243.45</v>
      </c>
      <c r="P199" s="15">
        <v>216.22</v>
      </c>
      <c r="Q199" s="15">
        <v>216.83</v>
      </c>
      <c r="R199" s="15">
        <v>194.71</v>
      </c>
      <c r="S199" s="15">
        <v>195.18</v>
      </c>
      <c r="T199" s="15">
        <v>225.63</v>
      </c>
      <c r="U199" s="15">
        <v>226.22</v>
      </c>
    </row>
    <row r="200" spans="1:21" x14ac:dyDescent="0.2">
      <c r="A200" s="14">
        <v>39142</v>
      </c>
      <c r="B200" s="15">
        <v>194.52</v>
      </c>
      <c r="C200" s="15">
        <v>194.63</v>
      </c>
      <c r="D200" s="15">
        <v>199.45</v>
      </c>
      <c r="E200" s="15">
        <v>200.4</v>
      </c>
      <c r="F200" s="15">
        <v>221.27</v>
      </c>
      <c r="G200" s="15">
        <v>221.29</v>
      </c>
      <c r="H200" s="15">
        <v>295.13</v>
      </c>
      <c r="I200" s="15">
        <v>295.18</v>
      </c>
      <c r="J200" s="15">
        <v>232.95</v>
      </c>
      <c r="K200" s="15">
        <v>231.62</v>
      </c>
      <c r="L200" s="15">
        <v>277.91000000000003</v>
      </c>
      <c r="M200" s="15">
        <v>278.67</v>
      </c>
      <c r="N200" s="15">
        <v>243.52</v>
      </c>
      <c r="O200" s="15">
        <v>242.6</v>
      </c>
      <c r="P200" s="15">
        <v>216.79</v>
      </c>
      <c r="Q200" s="15">
        <v>216.75</v>
      </c>
      <c r="R200" s="15">
        <v>196.22</v>
      </c>
      <c r="S200" s="15">
        <v>195.63</v>
      </c>
      <c r="T200" s="15">
        <v>227.33</v>
      </c>
      <c r="U200" s="15">
        <v>227.14</v>
      </c>
    </row>
    <row r="201" spans="1:21" x14ac:dyDescent="0.2">
      <c r="A201" s="14">
        <v>39173</v>
      </c>
      <c r="B201" s="15">
        <v>195.37</v>
      </c>
      <c r="C201" s="15">
        <v>194.06</v>
      </c>
      <c r="D201" s="15">
        <v>201.45</v>
      </c>
      <c r="E201" s="15">
        <v>200.78</v>
      </c>
      <c r="F201" s="15">
        <v>224.09</v>
      </c>
      <c r="G201" s="15">
        <v>223.76</v>
      </c>
      <c r="H201" s="15">
        <v>296.49</v>
      </c>
      <c r="I201" s="15">
        <v>295.02</v>
      </c>
      <c r="J201" s="15">
        <v>233.2</v>
      </c>
      <c r="K201" s="15">
        <v>231.72</v>
      </c>
      <c r="L201" s="15">
        <v>277.39999999999998</v>
      </c>
      <c r="M201" s="15">
        <v>276.82</v>
      </c>
      <c r="N201" s="15">
        <v>245.33</v>
      </c>
      <c r="O201" s="15">
        <v>243.31</v>
      </c>
      <c r="P201" s="15">
        <v>217.94</v>
      </c>
      <c r="Q201" s="15">
        <v>216.46</v>
      </c>
      <c r="R201" s="15">
        <v>197.22</v>
      </c>
      <c r="S201" s="15">
        <v>196.07</v>
      </c>
      <c r="T201" s="15">
        <v>228.57</v>
      </c>
      <c r="U201" s="15">
        <v>227.28</v>
      </c>
    </row>
    <row r="202" spans="1:21" x14ac:dyDescent="0.2">
      <c r="A202" s="14">
        <v>39203</v>
      </c>
      <c r="B202" s="15">
        <v>196.37</v>
      </c>
      <c r="C202" s="15">
        <v>193</v>
      </c>
      <c r="D202" s="15">
        <v>202.14</v>
      </c>
      <c r="E202" s="15">
        <v>200.22</v>
      </c>
      <c r="F202" s="15">
        <v>223.51</v>
      </c>
      <c r="G202" s="15">
        <v>221.51</v>
      </c>
      <c r="H202" s="15">
        <v>296.2</v>
      </c>
      <c r="I202" s="15">
        <v>293.3</v>
      </c>
      <c r="J202" s="15">
        <v>235.06</v>
      </c>
      <c r="K202" s="15">
        <v>232.3</v>
      </c>
      <c r="L202" s="15">
        <v>275.37</v>
      </c>
      <c r="M202" s="15">
        <v>273.41000000000003</v>
      </c>
      <c r="N202" s="15">
        <v>244.39</v>
      </c>
      <c r="O202" s="15">
        <v>242.26</v>
      </c>
      <c r="P202" s="15">
        <v>218.61</v>
      </c>
      <c r="Q202" s="15">
        <v>215.75</v>
      </c>
      <c r="R202" s="15">
        <v>198.98</v>
      </c>
      <c r="S202" s="15">
        <v>196.59</v>
      </c>
      <c r="T202" s="15">
        <v>228.72</v>
      </c>
      <c r="U202" s="15">
        <v>226.14</v>
      </c>
    </row>
    <row r="203" spans="1:21" x14ac:dyDescent="0.2">
      <c r="A203" s="14">
        <v>39234</v>
      </c>
      <c r="B203" s="15">
        <v>196.7</v>
      </c>
      <c r="C203" s="15">
        <v>192.82</v>
      </c>
      <c r="D203" s="15">
        <v>203.54</v>
      </c>
      <c r="E203" s="15">
        <v>200.97</v>
      </c>
      <c r="F203" s="15">
        <v>224.78</v>
      </c>
      <c r="G203" s="15">
        <v>221.9</v>
      </c>
      <c r="H203" s="15">
        <v>298.13</v>
      </c>
      <c r="I203" s="15">
        <v>293.98</v>
      </c>
      <c r="J203" s="15">
        <v>233.58</v>
      </c>
      <c r="K203" s="15">
        <v>229.91</v>
      </c>
      <c r="L203" s="15">
        <v>272.83</v>
      </c>
      <c r="M203" s="15">
        <v>269.56</v>
      </c>
      <c r="N203" s="15">
        <v>243.91</v>
      </c>
      <c r="O203" s="15">
        <v>240.79</v>
      </c>
      <c r="P203" s="15">
        <v>219.33</v>
      </c>
      <c r="Q203" s="15">
        <v>215.23</v>
      </c>
      <c r="R203" s="15">
        <v>199.69</v>
      </c>
      <c r="S203" s="15">
        <v>196.68</v>
      </c>
      <c r="T203" s="15">
        <v>228.86</v>
      </c>
      <c r="U203" s="15">
        <v>225.4</v>
      </c>
    </row>
    <row r="204" spans="1:21" x14ac:dyDescent="0.2">
      <c r="A204" s="14">
        <v>39264</v>
      </c>
      <c r="B204" s="15">
        <v>194.66</v>
      </c>
      <c r="C204" s="15">
        <v>191.22</v>
      </c>
      <c r="D204" s="15">
        <v>202.66</v>
      </c>
      <c r="E204" s="15">
        <v>200.37</v>
      </c>
      <c r="F204" s="15">
        <v>224.46</v>
      </c>
      <c r="G204" s="15">
        <v>221.31</v>
      </c>
      <c r="H204" s="15">
        <v>295.77999999999997</v>
      </c>
      <c r="I204" s="15">
        <v>292.47000000000003</v>
      </c>
      <c r="J204" s="15">
        <v>232.43</v>
      </c>
      <c r="K204" s="15">
        <v>229.19</v>
      </c>
      <c r="L204" s="15">
        <v>271.17</v>
      </c>
      <c r="M204" s="15">
        <v>267.22000000000003</v>
      </c>
      <c r="N204" s="15">
        <v>241.03</v>
      </c>
      <c r="O204" s="15">
        <v>238.29</v>
      </c>
      <c r="P204" s="15">
        <v>219.5</v>
      </c>
      <c r="Q204" s="15">
        <v>215.82</v>
      </c>
      <c r="R204" s="15">
        <v>200.32</v>
      </c>
      <c r="S204" s="15">
        <v>197.49</v>
      </c>
      <c r="T204" s="15">
        <v>227.54</v>
      </c>
      <c r="U204" s="15">
        <v>224.28</v>
      </c>
    </row>
    <row r="205" spans="1:21" x14ac:dyDescent="0.2">
      <c r="A205" s="14">
        <v>39295</v>
      </c>
      <c r="B205" s="15">
        <v>194.15</v>
      </c>
      <c r="C205" s="15">
        <v>190.98</v>
      </c>
      <c r="D205" s="15">
        <v>201.75</v>
      </c>
      <c r="E205" s="15">
        <v>199.8</v>
      </c>
      <c r="F205" s="15">
        <v>223.29</v>
      </c>
      <c r="G205" s="15">
        <v>220.23</v>
      </c>
      <c r="H205" s="15">
        <v>295.2</v>
      </c>
      <c r="I205" s="15">
        <v>291.47000000000003</v>
      </c>
      <c r="J205" s="15">
        <v>232.17</v>
      </c>
      <c r="K205" s="15">
        <v>229.42</v>
      </c>
      <c r="L205" s="15">
        <v>264.77999999999997</v>
      </c>
      <c r="M205" s="15">
        <v>261.95</v>
      </c>
      <c r="N205" s="15">
        <v>240.48</v>
      </c>
      <c r="O205" s="15">
        <v>238.31</v>
      </c>
      <c r="P205" s="15">
        <v>217.57</v>
      </c>
      <c r="Q205" s="15">
        <v>214.37</v>
      </c>
      <c r="R205" s="15">
        <v>201.27</v>
      </c>
      <c r="S205" s="15">
        <v>198.76</v>
      </c>
      <c r="T205" s="15">
        <v>226.32</v>
      </c>
      <c r="U205" s="15">
        <v>223.47</v>
      </c>
    </row>
    <row r="206" spans="1:21" x14ac:dyDescent="0.2">
      <c r="A206" s="14">
        <v>39326</v>
      </c>
      <c r="B206" s="15">
        <v>191.77</v>
      </c>
      <c r="C206" s="15">
        <v>189.53</v>
      </c>
      <c r="D206" s="15">
        <v>202.41</v>
      </c>
      <c r="E206" s="15">
        <v>200.94</v>
      </c>
      <c r="F206" s="15">
        <v>222.05</v>
      </c>
      <c r="G206" s="15">
        <v>220.6</v>
      </c>
      <c r="H206" s="15">
        <v>290.51</v>
      </c>
      <c r="I206" s="15">
        <v>288.58</v>
      </c>
      <c r="J206" s="15">
        <v>229.08</v>
      </c>
      <c r="K206" s="15">
        <v>227.16</v>
      </c>
      <c r="L206" s="15">
        <v>261.37</v>
      </c>
      <c r="M206" s="15">
        <v>258.52999999999997</v>
      </c>
      <c r="N206" s="15">
        <v>240.05</v>
      </c>
      <c r="O206" s="15">
        <v>238.19</v>
      </c>
      <c r="P206" s="15">
        <v>217.78</v>
      </c>
      <c r="Q206" s="15">
        <v>215.3</v>
      </c>
      <c r="R206" s="15">
        <v>200.16</v>
      </c>
      <c r="S206" s="15">
        <v>198.57</v>
      </c>
      <c r="T206" s="15">
        <v>224.75</v>
      </c>
      <c r="U206" s="15">
        <v>222.67</v>
      </c>
    </row>
    <row r="207" spans="1:21" x14ac:dyDescent="0.2">
      <c r="A207" s="14">
        <v>39356</v>
      </c>
      <c r="B207" s="15">
        <v>189.85</v>
      </c>
      <c r="C207" s="15">
        <v>188.55</v>
      </c>
      <c r="D207" s="15">
        <v>201.23</v>
      </c>
      <c r="E207" s="15">
        <v>200.3</v>
      </c>
      <c r="F207" s="15">
        <v>222.42</v>
      </c>
      <c r="G207" s="15">
        <v>220.41</v>
      </c>
      <c r="H207" s="15">
        <v>287.23</v>
      </c>
      <c r="I207" s="15">
        <v>285.25</v>
      </c>
      <c r="J207" s="15">
        <v>228.49</v>
      </c>
      <c r="K207" s="15">
        <v>227.37</v>
      </c>
      <c r="L207" s="15">
        <v>255.36</v>
      </c>
      <c r="M207" s="15">
        <v>254.46</v>
      </c>
      <c r="N207" s="15">
        <v>237.33</v>
      </c>
      <c r="O207" s="15">
        <v>235.73</v>
      </c>
      <c r="P207" s="15">
        <v>213.82</v>
      </c>
      <c r="Q207" s="15">
        <v>211.41</v>
      </c>
      <c r="R207" s="15">
        <v>200.21</v>
      </c>
      <c r="S207" s="15">
        <v>198.58</v>
      </c>
      <c r="T207" s="15">
        <v>222.56</v>
      </c>
      <c r="U207" s="15">
        <v>220.97</v>
      </c>
    </row>
    <row r="208" spans="1:21" x14ac:dyDescent="0.2">
      <c r="A208" s="14">
        <v>39387</v>
      </c>
      <c r="B208" s="15">
        <v>188.55</v>
      </c>
      <c r="C208" s="15">
        <v>187.71</v>
      </c>
      <c r="D208" s="15">
        <v>200.92</v>
      </c>
      <c r="E208" s="15">
        <v>199.79</v>
      </c>
      <c r="F208" s="15">
        <v>221.02</v>
      </c>
      <c r="G208" s="15">
        <v>219.79</v>
      </c>
      <c r="H208" s="15">
        <v>282.26</v>
      </c>
      <c r="I208" s="15">
        <v>283.64999999999998</v>
      </c>
      <c r="J208" s="15">
        <v>226.1</v>
      </c>
      <c r="K208" s="15">
        <v>225.99</v>
      </c>
      <c r="L208" s="15">
        <v>249.63</v>
      </c>
      <c r="M208" s="15">
        <v>249.28</v>
      </c>
      <c r="N208" s="15">
        <v>233.88</v>
      </c>
      <c r="O208" s="15">
        <v>233.35</v>
      </c>
      <c r="P208" s="15">
        <v>213.95</v>
      </c>
      <c r="Q208" s="15">
        <v>213.57</v>
      </c>
      <c r="R208" s="15">
        <v>199.09</v>
      </c>
      <c r="S208" s="15">
        <v>198.55</v>
      </c>
      <c r="T208" s="15">
        <v>220.28</v>
      </c>
      <c r="U208" s="15">
        <v>219.66</v>
      </c>
    </row>
    <row r="209" spans="1:21" x14ac:dyDescent="0.2">
      <c r="A209" s="14">
        <v>39417</v>
      </c>
      <c r="B209" s="15">
        <v>185.8</v>
      </c>
      <c r="C209" s="15">
        <v>186.69</v>
      </c>
      <c r="D209" s="15">
        <v>200.38</v>
      </c>
      <c r="E209" s="15">
        <v>200.59</v>
      </c>
      <c r="F209" s="15">
        <v>220.84</v>
      </c>
      <c r="G209" s="15">
        <v>220.3</v>
      </c>
      <c r="H209" s="15">
        <v>278.64999999999998</v>
      </c>
      <c r="I209" s="15">
        <v>280.39</v>
      </c>
      <c r="J209" s="15">
        <v>226.37</v>
      </c>
      <c r="K209" s="15">
        <v>226.97</v>
      </c>
      <c r="L209" s="15">
        <v>243.06</v>
      </c>
      <c r="M209" s="15">
        <v>244.48</v>
      </c>
      <c r="N209" s="15">
        <v>231.54</v>
      </c>
      <c r="O209" s="15">
        <v>231.96</v>
      </c>
      <c r="P209" s="15">
        <v>212.68</v>
      </c>
      <c r="Q209" s="15">
        <v>213.84</v>
      </c>
      <c r="R209" s="15">
        <v>199.38</v>
      </c>
      <c r="S209" s="15">
        <v>199.63</v>
      </c>
      <c r="T209" s="15">
        <v>218.17</v>
      </c>
      <c r="U209" s="15">
        <v>218.75</v>
      </c>
    </row>
    <row r="210" spans="1:21" x14ac:dyDescent="0.2">
      <c r="A210" s="14">
        <v>39448</v>
      </c>
      <c r="B210" s="15">
        <v>183.75</v>
      </c>
      <c r="C210" s="15">
        <v>185.32</v>
      </c>
      <c r="D210" s="15">
        <v>197.47</v>
      </c>
      <c r="E210" s="15">
        <v>199.36</v>
      </c>
      <c r="F210" s="15">
        <v>219.29</v>
      </c>
      <c r="G210" s="15">
        <v>219.59</v>
      </c>
      <c r="H210" s="15">
        <v>274.89</v>
      </c>
      <c r="I210" s="15">
        <v>276.83</v>
      </c>
      <c r="J210" s="15">
        <v>222.36</v>
      </c>
      <c r="K210" s="15">
        <v>223.48</v>
      </c>
      <c r="L210" s="15">
        <v>237.15</v>
      </c>
      <c r="M210" s="15">
        <v>240.03</v>
      </c>
      <c r="N210" s="15">
        <v>228.24</v>
      </c>
      <c r="O210" s="15">
        <v>229.69</v>
      </c>
      <c r="P210" s="15">
        <v>209.76</v>
      </c>
      <c r="Q210" s="15">
        <v>211.71</v>
      </c>
      <c r="R210" s="15">
        <v>197.1</v>
      </c>
      <c r="S210" s="15">
        <v>198.44</v>
      </c>
      <c r="T210" s="15">
        <v>215.1</v>
      </c>
      <c r="U210" s="15">
        <v>216.65</v>
      </c>
    </row>
    <row r="211" spans="1:21" x14ac:dyDescent="0.2">
      <c r="A211" s="14">
        <v>39479</v>
      </c>
      <c r="B211" s="15">
        <v>184.77</v>
      </c>
      <c r="C211" s="15">
        <v>186.15</v>
      </c>
      <c r="D211" s="15">
        <v>199.29</v>
      </c>
      <c r="E211" s="15">
        <v>200.55</v>
      </c>
      <c r="F211" s="15">
        <v>218.72</v>
      </c>
      <c r="G211" s="15">
        <v>219.21</v>
      </c>
      <c r="H211" s="15">
        <v>277.95999999999998</v>
      </c>
      <c r="I211" s="15">
        <v>278.5</v>
      </c>
      <c r="J211" s="15">
        <v>225.39</v>
      </c>
      <c r="K211" s="15">
        <v>226.61</v>
      </c>
      <c r="L211" s="15">
        <v>233.95</v>
      </c>
      <c r="M211" s="15">
        <v>234.17</v>
      </c>
      <c r="N211" s="15">
        <v>226.45</v>
      </c>
      <c r="O211" s="15">
        <v>227.08</v>
      </c>
      <c r="P211" s="15">
        <v>210.43</v>
      </c>
      <c r="Q211" s="15">
        <v>211.2</v>
      </c>
      <c r="R211" s="15">
        <v>197.82</v>
      </c>
      <c r="S211" s="15">
        <v>198.4</v>
      </c>
      <c r="T211" s="15">
        <v>215.11</v>
      </c>
      <c r="U211" s="15">
        <v>215.83</v>
      </c>
    </row>
    <row r="212" spans="1:21" x14ac:dyDescent="0.2">
      <c r="A212" s="14">
        <v>39508</v>
      </c>
      <c r="B212" s="15">
        <v>184.33</v>
      </c>
      <c r="C212" s="15">
        <v>184.79</v>
      </c>
      <c r="D212" s="15">
        <v>198.03</v>
      </c>
      <c r="E212" s="15">
        <v>199.46</v>
      </c>
      <c r="F212" s="15">
        <v>218.08</v>
      </c>
      <c r="G212" s="15">
        <v>218.12</v>
      </c>
      <c r="H212" s="15">
        <v>275.27999999999997</v>
      </c>
      <c r="I212" s="15">
        <v>275.7</v>
      </c>
      <c r="J212" s="15">
        <v>224.15</v>
      </c>
      <c r="K212" s="15">
        <v>223.01</v>
      </c>
      <c r="L212" s="15">
        <v>225.94</v>
      </c>
      <c r="M212" s="15">
        <v>226.5</v>
      </c>
      <c r="N212" s="15">
        <v>227.03</v>
      </c>
      <c r="O212" s="15">
        <v>226.37</v>
      </c>
      <c r="P212" s="15">
        <v>211.4</v>
      </c>
      <c r="Q212" s="15">
        <v>211.87</v>
      </c>
      <c r="R212" s="15">
        <v>198.21</v>
      </c>
      <c r="S212" s="15">
        <v>197.69</v>
      </c>
      <c r="T212" s="15">
        <v>213.87</v>
      </c>
      <c r="U212" s="15">
        <v>213.9</v>
      </c>
    </row>
    <row r="213" spans="1:21" x14ac:dyDescent="0.2">
      <c r="A213" s="14">
        <v>39539</v>
      </c>
      <c r="B213" s="15">
        <v>184.3</v>
      </c>
      <c r="C213" s="15">
        <v>183.18</v>
      </c>
      <c r="D213" s="15">
        <v>200</v>
      </c>
      <c r="E213" s="15">
        <v>199.55</v>
      </c>
      <c r="F213" s="15">
        <v>217.01</v>
      </c>
      <c r="G213" s="15">
        <v>216.71</v>
      </c>
      <c r="H213" s="15">
        <v>271.16000000000003</v>
      </c>
      <c r="I213" s="15">
        <v>269.83999999999997</v>
      </c>
      <c r="J213" s="15">
        <v>222.42</v>
      </c>
      <c r="K213" s="15">
        <v>221.05</v>
      </c>
      <c r="L213" s="15">
        <v>222.33</v>
      </c>
      <c r="M213" s="15">
        <v>221.93</v>
      </c>
      <c r="N213" s="15">
        <v>224.79</v>
      </c>
      <c r="O213" s="15">
        <v>222.86</v>
      </c>
      <c r="P213" s="15">
        <v>211.87</v>
      </c>
      <c r="Q213" s="15">
        <v>210.47</v>
      </c>
      <c r="R213" s="15">
        <v>199.09</v>
      </c>
      <c r="S213" s="15">
        <v>197.65</v>
      </c>
      <c r="T213" s="15">
        <v>212.85</v>
      </c>
      <c r="U213" s="15">
        <v>211.65</v>
      </c>
    </row>
    <row r="214" spans="1:21" x14ac:dyDescent="0.2">
      <c r="A214" s="14">
        <v>39569</v>
      </c>
      <c r="B214" s="15">
        <v>185.15</v>
      </c>
      <c r="C214" s="15">
        <v>181.81</v>
      </c>
      <c r="D214" s="15">
        <v>201.12</v>
      </c>
      <c r="E214" s="15">
        <v>199.02</v>
      </c>
      <c r="F214" s="15">
        <v>219.34</v>
      </c>
      <c r="G214" s="15">
        <v>217.26</v>
      </c>
      <c r="H214" s="15">
        <v>271.64</v>
      </c>
      <c r="I214" s="15">
        <v>268.69</v>
      </c>
      <c r="J214" s="15">
        <v>221.5</v>
      </c>
      <c r="K214" s="15">
        <v>218.94</v>
      </c>
      <c r="L214" s="15">
        <v>218.82</v>
      </c>
      <c r="M214" s="15">
        <v>217.26</v>
      </c>
      <c r="N214" s="15">
        <v>220.91</v>
      </c>
      <c r="O214" s="15">
        <v>218.78</v>
      </c>
      <c r="P214" s="15">
        <v>211.5</v>
      </c>
      <c r="Q214" s="15">
        <v>208.45</v>
      </c>
      <c r="R214" s="15">
        <v>199.77</v>
      </c>
      <c r="S214" s="15">
        <v>197.15</v>
      </c>
      <c r="T214" s="15">
        <v>212.2</v>
      </c>
      <c r="U214" s="15">
        <v>209.64</v>
      </c>
    </row>
    <row r="215" spans="1:21" x14ac:dyDescent="0.2">
      <c r="A215" s="14">
        <v>39600</v>
      </c>
      <c r="B215" s="15">
        <v>185.29</v>
      </c>
      <c r="C215" s="15">
        <v>181.34</v>
      </c>
      <c r="D215" s="15">
        <v>200.44</v>
      </c>
      <c r="E215" s="15">
        <v>197.71</v>
      </c>
      <c r="F215" s="15">
        <v>218.29</v>
      </c>
      <c r="G215" s="15">
        <v>215.37</v>
      </c>
      <c r="H215" s="15">
        <v>267.85000000000002</v>
      </c>
      <c r="I215" s="15">
        <v>263.75</v>
      </c>
      <c r="J215" s="15">
        <v>222.21</v>
      </c>
      <c r="K215" s="15">
        <v>218.59</v>
      </c>
      <c r="L215" s="15">
        <v>216.98</v>
      </c>
      <c r="M215" s="15">
        <v>214.19</v>
      </c>
      <c r="N215" s="15">
        <v>220.29</v>
      </c>
      <c r="O215" s="15">
        <v>217.15</v>
      </c>
      <c r="P215" s="15">
        <v>212.54</v>
      </c>
      <c r="Q215" s="15">
        <v>208.23</v>
      </c>
      <c r="R215" s="15">
        <v>202.01</v>
      </c>
      <c r="S215" s="15">
        <v>198.69</v>
      </c>
      <c r="T215" s="15">
        <v>211.89</v>
      </c>
      <c r="U215" s="15">
        <v>208.42</v>
      </c>
    </row>
    <row r="216" spans="1:21" x14ac:dyDescent="0.2">
      <c r="A216" s="14">
        <v>39630</v>
      </c>
      <c r="B216" s="15">
        <v>183.8</v>
      </c>
      <c r="C216" s="15">
        <v>180.36</v>
      </c>
      <c r="D216" s="15">
        <v>198.92</v>
      </c>
      <c r="E216" s="15">
        <v>196.38</v>
      </c>
      <c r="F216" s="15">
        <v>217.94</v>
      </c>
      <c r="G216" s="15">
        <v>214.62</v>
      </c>
      <c r="H216" s="15">
        <v>264.05</v>
      </c>
      <c r="I216" s="15">
        <v>260.83999999999997</v>
      </c>
      <c r="J216" s="15">
        <v>220.3</v>
      </c>
      <c r="K216" s="15">
        <v>217.12</v>
      </c>
      <c r="L216" s="15">
        <v>212.93</v>
      </c>
      <c r="M216" s="15">
        <v>209.65</v>
      </c>
      <c r="N216" s="15">
        <v>217.17</v>
      </c>
      <c r="O216" s="15">
        <v>214.4</v>
      </c>
      <c r="P216" s="15">
        <v>211.4</v>
      </c>
      <c r="Q216" s="15">
        <v>207.82</v>
      </c>
      <c r="R216" s="15">
        <v>201.27</v>
      </c>
      <c r="S216" s="15">
        <v>198.17</v>
      </c>
      <c r="T216" s="15">
        <v>209.83</v>
      </c>
      <c r="U216" s="15">
        <v>206.59</v>
      </c>
    </row>
    <row r="217" spans="1:21" x14ac:dyDescent="0.2">
      <c r="A217" s="14">
        <v>39661</v>
      </c>
      <c r="B217" s="15">
        <v>182.66</v>
      </c>
      <c r="C217" s="15">
        <v>179.61</v>
      </c>
      <c r="D217" s="15">
        <v>197.41</v>
      </c>
      <c r="E217" s="15">
        <v>195.32</v>
      </c>
      <c r="F217" s="15">
        <v>216.77</v>
      </c>
      <c r="G217" s="15">
        <v>213.84</v>
      </c>
      <c r="H217" s="15">
        <v>260.51</v>
      </c>
      <c r="I217" s="15">
        <v>257.08999999999997</v>
      </c>
      <c r="J217" s="15">
        <v>218.7</v>
      </c>
      <c r="K217" s="15">
        <v>215.97</v>
      </c>
      <c r="L217" s="15">
        <v>207.89</v>
      </c>
      <c r="M217" s="15">
        <v>205.6</v>
      </c>
      <c r="N217" s="15">
        <v>214.13</v>
      </c>
      <c r="O217" s="15">
        <v>212.14</v>
      </c>
      <c r="P217" s="15">
        <v>210.22</v>
      </c>
      <c r="Q217" s="15">
        <v>206.89</v>
      </c>
      <c r="R217" s="15">
        <v>199.26</v>
      </c>
      <c r="S217" s="15">
        <v>196.64</v>
      </c>
      <c r="T217" s="15">
        <v>207.49</v>
      </c>
      <c r="U217" s="15">
        <v>204.77</v>
      </c>
    </row>
    <row r="218" spans="1:21" x14ac:dyDescent="0.2">
      <c r="A218" s="14">
        <v>39692</v>
      </c>
      <c r="B218" s="15">
        <v>179.17</v>
      </c>
      <c r="C218" s="15">
        <v>176.86</v>
      </c>
      <c r="D218" s="15">
        <v>196.41</v>
      </c>
      <c r="E218" s="15">
        <v>194.83</v>
      </c>
      <c r="F218" s="15">
        <v>216.37</v>
      </c>
      <c r="G218" s="15">
        <v>215.06</v>
      </c>
      <c r="H218" s="15">
        <v>256.3</v>
      </c>
      <c r="I218" s="15">
        <v>254.53</v>
      </c>
      <c r="J218" s="15">
        <v>216.42</v>
      </c>
      <c r="K218" s="15">
        <v>214.76</v>
      </c>
      <c r="L218" s="15">
        <v>204.47</v>
      </c>
      <c r="M218" s="15">
        <v>202.08</v>
      </c>
      <c r="N218" s="15">
        <v>209.56</v>
      </c>
      <c r="O218" s="15">
        <v>207.66</v>
      </c>
      <c r="P218" s="15">
        <v>208.05</v>
      </c>
      <c r="Q218" s="15">
        <v>205.52</v>
      </c>
      <c r="R218" s="15">
        <v>200.7</v>
      </c>
      <c r="S218" s="15">
        <v>199.27</v>
      </c>
      <c r="T218" s="15">
        <v>205.02</v>
      </c>
      <c r="U218" s="15">
        <v>203.01</v>
      </c>
    </row>
    <row r="219" spans="1:21" x14ac:dyDescent="0.2">
      <c r="A219" s="14">
        <v>39722</v>
      </c>
      <c r="B219" s="15">
        <v>177.2</v>
      </c>
      <c r="C219" s="15">
        <v>175.97</v>
      </c>
      <c r="D219" s="15">
        <v>194.84</v>
      </c>
      <c r="E219" s="15">
        <v>193.81</v>
      </c>
      <c r="F219" s="15">
        <v>213.52</v>
      </c>
      <c r="G219" s="15">
        <v>211.33</v>
      </c>
      <c r="H219" s="15">
        <v>247.57</v>
      </c>
      <c r="I219" s="15">
        <v>245.63</v>
      </c>
      <c r="J219" s="15">
        <v>216.45</v>
      </c>
      <c r="K219" s="15">
        <v>215.16</v>
      </c>
      <c r="L219" s="15">
        <v>200.01</v>
      </c>
      <c r="M219" s="15">
        <v>198.97</v>
      </c>
      <c r="N219" s="15">
        <v>207.92</v>
      </c>
      <c r="O219" s="15">
        <v>206.45</v>
      </c>
      <c r="P219" s="15">
        <v>207.93</v>
      </c>
      <c r="Q219" s="15">
        <v>205.31</v>
      </c>
      <c r="R219" s="15">
        <v>198.08</v>
      </c>
      <c r="S219" s="15">
        <v>196.6</v>
      </c>
      <c r="T219" s="15">
        <v>202.45</v>
      </c>
      <c r="U219" s="15">
        <v>200.87</v>
      </c>
    </row>
    <row r="220" spans="1:21" x14ac:dyDescent="0.2">
      <c r="A220" s="14">
        <v>39753</v>
      </c>
      <c r="B220" s="15">
        <v>174.23</v>
      </c>
      <c r="C220" s="15">
        <v>173</v>
      </c>
      <c r="D220" s="15">
        <v>193</v>
      </c>
      <c r="E220" s="15">
        <v>191.63</v>
      </c>
      <c r="F220" s="15">
        <v>212.08</v>
      </c>
      <c r="G220" s="15">
        <v>210.78</v>
      </c>
      <c r="H220" s="15">
        <v>242.93</v>
      </c>
      <c r="I220" s="15">
        <v>244.33</v>
      </c>
      <c r="J220" s="15">
        <v>212.94</v>
      </c>
      <c r="K220" s="15">
        <v>212.5</v>
      </c>
      <c r="L220" s="15">
        <v>194.31</v>
      </c>
      <c r="M220" s="15">
        <v>193.95</v>
      </c>
      <c r="N220" s="15">
        <v>201.4</v>
      </c>
      <c r="O220" s="15">
        <v>200.79</v>
      </c>
      <c r="P220" s="15">
        <v>201.53</v>
      </c>
      <c r="Q220" s="15">
        <v>201.11</v>
      </c>
      <c r="R220" s="15">
        <v>193.84</v>
      </c>
      <c r="S220" s="15">
        <v>193.16</v>
      </c>
      <c r="T220" s="15">
        <v>198.1</v>
      </c>
      <c r="U220" s="15">
        <v>197.36</v>
      </c>
    </row>
    <row r="221" spans="1:21" x14ac:dyDescent="0.2">
      <c r="A221" s="14">
        <v>39783</v>
      </c>
      <c r="B221" s="15">
        <v>173.48</v>
      </c>
      <c r="C221" s="15">
        <v>174.39</v>
      </c>
      <c r="D221" s="15">
        <v>192.45</v>
      </c>
      <c r="E221" s="15">
        <v>192.75</v>
      </c>
      <c r="F221" s="15">
        <v>209</v>
      </c>
      <c r="G221" s="15">
        <v>208.45</v>
      </c>
      <c r="H221" s="15">
        <v>242.22</v>
      </c>
      <c r="I221" s="15">
        <v>243.62</v>
      </c>
      <c r="J221" s="15">
        <v>210.86</v>
      </c>
      <c r="K221" s="15">
        <v>211</v>
      </c>
      <c r="L221" s="15">
        <v>192.81</v>
      </c>
      <c r="M221" s="15">
        <v>194.14</v>
      </c>
      <c r="N221" s="15">
        <v>198.3</v>
      </c>
      <c r="O221" s="15">
        <v>198.69</v>
      </c>
      <c r="P221" s="15">
        <v>203.25</v>
      </c>
      <c r="Q221" s="15">
        <v>204.48</v>
      </c>
      <c r="R221" s="15">
        <v>195.18</v>
      </c>
      <c r="S221" s="15">
        <v>195.65</v>
      </c>
      <c r="T221" s="15">
        <v>196.98</v>
      </c>
      <c r="U221" s="15">
        <v>197.56</v>
      </c>
    </row>
    <row r="222" spans="1:21" x14ac:dyDescent="0.2">
      <c r="A222" s="14">
        <v>39814</v>
      </c>
      <c r="B222" s="15">
        <v>175.76</v>
      </c>
      <c r="C222" s="15">
        <v>177.46</v>
      </c>
      <c r="D222" s="15">
        <v>191.79</v>
      </c>
      <c r="E222" s="15">
        <v>194.08</v>
      </c>
      <c r="F222" s="15">
        <v>208.11</v>
      </c>
      <c r="G222" s="15">
        <v>208.64</v>
      </c>
      <c r="H222" s="15">
        <v>242.64</v>
      </c>
      <c r="I222" s="15">
        <v>244.08</v>
      </c>
      <c r="J222" s="15">
        <v>213.16</v>
      </c>
      <c r="K222" s="15">
        <v>213.96</v>
      </c>
      <c r="L222" s="15">
        <v>188.31</v>
      </c>
      <c r="M222" s="15">
        <v>190.66</v>
      </c>
      <c r="N222" s="15">
        <v>203.13</v>
      </c>
      <c r="O222" s="15">
        <v>204.48</v>
      </c>
      <c r="P222" s="15">
        <v>203.38</v>
      </c>
      <c r="Q222" s="15">
        <v>205.32</v>
      </c>
      <c r="R222" s="15">
        <v>193.84</v>
      </c>
      <c r="S222" s="15">
        <v>195.51</v>
      </c>
      <c r="T222" s="15">
        <v>197.55</v>
      </c>
      <c r="U222" s="15">
        <v>199.11</v>
      </c>
    </row>
    <row r="223" spans="1:21" x14ac:dyDescent="0.2">
      <c r="A223" s="14">
        <v>39845</v>
      </c>
      <c r="B223" s="15">
        <v>175.16</v>
      </c>
      <c r="C223" s="15">
        <v>176.82</v>
      </c>
      <c r="D223" s="15">
        <v>191.9</v>
      </c>
      <c r="E223" s="15">
        <v>193.29</v>
      </c>
      <c r="F223" s="15">
        <v>210.43</v>
      </c>
      <c r="G223" s="15">
        <v>210.99</v>
      </c>
      <c r="H223" s="15">
        <v>241.62</v>
      </c>
      <c r="I223" s="15">
        <v>242.04</v>
      </c>
      <c r="J223" s="15">
        <v>217.54</v>
      </c>
      <c r="K223" s="15">
        <v>218.81</v>
      </c>
      <c r="L223" s="15">
        <v>191.02</v>
      </c>
      <c r="M223" s="15">
        <v>191.3</v>
      </c>
      <c r="N223" s="15">
        <v>202.29</v>
      </c>
      <c r="O223" s="15">
        <v>203.29</v>
      </c>
      <c r="P223" s="15">
        <v>206.87</v>
      </c>
      <c r="Q223" s="15">
        <v>207.78</v>
      </c>
      <c r="R223" s="15">
        <v>197.1</v>
      </c>
      <c r="S223" s="15">
        <v>197.83</v>
      </c>
      <c r="T223" s="15">
        <v>198.71</v>
      </c>
      <c r="U223" s="15">
        <v>199.59</v>
      </c>
    </row>
    <row r="224" spans="1:21" x14ac:dyDescent="0.2">
      <c r="A224" s="14">
        <v>39873</v>
      </c>
      <c r="B224" s="15">
        <v>174.2</v>
      </c>
      <c r="C224" s="15">
        <v>175.07</v>
      </c>
      <c r="D224" s="15">
        <v>190.99</v>
      </c>
      <c r="E224" s="15">
        <v>192.72</v>
      </c>
      <c r="F224" s="15">
        <v>210.84</v>
      </c>
      <c r="G224" s="15">
        <v>210.94</v>
      </c>
      <c r="H224" s="15">
        <v>236.05</v>
      </c>
      <c r="I224" s="15">
        <v>236.58</v>
      </c>
      <c r="J224" s="15">
        <v>215.32</v>
      </c>
      <c r="K224" s="15">
        <v>214.61</v>
      </c>
      <c r="L224" s="15">
        <v>188.88</v>
      </c>
      <c r="M224" s="15">
        <v>189.44</v>
      </c>
      <c r="N224" s="15">
        <v>200.62</v>
      </c>
      <c r="O224" s="15">
        <v>200.32</v>
      </c>
      <c r="P224" s="15">
        <v>203.22</v>
      </c>
      <c r="Q224" s="15">
        <v>204.1</v>
      </c>
      <c r="R224" s="15">
        <v>197.54</v>
      </c>
      <c r="S224" s="15">
        <v>197.03</v>
      </c>
      <c r="T224" s="15">
        <v>197.21</v>
      </c>
      <c r="U224" s="15">
        <v>197.48</v>
      </c>
    </row>
    <row r="225" spans="1:21" x14ac:dyDescent="0.2">
      <c r="A225" s="14">
        <v>39904</v>
      </c>
      <c r="B225" s="15">
        <v>174.74</v>
      </c>
      <c r="C225" s="15">
        <v>173.83</v>
      </c>
      <c r="D225" s="15">
        <v>192.08</v>
      </c>
      <c r="E225" s="15">
        <v>191.81</v>
      </c>
      <c r="F225" s="15">
        <v>209.57</v>
      </c>
      <c r="G225" s="15">
        <v>209.28</v>
      </c>
      <c r="H225" s="15">
        <v>237.4</v>
      </c>
      <c r="I225" s="15">
        <v>236.22</v>
      </c>
      <c r="J225" s="15">
        <v>217.41</v>
      </c>
      <c r="K225" s="15">
        <v>216.38</v>
      </c>
      <c r="L225" s="15">
        <v>187.73</v>
      </c>
      <c r="M225" s="15">
        <v>187.51</v>
      </c>
      <c r="N225" s="15">
        <v>201.28</v>
      </c>
      <c r="O225" s="15">
        <v>199.46</v>
      </c>
      <c r="P225" s="15">
        <v>206</v>
      </c>
      <c r="Q225" s="15">
        <v>204.74</v>
      </c>
      <c r="R225" s="15">
        <v>197.75</v>
      </c>
      <c r="S225" s="15">
        <v>195.93</v>
      </c>
      <c r="T225" s="15">
        <v>197.64</v>
      </c>
      <c r="U225" s="15">
        <v>196.54</v>
      </c>
    </row>
    <row r="226" spans="1:21" x14ac:dyDescent="0.2">
      <c r="A226" s="14">
        <v>39934</v>
      </c>
      <c r="B226" s="15">
        <v>178.29</v>
      </c>
      <c r="C226" s="15">
        <v>175</v>
      </c>
      <c r="D226" s="15">
        <v>193.3</v>
      </c>
      <c r="E226" s="15">
        <v>190.96</v>
      </c>
      <c r="F226" s="15">
        <v>210.65</v>
      </c>
      <c r="G226" s="15">
        <v>208.53</v>
      </c>
      <c r="H226" s="15">
        <v>237.05</v>
      </c>
      <c r="I226" s="15">
        <v>234.09</v>
      </c>
      <c r="J226" s="15">
        <v>213.86</v>
      </c>
      <c r="K226" s="15">
        <v>211.47</v>
      </c>
      <c r="L226" s="15">
        <v>188.06</v>
      </c>
      <c r="M226" s="15">
        <v>186.63</v>
      </c>
      <c r="N226" s="15">
        <v>201.07</v>
      </c>
      <c r="O226" s="15">
        <v>198.91</v>
      </c>
      <c r="P226" s="15">
        <v>208.19</v>
      </c>
      <c r="Q226" s="15">
        <v>204.8</v>
      </c>
      <c r="R226" s="15">
        <v>199.39</v>
      </c>
      <c r="S226" s="15">
        <v>196.5</v>
      </c>
      <c r="T226" s="15">
        <v>198.72</v>
      </c>
      <c r="U226" s="15">
        <v>196.13</v>
      </c>
    </row>
    <row r="227" spans="1:21" x14ac:dyDescent="0.2">
      <c r="A227" s="14">
        <v>39965</v>
      </c>
      <c r="B227" s="15">
        <v>177.57</v>
      </c>
      <c r="C227" s="15">
        <v>173.56</v>
      </c>
      <c r="D227" s="15">
        <v>198.63</v>
      </c>
      <c r="E227" s="15">
        <v>195.56</v>
      </c>
      <c r="F227" s="15">
        <v>209.74</v>
      </c>
      <c r="G227" s="15">
        <v>206.65</v>
      </c>
      <c r="H227" s="15">
        <v>234.7</v>
      </c>
      <c r="I227" s="15">
        <v>230.52</v>
      </c>
      <c r="J227" s="15">
        <v>215.18</v>
      </c>
      <c r="K227" s="15">
        <v>211.57</v>
      </c>
      <c r="L227" s="15">
        <v>191.01</v>
      </c>
      <c r="M227" s="15">
        <v>188.41</v>
      </c>
      <c r="N227" s="15">
        <v>201.49</v>
      </c>
      <c r="O227" s="15">
        <v>198.32</v>
      </c>
      <c r="P227" s="15">
        <v>209.3</v>
      </c>
      <c r="Q227" s="15">
        <v>204.68</v>
      </c>
      <c r="R227" s="15">
        <v>202.19</v>
      </c>
      <c r="S227" s="15">
        <v>198.62</v>
      </c>
      <c r="T227" s="15">
        <v>199.72</v>
      </c>
      <c r="U227" s="15">
        <v>196.18</v>
      </c>
    </row>
    <row r="228" spans="1:21" x14ac:dyDescent="0.2">
      <c r="A228" s="14">
        <v>39995</v>
      </c>
      <c r="B228" s="15">
        <v>176.83</v>
      </c>
      <c r="C228" s="15">
        <v>173.33</v>
      </c>
      <c r="D228" s="15">
        <v>194.86</v>
      </c>
      <c r="E228" s="15">
        <v>191.98</v>
      </c>
      <c r="F228" s="15">
        <v>210.77</v>
      </c>
      <c r="G228" s="15">
        <v>207.18</v>
      </c>
      <c r="H228" s="15">
        <v>235</v>
      </c>
      <c r="I228" s="15">
        <v>231.71</v>
      </c>
      <c r="J228" s="15">
        <v>214.66</v>
      </c>
      <c r="K228" s="15">
        <v>211.37</v>
      </c>
      <c r="L228" s="15">
        <v>190.82</v>
      </c>
      <c r="M228" s="15">
        <v>187.73</v>
      </c>
      <c r="N228" s="15">
        <v>201.84</v>
      </c>
      <c r="O228" s="15">
        <v>198.93</v>
      </c>
      <c r="P228" s="15">
        <v>207.85</v>
      </c>
      <c r="Q228" s="15">
        <v>204.13</v>
      </c>
      <c r="R228" s="15">
        <v>200.41</v>
      </c>
      <c r="S228" s="15">
        <v>197.12</v>
      </c>
      <c r="T228" s="15">
        <v>199.14</v>
      </c>
      <c r="U228" s="15">
        <v>195.8</v>
      </c>
    </row>
    <row r="229" spans="1:21" x14ac:dyDescent="0.2">
      <c r="A229" s="14">
        <v>40026</v>
      </c>
      <c r="B229" s="15">
        <v>174.76</v>
      </c>
      <c r="C229" s="15">
        <v>171.72</v>
      </c>
      <c r="D229" s="15">
        <v>195.19</v>
      </c>
      <c r="E229" s="15">
        <v>192.78</v>
      </c>
      <c r="F229" s="15">
        <v>211.4</v>
      </c>
      <c r="G229" s="15">
        <v>208.55</v>
      </c>
      <c r="H229" s="15">
        <v>233.2</v>
      </c>
      <c r="I229" s="15">
        <v>229.86</v>
      </c>
      <c r="J229" s="15">
        <v>211.96</v>
      </c>
      <c r="K229" s="15">
        <v>209.18</v>
      </c>
      <c r="L229" s="15">
        <v>191.79</v>
      </c>
      <c r="M229" s="15">
        <v>189.66</v>
      </c>
      <c r="N229" s="15">
        <v>198.41</v>
      </c>
      <c r="O229" s="15">
        <v>196.37</v>
      </c>
      <c r="P229" s="15">
        <v>207.33</v>
      </c>
      <c r="Q229" s="15">
        <v>203.68</v>
      </c>
      <c r="R229" s="15">
        <v>199.23</v>
      </c>
      <c r="S229" s="15">
        <v>196.54</v>
      </c>
      <c r="T229" s="15">
        <v>197.89</v>
      </c>
      <c r="U229" s="15">
        <v>195.16</v>
      </c>
    </row>
    <row r="230" spans="1:21" x14ac:dyDescent="0.2">
      <c r="A230" s="14">
        <v>40057</v>
      </c>
      <c r="B230" s="15">
        <v>175.49</v>
      </c>
      <c r="C230" s="15">
        <v>173.06</v>
      </c>
      <c r="D230" s="15">
        <v>191.01</v>
      </c>
      <c r="E230" s="15">
        <v>189.22</v>
      </c>
      <c r="F230" s="15">
        <v>208.35</v>
      </c>
      <c r="G230" s="15">
        <v>207.07</v>
      </c>
      <c r="H230" s="15">
        <v>229.76</v>
      </c>
      <c r="I230" s="15">
        <v>227.75</v>
      </c>
      <c r="J230" s="15">
        <v>212.26</v>
      </c>
      <c r="K230" s="15">
        <v>210.6</v>
      </c>
      <c r="L230" s="15">
        <v>191.14</v>
      </c>
      <c r="M230" s="15">
        <v>188.72</v>
      </c>
      <c r="N230" s="15">
        <v>200.33</v>
      </c>
      <c r="O230" s="15">
        <v>198.28</v>
      </c>
      <c r="P230" s="15">
        <v>206</v>
      </c>
      <c r="Q230" s="15">
        <v>203.19</v>
      </c>
      <c r="R230" s="15">
        <v>197.52</v>
      </c>
      <c r="S230" s="15">
        <v>196.23</v>
      </c>
      <c r="T230" s="15">
        <v>197.21</v>
      </c>
      <c r="U230" s="15">
        <v>195.11</v>
      </c>
    </row>
    <row r="231" spans="1:21" x14ac:dyDescent="0.2">
      <c r="A231" s="14">
        <v>40087</v>
      </c>
      <c r="B231" s="15">
        <v>173.25</v>
      </c>
      <c r="C231" s="15">
        <v>171.96</v>
      </c>
      <c r="D231" s="15">
        <v>195.18</v>
      </c>
      <c r="E231" s="15">
        <v>193.92</v>
      </c>
      <c r="F231" s="15">
        <v>210.71</v>
      </c>
      <c r="G231" s="15">
        <v>208.26</v>
      </c>
      <c r="H231" s="15">
        <v>230.19</v>
      </c>
      <c r="I231" s="15">
        <v>227.96</v>
      </c>
      <c r="J231" s="15">
        <v>212.87</v>
      </c>
      <c r="K231" s="15">
        <v>211.4</v>
      </c>
      <c r="L231" s="15">
        <v>191.37</v>
      </c>
      <c r="M231" s="15">
        <v>190.11</v>
      </c>
      <c r="N231" s="15">
        <v>197.97</v>
      </c>
      <c r="O231" s="15">
        <v>196.46</v>
      </c>
      <c r="P231" s="15">
        <v>207.67</v>
      </c>
      <c r="Q231" s="15">
        <v>204.82</v>
      </c>
      <c r="R231" s="15">
        <v>200.73</v>
      </c>
      <c r="S231" s="15">
        <v>199.39</v>
      </c>
      <c r="T231" s="15">
        <v>197.46</v>
      </c>
      <c r="U231" s="15">
        <v>195.76</v>
      </c>
    </row>
    <row r="232" spans="1:21" x14ac:dyDescent="0.2">
      <c r="A232" s="14">
        <v>40118</v>
      </c>
      <c r="B232" s="15">
        <v>173.77</v>
      </c>
      <c r="C232" s="15">
        <v>172.05</v>
      </c>
      <c r="D232" s="15">
        <v>194.03</v>
      </c>
      <c r="E232" s="15">
        <v>192.33</v>
      </c>
      <c r="F232" s="15">
        <v>208.77</v>
      </c>
      <c r="G232" s="15">
        <v>207.27</v>
      </c>
      <c r="H232" s="15">
        <v>229.73</v>
      </c>
      <c r="I232" s="15">
        <v>230.89</v>
      </c>
      <c r="J232" s="15">
        <v>211.57</v>
      </c>
      <c r="K232" s="15">
        <v>210.88</v>
      </c>
      <c r="L232" s="15">
        <v>192.57</v>
      </c>
      <c r="M232" s="15">
        <v>192.13</v>
      </c>
      <c r="N232" s="15">
        <v>199.18</v>
      </c>
      <c r="O232" s="15">
        <v>198.39</v>
      </c>
      <c r="P232" s="15">
        <v>204.81</v>
      </c>
      <c r="Q232" s="15">
        <v>204.23</v>
      </c>
      <c r="R232" s="15">
        <v>198.09</v>
      </c>
      <c r="S232" s="15">
        <v>197.2</v>
      </c>
      <c r="T232" s="15">
        <v>197.08</v>
      </c>
      <c r="U232" s="15">
        <v>196.09</v>
      </c>
    </row>
    <row r="233" spans="1:21" x14ac:dyDescent="0.2">
      <c r="A233" s="14">
        <v>40148</v>
      </c>
      <c r="B233" s="15">
        <v>169.61</v>
      </c>
      <c r="C233" s="15">
        <v>170.49</v>
      </c>
      <c r="D233" s="15">
        <v>189.63</v>
      </c>
      <c r="E233" s="15">
        <v>189.87</v>
      </c>
      <c r="F233" s="15">
        <v>208.87</v>
      </c>
      <c r="G233" s="15">
        <v>208.26</v>
      </c>
      <c r="H233" s="15">
        <v>222.54</v>
      </c>
      <c r="I233" s="15">
        <v>223.46</v>
      </c>
      <c r="J233" s="15">
        <v>210.98</v>
      </c>
      <c r="K233" s="15">
        <v>210.9</v>
      </c>
      <c r="L233" s="15">
        <v>188.47</v>
      </c>
      <c r="M233" s="15">
        <v>189.79</v>
      </c>
      <c r="N233" s="15">
        <v>192.72</v>
      </c>
      <c r="O233" s="15">
        <v>192.96</v>
      </c>
      <c r="P233" s="15">
        <v>201.74</v>
      </c>
      <c r="Q233" s="15">
        <v>203.09</v>
      </c>
      <c r="R233" s="15">
        <v>197.38</v>
      </c>
      <c r="S233" s="15">
        <v>198.16</v>
      </c>
      <c r="T233" s="15">
        <v>193.34</v>
      </c>
      <c r="U233" s="15">
        <v>193.89</v>
      </c>
    </row>
    <row r="234" spans="1:21" x14ac:dyDescent="0.2">
      <c r="A234" s="14">
        <v>40179</v>
      </c>
      <c r="B234" s="15">
        <v>167.14</v>
      </c>
      <c r="C234" s="15">
        <v>168.9</v>
      </c>
      <c r="D234" s="15">
        <v>188.32</v>
      </c>
      <c r="E234" s="15">
        <v>190.92</v>
      </c>
      <c r="F234" s="15">
        <v>207.32</v>
      </c>
      <c r="G234" s="15">
        <v>207.97</v>
      </c>
      <c r="H234" s="15">
        <v>225.06</v>
      </c>
      <c r="I234" s="15">
        <v>225.91</v>
      </c>
      <c r="J234" s="15">
        <v>208.7</v>
      </c>
      <c r="K234" s="15">
        <v>209.32</v>
      </c>
      <c r="L234" s="15">
        <v>186.19</v>
      </c>
      <c r="M234" s="15">
        <v>188.57</v>
      </c>
      <c r="N234" s="15">
        <v>193.61</v>
      </c>
      <c r="O234" s="15">
        <v>194.78</v>
      </c>
      <c r="P234" s="15">
        <v>200.75</v>
      </c>
      <c r="Q234" s="15">
        <v>202.64</v>
      </c>
      <c r="R234" s="15">
        <v>196.35</v>
      </c>
      <c r="S234" s="15">
        <v>198.43</v>
      </c>
      <c r="T234" s="15">
        <v>192.35</v>
      </c>
      <c r="U234" s="15">
        <v>193.91</v>
      </c>
    </row>
    <row r="235" spans="1:21" x14ac:dyDescent="0.2">
      <c r="A235" s="14">
        <v>40210</v>
      </c>
      <c r="B235" s="15">
        <v>167.4</v>
      </c>
      <c r="C235" s="15">
        <v>169.23</v>
      </c>
      <c r="D235" s="15">
        <v>186.4</v>
      </c>
      <c r="E235" s="15">
        <v>187.92</v>
      </c>
      <c r="F235" s="15">
        <v>209.09</v>
      </c>
      <c r="G235" s="15">
        <v>209.76</v>
      </c>
      <c r="H235" s="15">
        <v>221.16</v>
      </c>
      <c r="I235" s="15">
        <v>221.35</v>
      </c>
      <c r="J235" s="15">
        <v>206.55</v>
      </c>
      <c r="K235" s="15">
        <v>207.9</v>
      </c>
      <c r="L235" s="15">
        <v>189.11</v>
      </c>
      <c r="M235" s="15">
        <v>189.59</v>
      </c>
      <c r="N235" s="15">
        <v>189.6</v>
      </c>
      <c r="O235" s="15">
        <v>190.88</v>
      </c>
      <c r="P235" s="15">
        <v>199.83</v>
      </c>
      <c r="Q235" s="15">
        <v>201.03</v>
      </c>
      <c r="R235" s="15">
        <v>196.79</v>
      </c>
      <c r="S235" s="15">
        <v>197.7</v>
      </c>
      <c r="T235" s="15">
        <v>191.71</v>
      </c>
      <c r="U235" s="15">
        <v>192.75</v>
      </c>
    </row>
    <row r="236" spans="1:21" x14ac:dyDescent="0.2">
      <c r="A236" s="14">
        <v>40238</v>
      </c>
      <c r="B236" s="15">
        <v>168.87</v>
      </c>
      <c r="C236" s="15">
        <v>170.04</v>
      </c>
      <c r="D236" s="15">
        <v>186.52</v>
      </c>
      <c r="E236" s="15">
        <v>188.63</v>
      </c>
      <c r="F236" s="15">
        <v>207.61</v>
      </c>
      <c r="G236" s="15">
        <v>207.81</v>
      </c>
      <c r="H236" s="15">
        <v>222.09</v>
      </c>
      <c r="I236" s="15">
        <v>222.7</v>
      </c>
      <c r="J236" s="15">
        <v>209.38</v>
      </c>
      <c r="K236" s="15">
        <v>209.11</v>
      </c>
      <c r="L236" s="15">
        <v>188.82</v>
      </c>
      <c r="M236" s="15">
        <v>189.4</v>
      </c>
      <c r="N236" s="15">
        <v>192.12</v>
      </c>
      <c r="O236" s="15">
        <v>192.1</v>
      </c>
      <c r="P236" s="15">
        <v>200.64</v>
      </c>
      <c r="Q236" s="15">
        <v>202</v>
      </c>
      <c r="R236" s="15">
        <v>197.31</v>
      </c>
      <c r="S236" s="15">
        <v>196.72</v>
      </c>
      <c r="T236" s="15">
        <v>192.63</v>
      </c>
      <c r="U236" s="15">
        <v>193.08</v>
      </c>
    </row>
    <row r="237" spans="1:21" x14ac:dyDescent="0.2">
      <c r="A237" s="14">
        <v>40269</v>
      </c>
      <c r="B237" s="15">
        <v>170.76</v>
      </c>
      <c r="C237" s="15">
        <v>169.99</v>
      </c>
      <c r="D237" s="15">
        <v>189.41</v>
      </c>
      <c r="E237" s="15">
        <v>189.49</v>
      </c>
      <c r="F237" s="15">
        <v>206.01</v>
      </c>
      <c r="G237" s="15">
        <v>205.7</v>
      </c>
      <c r="H237" s="15">
        <v>226.14</v>
      </c>
      <c r="I237" s="15">
        <v>224.86</v>
      </c>
      <c r="J237" s="15">
        <v>207.42</v>
      </c>
      <c r="K237" s="15">
        <v>206.51</v>
      </c>
      <c r="L237" s="15">
        <v>189.38</v>
      </c>
      <c r="M237" s="15">
        <v>189.21</v>
      </c>
      <c r="N237" s="15">
        <v>195.51</v>
      </c>
      <c r="O237" s="15">
        <v>193.71</v>
      </c>
      <c r="P237" s="15">
        <v>204.91</v>
      </c>
      <c r="Q237" s="15">
        <v>203.93</v>
      </c>
      <c r="R237" s="15">
        <v>200.56</v>
      </c>
      <c r="S237" s="15">
        <v>198.39</v>
      </c>
      <c r="T237" s="15">
        <v>194.68</v>
      </c>
      <c r="U237" s="15">
        <v>193.6</v>
      </c>
    </row>
    <row r="238" spans="1:21" x14ac:dyDescent="0.2">
      <c r="A238" s="14">
        <v>40299</v>
      </c>
      <c r="B238" s="15">
        <v>173.64</v>
      </c>
      <c r="C238" s="15">
        <v>170.35</v>
      </c>
      <c r="D238" s="15">
        <v>193.09</v>
      </c>
      <c r="E238" s="15">
        <v>190.65</v>
      </c>
      <c r="F238" s="15">
        <v>209.17</v>
      </c>
      <c r="G238" s="15">
        <v>207.08</v>
      </c>
      <c r="H238" s="15">
        <v>224.9</v>
      </c>
      <c r="I238" s="15">
        <v>221.73</v>
      </c>
      <c r="J238" s="15">
        <v>211.18</v>
      </c>
      <c r="K238" s="15">
        <v>208.72</v>
      </c>
      <c r="L238" s="15">
        <v>192.56</v>
      </c>
      <c r="M238" s="15">
        <v>190.97</v>
      </c>
      <c r="N238" s="15">
        <v>194.23</v>
      </c>
      <c r="O238" s="15">
        <v>191.87</v>
      </c>
      <c r="P238" s="15">
        <v>207.42</v>
      </c>
      <c r="Q238" s="15">
        <v>203.81</v>
      </c>
      <c r="R238" s="15">
        <v>202.41</v>
      </c>
      <c r="S238" s="15">
        <v>199.29</v>
      </c>
      <c r="T238" s="15">
        <v>196.5</v>
      </c>
      <c r="U238" s="15">
        <v>193.77</v>
      </c>
    </row>
    <row r="239" spans="1:21" x14ac:dyDescent="0.2">
      <c r="A239" s="14">
        <v>40330</v>
      </c>
      <c r="B239" s="15">
        <v>172.26</v>
      </c>
      <c r="C239" s="15">
        <v>168.14</v>
      </c>
      <c r="D239" s="15">
        <v>190.34</v>
      </c>
      <c r="E239" s="15">
        <v>187.2</v>
      </c>
      <c r="F239" s="15">
        <v>210.4</v>
      </c>
      <c r="G239" s="15">
        <v>207.05</v>
      </c>
      <c r="H239" s="15">
        <v>222.73</v>
      </c>
      <c r="I239" s="15">
        <v>218.23</v>
      </c>
      <c r="J239" s="15">
        <v>211.9</v>
      </c>
      <c r="K239" s="15">
        <v>208.16</v>
      </c>
      <c r="L239" s="15">
        <v>188.4</v>
      </c>
      <c r="M239" s="15">
        <v>185.77</v>
      </c>
      <c r="N239" s="15">
        <v>194.55</v>
      </c>
      <c r="O239" s="15">
        <v>191.22</v>
      </c>
      <c r="P239" s="15">
        <v>207.88</v>
      </c>
      <c r="Q239" s="15">
        <v>203.09</v>
      </c>
      <c r="R239" s="15">
        <v>201.02</v>
      </c>
      <c r="S239" s="15">
        <v>197.38</v>
      </c>
      <c r="T239" s="15">
        <v>195.39</v>
      </c>
      <c r="U239" s="15">
        <v>191.7</v>
      </c>
    </row>
    <row r="240" spans="1:21" x14ac:dyDescent="0.2">
      <c r="A240" s="14">
        <v>40360</v>
      </c>
      <c r="B240" s="15">
        <v>171.25</v>
      </c>
      <c r="C240" s="15">
        <v>167.65</v>
      </c>
      <c r="D240" s="15">
        <v>190.77</v>
      </c>
      <c r="E240" s="15">
        <v>187.69</v>
      </c>
      <c r="F240" s="15">
        <v>210.01</v>
      </c>
      <c r="G240" s="15">
        <v>205.96</v>
      </c>
      <c r="H240" s="15">
        <v>221.17</v>
      </c>
      <c r="I240" s="15">
        <v>217.66</v>
      </c>
      <c r="J240" s="15">
        <v>211.98</v>
      </c>
      <c r="K240" s="15">
        <v>208.28</v>
      </c>
      <c r="L240" s="15">
        <v>188.46</v>
      </c>
      <c r="M240" s="15">
        <v>185.37</v>
      </c>
      <c r="N240" s="15">
        <v>191.41</v>
      </c>
      <c r="O240" s="15">
        <v>188.46</v>
      </c>
      <c r="P240" s="15">
        <v>203.39</v>
      </c>
      <c r="Q240" s="15">
        <v>199.65</v>
      </c>
      <c r="R240" s="15">
        <v>199.96</v>
      </c>
      <c r="S240" s="15">
        <v>196.59</v>
      </c>
      <c r="T240" s="15">
        <v>194.03</v>
      </c>
      <c r="U240" s="15">
        <v>190.55</v>
      </c>
    </row>
    <row r="241" spans="1:21" x14ac:dyDescent="0.2">
      <c r="A241" s="14">
        <v>40391</v>
      </c>
      <c r="B241" s="15">
        <v>171.61</v>
      </c>
      <c r="C241" s="15">
        <v>168.56</v>
      </c>
      <c r="D241" s="15">
        <v>189.03</v>
      </c>
      <c r="E241" s="15">
        <v>186.45</v>
      </c>
      <c r="F241" s="15">
        <v>208.04</v>
      </c>
      <c r="G241" s="15">
        <v>205.17</v>
      </c>
      <c r="H241" s="15">
        <v>219.66</v>
      </c>
      <c r="I241" s="15">
        <v>216.43</v>
      </c>
      <c r="J241" s="15">
        <v>212.44</v>
      </c>
      <c r="K241" s="15">
        <v>209.37</v>
      </c>
      <c r="L241" s="15">
        <v>185.16</v>
      </c>
      <c r="M241" s="15">
        <v>183.07</v>
      </c>
      <c r="N241" s="15">
        <v>190.02</v>
      </c>
      <c r="O241" s="15">
        <v>187.93</v>
      </c>
      <c r="P241" s="15">
        <v>205.23</v>
      </c>
      <c r="Q241" s="15">
        <v>201.47</v>
      </c>
      <c r="R241" s="15">
        <v>200.63</v>
      </c>
      <c r="S241" s="15">
        <v>198.01</v>
      </c>
      <c r="T241" s="15">
        <v>193.17</v>
      </c>
      <c r="U241" s="15">
        <v>190.39</v>
      </c>
    </row>
    <row r="242" spans="1:21" x14ac:dyDescent="0.2">
      <c r="A242" s="14">
        <v>40422</v>
      </c>
      <c r="B242" s="15">
        <v>168.76</v>
      </c>
      <c r="C242" s="15">
        <v>166.13</v>
      </c>
      <c r="D242" s="15">
        <v>188.69</v>
      </c>
      <c r="E242" s="15">
        <v>186.83</v>
      </c>
      <c r="F242" s="15">
        <v>206.17</v>
      </c>
      <c r="G242" s="15">
        <v>204.84</v>
      </c>
      <c r="H242" s="15">
        <v>214.21</v>
      </c>
      <c r="I242" s="15">
        <v>212.22</v>
      </c>
      <c r="J242" s="15">
        <v>209.94</v>
      </c>
      <c r="K242" s="15">
        <v>207.99</v>
      </c>
      <c r="L242" s="15">
        <v>184.94</v>
      </c>
      <c r="M242" s="15">
        <v>182.46</v>
      </c>
      <c r="N242" s="15">
        <v>187.16</v>
      </c>
      <c r="O242" s="15">
        <v>184.97</v>
      </c>
      <c r="P242" s="15">
        <v>201.72</v>
      </c>
      <c r="Q242" s="15">
        <v>198.73</v>
      </c>
      <c r="R242" s="15">
        <v>196.73</v>
      </c>
      <c r="S242" s="15">
        <v>195.63</v>
      </c>
      <c r="T242" s="15">
        <v>190.63</v>
      </c>
      <c r="U242" s="15">
        <v>188.43</v>
      </c>
    </row>
    <row r="243" spans="1:21" x14ac:dyDescent="0.2">
      <c r="A243" s="14">
        <v>40452</v>
      </c>
      <c r="B243" s="15">
        <v>169.58</v>
      </c>
      <c r="C243" s="15">
        <v>168.16</v>
      </c>
      <c r="D243" s="15">
        <v>185.17</v>
      </c>
      <c r="E243" s="15">
        <v>183.88</v>
      </c>
      <c r="F243" s="15">
        <v>208.23</v>
      </c>
      <c r="G243" s="15">
        <v>205.58</v>
      </c>
      <c r="H243" s="15">
        <v>215.6</v>
      </c>
      <c r="I243" s="15">
        <v>213.43</v>
      </c>
      <c r="J243" s="15">
        <v>209.99</v>
      </c>
      <c r="K243" s="15">
        <v>208.2</v>
      </c>
      <c r="L243" s="15">
        <v>181.28</v>
      </c>
      <c r="M243" s="15">
        <v>179.87</v>
      </c>
      <c r="N243" s="15">
        <v>186.57</v>
      </c>
      <c r="O243" s="15">
        <v>185.11</v>
      </c>
      <c r="P243" s="15">
        <v>200.86</v>
      </c>
      <c r="Q243" s="15">
        <v>198.01</v>
      </c>
      <c r="R243" s="15">
        <v>194.96</v>
      </c>
      <c r="S243" s="15">
        <v>193.82</v>
      </c>
      <c r="T243" s="15">
        <v>189.92</v>
      </c>
      <c r="U243" s="15">
        <v>188.16</v>
      </c>
    </row>
    <row r="244" spans="1:21" x14ac:dyDescent="0.2">
      <c r="A244" s="14">
        <v>40483</v>
      </c>
      <c r="B244" s="15">
        <v>168.48</v>
      </c>
      <c r="C244" s="15">
        <v>166.36</v>
      </c>
      <c r="D244" s="15">
        <v>187.46</v>
      </c>
      <c r="E244" s="15">
        <v>185.66</v>
      </c>
      <c r="F244" s="15">
        <v>206.32</v>
      </c>
      <c r="G244" s="15">
        <v>204.64</v>
      </c>
      <c r="H244" s="15">
        <v>208.1</v>
      </c>
      <c r="I244" s="15">
        <v>209.17</v>
      </c>
      <c r="J244" s="15">
        <v>208.67</v>
      </c>
      <c r="K244" s="15">
        <v>207.63</v>
      </c>
      <c r="L244" s="15">
        <v>179.62</v>
      </c>
      <c r="M244" s="15">
        <v>179.15</v>
      </c>
      <c r="N244" s="15">
        <v>185.78</v>
      </c>
      <c r="O244" s="15">
        <v>184.86</v>
      </c>
      <c r="P244" s="15">
        <v>197.81</v>
      </c>
      <c r="Q244" s="15">
        <v>197.12</v>
      </c>
      <c r="R244" s="15">
        <v>195.72</v>
      </c>
      <c r="S244" s="15">
        <v>194.68</v>
      </c>
      <c r="T244" s="15">
        <v>188.6</v>
      </c>
      <c r="U244" s="15">
        <v>187.43</v>
      </c>
    </row>
    <row r="245" spans="1:21" x14ac:dyDescent="0.2">
      <c r="A245" s="14">
        <v>40513</v>
      </c>
      <c r="B245" s="15">
        <v>163.47999999999999</v>
      </c>
      <c r="C245" s="15">
        <v>164.23</v>
      </c>
      <c r="D245" s="15">
        <v>179.92</v>
      </c>
      <c r="E245" s="15">
        <v>180.17</v>
      </c>
      <c r="F245" s="15">
        <v>204.11</v>
      </c>
      <c r="G245" s="15">
        <v>203.52</v>
      </c>
      <c r="H245" s="15">
        <v>208.67</v>
      </c>
      <c r="I245" s="15">
        <v>209.51</v>
      </c>
      <c r="J245" s="15">
        <v>204.99</v>
      </c>
      <c r="K245" s="15">
        <v>204.56</v>
      </c>
      <c r="L245" s="15">
        <v>177.01</v>
      </c>
      <c r="M245" s="15">
        <v>178.26</v>
      </c>
      <c r="N245" s="15">
        <v>184.83</v>
      </c>
      <c r="O245" s="15">
        <v>184.9</v>
      </c>
      <c r="P245" s="15">
        <v>195.02</v>
      </c>
      <c r="Q245" s="15">
        <v>196.43</v>
      </c>
      <c r="R245" s="15">
        <v>192.48</v>
      </c>
      <c r="S245" s="15">
        <v>193.4</v>
      </c>
      <c r="T245" s="15">
        <v>185.65</v>
      </c>
      <c r="U245" s="15">
        <v>186.11</v>
      </c>
    </row>
    <row r="246" spans="1:21" x14ac:dyDescent="0.2">
      <c r="A246" s="14">
        <v>40544</v>
      </c>
      <c r="B246" s="15">
        <v>162.03</v>
      </c>
      <c r="C246" s="15">
        <v>163.85</v>
      </c>
      <c r="D246" s="15">
        <v>180.62</v>
      </c>
      <c r="E246" s="15">
        <v>183.33</v>
      </c>
      <c r="F246" s="15">
        <v>200.03</v>
      </c>
      <c r="G246" s="15">
        <v>200.71</v>
      </c>
      <c r="H246" s="15">
        <v>207.26</v>
      </c>
      <c r="I246" s="15">
        <v>207.92</v>
      </c>
      <c r="J246" s="15">
        <v>206.9</v>
      </c>
      <c r="K246" s="15">
        <v>207.29</v>
      </c>
      <c r="L246" s="15">
        <v>173.94</v>
      </c>
      <c r="M246" s="15">
        <v>176.21</v>
      </c>
      <c r="N246" s="15">
        <v>179.44</v>
      </c>
      <c r="O246" s="15">
        <v>180.4</v>
      </c>
      <c r="P246" s="15">
        <v>191.63</v>
      </c>
      <c r="Q246" s="15">
        <v>193.23</v>
      </c>
      <c r="R246" s="15">
        <v>192.59</v>
      </c>
      <c r="S246" s="15">
        <v>194.8</v>
      </c>
      <c r="T246" s="15">
        <v>183.26</v>
      </c>
      <c r="U246" s="15">
        <v>184.74</v>
      </c>
    </row>
    <row r="247" spans="1:21" x14ac:dyDescent="0.2">
      <c r="A247" s="14">
        <v>40575</v>
      </c>
      <c r="B247" s="15">
        <v>160.37</v>
      </c>
      <c r="C247" s="15">
        <v>162.37</v>
      </c>
      <c r="D247" s="15">
        <v>179.45</v>
      </c>
      <c r="E247" s="15">
        <v>180.92</v>
      </c>
      <c r="F247" s="15">
        <v>199.21</v>
      </c>
      <c r="G247" s="15">
        <v>200</v>
      </c>
      <c r="H247" s="15">
        <v>203.15</v>
      </c>
      <c r="I247" s="15">
        <v>203.54</v>
      </c>
      <c r="J247" s="15">
        <v>199.68</v>
      </c>
      <c r="K247" s="15">
        <v>201.13</v>
      </c>
      <c r="L247" s="15">
        <v>173.43</v>
      </c>
      <c r="M247" s="15">
        <v>173.91</v>
      </c>
      <c r="N247" s="15">
        <v>177.57</v>
      </c>
      <c r="O247" s="15">
        <v>179.12</v>
      </c>
      <c r="P247" s="15">
        <v>190.44</v>
      </c>
      <c r="Q247" s="15">
        <v>191.68</v>
      </c>
      <c r="R247" s="15">
        <v>190.97</v>
      </c>
      <c r="S247" s="15">
        <v>191.93</v>
      </c>
      <c r="T247" s="15">
        <v>181.5</v>
      </c>
      <c r="U247" s="15">
        <v>182.63</v>
      </c>
    </row>
    <row r="248" spans="1:21" x14ac:dyDescent="0.2">
      <c r="A248" s="14">
        <v>40603</v>
      </c>
      <c r="B248" s="15">
        <v>157.61000000000001</v>
      </c>
      <c r="C248" s="15">
        <v>158.99</v>
      </c>
      <c r="D248" s="15">
        <v>177.83</v>
      </c>
      <c r="E248" s="15">
        <v>179.97</v>
      </c>
      <c r="F248" s="15">
        <v>198.68</v>
      </c>
      <c r="G248" s="15">
        <v>198.94</v>
      </c>
      <c r="H248" s="15">
        <v>201.72</v>
      </c>
      <c r="I248" s="15">
        <v>202.58</v>
      </c>
      <c r="J248" s="15">
        <v>199.2</v>
      </c>
      <c r="K248" s="15">
        <v>199.22</v>
      </c>
      <c r="L248" s="15">
        <v>172.4</v>
      </c>
      <c r="M248" s="15">
        <v>172.91</v>
      </c>
      <c r="N248" s="15">
        <v>177.07</v>
      </c>
      <c r="O248" s="15">
        <v>177.24</v>
      </c>
      <c r="P248" s="15">
        <v>191.38</v>
      </c>
      <c r="Q248" s="15">
        <v>192.88</v>
      </c>
      <c r="R248" s="15">
        <v>193.53</v>
      </c>
      <c r="S248" s="15">
        <v>192.85</v>
      </c>
      <c r="T248" s="15">
        <v>180.81</v>
      </c>
      <c r="U248" s="15">
        <v>181.36</v>
      </c>
    </row>
    <row r="249" spans="1:21" x14ac:dyDescent="0.2">
      <c r="A249" s="14">
        <v>40634</v>
      </c>
      <c r="B249" s="15">
        <v>160.9</v>
      </c>
      <c r="C249" s="15">
        <v>160.25</v>
      </c>
      <c r="D249" s="15">
        <v>180.17</v>
      </c>
      <c r="E249" s="15">
        <v>180.35</v>
      </c>
      <c r="F249" s="15">
        <v>200.93</v>
      </c>
      <c r="G249" s="15">
        <v>200.68</v>
      </c>
      <c r="H249" s="15">
        <v>200.72</v>
      </c>
      <c r="I249" s="15">
        <v>199.68</v>
      </c>
      <c r="J249" s="15">
        <v>206.02</v>
      </c>
      <c r="K249" s="15">
        <v>205.29</v>
      </c>
      <c r="L249" s="15">
        <v>172.93</v>
      </c>
      <c r="M249" s="15">
        <v>172.71</v>
      </c>
      <c r="N249" s="15">
        <v>178.89</v>
      </c>
      <c r="O249" s="15">
        <v>177.15</v>
      </c>
      <c r="P249" s="15">
        <v>192.9</v>
      </c>
      <c r="Q249" s="15">
        <v>192.06</v>
      </c>
      <c r="R249" s="15">
        <v>196.58</v>
      </c>
      <c r="S249" s="15">
        <v>194.13</v>
      </c>
      <c r="T249" s="15">
        <v>182.94</v>
      </c>
      <c r="U249" s="15">
        <v>181.89</v>
      </c>
    </row>
    <row r="250" spans="1:21" x14ac:dyDescent="0.2">
      <c r="A250" s="14">
        <v>40664</v>
      </c>
      <c r="B250" s="15">
        <v>163.66999999999999</v>
      </c>
      <c r="C250" s="15">
        <v>160.47999999999999</v>
      </c>
      <c r="D250" s="15">
        <v>183.57</v>
      </c>
      <c r="E250" s="15">
        <v>180.97</v>
      </c>
      <c r="F250" s="15">
        <v>201.44</v>
      </c>
      <c r="G250" s="15">
        <v>199.44</v>
      </c>
      <c r="H250" s="15">
        <v>205.4</v>
      </c>
      <c r="I250" s="15">
        <v>202.39</v>
      </c>
      <c r="J250" s="15">
        <v>205.32</v>
      </c>
      <c r="K250" s="15">
        <v>202.78</v>
      </c>
      <c r="L250" s="15">
        <v>173.55</v>
      </c>
      <c r="M250" s="15">
        <v>171.84</v>
      </c>
      <c r="N250" s="15">
        <v>181.04</v>
      </c>
      <c r="O250" s="15">
        <v>178.62</v>
      </c>
      <c r="P250" s="15">
        <v>195.98</v>
      </c>
      <c r="Q250" s="15">
        <v>192.18</v>
      </c>
      <c r="R250" s="15">
        <v>196.48</v>
      </c>
      <c r="S250" s="15">
        <v>193.14</v>
      </c>
      <c r="T250" s="15">
        <v>184.79</v>
      </c>
      <c r="U250" s="15">
        <v>182</v>
      </c>
    </row>
    <row r="251" spans="1:21" x14ac:dyDescent="0.2">
      <c r="A251" s="14">
        <v>40695</v>
      </c>
      <c r="B251" s="15">
        <v>167.28</v>
      </c>
      <c r="C251" s="15">
        <v>163.13</v>
      </c>
      <c r="D251" s="15">
        <v>184.42</v>
      </c>
      <c r="E251" s="15">
        <v>181.11</v>
      </c>
      <c r="F251" s="15">
        <v>204.46</v>
      </c>
      <c r="G251" s="15">
        <v>200.93</v>
      </c>
      <c r="H251" s="15">
        <v>205.73</v>
      </c>
      <c r="I251" s="15">
        <v>201.22</v>
      </c>
      <c r="J251" s="15">
        <v>207.47</v>
      </c>
      <c r="K251" s="15">
        <v>203.67</v>
      </c>
      <c r="L251" s="15">
        <v>173.63</v>
      </c>
      <c r="M251" s="15">
        <v>171.08</v>
      </c>
      <c r="N251" s="15">
        <v>182.83</v>
      </c>
      <c r="O251" s="15">
        <v>179.56</v>
      </c>
      <c r="P251" s="15">
        <v>197.96</v>
      </c>
      <c r="Q251" s="15">
        <v>193.06</v>
      </c>
      <c r="R251" s="15">
        <v>199.55</v>
      </c>
      <c r="S251" s="15">
        <v>195.9</v>
      </c>
      <c r="T251" s="15">
        <v>186.81</v>
      </c>
      <c r="U251" s="15">
        <v>183.08</v>
      </c>
    </row>
    <row r="252" spans="1:21" x14ac:dyDescent="0.2">
      <c r="A252" s="14">
        <v>40725</v>
      </c>
      <c r="B252" s="15">
        <v>167.16</v>
      </c>
      <c r="C252" s="15">
        <v>163.5</v>
      </c>
      <c r="D252" s="15">
        <v>186.68</v>
      </c>
      <c r="E252" s="15">
        <v>183.39</v>
      </c>
      <c r="F252" s="15">
        <v>205.97</v>
      </c>
      <c r="G252" s="15">
        <v>201.76</v>
      </c>
      <c r="H252" s="15">
        <v>205.67</v>
      </c>
      <c r="I252" s="15">
        <v>202.24</v>
      </c>
      <c r="J252" s="15">
        <v>208.04</v>
      </c>
      <c r="K252" s="15">
        <v>204.14</v>
      </c>
      <c r="L252" s="15">
        <v>174.83</v>
      </c>
      <c r="M252" s="15">
        <v>171.85</v>
      </c>
      <c r="N252" s="15">
        <v>181.29</v>
      </c>
      <c r="O252" s="15">
        <v>178.25</v>
      </c>
      <c r="P252" s="15">
        <v>200.93</v>
      </c>
      <c r="Q252" s="15">
        <v>196.94</v>
      </c>
      <c r="R252" s="15">
        <v>197.42</v>
      </c>
      <c r="S252" s="15">
        <v>194.03</v>
      </c>
      <c r="T252" s="15">
        <v>186.95</v>
      </c>
      <c r="U252" s="15">
        <v>183.4</v>
      </c>
    </row>
    <row r="253" spans="1:21" x14ac:dyDescent="0.2">
      <c r="A253" s="14">
        <v>40756</v>
      </c>
      <c r="B253" s="15">
        <v>165.31</v>
      </c>
      <c r="C253" s="15">
        <v>162.34</v>
      </c>
      <c r="D253" s="15">
        <v>186.19</v>
      </c>
      <c r="E253" s="15">
        <v>183.38</v>
      </c>
      <c r="F253" s="15">
        <v>203.33</v>
      </c>
      <c r="G253" s="15">
        <v>200.5</v>
      </c>
      <c r="H253" s="15">
        <v>204.11</v>
      </c>
      <c r="I253" s="15">
        <v>201.07</v>
      </c>
      <c r="J253" s="15">
        <v>206.27</v>
      </c>
      <c r="K253" s="15">
        <v>203.15</v>
      </c>
      <c r="L253" s="15">
        <v>172.47</v>
      </c>
      <c r="M253" s="15">
        <v>170.35</v>
      </c>
      <c r="N253" s="15">
        <v>182.12</v>
      </c>
      <c r="O253" s="15">
        <v>180</v>
      </c>
      <c r="P253" s="15">
        <v>198.04</v>
      </c>
      <c r="Q253" s="15">
        <v>194.03</v>
      </c>
      <c r="R253" s="15">
        <v>196.26</v>
      </c>
      <c r="S253" s="15">
        <v>193.7</v>
      </c>
      <c r="T253" s="15">
        <v>185.61</v>
      </c>
      <c r="U253" s="15">
        <v>182.82</v>
      </c>
    </row>
    <row r="254" spans="1:21" x14ac:dyDescent="0.2">
      <c r="A254" s="14">
        <v>40787</v>
      </c>
      <c r="B254" s="15">
        <v>165.62</v>
      </c>
      <c r="C254" s="15">
        <v>162.83000000000001</v>
      </c>
      <c r="D254" s="15">
        <v>182.39</v>
      </c>
      <c r="E254" s="15">
        <v>180.46</v>
      </c>
      <c r="F254" s="15">
        <v>201.64</v>
      </c>
      <c r="G254" s="15">
        <v>200.28</v>
      </c>
      <c r="H254" s="15">
        <v>206.09</v>
      </c>
      <c r="I254" s="15">
        <v>204.06</v>
      </c>
      <c r="J254" s="15">
        <v>206.27</v>
      </c>
      <c r="K254" s="15">
        <v>204.22</v>
      </c>
      <c r="L254" s="15">
        <v>172.95</v>
      </c>
      <c r="M254" s="15">
        <v>170.46</v>
      </c>
      <c r="N254" s="15">
        <v>183.41</v>
      </c>
      <c r="O254" s="15">
        <v>181.09</v>
      </c>
      <c r="P254" s="15">
        <v>199.74</v>
      </c>
      <c r="Q254" s="15">
        <v>196.41</v>
      </c>
      <c r="R254" s="15">
        <v>195.73</v>
      </c>
      <c r="S254" s="15">
        <v>194.71</v>
      </c>
      <c r="T254" s="15">
        <v>185.78</v>
      </c>
      <c r="U254" s="15">
        <v>183.47</v>
      </c>
    </row>
    <row r="255" spans="1:21" x14ac:dyDescent="0.2">
      <c r="A255" s="14">
        <v>40817</v>
      </c>
      <c r="B255" s="15">
        <v>162.02000000000001</v>
      </c>
      <c r="C255" s="15">
        <v>160.54</v>
      </c>
      <c r="D255" s="15">
        <v>182.93</v>
      </c>
      <c r="E255" s="15">
        <v>181.41</v>
      </c>
      <c r="F255" s="15">
        <v>199.54</v>
      </c>
      <c r="G255" s="15">
        <v>196.86</v>
      </c>
      <c r="H255" s="15">
        <v>202.99</v>
      </c>
      <c r="I255" s="15">
        <v>200.82</v>
      </c>
      <c r="J255" s="15">
        <v>203.88</v>
      </c>
      <c r="K255" s="15">
        <v>201.99</v>
      </c>
      <c r="L255" s="15">
        <v>171.81</v>
      </c>
      <c r="M255" s="15">
        <v>170.3</v>
      </c>
      <c r="N255" s="15">
        <v>180.32</v>
      </c>
      <c r="O255" s="15">
        <v>178.92</v>
      </c>
      <c r="P255" s="15">
        <v>196.6</v>
      </c>
      <c r="Q255" s="15">
        <v>193.64</v>
      </c>
      <c r="R255" s="15">
        <v>195.52</v>
      </c>
      <c r="S255" s="15">
        <v>194.41</v>
      </c>
      <c r="T255" s="15">
        <v>183.59</v>
      </c>
      <c r="U255" s="15">
        <v>181.77</v>
      </c>
    </row>
    <row r="256" spans="1:21" x14ac:dyDescent="0.2">
      <c r="A256" s="14">
        <v>40848</v>
      </c>
      <c r="B256" s="15">
        <v>164.91</v>
      </c>
      <c r="C256" s="15">
        <v>162.63</v>
      </c>
      <c r="D256" s="15">
        <v>183.7</v>
      </c>
      <c r="E256" s="15">
        <v>181.57</v>
      </c>
      <c r="F256" s="15">
        <v>199.44</v>
      </c>
      <c r="G256" s="15">
        <v>197.66</v>
      </c>
      <c r="H256" s="15">
        <v>202.25</v>
      </c>
      <c r="I256" s="15">
        <v>203.04</v>
      </c>
      <c r="J256" s="15">
        <v>204.62</v>
      </c>
      <c r="K256" s="15">
        <v>203.44</v>
      </c>
      <c r="L256" s="15">
        <v>171.39</v>
      </c>
      <c r="M256" s="15">
        <v>170.82</v>
      </c>
      <c r="N256" s="15">
        <v>179.64</v>
      </c>
      <c r="O256" s="15">
        <v>178.57</v>
      </c>
      <c r="P256" s="15">
        <v>197.86</v>
      </c>
      <c r="Q256" s="15">
        <v>196.86</v>
      </c>
      <c r="R256" s="15">
        <v>198.92</v>
      </c>
      <c r="S256" s="15">
        <v>197.72</v>
      </c>
      <c r="T256" s="15">
        <v>184.45</v>
      </c>
      <c r="U256" s="15">
        <v>183.09</v>
      </c>
    </row>
    <row r="257" spans="1:21" x14ac:dyDescent="0.2">
      <c r="A257" s="14">
        <v>40878</v>
      </c>
      <c r="B257" s="15">
        <v>161.31</v>
      </c>
      <c r="C257" s="15">
        <v>161.94999999999999</v>
      </c>
      <c r="D257" s="15">
        <v>185.21</v>
      </c>
      <c r="E257" s="15">
        <v>185.25</v>
      </c>
      <c r="F257" s="15">
        <v>197.1</v>
      </c>
      <c r="G257" s="15">
        <v>196.54</v>
      </c>
      <c r="H257" s="15">
        <v>203.65</v>
      </c>
      <c r="I257" s="15">
        <v>204.33</v>
      </c>
      <c r="J257" s="15">
        <v>204.05</v>
      </c>
      <c r="K257" s="15">
        <v>203.55</v>
      </c>
      <c r="L257" s="15">
        <v>169.05</v>
      </c>
      <c r="M257" s="15">
        <v>170.11</v>
      </c>
      <c r="N257" s="15">
        <v>181.96</v>
      </c>
      <c r="O257" s="15">
        <v>181.95</v>
      </c>
      <c r="P257" s="15">
        <v>190.89</v>
      </c>
      <c r="Q257" s="15">
        <v>192.22</v>
      </c>
      <c r="R257" s="15">
        <v>196.92</v>
      </c>
      <c r="S257" s="15">
        <v>197.99</v>
      </c>
      <c r="T257" s="15">
        <v>183.1</v>
      </c>
      <c r="U257" s="15">
        <v>183.47</v>
      </c>
    </row>
    <row r="258" spans="1:21" x14ac:dyDescent="0.2">
      <c r="A258" s="14">
        <v>40909</v>
      </c>
      <c r="B258" s="15">
        <v>158.97999999999999</v>
      </c>
      <c r="C258" s="15">
        <v>160.75</v>
      </c>
      <c r="D258" s="15">
        <v>178.82</v>
      </c>
      <c r="E258" s="15">
        <v>181.39</v>
      </c>
      <c r="F258" s="15">
        <v>197.89</v>
      </c>
      <c r="G258" s="15">
        <v>198.6</v>
      </c>
      <c r="H258" s="15">
        <v>201.79</v>
      </c>
      <c r="I258" s="15">
        <v>202.19</v>
      </c>
      <c r="J258" s="15">
        <v>199.14</v>
      </c>
      <c r="K258" s="15">
        <v>199.54</v>
      </c>
      <c r="L258" s="15">
        <v>168.49</v>
      </c>
      <c r="M258" s="15">
        <v>170.67</v>
      </c>
      <c r="N258" s="15">
        <v>177.84</v>
      </c>
      <c r="O258" s="15">
        <v>178.77</v>
      </c>
      <c r="P258" s="15">
        <v>196.96</v>
      </c>
      <c r="Q258" s="15">
        <v>198.27</v>
      </c>
      <c r="R258" s="15">
        <v>193.06</v>
      </c>
      <c r="S258" s="15">
        <v>195.34</v>
      </c>
      <c r="T258" s="15">
        <v>181.08</v>
      </c>
      <c r="U258" s="15">
        <v>182.48</v>
      </c>
    </row>
    <row r="259" spans="1:21" x14ac:dyDescent="0.2">
      <c r="A259" s="14">
        <v>40940</v>
      </c>
      <c r="B259" s="15">
        <v>158.27000000000001</v>
      </c>
      <c r="C259" s="15">
        <v>160.33000000000001</v>
      </c>
      <c r="D259" s="15">
        <v>181.22</v>
      </c>
      <c r="E259" s="15">
        <v>182.54</v>
      </c>
      <c r="F259" s="15">
        <v>195.62</v>
      </c>
      <c r="G259" s="15">
        <v>196.45</v>
      </c>
      <c r="H259" s="15">
        <v>205.5</v>
      </c>
      <c r="I259" s="15">
        <v>206.02</v>
      </c>
      <c r="J259" s="15">
        <v>198.68</v>
      </c>
      <c r="K259" s="15">
        <v>200.33</v>
      </c>
      <c r="L259" s="15">
        <v>168.66</v>
      </c>
      <c r="M259" s="15">
        <v>169.14</v>
      </c>
      <c r="N259" s="15">
        <v>179.83</v>
      </c>
      <c r="O259" s="15">
        <v>181.56</v>
      </c>
      <c r="P259" s="15">
        <v>194.32</v>
      </c>
      <c r="Q259" s="15">
        <v>195.42</v>
      </c>
      <c r="R259" s="15">
        <v>197.04</v>
      </c>
      <c r="S259" s="15">
        <v>198.14</v>
      </c>
      <c r="T259" s="15">
        <v>181.82</v>
      </c>
      <c r="U259" s="15">
        <v>183.01</v>
      </c>
    </row>
    <row r="260" spans="1:21" x14ac:dyDescent="0.2">
      <c r="A260" s="14">
        <v>40969</v>
      </c>
      <c r="B260" s="15">
        <v>162.09</v>
      </c>
      <c r="C260" s="15">
        <v>163.63</v>
      </c>
      <c r="D260" s="15">
        <v>185.8</v>
      </c>
      <c r="E260" s="15">
        <v>187.96</v>
      </c>
      <c r="F260" s="15">
        <v>199.46</v>
      </c>
      <c r="G260" s="15">
        <v>199.81</v>
      </c>
      <c r="H260" s="15">
        <v>208.47</v>
      </c>
      <c r="I260" s="15">
        <v>209.55</v>
      </c>
      <c r="J260" s="15">
        <v>202.16</v>
      </c>
      <c r="K260" s="15">
        <v>202.41</v>
      </c>
      <c r="L260" s="15">
        <v>172.93</v>
      </c>
      <c r="M260" s="15">
        <v>173.36</v>
      </c>
      <c r="N260" s="15">
        <v>182.65</v>
      </c>
      <c r="O260" s="15">
        <v>182.91</v>
      </c>
      <c r="P260" s="15">
        <v>196.37</v>
      </c>
      <c r="Q260" s="15">
        <v>197.78</v>
      </c>
      <c r="R260" s="15">
        <v>200.59</v>
      </c>
      <c r="S260" s="15">
        <v>199.88</v>
      </c>
      <c r="T260" s="15">
        <v>185.35</v>
      </c>
      <c r="U260" s="15">
        <v>185.94</v>
      </c>
    </row>
    <row r="261" spans="1:21" x14ac:dyDescent="0.2">
      <c r="A261" s="14">
        <v>41000</v>
      </c>
      <c r="B261" s="15">
        <v>165.12</v>
      </c>
      <c r="C261" s="15">
        <v>164.37</v>
      </c>
      <c r="D261" s="15">
        <v>187.24</v>
      </c>
      <c r="E261" s="15">
        <v>187.36</v>
      </c>
      <c r="F261" s="15">
        <v>199.73</v>
      </c>
      <c r="G261" s="15">
        <v>199.52</v>
      </c>
      <c r="H261" s="15">
        <v>214.17</v>
      </c>
      <c r="I261" s="15">
        <v>213.19</v>
      </c>
      <c r="J261" s="15">
        <v>200.67</v>
      </c>
      <c r="K261" s="15">
        <v>200.08</v>
      </c>
      <c r="L261" s="15">
        <v>176.22</v>
      </c>
      <c r="M261" s="15">
        <v>175.91</v>
      </c>
      <c r="N261" s="15">
        <v>187.15</v>
      </c>
      <c r="O261" s="15">
        <v>185.29</v>
      </c>
      <c r="P261" s="15">
        <v>198.18</v>
      </c>
      <c r="Q261" s="15">
        <v>197.17</v>
      </c>
      <c r="R261" s="15">
        <v>205.29</v>
      </c>
      <c r="S261" s="15">
        <v>202.62</v>
      </c>
      <c r="T261" s="15">
        <v>188.44</v>
      </c>
      <c r="U261" s="15">
        <v>187.29</v>
      </c>
    </row>
    <row r="262" spans="1:21" x14ac:dyDescent="0.2">
      <c r="A262" s="14">
        <v>41030</v>
      </c>
      <c r="B262" s="15">
        <v>169.61</v>
      </c>
      <c r="C262" s="15">
        <v>166.21</v>
      </c>
      <c r="D262" s="15">
        <v>189.81</v>
      </c>
      <c r="E262" s="15">
        <v>186.82</v>
      </c>
      <c r="F262" s="15">
        <v>201.83</v>
      </c>
      <c r="G262" s="15">
        <v>199.87</v>
      </c>
      <c r="H262" s="15">
        <v>219.24</v>
      </c>
      <c r="I262" s="15">
        <v>216.09</v>
      </c>
      <c r="J262" s="15">
        <v>205.77</v>
      </c>
      <c r="K262" s="15">
        <v>203.13</v>
      </c>
      <c r="L262" s="15">
        <v>180.48</v>
      </c>
      <c r="M262" s="15">
        <v>178.52</v>
      </c>
      <c r="N262" s="15">
        <v>188.93</v>
      </c>
      <c r="O262" s="15">
        <v>186.23</v>
      </c>
      <c r="P262" s="15">
        <v>203.34</v>
      </c>
      <c r="Q262" s="15">
        <v>199.05</v>
      </c>
      <c r="R262" s="15">
        <v>204.49</v>
      </c>
      <c r="S262" s="15">
        <v>200.87</v>
      </c>
      <c r="T262" s="15">
        <v>191.52</v>
      </c>
      <c r="U262" s="15">
        <v>188.47</v>
      </c>
    </row>
    <row r="263" spans="1:21" x14ac:dyDescent="0.2">
      <c r="A263" s="14">
        <v>41061</v>
      </c>
      <c r="B263" s="15">
        <v>172.35</v>
      </c>
      <c r="C263" s="15">
        <v>167.9</v>
      </c>
      <c r="D263" s="15">
        <v>190.91</v>
      </c>
      <c r="E263" s="15">
        <v>187.27</v>
      </c>
      <c r="F263" s="15">
        <v>203.92</v>
      </c>
      <c r="G263" s="15">
        <v>200.21</v>
      </c>
      <c r="H263" s="15">
        <v>228.58</v>
      </c>
      <c r="I263" s="15">
        <v>223.57</v>
      </c>
      <c r="J263" s="15">
        <v>206.55</v>
      </c>
      <c r="K263" s="15">
        <v>202.76</v>
      </c>
      <c r="L263" s="15">
        <v>182.96</v>
      </c>
      <c r="M263" s="15">
        <v>180.23</v>
      </c>
      <c r="N263" s="15">
        <v>189.93</v>
      </c>
      <c r="O263" s="15">
        <v>186.45</v>
      </c>
      <c r="P263" s="15">
        <v>206.59</v>
      </c>
      <c r="Q263" s="15">
        <v>201.23</v>
      </c>
      <c r="R263" s="15">
        <v>204.23</v>
      </c>
      <c r="S263" s="15">
        <v>200.56</v>
      </c>
      <c r="T263" s="15">
        <v>193.75</v>
      </c>
      <c r="U263" s="15">
        <v>189.76</v>
      </c>
    </row>
  </sheetData>
  <mergeCells count="1">
    <mergeCell ref="A2:U2"/>
  </mergeCells>
  <pageMargins left="0.25" right="0.25" top="1" bottom="1" header="0.5" footer="0.5"/>
  <pageSetup orientation="landscape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cols>
    <col min="1" max="1" width="13.140625" bestFit="1" customWidth="1"/>
    <col min="2" max="2" width="16.42578125" bestFit="1" customWidth="1"/>
    <col min="3" max="3" width="14.42578125" bestFit="1" customWidth="1"/>
  </cols>
  <sheetData>
    <row r="1" spans="1:3" x14ac:dyDescent="0.25">
      <c r="A1" s="43" t="s">
        <v>91</v>
      </c>
      <c r="B1" t="s">
        <v>214</v>
      </c>
      <c r="C1" t="s">
        <v>212</v>
      </c>
    </row>
    <row r="2" spans="1:3" x14ac:dyDescent="0.25">
      <c r="A2" s="44">
        <v>37438</v>
      </c>
      <c r="B2" s="42">
        <v>6.49</v>
      </c>
      <c r="C2" s="42">
        <v>1.71</v>
      </c>
    </row>
    <row r="3" spans="1:3" x14ac:dyDescent="0.25">
      <c r="A3" s="44">
        <v>37469</v>
      </c>
      <c r="B3" s="42">
        <v>6.29</v>
      </c>
      <c r="C3" s="42">
        <v>1.65</v>
      </c>
    </row>
    <row r="4" spans="1:3" x14ac:dyDescent="0.25">
      <c r="A4" s="44">
        <v>37500</v>
      </c>
      <c r="B4" s="42">
        <v>6.09</v>
      </c>
      <c r="C4" s="42">
        <v>1.66</v>
      </c>
    </row>
    <row r="5" spans="1:3" x14ac:dyDescent="0.25">
      <c r="A5" s="44">
        <v>37530</v>
      </c>
      <c r="B5" s="42">
        <v>6.11</v>
      </c>
      <c r="C5" s="42">
        <v>1.61</v>
      </c>
    </row>
    <row r="6" spans="1:3" x14ac:dyDescent="0.25">
      <c r="A6" s="44">
        <v>37561</v>
      </c>
      <c r="B6" s="42">
        <v>6.07</v>
      </c>
      <c r="C6" s="42">
        <v>1.25</v>
      </c>
    </row>
    <row r="7" spans="1:3" x14ac:dyDescent="0.25">
      <c r="A7" s="44">
        <v>37591</v>
      </c>
      <c r="B7" s="42">
        <v>6.05</v>
      </c>
      <c r="C7" s="42">
        <v>1.21</v>
      </c>
    </row>
    <row r="8" spans="1:3" x14ac:dyDescent="0.25">
      <c r="A8" s="44">
        <v>37622</v>
      </c>
      <c r="B8" s="42">
        <v>5.92</v>
      </c>
      <c r="C8" s="42">
        <v>1.19</v>
      </c>
    </row>
    <row r="9" spans="1:3" x14ac:dyDescent="0.25">
      <c r="A9" s="44">
        <v>37653</v>
      </c>
      <c r="B9" s="42">
        <v>5.84</v>
      </c>
      <c r="C9" s="42">
        <v>1.19</v>
      </c>
    </row>
    <row r="10" spans="1:3" x14ac:dyDescent="0.25">
      <c r="A10" s="44">
        <v>37681</v>
      </c>
      <c r="B10" s="42">
        <v>5.75</v>
      </c>
      <c r="C10" s="42">
        <v>1.1499999999999999</v>
      </c>
    </row>
    <row r="11" spans="1:3" x14ac:dyDescent="0.25">
      <c r="A11" s="44">
        <v>37712</v>
      </c>
      <c r="B11" s="42">
        <v>5.8100000000000005</v>
      </c>
      <c r="C11" s="42">
        <v>1.1499999999999999</v>
      </c>
    </row>
    <row r="12" spans="1:3" x14ac:dyDescent="0.25">
      <c r="A12" s="44">
        <v>37742</v>
      </c>
      <c r="B12" s="42">
        <v>5.48</v>
      </c>
      <c r="C12" s="42">
        <v>1.0900000000000001</v>
      </c>
    </row>
    <row r="13" spans="1:3" x14ac:dyDescent="0.25">
      <c r="A13" s="44">
        <v>37773</v>
      </c>
      <c r="B13" s="42">
        <v>5.23</v>
      </c>
      <c r="C13" s="42">
        <v>0.94</v>
      </c>
    </row>
    <row r="14" spans="1:3" x14ac:dyDescent="0.25">
      <c r="A14" s="44">
        <v>37803</v>
      </c>
      <c r="B14" s="42">
        <v>5.63</v>
      </c>
      <c r="C14" s="42">
        <v>0.92</v>
      </c>
    </row>
    <row r="15" spans="1:3" x14ac:dyDescent="0.25">
      <c r="A15" s="44">
        <v>37834</v>
      </c>
      <c r="B15" s="42">
        <v>6.26</v>
      </c>
      <c r="C15" s="42">
        <v>0.97</v>
      </c>
    </row>
    <row r="16" spans="1:3" x14ac:dyDescent="0.25">
      <c r="A16" s="44">
        <v>37865</v>
      </c>
      <c r="B16" s="42">
        <v>6.15</v>
      </c>
      <c r="C16" s="42">
        <v>0.96</v>
      </c>
    </row>
    <row r="17" spans="1:3" x14ac:dyDescent="0.25">
      <c r="A17" s="44">
        <v>37895</v>
      </c>
      <c r="B17" s="42">
        <v>5.95</v>
      </c>
      <c r="C17" s="42">
        <v>0.94</v>
      </c>
    </row>
    <row r="18" spans="1:3" x14ac:dyDescent="0.25">
      <c r="A18" s="44">
        <v>37926</v>
      </c>
      <c r="B18" s="42">
        <v>5.93</v>
      </c>
      <c r="C18" s="42">
        <v>0.95</v>
      </c>
    </row>
    <row r="19" spans="1:3" x14ac:dyDescent="0.25">
      <c r="A19" s="44">
        <v>37956</v>
      </c>
      <c r="B19" s="42">
        <v>5.88</v>
      </c>
      <c r="C19" s="42">
        <v>0.91</v>
      </c>
    </row>
    <row r="20" spans="1:3" x14ac:dyDescent="0.25">
      <c r="A20" s="44">
        <v>37987</v>
      </c>
      <c r="B20" s="42">
        <v>5.74</v>
      </c>
      <c r="C20" s="42">
        <v>0.9</v>
      </c>
    </row>
    <row r="21" spans="1:3" x14ac:dyDescent="0.25">
      <c r="A21" s="44">
        <v>38018</v>
      </c>
      <c r="B21" s="42">
        <v>5.64</v>
      </c>
      <c r="C21" s="42">
        <v>0.94</v>
      </c>
    </row>
    <row r="22" spans="1:3" x14ac:dyDescent="0.25">
      <c r="A22" s="44">
        <v>38047</v>
      </c>
      <c r="B22" s="42">
        <v>5.45</v>
      </c>
      <c r="C22" s="42">
        <v>0.95</v>
      </c>
    </row>
    <row r="23" spans="1:3" x14ac:dyDescent="0.25">
      <c r="A23" s="44">
        <v>38078</v>
      </c>
      <c r="B23" s="42">
        <v>5.83</v>
      </c>
      <c r="C23" s="42">
        <v>0.96</v>
      </c>
    </row>
    <row r="24" spans="1:3" x14ac:dyDescent="0.25">
      <c r="A24" s="44">
        <v>38108</v>
      </c>
      <c r="B24" s="42">
        <v>6.27</v>
      </c>
      <c r="C24" s="42">
        <v>1.04</v>
      </c>
    </row>
    <row r="25" spans="1:3" x14ac:dyDescent="0.25">
      <c r="A25" s="44">
        <v>38139</v>
      </c>
      <c r="B25" s="42">
        <v>6.29</v>
      </c>
      <c r="C25" s="42">
        <v>1.29</v>
      </c>
    </row>
    <row r="26" spans="1:3" x14ac:dyDescent="0.25">
      <c r="A26" s="44">
        <v>38169</v>
      </c>
      <c r="B26" s="42">
        <v>6.06</v>
      </c>
      <c r="C26" s="42">
        <v>1.36</v>
      </c>
    </row>
    <row r="27" spans="1:3" x14ac:dyDescent="0.25">
      <c r="A27" s="44">
        <v>38200</v>
      </c>
      <c r="B27" s="42">
        <v>5.87</v>
      </c>
      <c r="C27" s="42">
        <v>1.5</v>
      </c>
    </row>
    <row r="28" spans="1:3" x14ac:dyDescent="0.25">
      <c r="A28" s="44">
        <v>38231</v>
      </c>
      <c r="B28" s="42">
        <v>5.75</v>
      </c>
      <c r="C28" s="42">
        <v>1.68</v>
      </c>
    </row>
    <row r="29" spans="1:3" x14ac:dyDescent="0.25">
      <c r="A29" s="44">
        <v>38261</v>
      </c>
      <c r="B29" s="42">
        <v>5.72</v>
      </c>
      <c r="C29" s="42">
        <v>1.79</v>
      </c>
    </row>
    <row r="30" spans="1:3" x14ac:dyDescent="0.25">
      <c r="A30" s="44">
        <v>38292</v>
      </c>
      <c r="B30" s="42">
        <v>5.73</v>
      </c>
      <c r="C30" s="42">
        <v>2.11</v>
      </c>
    </row>
    <row r="31" spans="1:3" x14ac:dyDescent="0.25">
      <c r="A31" s="44">
        <v>38322</v>
      </c>
      <c r="B31" s="42">
        <v>5.75</v>
      </c>
      <c r="C31" s="42">
        <v>2.2200000000000002</v>
      </c>
    </row>
    <row r="32" spans="1:3" x14ac:dyDescent="0.25">
      <c r="A32" s="44">
        <v>38353</v>
      </c>
      <c r="B32" s="42">
        <v>5.71</v>
      </c>
      <c r="C32" s="42">
        <v>2.37</v>
      </c>
    </row>
    <row r="33" spans="1:3" x14ac:dyDescent="0.25">
      <c r="A33" s="44">
        <v>38384</v>
      </c>
      <c r="B33" s="42">
        <v>5.63</v>
      </c>
      <c r="C33" s="42">
        <v>2.58</v>
      </c>
    </row>
    <row r="34" spans="1:3" x14ac:dyDescent="0.25">
      <c r="A34" s="44">
        <v>38412</v>
      </c>
      <c r="B34" s="42">
        <v>5.93</v>
      </c>
      <c r="C34" s="42">
        <v>2.8</v>
      </c>
    </row>
    <row r="35" spans="1:3" x14ac:dyDescent="0.25">
      <c r="A35" s="44">
        <v>38443</v>
      </c>
      <c r="B35" s="42">
        <v>5.86</v>
      </c>
      <c r="C35" s="42">
        <v>2.84</v>
      </c>
    </row>
    <row r="36" spans="1:3" x14ac:dyDescent="0.25">
      <c r="A36" s="44">
        <v>38473</v>
      </c>
      <c r="B36" s="42">
        <v>5.72</v>
      </c>
      <c r="C36" s="42">
        <v>2.9</v>
      </c>
    </row>
    <row r="37" spans="1:3" x14ac:dyDescent="0.25">
      <c r="A37" s="44">
        <v>38504</v>
      </c>
      <c r="B37" s="42">
        <v>5.58</v>
      </c>
      <c r="C37" s="42">
        <v>3.04</v>
      </c>
    </row>
    <row r="38" spans="1:3" x14ac:dyDescent="0.25">
      <c r="A38" s="44">
        <v>38534</v>
      </c>
      <c r="B38" s="42">
        <v>5.7</v>
      </c>
      <c r="C38" s="42">
        <v>3.29</v>
      </c>
    </row>
    <row r="39" spans="1:3" x14ac:dyDescent="0.25">
      <c r="A39" s="44">
        <v>38565</v>
      </c>
      <c r="B39" s="42">
        <v>5.82</v>
      </c>
      <c r="C39" s="42">
        <v>3.52</v>
      </c>
    </row>
    <row r="40" spans="1:3" x14ac:dyDescent="0.25">
      <c r="A40" s="44">
        <v>38596</v>
      </c>
      <c r="B40" s="42">
        <v>5.77</v>
      </c>
      <c r="C40" s="42">
        <v>3.49</v>
      </c>
    </row>
    <row r="41" spans="1:3" x14ac:dyDescent="0.25">
      <c r="A41" s="44">
        <v>38626</v>
      </c>
      <c r="B41" s="42">
        <v>6.07</v>
      </c>
      <c r="C41" s="42">
        <v>3.79</v>
      </c>
    </row>
    <row r="42" spans="1:3" x14ac:dyDescent="0.25">
      <c r="A42" s="44">
        <v>38657</v>
      </c>
      <c r="B42" s="42">
        <v>6.33</v>
      </c>
      <c r="C42" s="42">
        <v>3.97</v>
      </c>
    </row>
    <row r="43" spans="1:3" x14ac:dyDescent="0.25">
      <c r="A43" s="44">
        <v>38687</v>
      </c>
      <c r="B43" s="42">
        <v>6.27</v>
      </c>
      <c r="C43" s="42">
        <v>3.97</v>
      </c>
    </row>
    <row r="44" spans="1:3" x14ac:dyDescent="0.25">
      <c r="A44" s="44">
        <v>38718</v>
      </c>
      <c r="B44" s="42">
        <v>6.15</v>
      </c>
      <c r="C44" s="42">
        <v>4.34</v>
      </c>
    </row>
    <row r="45" spans="1:3" x14ac:dyDescent="0.25">
      <c r="A45" s="44">
        <v>38749</v>
      </c>
      <c r="B45" s="42">
        <v>6.25</v>
      </c>
      <c r="C45" s="42">
        <v>4.54</v>
      </c>
    </row>
    <row r="46" spans="1:3" x14ac:dyDescent="0.25">
      <c r="A46" s="44">
        <v>38777</v>
      </c>
      <c r="B46" s="42">
        <v>6.32</v>
      </c>
      <c r="C46" s="42">
        <v>4.63</v>
      </c>
    </row>
    <row r="47" spans="1:3" x14ac:dyDescent="0.25">
      <c r="A47" s="44">
        <v>38808</v>
      </c>
      <c r="B47" s="42">
        <v>6.51</v>
      </c>
      <c r="C47" s="42">
        <v>4.72</v>
      </c>
    </row>
    <row r="48" spans="1:3" x14ac:dyDescent="0.25">
      <c r="A48" s="44">
        <v>38838</v>
      </c>
      <c r="B48" s="42">
        <v>6.6</v>
      </c>
      <c r="C48" s="42">
        <v>4.84</v>
      </c>
    </row>
    <row r="49" spans="1:3" x14ac:dyDescent="0.25">
      <c r="A49" s="44">
        <v>38869</v>
      </c>
      <c r="B49" s="42">
        <v>6.68</v>
      </c>
      <c r="C49" s="42">
        <v>4.92</v>
      </c>
    </row>
    <row r="50" spans="1:3" x14ac:dyDescent="0.25">
      <c r="A50" s="44">
        <v>38899</v>
      </c>
      <c r="B50" s="42">
        <v>6.76</v>
      </c>
      <c r="C50" s="42">
        <v>5.08</v>
      </c>
    </row>
    <row r="51" spans="1:3" x14ac:dyDescent="0.25">
      <c r="A51" s="44">
        <v>38930</v>
      </c>
      <c r="B51" s="42">
        <v>6.52</v>
      </c>
      <c r="C51" s="42">
        <v>5.09</v>
      </c>
    </row>
    <row r="52" spans="1:3" x14ac:dyDescent="0.25">
      <c r="A52" s="44">
        <v>38961</v>
      </c>
      <c r="B52" s="42">
        <v>6.4</v>
      </c>
      <c r="C52" s="42">
        <v>4.93</v>
      </c>
    </row>
    <row r="53" spans="1:3" x14ac:dyDescent="0.25">
      <c r="A53" s="44">
        <v>38991</v>
      </c>
      <c r="B53" s="42">
        <v>6.36</v>
      </c>
      <c r="C53" s="42">
        <v>5.05</v>
      </c>
    </row>
    <row r="54" spans="1:3" x14ac:dyDescent="0.25">
      <c r="A54" s="44">
        <v>39022</v>
      </c>
      <c r="B54" s="42">
        <v>6.24</v>
      </c>
      <c r="C54" s="42">
        <v>5.07</v>
      </c>
    </row>
    <row r="55" spans="1:3" x14ac:dyDescent="0.25">
      <c r="A55" s="44">
        <v>39052</v>
      </c>
      <c r="B55" s="42">
        <v>6.14</v>
      </c>
      <c r="C55" s="42">
        <v>4.97</v>
      </c>
    </row>
    <row r="56" spans="1:3" x14ac:dyDescent="0.25">
      <c r="A56" s="44">
        <v>39083</v>
      </c>
      <c r="B56" s="42">
        <v>6.22</v>
      </c>
      <c r="C56" s="42">
        <v>5.1100000000000003</v>
      </c>
    </row>
    <row r="57" spans="1:3" x14ac:dyDescent="0.25">
      <c r="A57" s="44">
        <v>39114</v>
      </c>
      <c r="B57" s="42">
        <v>6.29</v>
      </c>
      <c r="C57" s="42">
        <v>5.16</v>
      </c>
    </row>
    <row r="58" spans="1:3" x14ac:dyDescent="0.25">
      <c r="A58" s="44">
        <v>39142</v>
      </c>
      <c r="B58" s="42">
        <v>6.16</v>
      </c>
      <c r="C58" s="42">
        <v>5.08</v>
      </c>
    </row>
    <row r="59" spans="1:3" x14ac:dyDescent="0.25">
      <c r="A59" s="44">
        <v>39173</v>
      </c>
      <c r="B59" s="42">
        <v>6.18</v>
      </c>
      <c r="C59" s="42">
        <v>5.01</v>
      </c>
    </row>
    <row r="60" spans="1:3" x14ac:dyDescent="0.25">
      <c r="A60" s="44">
        <v>39203</v>
      </c>
      <c r="B60" s="42">
        <v>6.26</v>
      </c>
      <c r="C60" s="42">
        <v>4.87</v>
      </c>
    </row>
    <row r="61" spans="1:3" x14ac:dyDescent="0.25">
      <c r="A61" s="44">
        <v>39234</v>
      </c>
      <c r="B61" s="42">
        <v>6.66</v>
      </c>
      <c r="C61" s="42">
        <v>4.74</v>
      </c>
    </row>
    <row r="62" spans="1:3" x14ac:dyDescent="0.25">
      <c r="A62" s="44">
        <v>39264</v>
      </c>
      <c r="B62" s="42">
        <v>6.7</v>
      </c>
      <c r="C62" s="42">
        <v>4.96</v>
      </c>
    </row>
    <row r="63" spans="1:3" x14ac:dyDescent="0.25">
      <c r="A63" s="44">
        <v>39295</v>
      </c>
      <c r="B63" s="42">
        <v>6.57</v>
      </c>
      <c r="C63" s="42">
        <v>4.32</v>
      </c>
    </row>
    <row r="64" spans="1:3" x14ac:dyDescent="0.25">
      <c r="A64" s="44">
        <v>39326</v>
      </c>
      <c r="B64" s="42">
        <v>6.38</v>
      </c>
      <c r="C64" s="42">
        <v>3.99</v>
      </c>
    </row>
    <row r="65" spans="1:3" x14ac:dyDescent="0.25">
      <c r="A65" s="44">
        <v>39356</v>
      </c>
      <c r="B65" s="42">
        <v>6.38</v>
      </c>
      <c r="C65" s="42">
        <v>4</v>
      </c>
    </row>
    <row r="66" spans="1:3" x14ac:dyDescent="0.25">
      <c r="A66" s="44">
        <v>39387</v>
      </c>
      <c r="B66" s="42">
        <v>6.21</v>
      </c>
      <c r="C66" s="42">
        <v>3.35</v>
      </c>
    </row>
    <row r="67" spans="1:3" x14ac:dyDescent="0.25">
      <c r="A67" s="44">
        <v>39417</v>
      </c>
      <c r="B67" s="42">
        <v>6.1</v>
      </c>
      <c r="C67" s="42">
        <v>3.07</v>
      </c>
    </row>
    <row r="68" spans="1:3" x14ac:dyDescent="0.25">
      <c r="A68" s="44">
        <v>39448</v>
      </c>
      <c r="B68" s="42">
        <v>5.76</v>
      </c>
      <c r="C68" s="42">
        <v>2.82</v>
      </c>
    </row>
    <row r="69" spans="1:3" x14ac:dyDescent="0.25">
      <c r="A69" s="44">
        <v>39479</v>
      </c>
      <c r="B69" s="42">
        <v>5.92</v>
      </c>
      <c r="C69" s="42">
        <v>2.17</v>
      </c>
    </row>
    <row r="70" spans="1:3" x14ac:dyDescent="0.25">
      <c r="A70" s="44">
        <v>39508</v>
      </c>
      <c r="B70" s="42">
        <v>5.97</v>
      </c>
      <c r="C70" s="42">
        <v>1.28</v>
      </c>
    </row>
    <row r="71" spans="1:3" x14ac:dyDescent="0.25">
      <c r="A71" s="44">
        <v>39539</v>
      </c>
      <c r="B71" s="42">
        <v>5.92</v>
      </c>
      <c r="C71" s="42">
        <v>1.31</v>
      </c>
    </row>
    <row r="72" spans="1:3" x14ac:dyDescent="0.25">
      <c r="A72" s="44">
        <v>39569</v>
      </c>
      <c r="B72" s="42">
        <v>6.04</v>
      </c>
      <c r="C72" s="42">
        <v>1.76</v>
      </c>
    </row>
    <row r="73" spans="1:3" x14ac:dyDescent="0.25">
      <c r="A73" s="44">
        <v>39600</v>
      </c>
      <c r="B73" s="42">
        <v>6.32</v>
      </c>
      <c r="C73" s="42">
        <v>1.89</v>
      </c>
    </row>
    <row r="74" spans="1:3" x14ac:dyDescent="0.25">
      <c r="A74" s="44">
        <v>39630</v>
      </c>
      <c r="B74" s="42">
        <v>6.43</v>
      </c>
      <c r="C74" s="42">
        <v>1.66</v>
      </c>
    </row>
    <row r="75" spans="1:3" x14ac:dyDescent="0.25">
      <c r="A75" s="44">
        <v>39661</v>
      </c>
      <c r="B75" s="42">
        <v>6.48</v>
      </c>
      <c r="C75" s="42">
        <v>1.75</v>
      </c>
    </row>
    <row r="76" spans="1:3" x14ac:dyDescent="0.25">
      <c r="A76" s="44">
        <v>39692</v>
      </c>
      <c r="B76" s="42">
        <v>6.04</v>
      </c>
      <c r="C76" s="42">
        <v>1.1499999999999999</v>
      </c>
    </row>
    <row r="77" spans="1:3" x14ac:dyDescent="0.25">
      <c r="A77" s="44">
        <v>39722</v>
      </c>
      <c r="B77" s="42">
        <v>6.2</v>
      </c>
      <c r="C77" s="42">
        <v>0.69</v>
      </c>
    </row>
    <row r="78" spans="1:3" x14ac:dyDescent="0.25">
      <c r="A78" s="44">
        <v>39753</v>
      </c>
      <c r="B78" s="42">
        <v>6.09</v>
      </c>
      <c r="C78" s="42">
        <v>0.19</v>
      </c>
    </row>
    <row r="79" spans="1:3" x14ac:dyDescent="0.25">
      <c r="A79" s="44">
        <v>39783</v>
      </c>
      <c r="B79" s="42">
        <v>5.33</v>
      </c>
      <c r="C79" s="42">
        <v>0.03</v>
      </c>
    </row>
    <row r="80" spans="1:3" x14ac:dyDescent="0.25">
      <c r="A80" s="44">
        <v>39814</v>
      </c>
      <c r="B80" s="42">
        <v>5.0599999999999996</v>
      </c>
      <c r="C80" s="42">
        <v>0.13</v>
      </c>
    </row>
    <row r="81" spans="1:3" x14ac:dyDescent="0.25">
      <c r="A81" s="44">
        <v>39845</v>
      </c>
      <c r="B81" s="42">
        <v>5.13</v>
      </c>
      <c r="C81" s="42">
        <v>0.3</v>
      </c>
    </row>
    <row r="82" spans="1:3" x14ac:dyDescent="0.25">
      <c r="A82" s="44">
        <v>39873</v>
      </c>
      <c r="B82" s="42">
        <v>5</v>
      </c>
      <c r="C82" s="42">
        <v>0.22</v>
      </c>
    </row>
    <row r="83" spans="1:3" x14ac:dyDescent="0.25">
      <c r="A83" s="44">
        <v>39904</v>
      </c>
      <c r="B83" s="42">
        <v>4.8100000000000005</v>
      </c>
      <c r="C83" s="42">
        <v>0.16</v>
      </c>
    </row>
    <row r="84" spans="1:3" x14ac:dyDescent="0.25">
      <c r="A84" s="44">
        <v>39934</v>
      </c>
      <c r="B84" s="42">
        <v>4.8600000000000003</v>
      </c>
      <c r="C84" s="42">
        <v>0.18</v>
      </c>
    </row>
    <row r="85" spans="1:3" x14ac:dyDescent="0.25">
      <c r="A85" s="44">
        <v>39965</v>
      </c>
      <c r="B85" s="42">
        <v>5.42</v>
      </c>
      <c r="C85" s="42">
        <v>0.18</v>
      </c>
    </row>
    <row r="86" spans="1:3" x14ac:dyDescent="0.25">
      <c r="A86" s="44">
        <v>39995</v>
      </c>
      <c r="B86" s="42">
        <v>5.22</v>
      </c>
      <c r="C86" s="42">
        <v>0.18</v>
      </c>
    </row>
    <row r="87" spans="1:3" x14ac:dyDescent="0.25">
      <c r="A87" s="44">
        <v>40026</v>
      </c>
      <c r="B87" s="42">
        <v>5.19</v>
      </c>
      <c r="C87" s="42">
        <v>0.17</v>
      </c>
    </row>
    <row r="88" spans="1:3" x14ac:dyDescent="0.25">
      <c r="A88" s="44">
        <v>40057</v>
      </c>
      <c r="B88" s="42">
        <v>5.0599999999999996</v>
      </c>
      <c r="C88" s="42">
        <v>0.12</v>
      </c>
    </row>
    <row r="89" spans="1:3" x14ac:dyDescent="0.25">
      <c r="A89" s="44">
        <v>40087</v>
      </c>
      <c r="B89" s="42">
        <v>4.95</v>
      </c>
      <c r="C89" s="42">
        <v>7.0000000000000007E-2</v>
      </c>
    </row>
    <row r="90" spans="1:3" x14ac:dyDescent="0.25">
      <c r="A90" s="44">
        <v>40118</v>
      </c>
      <c r="B90" s="42">
        <v>4.88</v>
      </c>
      <c r="C90" s="42">
        <v>0.05</v>
      </c>
    </row>
    <row r="91" spans="1:3" x14ac:dyDescent="0.25">
      <c r="A91" s="44">
        <v>40148</v>
      </c>
      <c r="B91" s="42">
        <v>4.93</v>
      </c>
      <c r="C91" s="42">
        <v>0.05</v>
      </c>
    </row>
    <row r="92" spans="1:3" x14ac:dyDescent="0.25">
      <c r="A92" s="44">
        <v>40179</v>
      </c>
      <c r="B92" s="42">
        <v>5.03</v>
      </c>
      <c r="C92" s="42">
        <v>0.06</v>
      </c>
    </row>
    <row r="93" spans="1:3" x14ac:dyDescent="0.25">
      <c r="A93" s="44">
        <v>40210</v>
      </c>
      <c r="B93" s="42">
        <v>4.99</v>
      </c>
      <c r="C93" s="42">
        <v>0.11</v>
      </c>
    </row>
    <row r="94" spans="1:3" x14ac:dyDescent="0.25">
      <c r="A94" s="44">
        <v>40238</v>
      </c>
      <c r="B94" s="42">
        <v>4.97</v>
      </c>
      <c r="C94" s="42">
        <v>0.15</v>
      </c>
    </row>
    <row r="95" spans="1:3" x14ac:dyDescent="0.25">
      <c r="A95" s="44">
        <v>40269</v>
      </c>
      <c r="B95" s="42">
        <v>5.0999999999999996</v>
      </c>
      <c r="C95" s="42">
        <v>0.16</v>
      </c>
    </row>
    <row r="96" spans="1:3" x14ac:dyDescent="0.25">
      <c r="A96" s="44">
        <v>40299</v>
      </c>
      <c r="B96" s="42">
        <v>4.8899999999999997</v>
      </c>
      <c r="C96" s="42">
        <v>0.16</v>
      </c>
    </row>
    <row r="97" spans="1:3" x14ac:dyDescent="0.25">
      <c r="A97" s="44">
        <v>40330</v>
      </c>
      <c r="B97" s="42">
        <v>4.74</v>
      </c>
      <c r="C97" s="42">
        <v>0.12</v>
      </c>
    </row>
    <row r="98" spans="1:3" x14ac:dyDescent="0.25">
      <c r="A98" s="44">
        <v>40360</v>
      </c>
      <c r="B98" s="42">
        <v>4.5599999999999996</v>
      </c>
      <c r="C98" s="42">
        <v>0.16</v>
      </c>
    </row>
    <row r="99" spans="1:3" x14ac:dyDescent="0.25">
      <c r="A99" s="44">
        <v>40391</v>
      </c>
      <c r="B99" s="42">
        <v>4.43</v>
      </c>
      <c r="C99" s="42">
        <v>0.16</v>
      </c>
    </row>
    <row r="100" spans="1:3" x14ac:dyDescent="0.25">
      <c r="A100" s="44">
        <v>40422</v>
      </c>
      <c r="B100" s="42">
        <v>4.3499999999999996</v>
      </c>
      <c r="C100" s="42">
        <v>0.15</v>
      </c>
    </row>
    <row r="101" spans="1:3" x14ac:dyDescent="0.25">
      <c r="A101" s="44">
        <v>40452</v>
      </c>
      <c r="B101" s="42">
        <v>4.2300000000000004</v>
      </c>
      <c r="C101" s="42">
        <v>0.13</v>
      </c>
    </row>
    <row r="102" spans="1:3" x14ac:dyDescent="0.25">
      <c r="A102" s="44">
        <v>40483</v>
      </c>
      <c r="B102" s="42">
        <v>4.3</v>
      </c>
      <c r="C102" s="42">
        <v>0.14000000000000001</v>
      </c>
    </row>
    <row r="103" spans="1:3" x14ac:dyDescent="0.25">
      <c r="A103" s="44">
        <v>40513</v>
      </c>
      <c r="B103" s="42">
        <v>4.71</v>
      </c>
      <c r="C103" s="42">
        <v>0.14000000000000001</v>
      </c>
    </row>
    <row r="104" spans="1:3" x14ac:dyDescent="0.25">
      <c r="A104" s="44">
        <v>40544</v>
      </c>
      <c r="B104" s="42">
        <v>4.76</v>
      </c>
      <c r="C104" s="42">
        <v>0.15</v>
      </c>
    </row>
    <row r="105" spans="1:3" x14ac:dyDescent="0.25">
      <c r="A105" s="44">
        <v>40575</v>
      </c>
      <c r="B105" s="42">
        <v>4.95</v>
      </c>
      <c r="C105" s="42">
        <v>0.13</v>
      </c>
    </row>
    <row r="106" spans="1:3" x14ac:dyDescent="0.25">
      <c r="A106" s="44">
        <v>40603</v>
      </c>
      <c r="B106" s="42">
        <v>4.84</v>
      </c>
      <c r="C106" s="42">
        <v>0.1</v>
      </c>
    </row>
    <row r="107" spans="1:3" x14ac:dyDescent="0.25">
      <c r="A107" s="44">
        <v>40634</v>
      </c>
      <c r="B107" s="42">
        <v>4.84</v>
      </c>
      <c r="C107" s="42">
        <v>0.06</v>
      </c>
    </row>
    <row r="108" spans="1:3" x14ac:dyDescent="0.25">
      <c r="A108" s="44">
        <v>40664</v>
      </c>
      <c r="B108" s="42">
        <v>4.6399999999999997</v>
      </c>
      <c r="C108" s="42">
        <v>0.04</v>
      </c>
    </row>
    <row r="109" spans="1:3" x14ac:dyDescent="0.25">
      <c r="A109" s="44">
        <v>40695</v>
      </c>
      <c r="B109" s="42">
        <v>4.51</v>
      </c>
      <c r="C109" s="42">
        <v>0.04</v>
      </c>
    </row>
    <row r="110" spans="1:3" x14ac:dyDescent="0.25">
      <c r="A110" s="44">
        <v>40725</v>
      </c>
      <c r="B110" s="42">
        <v>4.55</v>
      </c>
      <c r="C110" s="42">
        <v>0.04</v>
      </c>
    </row>
    <row r="111" spans="1:3" x14ac:dyDescent="0.25">
      <c r="A111" s="44">
        <v>40756</v>
      </c>
      <c r="B111" s="42">
        <v>4.2699999999999996</v>
      </c>
      <c r="C111" s="42">
        <v>0.02</v>
      </c>
    </row>
    <row r="112" spans="1:3" x14ac:dyDescent="0.25">
      <c r="A112" s="44">
        <v>40787</v>
      </c>
      <c r="B112" s="42">
        <v>4.1100000000000003</v>
      </c>
      <c r="C112" s="42">
        <v>0.01</v>
      </c>
    </row>
    <row r="113" spans="1:3" x14ac:dyDescent="0.25">
      <c r="A113" s="44">
        <v>40817</v>
      </c>
      <c r="B113" s="42">
        <v>4.07</v>
      </c>
      <c r="C113" s="42">
        <v>0.02</v>
      </c>
    </row>
    <row r="114" spans="1:3" x14ac:dyDescent="0.25">
      <c r="A114" s="44">
        <v>40848</v>
      </c>
      <c r="B114" s="42">
        <v>3.99</v>
      </c>
      <c r="C114" s="42">
        <v>0.01</v>
      </c>
    </row>
    <row r="115" spans="1:3" x14ac:dyDescent="0.25">
      <c r="A115" s="44">
        <v>40878</v>
      </c>
      <c r="B115" s="42">
        <v>3.96</v>
      </c>
      <c r="C115" s="42">
        <v>0.01</v>
      </c>
    </row>
    <row r="116" spans="1:3" x14ac:dyDescent="0.25">
      <c r="A116" s="44">
        <v>40909</v>
      </c>
      <c r="B116" s="42">
        <v>3.92</v>
      </c>
      <c r="C116" s="42">
        <v>0.03</v>
      </c>
    </row>
    <row r="117" spans="1:3" x14ac:dyDescent="0.25">
      <c r="A117" s="44">
        <v>40940</v>
      </c>
      <c r="B117" s="42">
        <v>3.89</v>
      </c>
      <c r="C117" s="42">
        <v>0.09</v>
      </c>
    </row>
    <row r="118" spans="1:3" x14ac:dyDescent="0.25">
      <c r="A118" s="44">
        <v>40969</v>
      </c>
      <c r="B118" s="42">
        <v>3.95</v>
      </c>
      <c r="C118" s="42">
        <v>0.08</v>
      </c>
    </row>
    <row r="119" spans="1:3" x14ac:dyDescent="0.25">
      <c r="A119" s="44">
        <v>41000</v>
      </c>
      <c r="B119" s="42">
        <v>3.91</v>
      </c>
      <c r="C119" s="42">
        <v>0.08</v>
      </c>
    </row>
    <row r="120" spans="1:3" x14ac:dyDescent="0.25">
      <c r="A120" s="44">
        <v>41030</v>
      </c>
      <c r="B120" s="42">
        <v>3.8</v>
      </c>
      <c r="C120" s="42">
        <v>0.09</v>
      </c>
    </row>
    <row r="121" spans="1:3" x14ac:dyDescent="0.25">
      <c r="A121" s="44">
        <v>41061</v>
      </c>
      <c r="B121" s="42">
        <v>3.68</v>
      </c>
      <c r="C121" s="42">
        <v>0.09</v>
      </c>
    </row>
    <row r="122" spans="1:3" x14ac:dyDescent="0.25">
      <c r="A122" s="44">
        <v>41091</v>
      </c>
      <c r="B122" s="42">
        <v>3.55</v>
      </c>
      <c r="C122" s="42">
        <v>0.1</v>
      </c>
    </row>
    <row r="123" spans="1:3" x14ac:dyDescent="0.25">
      <c r="A123" s="44" t="s">
        <v>92</v>
      </c>
      <c r="B123" s="42">
        <v>669.96</v>
      </c>
      <c r="C123" s="42">
        <v>209.93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7</vt:i4>
      </vt:variant>
    </vt:vector>
  </HeadingPairs>
  <TitlesOfParts>
    <vt:vector size="47" baseType="lpstr">
      <vt:lpstr>DFF</vt:lpstr>
      <vt:lpstr>PI</vt:lpstr>
      <vt:lpstr>CPIAUCSL</vt:lpstr>
      <vt:lpstr>PCEPILFE</vt:lpstr>
      <vt:lpstr>SPCS10RSA</vt:lpstr>
      <vt:lpstr>UNRATENSA</vt:lpstr>
      <vt:lpstr>MORTG</vt:lpstr>
      <vt:lpstr>Downloadable--Series to91--FLAT</vt:lpstr>
      <vt:lpstr>Sheet11</vt:lpstr>
      <vt:lpstr>Figure 1 Data</vt:lpstr>
      <vt:lpstr>Figure 1.1a-c</vt:lpstr>
      <vt:lpstr>Figure 1.1a-c Data </vt:lpstr>
      <vt:lpstr>Table 1.1d</vt:lpstr>
      <vt:lpstr>Figure 1.1d</vt:lpstr>
      <vt:lpstr>Figure 1.1e</vt:lpstr>
      <vt:lpstr>Figure 1.1d-e Data</vt:lpstr>
      <vt:lpstr>Figure 1.2a</vt:lpstr>
      <vt:lpstr>Figure 1.2b</vt:lpstr>
      <vt:lpstr>Figure 1.2 Data</vt:lpstr>
      <vt:lpstr>Sheet3</vt:lpstr>
      <vt:lpstr>Figure 1.4a Data</vt:lpstr>
      <vt:lpstr>Figure 2.1</vt:lpstr>
      <vt:lpstr>Figure 2.1 DATA</vt:lpstr>
      <vt:lpstr>Table 2.1</vt:lpstr>
      <vt:lpstr>Sheet4</vt:lpstr>
      <vt:lpstr>DESCRIPTIVE DATA</vt:lpstr>
      <vt:lpstr>Model1 Data</vt:lpstr>
      <vt:lpstr>DGS3MO</vt:lpstr>
      <vt:lpstr>DGS6MO</vt:lpstr>
      <vt:lpstr>DGS10</vt:lpstr>
      <vt:lpstr>Figure 3.2a</vt:lpstr>
      <vt:lpstr>Figure 3.2 Data</vt:lpstr>
      <vt:lpstr>MODEL2 CALC</vt:lpstr>
      <vt:lpstr>GS1</vt:lpstr>
      <vt:lpstr>DGS2</vt:lpstr>
      <vt:lpstr>Figure 3.3a</vt:lpstr>
      <vt:lpstr>Figure 3.3 DATA</vt:lpstr>
      <vt:lpstr>MODEL3 CALC</vt:lpstr>
      <vt:lpstr>Sheet2</vt:lpstr>
      <vt:lpstr>Sheet1</vt:lpstr>
      <vt:lpstr>'Model1 Data'!Print_Area</vt:lpstr>
      <vt:lpstr>'MODEL2 CALC'!Print_Area</vt:lpstr>
      <vt:lpstr>'MODEL3 CALC'!Print_Area</vt:lpstr>
      <vt:lpstr>'Downloadable--Series to91--FLAT'!Print_Titles</vt:lpstr>
      <vt:lpstr>'Model1 Data'!Print_Titles</vt:lpstr>
      <vt:lpstr>'MODEL2 CALC'!Print_Titles</vt:lpstr>
      <vt:lpstr>'MODEL3 CALC'!Print_Titles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James Noone</dc:creator>
  <cp:lastModifiedBy>William James Noone</cp:lastModifiedBy>
  <cp:lastPrinted>2012-10-10T23:09:29Z</cp:lastPrinted>
  <dcterms:created xsi:type="dcterms:W3CDTF">2012-09-24T20:30:27Z</dcterms:created>
  <dcterms:modified xsi:type="dcterms:W3CDTF">2012-10-13T01:30:18Z</dcterms:modified>
</cp:coreProperties>
</file>